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75" yWindow="330" windowWidth="10965" windowHeight="10710" tabRatio="951"/>
  </bookViews>
  <sheets>
    <sheet name="Funkcijų_palyginimas_a" sheetId="43" r:id="rId1"/>
    <sheet name="indėlis" sheetId="53" r:id="rId2"/>
    <sheet name="paskola" sheetId="49" r:id="rId3"/>
    <sheet name="konkursas" sheetId="50" r:id="rId4"/>
    <sheet name="diagrama" sheetId="51" r:id="rId5"/>
    <sheet name="data" sheetId="52" r:id="rId6"/>
    <sheet name="prekės_galiojimas" sheetId="54" r:id="rId7"/>
  </sheets>
  <definedNames>
    <definedName name="_xlnm._FilterDatabase" localSheetId="4" hidden="1">diagrama!$B$2:$F$18</definedName>
  </definedNames>
  <calcPr calcId="144525"/>
</workbook>
</file>

<file path=xl/calcChain.xml><?xml version="1.0" encoding="utf-8"?>
<calcChain xmlns="http://schemas.openxmlformats.org/spreadsheetml/2006/main">
  <c r="C1" i="54" l="1"/>
  <c r="B9" i="53" l="1"/>
  <c r="F4" i="43"/>
  <c r="F5" i="43"/>
  <c r="F6" i="43"/>
  <c r="F7" i="43"/>
  <c r="F8" i="43"/>
  <c r="F9" i="43"/>
  <c r="B9" i="49" l="1"/>
  <c r="B10" i="49" s="1"/>
  <c r="B11" i="49" l="1"/>
  <c r="B12" i="49" l="1"/>
  <c r="C7" i="43"/>
  <c r="C6" i="43"/>
  <c r="C5" i="43"/>
  <c r="C4" i="43"/>
  <c r="B7" i="43"/>
  <c r="B6" i="43"/>
  <c r="B5" i="43"/>
  <c r="B4" i="43"/>
  <c r="B13" i="49" l="1"/>
</calcChain>
</file>

<file path=xl/sharedStrings.xml><?xml version="1.0" encoding="utf-8"?>
<sst xmlns="http://schemas.openxmlformats.org/spreadsheetml/2006/main" count="131" uniqueCount="90">
  <si>
    <t>TRUNC(skaičius;0)</t>
  </si>
  <si>
    <t>TRUNC(skaičius;1)</t>
  </si>
  <si>
    <t>ROUND(skaičius;0)</t>
  </si>
  <si>
    <t>ROUND(skaičius;1)</t>
  </si>
  <si>
    <t>Skaičius</t>
  </si>
  <si>
    <t>Funkcija</t>
  </si>
  <si>
    <t>Funkcijų ROUND ir TRUNC rezultatų palyginimas</t>
  </si>
  <si>
    <t>ROUND(skaičius;-2)</t>
  </si>
  <si>
    <t>TRUNC(skaičius;-2)</t>
  </si>
  <si>
    <t>ROUND(skaičius;-3)</t>
  </si>
  <si>
    <t>TRUNC(skaičius;-3)</t>
  </si>
  <si>
    <t>ROUND(skaičius;-4)</t>
  </si>
  <si>
    <t>TRUNC(skaičius;-4)</t>
  </si>
  <si>
    <t xml:space="preserve">Parodos lankytojų skaičius </t>
  </si>
  <si>
    <t>Metai</t>
  </si>
  <si>
    <t>%</t>
  </si>
  <si>
    <t>Sausio 1 d.</t>
  </si>
  <si>
    <t>Palūkanos</t>
  </si>
  <si>
    <t>Vardas</t>
  </si>
  <si>
    <t>Klasė</t>
  </si>
  <si>
    <t>Gauti taškai</t>
  </si>
  <si>
    <t>Vieta</t>
  </si>
  <si>
    <t>Ar pateko į geriausiųjų dešimtuką?</t>
  </si>
  <si>
    <t>Vasaris V.</t>
  </si>
  <si>
    <t>Emilija E.</t>
  </si>
  <si>
    <t>Paulius P.</t>
  </si>
  <si>
    <t>Nojus N.</t>
  </si>
  <si>
    <t>Monika M.</t>
  </si>
  <si>
    <t>Kasparas K.</t>
  </si>
  <si>
    <t>Rytė R.</t>
  </si>
  <si>
    <t>Tadas T.</t>
  </si>
  <si>
    <t>Aistė A.</t>
  </si>
  <si>
    <t>Raminta R.</t>
  </si>
  <si>
    <t>Augustas A.</t>
  </si>
  <si>
    <t>Radvilas R.</t>
  </si>
  <si>
    <t>Lukas L.</t>
  </si>
  <si>
    <t>Kęstas K.</t>
  </si>
  <si>
    <t>Daumantas D.</t>
  </si>
  <si>
    <t>Tomas T.</t>
  </si>
  <si>
    <t>„PUIKIOSIOS“ MOKYKLOS MOKINIŲ DALYVAVIMO KONKURSE REZULTATAI</t>
  </si>
  <si>
    <t>Keli mokiniai pateko į geriausiųjų dešimtuką</t>
  </si>
  <si>
    <t>Gimimo data</t>
  </si>
  <si>
    <t>Grąžinama suma kas metai</t>
  </si>
  <si>
    <t>Paskola</t>
  </si>
  <si>
    <t>Grąžinama suma gruodžio 31 d. su 12% palūkanomis</t>
  </si>
  <si>
    <t>Paskolos likutis gruodžio 31 d.</t>
  </si>
  <si>
    <t>Sumokėta palūkanų</t>
  </si>
  <si>
    <t>Kiekvienų metų guodžio 31 d. sumokama paskolos nurodyta gražinama suma + palūkanos nuo likusios sumos</t>
  </si>
  <si>
    <t>Kiek balų surinko 12 -okai kartu paėmus</t>
  </si>
  <si>
    <t>Keli mokiniai pateko į geriausiųjų penketuką</t>
  </si>
  <si>
    <t xml:space="preserve">Kiek konkurse dalyvavo 11 -okų </t>
  </si>
  <si>
    <t>„Moksliukų“ MOKYKLOS MOKINIŲ DALYVAVIMO KONKURSE REZULTATAI</t>
  </si>
  <si>
    <t>Atrinkite mokinius, surinkusius daugiau nei 100 taškų</t>
  </si>
  <si>
    <t>Įterpkite stulpelinę diagramą ir sutvarkykite ją pagal duotą pavyzdį</t>
  </si>
  <si>
    <t>Balsavimo data</t>
  </si>
  <si>
    <t>Ar jau turi balsavimo teisę</t>
  </si>
  <si>
    <t>mėnuo</t>
  </si>
  <si>
    <t>diena</t>
  </si>
  <si>
    <t xml:space="preserve">Kiekvienų metų guodžio 31 d. bandas indėlį padidina palūkanų norma. </t>
  </si>
  <si>
    <t>Indėlis</t>
  </si>
  <si>
    <t>Gruodžio 31 d.</t>
  </si>
  <si>
    <t>€</t>
  </si>
  <si>
    <t>Surikiuokite pagal klases didėjančiai, pagal vardą abėcėlės tvarka</t>
  </si>
  <si>
    <t>Kiek iš viso palūkanų sumokės skolintojas?</t>
  </si>
  <si>
    <t xml:space="preserve">Kokia suma bus banke  2025 metų pabaigoje. </t>
  </si>
  <si>
    <t>Skaičiavimus apvalinkite su 2 ženklais po kablelio, naudokite funkciją ROUND</t>
  </si>
  <si>
    <t>Kosmetikos prekių galiojimo laikas ir kaina</t>
  </si>
  <si>
    <t>Nr.</t>
  </si>
  <si>
    <t>Prekė</t>
  </si>
  <si>
    <t>Brūkšninis kodas</t>
  </si>
  <si>
    <t>Pagaminimo data</t>
  </si>
  <si>
    <t>Galiojimo lai-kas, metais</t>
  </si>
  <si>
    <t xml:space="preserve">Vieneto kaina </t>
  </si>
  <si>
    <t>Pervertinimas</t>
  </si>
  <si>
    <t>Prekės kaina</t>
  </si>
  <si>
    <t>Dieninis kremas</t>
  </si>
  <si>
    <t>Tonikas</t>
  </si>
  <si>
    <t>Toninis veido kremas</t>
  </si>
  <si>
    <t>Lūpų dažai</t>
  </si>
  <si>
    <t>Pieštukas akims</t>
  </si>
  <si>
    <t>Akių šešėliai</t>
  </si>
  <si>
    <t>Lūpų blizgesys</t>
  </si>
  <si>
    <t>Kvepalai</t>
  </si>
  <si>
    <t>Blakstienų tušas</t>
  </si>
  <si>
    <t>Priemonė makiažui valyti</t>
  </si>
  <si>
    <t xml:space="preserve">Šios dienos data </t>
  </si>
  <si>
    <t>Prekė laikoma nuvertėjusia, jei jos galiojimo laiks baigėsi.</t>
  </si>
  <si>
    <t>Iš dalies nuvertėjusi prekė, jei liko galioti ne daugiau kaip 5 dienos</t>
  </si>
  <si>
    <t>Prekės kaina perskaičiuoama taip:</t>
  </si>
  <si>
    <t>Jei neteko vertės - kaina=0, jei iš dalies nuvertėjo, kaina tesudaro 3/4 buvusios vertės (arba 25%), kitų prekių kaina lieka nepakitusi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</si>
</sst>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Lt&quot;_-;\-* #,##0.00\ &quot;Lt&quot;_-;_-* &quot;-&quot;??\ &quot;Lt&quot;_-;_-@_-"/>
    <numFmt numFmtId="165" formatCode="yyyy\-mm\-dd;@"/>
    <numFmt numFmtId="166" formatCode="#,##0.00\ [$Lt-427];\-#,##0.00\ [$Lt-427]"/>
    <numFmt numFmtId="167" formatCode="#,##0.00\ [$Lt-427]"/>
  </numFmts>
  <fonts count="15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color theme="0" tint="-0.499984740745262"/>
      <name val="Arial"/>
      <family val="2"/>
    </font>
    <font>
      <b/>
      <sz val="11"/>
      <color theme="1"/>
      <name val="Book Antiqua"/>
      <family val="1"/>
      <charset val="186"/>
    </font>
    <font>
      <sz val="11"/>
      <color theme="1"/>
      <name val="Book Antiqua"/>
      <family val="1"/>
      <charset val="186"/>
    </font>
    <font>
      <sz val="10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color theme="0"/>
      <name val="Calibri"/>
      <family val="2"/>
      <charset val="186"/>
    </font>
    <font>
      <b/>
      <sz val="10"/>
      <name val="Arial"/>
      <family val="2"/>
      <charset val="186"/>
    </font>
    <font>
      <sz val="10"/>
      <name val="Arial CE"/>
      <charset val="238"/>
    </font>
    <font>
      <b/>
      <sz val="12"/>
      <color theme="0" tint="-0.499984740745262"/>
      <name val="Arial"/>
      <family val="2"/>
      <charset val="186"/>
    </font>
    <font>
      <b/>
      <sz val="11"/>
      <color theme="1" tint="0.34998626667073579"/>
      <name val="Arial"/>
      <family val="2"/>
      <charset val="186"/>
    </font>
    <font>
      <sz val="11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C8FC"/>
        <bgColor indexed="64"/>
      </patternFill>
    </fill>
    <fill>
      <patternFill patternType="solid">
        <fgColor rgb="FFCFE7FF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113">
    <xf numFmtId="0" fontId="0" fillId="0" borderId="0" xfId="0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15" xfId="0" applyBorder="1"/>
    <xf numFmtId="0" fontId="0" fillId="3" borderId="15" xfId="0" applyFill="1" applyBorder="1"/>
    <xf numFmtId="0" fontId="0" fillId="2" borderId="15" xfId="0" applyFill="1" applyBorder="1"/>
    <xf numFmtId="2" fontId="6" fillId="0" borderId="15" xfId="0" applyNumberFormat="1" applyFont="1" applyBorder="1" applyAlignment="1">
      <alignment horizontal="center"/>
    </xf>
    <xf numFmtId="0" fontId="6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0" borderId="15" xfId="0" applyFont="1" applyFill="1" applyBorder="1"/>
    <xf numFmtId="0" fontId="5" fillId="0" borderId="0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NumberForma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3" borderId="20" xfId="0" applyFill="1" applyBorder="1"/>
    <xf numFmtId="0" fontId="6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top"/>
    </xf>
    <xf numFmtId="3" fontId="0" fillId="0" borderId="11" xfId="0" applyNumberForma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2" fontId="0" fillId="0" borderId="15" xfId="0" applyNumberFormat="1" applyBorder="1"/>
    <xf numFmtId="2" fontId="0" fillId="3" borderId="15" xfId="0" applyNumberFormat="1" applyFill="1" applyBorder="1"/>
    <xf numFmtId="2" fontId="0" fillId="2" borderId="15" xfId="0" applyNumberFormat="1" applyFill="1" applyBorder="1"/>
    <xf numFmtId="0" fontId="7" fillId="0" borderId="0" xfId="0" applyFont="1"/>
    <xf numFmtId="0" fontId="6" fillId="0" borderId="15" xfId="0" applyFon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8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0" fillId="3" borderId="0" xfId="0" applyNumberFormat="1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" borderId="0" xfId="0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0" fillId="0" borderId="0" xfId="0" applyFont="1"/>
    <xf numFmtId="0" fontId="0" fillId="2" borderId="20" xfId="0" applyFill="1" applyBorder="1"/>
    <xf numFmtId="0" fontId="0" fillId="3" borderId="21" xfId="0" applyNumberFormat="1" applyFill="1" applyBorder="1" applyAlignment="1">
      <alignment horizontal="left" vertical="center"/>
    </xf>
    <xf numFmtId="0" fontId="0" fillId="0" borderId="20" xfId="0" applyBorder="1"/>
    <xf numFmtId="0" fontId="10" fillId="3" borderId="22" xfId="0" applyFont="1" applyFill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8" applyFont="1" applyAlignment="1">
      <alignment horizontal="center" vertical="center"/>
    </xf>
    <xf numFmtId="0" fontId="13" fillId="7" borderId="7" xfId="8" applyFont="1" applyFill="1" applyBorder="1" applyAlignment="1">
      <alignment horizontal="center" vertical="center" wrapText="1"/>
    </xf>
    <xf numFmtId="0" fontId="13" fillId="7" borderId="23" xfId="8" applyFont="1" applyFill="1" applyBorder="1" applyAlignment="1">
      <alignment horizontal="center" vertical="center" wrapText="1"/>
    </xf>
    <xf numFmtId="0" fontId="13" fillId="7" borderId="24" xfId="8" applyFont="1" applyFill="1" applyBorder="1" applyAlignment="1">
      <alignment horizontal="center" vertical="center" wrapText="1"/>
    </xf>
    <xf numFmtId="0" fontId="1" fillId="7" borderId="25" xfId="8" applyFont="1" applyFill="1" applyBorder="1" applyAlignment="1">
      <alignment horizontal="center"/>
    </xf>
    <xf numFmtId="0" fontId="1" fillId="7" borderId="15" xfId="8" applyFont="1" applyFill="1" applyBorder="1"/>
    <xf numFmtId="1" fontId="1" fillId="0" borderId="15" xfId="0" applyNumberFormat="1" applyFont="1" applyBorder="1"/>
    <xf numFmtId="165" fontId="1" fillId="0" borderId="15" xfId="8" applyNumberFormat="1" applyFont="1" applyBorder="1" applyAlignment="1">
      <alignment horizontal="right"/>
    </xf>
    <xf numFmtId="166" fontId="1" fillId="7" borderId="15" xfId="8" applyNumberFormat="1" applyFont="1" applyFill="1" applyBorder="1"/>
    <xf numFmtId="167" fontId="1" fillId="8" borderId="15" xfId="8" applyNumberFormat="1" applyFont="1" applyFill="1" applyBorder="1" applyAlignment="1">
      <alignment horizontal="left"/>
    </xf>
    <xf numFmtId="167" fontId="1" fillId="8" borderId="26" xfId="8" applyNumberFormat="1" applyFont="1" applyFill="1" applyBorder="1" applyAlignment="1">
      <alignment horizontal="right"/>
    </xf>
    <xf numFmtId="0" fontId="1" fillId="0" borderId="15" xfId="8" applyFont="1" applyBorder="1"/>
    <xf numFmtId="0" fontId="1" fillId="0" borderId="25" xfId="8" applyFont="1" applyBorder="1" applyAlignment="1">
      <alignment horizontal="center"/>
    </xf>
    <xf numFmtId="1" fontId="1" fillId="0" borderId="15" xfId="0" applyNumberFormat="1" applyFont="1" applyBorder="1" applyAlignment="1">
      <alignment horizontal="right"/>
    </xf>
    <xf numFmtId="0" fontId="1" fillId="0" borderId="9" xfId="8" applyFont="1" applyBorder="1" applyAlignment="1">
      <alignment horizontal="center"/>
    </xf>
    <xf numFmtId="0" fontId="1" fillId="0" borderId="27" xfId="8" applyFont="1" applyBorder="1"/>
    <xf numFmtId="1" fontId="1" fillId="0" borderId="27" xfId="0" applyNumberFormat="1" applyFont="1" applyBorder="1"/>
    <xf numFmtId="165" fontId="1" fillId="0" borderId="27" xfId="8" applyNumberFormat="1" applyFont="1" applyBorder="1" applyAlignment="1">
      <alignment horizontal="right"/>
    </xf>
    <xf numFmtId="166" fontId="1" fillId="7" borderId="27" xfId="8" applyNumberFormat="1" applyFont="1" applyFill="1" applyBorder="1"/>
    <xf numFmtId="167" fontId="1" fillId="8" borderId="27" xfId="8" applyNumberFormat="1" applyFont="1" applyFill="1" applyBorder="1" applyAlignment="1">
      <alignment horizontal="left"/>
    </xf>
    <xf numFmtId="167" fontId="1" fillId="8" borderId="28" xfId="8" applyNumberFormat="1" applyFont="1" applyFill="1" applyBorder="1" applyAlignment="1">
      <alignment horizontal="right"/>
    </xf>
    <xf numFmtId="0" fontId="14" fillId="0" borderId="0" xfId="8" applyFont="1" applyAlignment="1">
      <alignment horizontal="right"/>
    </xf>
    <xf numFmtId="0" fontId="0" fillId="0" borderId="0" xfId="0" applyAlignment="1"/>
    <xf numFmtId="165" fontId="14" fillId="9" borderId="0" xfId="8" applyNumberFormat="1" applyFont="1" applyFill="1" applyAlignment="1">
      <alignment horizontal="center"/>
    </xf>
    <xf numFmtId="14" fontId="14" fillId="0" borderId="0" xfId="8" applyNumberFormat="1" applyFont="1" applyAlignment="1">
      <alignment horizontal="justify"/>
    </xf>
    <xf numFmtId="0" fontId="14" fillId="0" borderId="0" xfId="8" applyFont="1" applyAlignment="1">
      <alignment horizontal="justify"/>
    </xf>
    <xf numFmtId="0" fontId="1" fillId="0" borderId="0" xfId="0" applyFont="1" applyFill="1" applyBorder="1"/>
    <xf numFmtId="0" fontId="0" fillId="10" borderId="15" xfId="0" applyFill="1" applyBorder="1" applyAlignment="1">
      <alignment horizontal="center"/>
    </xf>
  </cellXfs>
  <cellStyles count="9">
    <cellStyle name="Įprastas" xfId="0" builtinId="0"/>
    <cellStyle name="Paprastas 2" xfId="1"/>
    <cellStyle name="Paprastas_pamoka4" xfId="8"/>
    <cellStyle name="Procentai 2" xfId="2"/>
    <cellStyle name="Procentinė reikšmė 2" xfId="3"/>
    <cellStyle name="Procentinė reikšmė 3" xfId="4"/>
    <cellStyle name="Valiuta 2" xfId="5"/>
    <cellStyle name="Valiuta 3" xfId="6"/>
    <cellStyle name="Valiuta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38100</xdr:rowOff>
    </xdr:from>
    <xdr:to>
      <xdr:col>12</xdr:col>
      <xdr:colOff>533400</xdr:colOff>
      <xdr:row>20</xdr:row>
      <xdr:rowOff>19050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8100"/>
          <a:ext cx="4610100" cy="3219450"/>
        </a:xfrm>
        <a:prstGeom prst="rect">
          <a:avLst/>
        </a:prstGeom>
        <a:noFill/>
        <a:ln>
          <a:solidFill>
            <a:srgbClr val="00206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142875</xdr:rowOff>
    </xdr:from>
    <xdr:to>
      <xdr:col>12</xdr:col>
      <xdr:colOff>447675</xdr:colOff>
      <xdr:row>14</xdr:row>
      <xdr:rowOff>152400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2875"/>
          <a:ext cx="3438525" cy="3552825"/>
        </a:xfrm>
        <a:prstGeom prst="rect">
          <a:avLst/>
        </a:prstGeom>
        <a:noFill/>
        <a:ln>
          <a:solidFill>
            <a:schemeClr val="tx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317500</xdr:colOff>
      <xdr:row>0</xdr:row>
      <xdr:rowOff>292100</xdr:rowOff>
    </xdr:from>
    <xdr:to>
      <xdr:col>15</xdr:col>
      <xdr:colOff>469900</xdr:colOff>
      <xdr:row>24</xdr:row>
      <xdr:rowOff>111125</xdr:rowOff>
    </xdr:to>
    <xdr:pic>
      <xdr:nvPicPr>
        <xdr:cNvPr id="3" name="Paveikslėlis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92100"/>
          <a:ext cx="4419600" cy="5584825"/>
        </a:xfrm>
        <a:prstGeom prst="rect">
          <a:avLst/>
        </a:prstGeom>
        <a:noFill/>
        <a:ln>
          <a:solidFill>
            <a:schemeClr val="tx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199361</xdr:colOff>
      <xdr:row>1</xdr:row>
      <xdr:rowOff>88605</xdr:rowOff>
    </xdr:from>
    <xdr:to>
      <xdr:col>18</xdr:col>
      <xdr:colOff>157938</xdr:colOff>
      <xdr:row>30</xdr:row>
      <xdr:rowOff>443</xdr:rowOff>
    </xdr:to>
    <xdr:pic>
      <xdr:nvPicPr>
        <xdr:cNvPr id="4" name="Paveikslėlis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297" y="476250"/>
          <a:ext cx="6050147" cy="5593612"/>
        </a:xfrm>
        <a:prstGeom prst="rect">
          <a:avLst/>
        </a:prstGeom>
        <a:noFill/>
        <a:ln>
          <a:solidFill>
            <a:schemeClr val="tx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180975</xdr:rowOff>
    </xdr:from>
    <xdr:to>
      <xdr:col>15</xdr:col>
      <xdr:colOff>552450</xdr:colOff>
      <xdr:row>13</xdr:row>
      <xdr:rowOff>19050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80975"/>
          <a:ext cx="5591175" cy="2543175"/>
        </a:xfrm>
        <a:prstGeom prst="rect">
          <a:avLst/>
        </a:prstGeom>
        <a:noFill/>
        <a:ln>
          <a:solidFill>
            <a:schemeClr val="tx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133350</xdr:rowOff>
    </xdr:from>
    <xdr:to>
      <xdr:col>7</xdr:col>
      <xdr:colOff>762000</xdr:colOff>
      <xdr:row>40</xdr:row>
      <xdr:rowOff>114300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5200"/>
          <a:ext cx="7829550" cy="3381375"/>
        </a:xfrm>
        <a:prstGeom prst="rect">
          <a:avLst/>
        </a:prstGeom>
        <a:noFill/>
        <a:ln>
          <a:solidFill>
            <a:schemeClr val="tx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="150" zoomScaleNormal="150" workbookViewId="0">
      <selection activeCell="B14" sqref="B14"/>
    </sheetView>
  </sheetViews>
  <sheetFormatPr defaultRowHeight="12.75" x14ac:dyDescent="0.2"/>
  <cols>
    <col min="1" max="1" width="20.7109375" customWidth="1"/>
    <col min="2" max="3" width="10.28515625" customWidth="1"/>
    <col min="5" max="5" width="22.140625" customWidth="1"/>
  </cols>
  <sheetData>
    <row r="1" spans="1:6" s="5" customFormat="1" ht="55.5" customHeight="1" thickBot="1" x14ac:dyDescent="0.25">
      <c r="A1" s="46" t="s">
        <v>6</v>
      </c>
      <c r="B1" s="46"/>
      <c r="C1" s="46"/>
      <c r="E1" s="46" t="s">
        <v>6</v>
      </c>
      <c r="F1" s="46"/>
    </row>
    <row r="2" spans="1:6" x14ac:dyDescent="0.2">
      <c r="A2" s="1" t="s">
        <v>4</v>
      </c>
      <c r="B2" s="42">
        <v>12.57</v>
      </c>
      <c r="C2" s="44">
        <v>10.34</v>
      </c>
      <c r="E2" s="6" t="s">
        <v>13</v>
      </c>
      <c r="F2" s="47">
        <v>39856</v>
      </c>
    </row>
    <row r="3" spans="1:6" ht="13.5" thickBot="1" x14ac:dyDescent="0.25">
      <c r="A3" s="2" t="s">
        <v>5</v>
      </c>
      <c r="B3" s="43"/>
      <c r="C3" s="45"/>
      <c r="E3" s="2" t="s">
        <v>5</v>
      </c>
      <c r="F3" s="48"/>
    </row>
    <row r="4" spans="1:6" x14ac:dyDescent="0.2">
      <c r="A4" s="9" t="s">
        <v>3</v>
      </c>
      <c r="B4" s="12">
        <f>ROUND($B$2,1)</f>
        <v>12.6</v>
      </c>
      <c r="C4" s="9">
        <f>ROUND($C$2,1)</f>
        <v>10.3</v>
      </c>
      <c r="E4" s="10" t="s">
        <v>7</v>
      </c>
      <c r="F4" s="16">
        <f>ROUND($F$2,-2)</f>
        <v>39900</v>
      </c>
    </row>
    <row r="5" spans="1:6" ht="13.5" thickBot="1" x14ac:dyDescent="0.25">
      <c r="A5" s="8" t="s">
        <v>1</v>
      </c>
      <c r="B5" s="11">
        <f>TRUNC($B$2,1)</f>
        <v>12.5</v>
      </c>
      <c r="C5" s="15">
        <f>TRUNC($C$2,1)</f>
        <v>10.3</v>
      </c>
      <c r="E5" s="8" t="s">
        <v>8</v>
      </c>
      <c r="F5" s="17">
        <f>TRUNC($F$2,-2)</f>
        <v>39800</v>
      </c>
    </row>
    <row r="6" spans="1:6" x14ac:dyDescent="0.2">
      <c r="A6" s="3" t="s">
        <v>2</v>
      </c>
      <c r="B6" s="13">
        <f>ROUND($B$2,0)</f>
        <v>13</v>
      </c>
      <c r="C6" s="3">
        <f>ROUND($C$2,0)</f>
        <v>10</v>
      </c>
      <c r="E6" s="10" t="s">
        <v>9</v>
      </c>
      <c r="F6" s="16">
        <f>ROUND($F$2,-3)</f>
        <v>40000</v>
      </c>
    </row>
    <row r="7" spans="1:6" ht="13.5" thickBot="1" x14ac:dyDescent="0.25">
      <c r="A7" s="4" t="s">
        <v>0</v>
      </c>
      <c r="B7" s="14">
        <f>TRUNC($B$2,0)</f>
        <v>12</v>
      </c>
      <c r="C7" s="4">
        <f>TRUNC($C$2,0)</f>
        <v>10</v>
      </c>
      <c r="E7" s="8" t="s">
        <v>10</v>
      </c>
      <c r="F7" s="17">
        <f>TRUNC($F$2,-3)</f>
        <v>39000</v>
      </c>
    </row>
    <row r="8" spans="1:6" x14ac:dyDescent="0.2">
      <c r="E8" s="7" t="s">
        <v>11</v>
      </c>
      <c r="F8" s="16">
        <f>ROUND($F$2,-4)</f>
        <v>40000</v>
      </c>
    </row>
    <row r="9" spans="1:6" ht="13.5" thickBot="1" x14ac:dyDescent="0.25">
      <c r="E9" s="8" t="s">
        <v>12</v>
      </c>
      <c r="F9" s="17">
        <f>TRUNC($F$2,-4)</f>
        <v>30000</v>
      </c>
    </row>
  </sheetData>
  <mergeCells count="5">
    <mergeCell ref="B2:B3"/>
    <mergeCell ref="C2:C3"/>
    <mergeCell ref="A1:C1"/>
    <mergeCell ref="E1:F1"/>
    <mergeCell ref="F2:F3"/>
  </mergeCells>
  <pageMargins left="0.75" right="0.75" top="1" bottom="1" header="0.5" footer="0.5"/>
  <pageSetup paperSize="9" orientation="portrait" verticalDpi="0" r:id="rId1"/>
  <headerFooter alignWithMargins="0"/>
  <ignoredErrors>
    <ignoredError sqref="B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24" sqref="C24"/>
    </sheetView>
  </sheetViews>
  <sheetFormatPr defaultRowHeight="12.75" x14ac:dyDescent="0.2"/>
  <cols>
    <col min="1" max="4" width="17.140625" customWidth="1"/>
  </cols>
  <sheetData>
    <row r="1" spans="1:5" x14ac:dyDescent="0.2">
      <c r="A1" t="s">
        <v>58</v>
      </c>
    </row>
    <row r="2" spans="1:5" x14ac:dyDescent="0.2">
      <c r="A2" s="39" t="s">
        <v>64</v>
      </c>
    </row>
    <row r="3" spans="1:5" x14ac:dyDescent="0.2">
      <c r="A3" s="39" t="s">
        <v>65</v>
      </c>
    </row>
    <row r="5" spans="1:5" x14ac:dyDescent="0.2">
      <c r="C5" s="57" t="s">
        <v>17</v>
      </c>
      <c r="D5" s="19">
        <v>2</v>
      </c>
      <c r="E5" t="s">
        <v>15</v>
      </c>
    </row>
    <row r="6" spans="1:5" x14ac:dyDescent="0.2">
      <c r="C6" s="57"/>
      <c r="D6" s="58">
        <v>0.02</v>
      </c>
    </row>
    <row r="7" spans="1:5" x14ac:dyDescent="0.2">
      <c r="C7" s="59" t="s">
        <v>59</v>
      </c>
      <c r="D7" s="18">
        <v>4000</v>
      </c>
      <c r="E7" s="63" t="s">
        <v>61</v>
      </c>
    </row>
    <row r="8" spans="1:5" x14ac:dyDescent="0.2">
      <c r="A8" s="82" t="s">
        <v>14</v>
      </c>
      <c r="B8" s="82" t="s">
        <v>16</v>
      </c>
      <c r="C8" s="82" t="s">
        <v>60</v>
      </c>
      <c r="D8" s="82" t="s">
        <v>60</v>
      </c>
    </row>
    <row r="9" spans="1:5" x14ac:dyDescent="0.2">
      <c r="A9" s="34">
        <v>2015</v>
      </c>
      <c r="B9" s="60">
        <f>D7</f>
        <v>4000</v>
      </c>
      <c r="C9" s="61"/>
      <c r="D9" s="62"/>
    </row>
    <row r="10" spans="1:5" x14ac:dyDescent="0.2">
      <c r="A10" s="34">
        <v>2016</v>
      </c>
      <c r="B10" s="60"/>
      <c r="C10" s="61"/>
      <c r="D10" s="62"/>
    </row>
    <row r="11" spans="1:5" x14ac:dyDescent="0.2">
      <c r="A11" s="34">
        <v>2017</v>
      </c>
      <c r="B11" s="60"/>
      <c r="C11" s="61"/>
      <c r="D11" s="62"/>
    </row>
    <row r="12" spans="1:5" x14ac:dyDescent="0.2">
      <c r="A12" s="34">
        <v>2018</v>
      </c>
      <c r="B12" s="60"/>
      <c r="C12" s="61"/>
      <c r="D12" s="62"/>
    </row>
    <row r="13" spans="1:5" x14ac:dyDescent="0.2">
      <c r="A13" s="34">
        <v>2019</v>
      </c>
      <c r="B13" s="60"/>
      <c r="C13" s="61"/>
      <c r="D13" s="62"/>
    </row>
    <row r="14" spans="1:5" x14ac:dyDescent="0.2">
      <c r="A14" s="34">
        <v>2020</v>
      </c>
      <c r="B14" s="60"/>
      <c r="C14" s="61"/>
      <c r="D14" s="62"/>
    </row>
    <row r="15" spans="1:5" x14ac:dyDescent="0.2">
      <c r="A15" s="34">
        <v>2021</v>
      </c>
      <c r="B15" s="60"/>
      <c r="C15" s="61"/>
      <c r="D15" s="62"/>
    </row>
    <row r="16" spans="1:5" x14ac:dyDescent="0.2">
      <c r="A16" s="34">
        <v>2022</v>
      </c>
      <c r="B16" s="60"/>
      <c r="C16" s="61"/>
      <c r="D16" s="62"/>
    </row>
    <row r="17" spans="1:4" x14ac:dyDescent="0.2">
      <c r="A17" s="34">
        <v>2023</v>
      </c>
      <c r="B17" s="60"/>
      <c r="C17" s="61"/>
      <c r="D17" s="62"/>
    </row>
    <row r="18" spans="1:4" x14ac:dyDescent="0.2">
      <c r="A18" s="34">
        <v>2024</v>
      </c>
      <c r="B18" s="60"/>
      <c r="C18" s="61"/>
      <c r="D18" s="62"/>
    </row>
    <row r="19" spans="1:4" x14ac:dyDescent="0.2">
      <c r="A19" s="34">
        <v>2025</v>
      </c>
      <c r="B19" s="60"/>
      <c r="C19" s="61"/>
      <c r="D19" s="62"/>
    </row>
  </sheetData>
  <mergeCells count="1">
    <mergeCell ref="C5:C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workbookViewId="0">
      <selection activeCell="F18" sqref="F18"/>
    </sheetView>
  </sheetViews>
  <sheetFormatPr defaultRowHeight="12.75" x14ac:dyDescent="0.2"/>
  <cols>
    <col min="2" max="2" width="10.42578125" customWidth="1"/>
    <col min="3" max="3" width="13.85546875" customWidth="1"/>
    <col min="4" max="4" width="14.7109375" customWidth="1"/>
    <col min="5" max="5" width="3.5703125" customWidth="1"/>
  </cols>
  <sheetData>
    <row r="1" spans="1:5" ht="27.75" customHeight="1" x14ac:dyDescent="0.2">
      <c r="A1" s="76" t="s">
        <v>47</v>
      </c>
      <c r="B1" s="76"/>
      <c r="C1" s="76"/>
      <c r="D1" s="76"/>
      <c r="E1" s="76"/>
    </row>
    <row r="2" spans="1:5" x14ac:dyDescent="0.2">
      <c r="A2" s="77" t="s">
        <v>63</v>
      </c>
    </row>
    <row r="4" spans="1:5" ht="23.25" customHeight="1" x14ac:dyDescent="0.2">
      <c r="C4" s="18" t="s">
        <v>17</v>
      </c>
      <c r="D4" s="19">
        <v>12</v>
      </c>
      <c r="E4" s="73" t="s">
        <v>15</v>
      </c>
    </row>
    <row r="5" spans="1:5" ht="38.25" x14ac:dyDescent="0.2">
      <c r="C5" s="72" t="s">
        <v>42</v>
      </c>
      <c r="D5" s="37">
        <v>800</v>
      </c>
      <c r="E5" s="71" t="s">
        <v>61</v>
      </c>
    </row>
    <row r="6" spans="1:5" ht="21.75" customHeight="1" x14ac:dyDescent="0.2">
      <c r="C6" s="38" t="s">
        <v>43</v>
      </c>
      <c r="D6" s="69">
        <v>4000</v>
      </c>
      <c r="E6" s="70" t="s">
        <v>61</v>
      </c>
    </row>
    <row r="7" spans="1:5" ht="13.5" customHeight="1" x14ac:dyDescent="0.2">
      <c r="C7" s="38"/>
      <c r="D7" s="74"/>
      <c r="E7" s="75"/>
    </row>
    <row r="8" spans="1:5" ht="51" x14ac:dyDescent="0.2">
      <c r="A8" s="82" t="s">
        <v>14</v>
      </c>
      <c r="B8" s="83" t="s">
        <v>16</v>
      </c>
      <c r="C8" s="84" t="s">
        <v>44</v>
      </c>
      <c r="D8" s="84" t="s">
        <v>45</v>
      </c>
    </row>
    <row r="9" spans="1:5" x14ac:dyDescent="0.2">
      <c r="A9" s="20">
        <v>2015</v>
      </c>
      <c r="B9" s="20">
        <f>D6</f>
        <v>4000</v>
      </c>
      <c r="C9" s="21"/>
      <c r="D9" s="22"/>
    </row>
    <row r="10" spans="1:5" x14ac:dyDescent="0.2">
      <c r="A10" s="20">
        <v>2016</v>
      </c>
      <c r="B10" s="20">
        <f>D9</f>
        <v>0</v>
      </c>
      <c r="C10" s="21"/>
      <c r="D10" s="22"/>
    </row>
    <row r="11" spans="1:5" x14ac:dyDescent="0.2">
      <c r="A11" s="20">
        <v>2017</v>
      </c>
      <c r="B11" s="20">
        <f t="shared" ref="B11:B13" si="0">D10</f>
        <v>0</v>
      </c>
      <c r="C11" s="21"/>
      <c r="D11" s="22"/>
    </row>
    <row r="12" spans="1:5" x14ac:dyDescent="0.2">
      <c r="A12" s="20">
        <v>2018</v>
      </c>
      <c r="B12" s="20">
        <f t="shared" si="0"/>
        <v>0</v>
      </c>
      <c r="C12" s="21"/>
      <c r="D12" s="22"/>
    </row>
    <row r="13" spans="1:5" ht="13.5" thickBot="1" x14ac:dyDescent="0.25">
      <c r="A13" s="80">
        <v>2019</v>
      </c>
      <c r="B13" s="80">
        <f t="shared" si="0"/>
        <v>0</v>
      </c>
      <c r="C13" s="40"/>
      <c r="D13" s="78"/>
    </row>
    <row r="14" spans="1:5" ht="13.5" thickBot="1" x14ac:dyDescent="0.25">
      <c r="A14" s="81" t="s">
        <v>46</v>
      </c>
      <c r="B14" s="81"/>
      <c r="C14" s="81"/>
      <c r="D14" s="79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workbookViewId="0">
      <selection activeCell="E3" sqref="E3:E23"/>
    </sheetView>
  </sheetViews>
  <sheetFormatPr defaultRowHeight="12.75" x14ac:dyDescent="0.2"/>
  <cols>
    <col min="1" max="1" width="15.7109375" customWidth="1"/>
    <col min="2" max="2" width="10.42578125" customWidth="1"/>
    <col min="3" max="3" width="16.7109375" customWidth="1"/>
    <col min="4" max="4" width="11.140625" customWidth="1"/>
    <col min="5" max="5" width="12.28515625" customWidth="1"/>
  </cols>
  <sheetData>
    <row r="1" spans="1:5" ht="33.75" customHeight="1" x14ac:dyDescent="0.2">
      <c r="A1" s="66" t="s">
        <v>51</v>
      </c>
      <c r="B1" s="66"/>
      <c r="C1" s="66"/>
      <c r="D1" s="66"/>
      <c r="E1" s="66"/>
    </row>
    <row r="2" spans="1:5" ht="49.5" x14ac:dyDescent="0.3">
      <c r="A2" s="55" t="s">
        <v>18</v>
      </c>
      <c r="B2" s="55" t="s">
        <v>19</v>
      </c>
      <c r="C2" s="55" t="s">
        <v>20</v>
      </c>
      <c r="D2" s="67" t="s">
        <v>21</v>
      </c>
      <c r="E2" s="68" t="s">
        <v>22</v>
      </c>
    </row>
    <row r="3" spans="1:5" ht="16.5" x14ac:dyDescent="0.3">
      <c r="A3" s="29" t="s">
        <v>31</v>
      </c>
      <c r="B3" s="26">
        <v>11</v>
      </c>
      <c r="C3" s="23">
        <v>78.5</v>
      </c>
      <c r="D3" s="30">
        <v>135</v>
      </c>
      <c r="E3" s="31"/>
    </row>
    <row r="4" spans="1:5" ht="16.5" x14ac:dyDescent="0.3">
      <c r="A4" s="29" t="s">
        <v>33</v>
      </c>
      <c r="B4" s="26">
        <v>12</v>
      </c>
      <c r="C4" s="23">
        <v>106</v>
      </c>
      <c r="D4" s="30">
        <v>12</v>
      </c>
      <c r="E4" s="31"/>
    </row>
    <row r="5" spans="1:5" ht="16.5" x14ac:dyDescent="0.3">
      <c r="A5" s="32" t="s">
        <v>37</v>
      </c>
      <c r="B5" s="26">
        <v>12</v>
      </c>
      <c r="C5" s="23">
        <v>74.5</v>
      </c>
      <c r="D5" s="30">
        <v>86</v>
      </c>
      <c r="E5" s="31"/>
    </row>
    <row r="6" spans="1:5" ht="16.5" x14ac:dyDescent="0.3">
      <c r="A6" s="29" t="s">
        <v>24</v>
      </c>
      <c r="B6" s="26">
        <v>11</v>
      </c>
      <c r="C6" s="23">
        <v>129.30000000000001</v>
      </c>
      <c r="D6" s="30">
        <v>8</v>
      </c>
      <c r="E6" s="31"/>
    </row>
    <row r="7" spans="1:5" ht="16.5" x14ac:dyDescent="0.3">
      <c r="A7" s="29" t="s">
        <v>28</v>
      </c>
      <c r="B7" s="26">
        <v>11</v>
      </c>
      <c r="C7" s="23">
        <v>90</v>
      </c>
      <c r="D7" s="30">
        <v>68</v>
      </c>
      <c r="E7" s="31"/>
    </row>
    <row r="8" spans="1:5" ht="16.5" x14ac:dyDescent="0.3">
      <c r="A8" s="32" t="s">
        <v>36</v>
      </c>
      <c r="B8" s="26">
        <v>12</v>
      </c>
      <c r="C8" s="23">
        <v>88.25</v>
      </c>
      <c r="D8" s="30">
        <v>57</v>
      </c>
      <c r="E8" s="31"/>
    </row>
    <row r="9" spans="1:5" ht="16.5" x14ac:dyDescent="0.3">
      <c r="A9" s="32" t="s">
        <v>35</v>
      </c>
      <c r="B9" s="26">
        <v>12</v>
      </c>
      <c r="C9" s="23">
        <v>90.5</v>
      </c>
      <c r="D9" s="30">
        <v>45</v>
      </c>
      <c r="E9" s="31"/>
    </row>
    <row r="10" spans="1:5" ht="16.5" x14ac:dyDescent="0.3">
      <c r="A10" s="29" t="s">
        <v>27</v>
      </c>
      <c r="B10" s="26">
        <v>11</v>
      </c>
      <c r="C10" s="23">
        <v>159.80000000000001</v>
      </c>
      <c r="D10" s="30">
        <v>4</v>
      </c>
      <c r="E10" s="31"/>
    </row>
    <row r="11" spans="1:5" ht="16.5" x14ac:dyDescent="0.3">
      <c r="A11" s="29" t="s">
        <v>26</v>
      </c>
      <c r="B11" s="26">
        <v>11</v>
      </c>
      <c r="C11" s="23">
        <v>95.75</v>
      </c>
      <c r="D11" s="30">
        <v>37</v>
      </c>
      <c r="E11" s="31"/>
    </row>
    <row r="12" spans="1:5" ht="16.5" x14ac:dyDescent="0.3">
      <c r="A12" s="32" t="s">
        <v>25</v>
      </c>
      <c r="B12" s="26">
        <v>11</v>
      </c>
      <c r="C12" s="23">
        <v>98</v>
      </c>
      <c r="D12" s="30">
        <v>26</v>
      </c>
      <c r="E12" s="31"/>
    </row>
    <row r="13" spans="1:5" ht="16.5" x14ac:dyDescent="0.3">
      <c r="A13" s="29" t="s">
        <v>34</v>
      </c>
      <c r="B13" s="26">
        <v>12</v>
      </c>
      <c r="C13" s="23">
        <v>105.5</v>
      </c>
      <c r="D13" s="30">
        <v>13</v>
      </c>
      <c r="E13" s="31"/>
    </row>
    <row r="14" spans="1:5" ht="16.5" x14ac:dyDescent="0.3">
      <c r="A14" s="29" t="s">
        <v>32</v>
      </c>
      <c r="B14" s="26">
        <v>12</v>
      </c>
      <c r="C14" s="23">
        <v>130</v>
      </c>
      <c r="D14" s="30">
        <v>7</v>
      </c>
      <c r="E14" s="31"/>
    </row>
    <row r="15" spans="1:5" ht="16.5" x14ac:dyDescent="0.3">
      <c r="A15" s="29" t="s">
        <v>29</v>
      </c>
      <c r="B15" s="26">
        <v>11</v>
      </c>
      <c r="C15" s="23">
        <v>86.25</v>
      </c>
      <c r="D15" s="30">
        <v>98</v>
      </c>
      <c r="E15" s="31"/>
    </row>
    <row r="16" spans="1:5" ht="16.5" x14ac:dyDescent="0.3">
      <c r="A16" s="32" t="s">
        <v>30</v>
      </c>
      <c r="B16" s="26">
        <v>11</v>
      </c>
      <c r="C16" s="23">
        <v>85</v>
      </c>
      <c r="D16" s="30">
        <v>110</v>
      </c>
      <c r="E16" s="31"/>
    </row>
    <row r="17" spans="1:5" ht="16.5" x14ac:dyDescent="0.3">
      <c r="A17" s="32" t="s">
        <v>38</v>
      </c>
      <c r="B17" s="26">
        <v>12</v>
      </c>
      <c r="C17" s="23">
        <v>72.25</v>
      </c>
      <c r="D17" s="30">
        <v>93</v>
      </c>
      <c r="E17" s="31"/>
    </row>
    <row r="18" spans="1:5" ht="16.5" x14ac:dyDescent="0.3">
      <c r="A18" s="29" t="s">
        <v>23</v>
      </c>
      <c r="B18" s="26">
        <v>11</v>
      </c>
      <c r="C18" s="23">
        <v>121</v>
      </c>
      <c r="D18" s="30">
        <v>10</v>
      </c>
      <c r="E18" s="31"/>
    </row>
    <row r="19" spans="1:5" ht="16.5" x14ac:dyDescent="0.3">
      <c r="A19" s="24"/>
      <c r="B19" s="24"/>
      <c r="C19" s="24"/>
      <c r="D19" s="24"/>
      <c r="E19" s="24"/>
    </row>
    <row r="20" spans="1:5" ht="16.5" x14ac:dyDescent="0.3">
      <c r="A20" s="64" t="s">
        <v>49</v>
      </c>
      <c r="B20" s="64"/>
      <c r="C20" s="64"/>
      <c r="D20" s="64"/>
      <c r="E20" s="65"/>
    </row>
    <row r="21" spans="1:5" ht="16.5" x14ac:dyDescent="0.3">
      <c r="A21" s="64" t="s">
        <v>40</v>
      </c>
      <c r="B21" s="64"/>
      <c r="C21" s="64"/>
      <c r="D21" s="64"/>
      <c r="E21" s="65"/>
    </row>
    <row r="22" spans="1:5" ht="16.5" x14ac:dyDescent="0.3">
      <c r="A22" s="64" t="s">
        <v>48</v>
      </c>
      <c r="B22" s="64"/>
      <c r="C22" s="64"/>
      <c r="D22" s="64"/>
      <c r="E22" s="65"/>
    </row>
    <row r="23" spans="1:5" ht="16.5" x14ac:dyDescent="0.3">
      <c r="A23" s="64" t="s">
        <v>50</v>
      </c>
      <c r="B23" s="64"/>
      <c r="C23" s="64"/>
      <c r="D23" s="64"/>
      <c r="E23" s="65"/>
    </row>
  </sheetData>
  <sortState ref="A3:E22">
    <sortCondition ref="A3:A22"/>
  </sortState>
  <mergeCells count="5">
    <mergeCell ref="A23:D23"/>
    <mergeCell ref="A1:E1"/>
    <mergeCell ref="A20:D20"/>
    <mergeCell ref="A21:D21"/>
    <mergeCell ref="A22:D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zoomScale="86" zoomScaleNormal="86" workbookViewId="0">
      <selection activeCell="G11" sqref="G11"/>
    </sheetView>
  </sheetViews>
  <sheetFormatPr defaultRowHeight="12.75" x14ac:dyDescent="0.2"/>
  <cols>
    <col min="1" max="1" width="4" customWidth="1"/>
    <col min="2" max="2" width="15.7109375" customWidth="1"/>
    <col min="3" max="3" width="10.42578125" customWidth="1"/>
    <col min="4" max="4" width="16.7109375" customWidth="1"/>
    <col min="5" max="5" width="11.140625" customWidth="1"/>
    <col min="6" max="6" width="26.7109375" customWidth="1"/>
  </cols>
  <sheetData>
    <row r="1" spans="2:6" ht="30.75" customHeight="1" thickBot="1" x14ac:dyDescent="0.25">
      <c r="B1" s="49" t="s">
        <v>39</v>
      </c>
      <c r="C1" s="49"/>
      <c r="D1" s="49"/>
      <c r="E1" s="49"/>
      <c r="F1" s="33"/>
    </row>
    <row r="2" spans="2:6" ht="33" customHeight="1" x14ac:dyDescent="0.2">
      <c r="B2" s="27" t="s">
        <v>18</v>
      </c>
      <c r="C2" s="25" t="s">
        <v>19</v>
      </c>
      <c r="D2" s="25" t="s">
        <v>20</v>
      </c>
      <c r="E2" s="28" t="s">
        <v>21</v>
      </c>
      <c r="F2" s="41" t="s">
        <v>22</v>
      </c>
    </row>
    <row r="3" spans="2:6" ht="16.5" x14ac:dyDescent="0.3">
      <c r="B3" s="29" t="s">
        <v>31</v>
      </c>
      <c r="C3" s="26">
        <v>11</v>
      </c>
      <c r="D3" s="23">
        <v>78.5</v>
      </c>
      <c r="E3" s="30">
        <v>135</v>
      </c>
      <c r="F3" s="31"/>
    </row>
    <row r="4" spans="2:6" ht="16.5" x14ac:dyDescent="0.3">
      <c r="B4" s="29" t="s">
        <v>33</v>
      </c>
      <c r="C4" s="26">
        <v>12</v>
      </c>
      <c r="D4" s="23">
        <v>106</v>
      </c>
      <c r="E4" s="30">
        <v>12</v>
      </c>
      <c r="F4" s="31"/>
    </row>
    <row r="5" spans="2:6" ht="16.5" x14ac:dyDescent="0.3">
      <c r="B5" s="32" t="s">
        <v>37</v>
      </c>
      <c r="C5" s="26">
        <v>12</v>
      </c>
      <c r="D5" s="23">
        <v>74.5</v>
      </c>
      <c r="E5" s="30">
        <v>86</v>
      </c>
      <c r="F5" s="31"/>
    </row>
    <row r="6" spans="2:6" ht="16.5" x14ac:dyDescent="0.3">
      <c r="B6" s="29" t="s">
        <v>24</v>
      </c>
      <c r="C6" s="26">
        <v>11</v>
      </c>
      <c r="D6" s="23">
        <v>129.30000000000001</v>
      </c>
      <c r="E6" s="30">
        <v>8</v>
      </c>
      <c r="F6" s="31"/>
    </row>
    <row r="7" spans="2:6" ht="16.5" x14ac:dyDescent="0.3">
      <c r="B7" s="29" t="s">
        <v>28</v>
      </c>
      <c r="C7" s="26">
        <v>11</v>
      </c>
      <c r="D7" s="23">
        <v>90</v>
      </c>
      <c r="E7" s="30">
        <v>68</v>
      </c>
      <c r="F7" s="31"/>
    </row>
    <row r="8" spans="2:6" ht="16.5" x14ac:dyDescent="0.3">
      <c r="B8" s="32" t="s">
        <v>36</v>
      </c>
      <c r="C8" s="26">
        <v>12</v>
      </c>
      <c r="D8" s="23">
        <v>88.25</v>
      </c>
      <c r="E8" s="30">
        <v>57</v>
      </c>
      <c r="F8" s="31"/>
    </row>
    <row r="9" spans="2:6" ht="16.5" x14ac:dyDescent="0.3">
      <c r="B9" s="32" t="s">
        <v>35</v>
      </c>
      <c r="C9" s="26">
        <v>12</v>
      </c>
      <c r="D9" s="23">
        <v>90.5</v>
      </c>
      <c r="E9" s="30">
        <v>45</v>
      </c>
      <c r="F9" s="31"/>
    </row>
    <row r="10" spans="2:6" ht="16.5" x14ac:dyDescent="0.3">
      <c r="B10" s="29" t="s">
        <v>27</v>
      </c>
      <c r="C10" s="26">
        <v>11</v>
      </c>
      <c r="D10" s="23">
        <v>159.80000000000001</v>
      </c>
      <c r="E10" s="30">
        <v>4</v>
      </c>
      <c r="F10" s="31"/>
    </row>
    <row r="11" spans="2:6" ht="16.5" x14ac:dyDescent="0.3">
      <c r="B11" s="29" t="s">
        <v>26</v>
      </c>
      <c r="C11" s="26">
        <v>11</v>
      </c>
      <c r="D11" s="23">
        <v>95.75</v>
      </c>
      <c r="E11" s="30">
        <v>37</v>
      </c>
      <c r="F11" s="31"/>
    </row>
    <row r="12" spans="2:6" ht="16.5" x14ac:dyDescent="0.3">
      <c r="B12" s="32" t="s">
        <v>25</v>
      </c>
      <c r="C12" s="26">
        <v>11</v>
      </c>
      <c r="D12" s="23">
        <v>98</v>
      </c>
      <c r="E12" s="30">
        <v>26</v>
      </c>
      <c r="F12" s="31"/>
    </row>
    <row r="13" spans="2:6" ht="16.5" x14ac:dyDescent="0.3">
      <c r="B13" s="29" t="s">
        <v>34</v>
      </c>
      <c r="C13" s="26">
        <v>12</v>
      </c>
      <c r="D13" s="23">
        <v>105.5</v>
      </c>
      <c r="E13" s="30">
        <v>13</v>
      </c>
      <c r="F13" s="31"/>
    </row>
    <row r="14" spans="2:6" ht="16.5" x14ac:dyDescent="0.3">
      <c r="B14" s="29" t="s">
        <v>32</v>
      </c>
      <c r="C14" s="26">
        <v>12</v>
      </c>
      <c r="D14" s="23">
        <v>130</v>
      </c>
      <c r="E14" s="30">
        <v>7</v>
      </c>
      <c r="F14" s="31"/>
    </row>
    <row r="15" spans="2:6" ht="16.5" x14ac:dyDescent="0.3">
      <c r="B15" s="29" t="s">
        <v>29</v>
      </c>
      <c r="C15" s="26">
        <v>11</v>
      </c>
      <c r="D15" s="23">
        <v>86.25</v>
      </c>
      <c r="E15" s="30">
        <v>98</v>
      </c>
      <c r="F15" s="31"/>
    </row>
    <row r="16" spans="2:6" ht="16.5" x14ac:dyDescent="0.3">
      <c r="B16" s="32" t="s">
        <v>30</v>
      </c>
      <c r="C16" s="26">
        <v>11</v>
      </c>
      <c r="D16" s="23">
        <v>85</v>
      </c>
      <c r="E16" s="30">
        <v>110</v>
      </c>
      <c r="F16" s="31"/>
    </row>
    <row r="17" spans="2:6" ht="16.5" x14ac:dyDescent="0.3">
      <c r="B17" s="32" t="s">
        <v>38</v>
      </c>
      <c r="C17" s="26">
        <v>12</v>
      </c>
      <c r="D17" s="23">
        <v>72.25</v>
      </c>
      <c r="E17" s="30">
        <v>93</v>
      </c>
      <c r="F17" s="31"/>
    </row>
    <row r="18" spans="2:6" ht="16.5" x14ac:dyDescent="0.3">
      <c r="B18" s="29" t="s">
        <v>23</v>
      </c>
      <c r="C18" s="26">
        <v>11</v>
      </c>
      <c r="D18" s="23">
        <v>121</v>
      </c>
      <c r="E18" s="30">
        <v>10</v>
      </c>
      <c r="F18" s="31"/>
    </row>
    <row r="19" spans="2:6" ht="5.25" customHeight="1" x14ac:dyDescent="0.2"/>
    <row r="20" spans="2:6" x14ac:dyDescent="0.2">
      <c r="B20" s="39" t="s">
        <v>52</v>
      </c>
    </row>
    <row r="21" spans="2:6" x14ac:dyDescent="0.2">
      <c r="B21" s="39" t="s">
        <v>62</v>
      </c>
    </row>
    <row r="22" spans="2:6" x14ac:dyDescent="0.2">
      <c r="B22" s="39" t="s">
        <v>53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21" sqref="D21"/>
    </sheetView>
  </sheetViews>
  <sheetFormatPr defaultRowHeight="12.75" x14ac:dyDescent="0.2"/>
  <cols>
    <col min="1" max="1" width="16" customWidth="1"/>
    <col min="3" max="3" width="16" customWidth="1"/>
    <col min="4" max="4" width="13.42578125" customWidth="1"/>
    <col min="6" max="6" width="20.140625" customWidth="1"/>
  </cols>
  <sheetData>
    <row r="1" spans="1:6" ht="26.25" customHeight="1" x14ac:dyDescent="0.2">
      <c r="A1" s="50" t="s">
        <v>54</v>
      </c>
      <c r="B1" s="50"/>
      <c r="C1" s="35">
        <v>42341</v>
      </c>
      <c r="D1" s="35"/>
      <c r="E1" s="35"/>
    </row>
    <row r="2" spans="1:6" x14ac:dyDescent="0.2">
      <c r="A2" s="36"/>
      <c r="B2" s="36"/>
      <c r="C2" s="36"/>
      <c r="D2" s="36"/>
      <c r="E2" s="36"/>
    </row>
    <row r="3" spans="1:6" x14ac:dyDescent="0.2">
      <c r="A3" s="51" t="s">
        <v>18</v>
      </c>
      <c r="B3" s="51" t="s">
        <v>19</v>
      </c>
      <c r="C3" s="52" t="s">
        <v>41</v>
      </c>
      <c r="D3" s="53"/>
      <c r="E3" s="53"/>
      <c r="F3" s="54" t="s">
        <v>55</v>
      </c>
    </row>
    <row r="4" spans="1:6" ht="16.5" x14ac:dyDescent="0.2">
      <c r="A4" s="51"/>
      <c r="B4" s="51"/>
      <c r="C4" s="55" t="s">
        <v>14</v>
      </c>
      <c r="D4" s="55" t="s">
        <v>56</v>
      </c>
      <c r="E4" s="55" t="s">
        <v>57</v>
      </c>
      <c r="F4" s="54"/>
    </row>
    <row r="5" spans="1:6" ht="16.5" x14ac:dyDescent="0.3">
      <c r="A5" s="29" t="s">
        <v>31</v>
      </c>
      <c r="B5" s="26">
        <v>11</v>
      </c>
      <c r="C5" s="56">
        <v>1998</v>
      </c>
      <c r="D5" s="56">
        <v>11</v>
      </c>
      <c r="E5" s="56">
        <v>12</v>
      </c>
      <c r="F5" s="112"/>
    </row>
    <row r="6" spans="1:6" ht="16.5" x14ac:dyDescent="0.3">
      <c r="A6" s="29" t="s">
        <v>33</v>
      </c>
      <c r="B6" s="26">
        <v>12</v>
      </c>
      <c r="C6" s="56">
        <v>1997</v>
      </c>
      <c r="D6" s="56">
        <v>10</v>
      </c>
      <c r="E6" s="56">
        <v>12</v>
      </c>
      <c r="F6" s="112"/>
    </row>
    <row r="7" spans="1:6" ht="16.5" x14ac:dyDescent="0.3">
      <c r="A7" s="32" t="s">
        <v>37</v>
      </c>
      <c r="B7" s="26">
        <v>12</v>
      </c>
      <c r="C7" s="56">
        <v>1997</v>
      </c>
      <c r="D7" s="56">
        <v>1</v>
      </c>
      <c r="E7" s="56">
        <v>23</v>
      </c>
      <c r="F7" s="112"/>
    </row>
    <row r="8" spans="1:6" ht="16.5" x14ac:dyDescent="0.3">
      <c r="A8" s="29" t="s">
        <v>24</v>
      </c>
      <c r="B8" s="26">
        <v>11</v>
      </c>
      <c r="C8" s="56">
        <v>1999</v>
      </c>
      <c r="D8" s="56">
        <v>12</v>
      </c>
      <c r="E8" s="56">
        <v>4</v>
      </c>
      <c r="F8" s="112"/>
    </row>
    <row r="9" spans="1:6" ht="16.5" x14ac:dyDescent="0.3">
      <c r="A9" s="29" t="s">
        <v>28</v>
      </c>
      <c r="B9" s="26">
        <v>11</v>
      </c>
      <c r="C9" s="56">
        <v>1998</v>
      </c>
      <c r="D9" s="56">
        <v>9</v>
      </c>
      <c r="E9" s="56">
        <v>2</v>
      </c>
      <c r="F9" s="112"/>
    </row>
    <row r="10" spans="1:6" ht="16.5" x14ac:dyDescent="0.3">
      <c r="A10" s="32" t="s">
        <v>36</v>
      </c>
      <c r="B10" s="26">
        <v>12</v>
      </c>
      <c r="C10" s="56">
        <v>1997</v>
      </c>
      <c r="D10" s="56">
        <v>12</v>
      </c>
      <c r="E10" s="56">
        <v>2</v>
      </c>
      <c r="F10" s="112"/>
    </row>
    <row r="11" spans="1:6" ht="16.5" x14ac:dyDescent="0.3">
      <c r="A11" s="32" t="s">
        <v>35</v>
      </c>
      <c r="B11" s="26">
        <v>12</v>
      </c>
      <c r="C11" s="56">
        <v>1997</v>
      </c>
      <c r="D11" s="56">
        <v>5</v>
      </c>
      <c r="E11" s="56">
        <v>9</v>
      </c>
      <c r="F11" s="112"/>
    </row>
    <row r="12" spans="1:6" ht="16.5" x14ac:dyDescent="0.3">
      <c r="A12" s="29" t="s">
        <v>27</v>
      </c>
      <c r="B12" s="26">
        <v>11</v>
      </c>
      <c r="C12" s="56">
        <v>1997</v>
      </c>
      <c r="D12" s="56">
        <v>8</v>
      </c>
      <c r="E12" s="56">
        <v>22</v>
      </c>
      <c r="F12" s="112"/>
    </row>
  </sheetData>
  <mergeCells count="5">
    <mergeCell ref="A1:B1"/>
    <mergeCell ref="A3:A4"/>
    <mergeCell ref="B3:B4"/>
    <mergeCell ref="C3:E3"/>
    <mergeCell ref="F3:F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4" sqref="G4:H13"/>
    </sheetView>
  </sheetViews>
  <sheetFormatPr defaultRowHeight="12.75" x14ac:dyDescent="0.2"/>
  <cols>
    <col min="1" max="1" width="5.140625" customWidth="1"/>
    <col min="2" max="2" width="22" customWidth="1"/>
    <col min="3" max="3" width="15.85546875" customWidth="1"/>
    <col min="4" max="4" width="13.85546875" customWidth="1"/>
    <col min="5" max="5" width="15.28515625" customWidth="1"/>
    <col min="6" max="6" width="12.42578125" customWidth="1"/>
    <col min="7" max="7" width="21.42578125" customWidth="1"/>
    <col min="8" max="8" width="11.5703125" customWidth="1"/>
  </cols>
  <sheetData>
    <row r="1" spans="1:8" ht="14.25" x14ac:dyDescent="0.2">
      <c r="A1" s="106" t="s">
        <v>85</v>
      </c>
      <c r="B1" s="107"/>
      <c r="C1" s="108">
        <f>DATE(2011,5,23)</f>
        <v>40686</v>
      </c>
      <c r="D1" s="109"/>
      <c r="E1" s="109"/>
      <c r="F1" s="110"/>
      <c r="G1" s="110"/>
      <c r="H1" s="110"/>
    </row>
    <row r="2" spans="1:8" ht="16.5" thickBot="1" x14ac:dyDescent="0.25">
      <c r="A2" s="85" t="s">
        <v>66</v>
      </c>
      <c r="B2" s="85"/>
      <c r="C2" s="85"/>
      <c r="D2" s="85"/>
      <c r="E2" s="85"/>
      <c r="F2" s="85"/>
      <c r="G2" s="85"/>
      <c r="H2" s="85"/>
    </row>
    <row r="3" spans="1:8" ht="30" x14ac:dyDescent="0.2">
      <c r="A3" s="86" t="s">
        <v>67</v>
      </c>
      <c r="B3" s="87" t="s">
        <v>68</v>
      </c>
      <c r="C3" s="87" t="s">
        <v>69</v>
      </c>
      <c r="D3" s="87" t="s">
        <v>70</v>
      </c>
      <c r="E3" s="87" t="s">
        <v>71</v>
      </c>
      <c r="F3" s="87" t="s">
        <v>72</v>
      </c>
      <c r="G3" s="87" t="s">
        <v>73</v>
      </c>
      <c r="H3" s="88" t="s">
        <v>74</v>
      </c>
    </row>
    <row r="4" spans="1:8" x14ac:dyDescent="0.2">
      <c r="A4" s="89">
        <v>1</v>
      </c>
      <c r="B4" s="90" t="s">
        <v>75</v>
      </c>
      <c r="C4" s="91">
        <v>8033075250126</v>
      </c>
      <c r="D4" s="92">
        <v>40524</v>
      </c>
      <c r="E4" s="90">
        <v>0.5</v>
      </c>
      <c r="F4" s="93">
        <v>55</v>
      </c>
      <c r="G4" s="94"/>
      <c r="H4" s="95"/>
    </row>
    <row r="5" spans="1:8" x14ac:dyDescent="0.2">
      <c r="A5" s="89">
        <v>2</v>
      </c>
      <c r="B5" s="90" t="s">
        <v>76</v>
      </c>
      <c r="C5" s="91">
        <v>4770001330678</v>
      </c>
      <c r="D5" s="92">
        <v>40278</v>
      </c>
      <c r="E5" s="90">
        <v>1</v>
      </c>
      <c r="F5" s="93">
        <v>42</v>
      </c>
      <c r="G5" s="94"/>
      <c r="H5" s="95"/>
    </row>
    <row r="6" spans="1:8" x14ac:dyDescent="0.2">
      <c r="A6" s="89">
        <v>3</v>
      </c>
      <c r="B6" s="90" t="s">
        <v>77</v>
      </c>
      <c r="C6" s="91">
        <v>4811230004500</v>
      </c>
      <c r="D6" s="92">
        <v>40323</v>
      </c>
      <c r="E6" s="90">
        <v>1</v>
      </c>
      <c r="F6" s="93">
        <v>35.19</v>
      </c>
      <c r="G6" s="94"/>
      <c r="H6" s="95"/>
    </row>
    <row r="7" spans="1:8" x14ac:dyDescent="0.2">
      <c r="A7" s="89">
        <v>4</v>
      </c>
      <c r="B7" s="90" t="s">
        <v>78</v>
      </c>
      <c r="C7" s="91">
        <v>5906489398520</v>
      </c>
      <c r="D7" s="92">
        <v>40466</v>
      </c>
      <c r="E7" s="90">
        <v>1</v>
      </c>
      <c r="F7" s="93">
        <v>39</v>
      </c>
      <c r="G7" s="94"/>
      <c r="H7" s="95"/>
    </row>
    <row r="8" spans="1:8" x14ac:dyDescent="0.2">
      <c r="A8" s="89">
        <v>5</v>
      </c>
      <c r="B8" s="96" t="s">
        <v>79</v>
      </c>
      <c r="C8" s="91">
        <v>5037589000133</v>
      </c>
      <c r="D8" s="92">
        <v>40157</v>
      </c>
      <c r="E8" s="96">
        <v>1.5</v>
      </c>
      <c r="F8" s="93">
        <v>20.86</v>
      </c>
      <c r="G8" s="94"/>
      <c r="H8" s="95"/>
    </row>
    <row r="9" spans="1:8" x14ac:dyDescent="0.2">
      <c r="A9" s="97">
        <v>6</v>
      </c>
      <c r="B9" s="96" t="s">
        <v>80</v>
      </c>
      <c r="C9" s="98">
        <v>9517608002500</v>
      </c>
      <c r="D9" s="92">
        <v>39958</v>
      </c>
      <c r="E9" s="96">
        <v>2</v>
      </c>
      <c r="F9" s="93">
        <v>23</v>
      </c>
      <c r="G9" s="94"/>
      <c r="H9" s="95"/>
    </row>
    <row r="10" spans="1:8" x14ac:dyDescent="0.2">
      <c r="A10" s="97">
        <v>7</v>
      </c>
      <c r="B10" s="96" t="s">
        <v>81</v>
      </c>
      <c r="C10" s="91">
        <v>5050565041319</v>
      </c>
      <c r="D10" s="92">
        <v>40080</v>
      </c>
      <c r="E10" s="96">
        <v>2</v>
      </c>
      <c r="F10" s="93">
        <v>29.82</v>
      </c>
      <c r="G10" s="94"/>
      <c r="H10" s="95"/>
    </row>
    <row r="11" spans="1:8" x14ac:dyDescent="0.2">
      <c r="A11" s="97">
        <v>8</v>
      </c>
      <c r="B11" s="96" t="s">
        <v>82</v>
      </c>
      <c r="C11" s="91">
        <v>8411956995883</v>
      </c>
      <c r="D11" s="92">
        <v>39741</v>
      </c>
      <c r="E11" s="96">
        <v>3</v>
      </c>
      <c r="F11" s="93">
        <v>150</v>
      </c>
      <c r="G11" s="94"/>
      <c r="H11" s="95"/>
    </row>
    <row r="12" spans="1:8" x14ac:dyDescent="0.2">
      <c r="A12" s="97">
        <v>9</v>
      </c>
      <c r="B12" s="96" t="s">
        <v>83</v>
      </c>
      <c r="C12" s="91">
        <v>9004362070009</v>
      </c>
      <c r="D12" s="92">
        <v>40664</v>
      </c>
      <c r="E12" s="96">
        <v>0.5</v>
      </c>
      <c r="F12" s="93">
        <v>34.99</v>
      </c>
      <c r="G12" s="94"/>
      <c r="H12" s="95"/>
    </row>
    <row r="13" spans="1:8" ht="13.5" thickBot="1" x14ac:dyDescent="0.25">
      <c r="A13" s="99">
        <v>10</v>
      </c>
      <c r="B13" s="100" t="s">
        <v>84</v>
      </c>
      <c r="C13" s="101">
        <v>5440265052300</v>
      </c>
      <c r="D13" s="102">
        <v>40537</v>
      </c>
      <c r="E13" s="100">
        <v>1</v>
      </c>
      <c r="F13" s="103">
        <v>3.99</v>
      </c>
      <c r="G13" s="104"/>
      <c r="H13" s="105"/>
    </row>
    <row r="15" spans="1:8" x14ac:dyDescent="0.2">
      <c r="B15" s="39" t="s">
        <v>86</v>
      </c>
    </row>
    <row r="16" spans="1:8" x14ac:dyDescent="0.2">
      <c r="B16" s="111" t="s">
        <v>87</v>
      </c>
    </row>
    <row r="18" spans="2:2" x14ac:dyDescent="0.2">
      <c r="B18" s="77" t="s">
        <v>88</v>
      </c>
    </row>
    <row r="19" spans="2:2" x14ac:dyDescent="0.2">
      <c r="B19" s="39" t="s">
        <v>89</v>
      </c>
    </row>
  </sheetData>
  <mergeCells count="2">
    <mergeCell ref="A1:B1"/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</vt:i4>
      </vt:variant>
    </vt:vector>
  </HeadingPairs>
  <TitlesOfParts>
    <vt:vector size="7" baseType="lpstr">
      <vt:lpstr>Funkcijų_palyginimas_a</vt:lpstr>
      <vt:lpstr>indėlis</vt:lpstr>
      <vt:lpstr>paskola</vt:lpstr>
      <vt:lpstr>konkursas</vt:lpstr>
      <vt:lpstr>diagrama</vt:lpstr>
      <vt:lpstr>data</vt:lpstr>
      <vt:lpstr>prekės_galiojimas</vt:lpstr>
    </vt:vector>
  </TitlesOfParts>
  <Company>TEV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Sprendimas</dc:title>
  <dc:creator>L&amp;M</dc:creator>
  <cp:lastModifiedBy>Vartotojas</cp:lastModifiedBy>
  <cp:lastPrinted>2011-05-18T09:26:21Z</cp:lastPrinted>
  <dcterms:created xsi:type="dcterms:W3CDTF">2010-11-23T07:04:35Z</dcterms:created>
  <dcterms:modified xsi:type="dcterms:W3CDTF">2015-11-29T16:23:53Z</dcterms:modified>
</cp:coreProperties>
</file>