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195" windowHeight="9240" activeTab="13"/>
  </bookViews>
  <sheets>
    <sheet name="ЖБИ ИЗДЕЛИЯ" sheetId="2" r:id="rId1"/>
    <sheet name="Твинблок" sheetId="3" r:id="rId2"/>
    <sheet name="Пеноблок Полистирол Газоблок" sheetId="24" r:id="rId3"/>
    <sheet name="Кирпич" sheetId="4" r:id="rId4"/>
    <sheet name="Сетка для кладки блоков" sheetId="26" r:id="rId5"/>
    <sheet name="Утеплитель" sheetId="28" r:id="rId6"/>
    <sheet name="Металлочерепица" sheetId="29" r:id="rId7"/>
    <sheet name="Щебень Отсев ПЩС Скала" sheetId="20" r:id="rId8"/>
    <sheet name="Бетон" sheetId="21" r:id="rId9"/>
    <sheet name="Цемент" sheetId="22" r:id="rId10"/>
    <sheet name="Арматура" sheetId="31" r:id="rId11"/>
    <sheet name="Пиломатериалы" sheetId="33" r:id="rId12"/>
    <sheet name="Сырье для производства" sheetId="30" r:id="rId13"/>
    <sheet name="Строительные работы" sheetId="25" r:id="rId14"/>
    <sheet name="Отделочное работы" sheetId="23" r:id="rId15"/>
    <sheet name="Проектные работы" sheetId="32" r:id="rId16"/>
  </sheets>
  <calcPr calcId="145621" refMode="R1C1"/>
</workbook>
</file>

<file path=xl/calcChain.xml><?xml version="1.0" encoding="utf-8"?>
<calcChain xmlns="http://schemas.openxmlformats.org/spreadsheetml/2006/main">
  <c r="C42" i="20" l="1"/>
  <c r="C41" i="20"/>
  <c r="C40" i="20"/>
  <c r="C39" i="20"/>
  <c r="D37" i="20"/>
  <c r="D36" i="20"/>
  <c r="D35" i="20"/>
  <c r="D34" i="20"/>
  <c r="D33" i="20"/>
  <c r="D31" i="20"/>
  <c r="D28" i="20"/>
  <c r="D27" i="20"/>
  <c r="D26" i="20"/>
  <c r="D25" i="20"/>
  <c r="D24" i="20"/>
  <c r="D21" i="20"/>
  <c r="D18" i="20"/>
  <c r="D17" i="20"/>
  <c r="D16" i="20"/>
  <c r="D15" i="20"/>
  <c r="D14" i="20"/>
  <c r="D12" i="20"/>
  <c r="D11" i="20"/>
  <c r="D10" i="20"/>
  <c r="D9" i="20"/>
  <c r="D8" i="20"/>
  <c r="D7" i="20"/>
  <c r="D6" i="20"/>
  <c r="D5" i="20"/>
  <c r="A7" i="23" l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3" i="23"/>
  <c r="A234" i="23" s="1"/>
  <c r="A235" i="23" s="1"/>
  <c r="A236" i="23" s="1"/>
  <c r="C8" i="28"/>
  <c r="D8" i="28"/>
  <c r="C9" i="28"/>
  <c r="D9" i="28"/>
  <c r="C10" i="28"/>
  <c r="D10" i="28"/>
  <c r="C11" i="28"/>
  <c r="D11" i="28"/>
  <c r="C12" i="28"/>
  <c r="D12" i="28"/>
  <c r="C13" i="28"/>
  <c r="D13" i="28"/>
  <c r="C14" i="28"/>
  <c r="D14" i="28"/>
  <c r="C15" i="28"/>
  <c r="D15" i="28"/>
  <c r="C16" i="28"/>
  <c r="D16" i="28"/>
  <c r="C17" i="28"/>
  <c r="D17" i="28"/>
  <c r="C18" i="28"/>
  <c r="D18" i="28"/>
  <c r="C19" i="28"/>
  <c r="D19" i="28"/>
  <c r="C20" i="28"/>
  <c r="D20" i="28"/>
  <c r="C21" i="28"/>
  <c r="D21" i="28"/>
  <c r="C32" i="28"/>
  <c r="D32" i="28"/>
  <c r="C33" i="28"/>
  <c r="D33" i="28"/>
  <c r="C34" i="28"/>
  <c r="D34" i="28"/>
  <c r="C35" i="28"/>
  <c r="D35" i="28"/>
  <c r="C36" i="28"/>
  <c r="D36" i="28"/>
  <c r="C37" i="28"/>
  <c r="D37" i="28"/>
  <c r="C38" i="28"/>
  <c r="D38" i="28"/>
  <c r="C39" i="28"/>
  <c r="D39" i="28"/>
  <c r="C40" i="28"/>
  <c r="D40" i="28"/>
  <c r="C41" i="28"/>
  <c r="D41" i="28"/>
  <c r="C42" i="28"/>
  <c r="D42" i="28"/>
  <c r="C43" i="28"/>
  <c r="D43" i="28"/>
  <c r="C44" i="28"/>
  <c r="D44" i="28"/>
  <c r="C46" i="28"/>
  <c r="D46" i="28"/>
  <c r="C47" i="28"/>
  <c r="D47" i="28"/>
  <c r="C48" i="28"/>
  <c r="D48" i="28"/>
  <c r="C49" i="28"/>
  <c r="D49" i="28"/>
  <c r="C50" i="28"/>
  <c r="D50" i="28"/>
  <c r="C51" i="28"/>
  <c r="D51" i="28"/>
  <c r="C52" i="28"/>
  <c r="D52" i="28"/>
  <c r="C53" i="28"/>
  <c r="D53" i="28"/>
  <c r="C54" i="28"/>
  <c r="D54" i="28"/>
  <c r="C55" i="28"/>
  <c r="D55" i="28"/>
  <c r="C56" i="28"/>
  <c r="D56" i="28"/>
  <c r="C57" i="28"/>
  <c r="D57" i="28"/>
  <c r="C58" i="28"/>
  <c r="D58" i="28"/>
  <c r="C59" i="28"/>
  <c r="D59" i="28"/>
  <c r="C62" i="28"/>
  <c r="D62" i="28"/>
  <c r="C63" i="28"/>
  <c r="D63" i="28"/>
  <c r="C64" i="28"/>
  <c r="D64" i="28"/>
  <c r="C65" i="28"/>
  <c r="D65" i="28"/>
  <c r="C66" i="28"/>
  <c r="D66" i="28"/>
  <c r="C67" i="28"/>
  <c r="D67" i="28"/>
  <c r="C68" i="28"/>
  <c r="D68" i="28"/>
  <c r="C69" i="28"/>
  <c r="D69" i="28"/>
  <c r="C70" i="28"/>
  <c r="D70" i="28"/>
  <c r="C71" i="28"/>
  <c r="D71" i="28"/>
  <c r="C72" i="28"/>
  <c r="D72" i="28"/>
  <c r="C73" i="28"/>
  <c r="D73" i="28"/>
  <c r="C74" i="28"/>
  <c r="D74" i="28"/>
  <c r="C75" i="28"/>
  <c r="D75" i="28"/>
  <c r="C76" i="28"/>
  <c r="D76" i="28"/>
  <c r="C78" i="28"/>
  <c r="D78" i="28"/>
  <c r="C79" i="28"/>
  <c r="D79" i="28"/>
  <c r="C80" i="28"/>
  <c r="D80" i="28"/>
  <c r="C81" i="28"/>
  <c r="D81" i="28"/>
  <c r="C82" i="28"/>
  <c r="D82" i="28"/>
  <c r="C83" i="28"/>
  <c r="D83" i="28"/>
  <c r="C84" i="28"/>
  <c r="D84" i="28"/>
  <c r="C85" i="28"/>
  <c r="D85" i="28"/>
  <c r="C86" i="28"/>
  <c r="D86" i="28"/>
  <c r="C87" i="28"/>
  <c r="D87" i="28"/>
  <c r="C88" i="28"/>
  <c r="D88" i="28"/>
  <c r="C89" i="28"/>
  <c r="D89" i="28"/>
  <c r="C90" i="28"/>
  <c r="D90" i="28"/>
  <c r="C91" i="28"/>
  <c r="D91" i="28"/>
  <c r="C92" i="28"/>
  <c r="D92" i="28"/>
  <c r="C93" i="28"/>
  <c r="D93" i="28"/>
  <c r="C94" i="28"/>
  <c r="D94" i="28"/>
  <c r="C95" i="28"/>
  <c r="D95" i="28"/>
  <c r="C96" i="28"/>
  <c r="D96" i="28"/>
  <c r="C97" i="28"/>
  <c r="D97" i="28"/>
  <c r="C98" i="28"/>
  <c r="D98" i="28"/>
  <c r="C99" i="28"/>
  <c r="D99" i="28"/>
  <c r="C100" i="28"/>
  <c r="D100" i="28"/>
  <c r="C101" i="28"/>
  <c r="D101" i="28"/>
  <c r="C102" i="28"/>
  <c r="D102" i="28"/>
  <c r="C103" i="28"/>
  <c r="D103" i="28"/>
  <c r="C104" i="28"/>
  <c r="D104" i="28"/>
  <c r="C105" i="28"/>
  <c r="D105" i="28"/>
  <c r="C106" i="28"/>
  <c r="D106" i="28"/>
  <c r="D111" i="28"/>
  <c r="E111" i="28"/>
  <c r="D112" i="28"/>
  <c r="E112" i="28"/>
  <c r="D113" i="28"/>
  <c r="E113" i="28"/>
  <c r="D114" i="28"/>
  <c r="E114" i="28"/>
  <c r="D115" i="28"/>
  <c r="E115" i="28"/>
  <c r="D117" i="28"/>
  <c r="E117" i="28"/>
  <c r="D118" i="28"/>
  <c r="E118" i="28"/>
  <c r="D119" i="28"/>
  <c r="E119" i="28"/>
  <c r="D121" i="28"/>
  <c r="E121" i="28"/>
  <c r="D122" i="28"/>
  <c r="E122" i="28"/>
  <c r="D124" i="28"/>
  <c r="E124" i="28"/>
  <c r="D125" i="28"/>
  <c r="E125" i="28"/>
  <c r="D126" i="28"/>
  <c r="E126" i="28"/>
  <c r="D127" i="28"/>
  <c r="E127" i="28"/>
  <c r="D128" i="28"/>
  <c r="E128" i="28"/>
  <c r="D129" i="28"/>
  <c r="E129" i="28"/>
  <c r="D130" i="28"/>
  <c r="E130" i="28"/>
  <c r="D131" i="28"/>
  <c r="E131" i="28"/>
  <c r="D132" i="28"/>
  <c r="E132" i="28"/>
  <c r="B276" i="2"/>
  <c r="B277" i="2"/>
  <c r="B341" i="2" s="1"/>
  <c r="B278" i="2"/>
  <c r="B342" i="2" s="1"/>
</calcChain>
</file>

<file path=xl/sharedStrings.xml><?xml version="1.0" encoding="utf-8"?>
<sst xmlns="http://schemas.openxmlformats.org/spreadsheetml/2006/main" count="3417" uniqueCount="1867">
  <si>
    <t>ПК 73-12-8</t>
  </si>
  <si>
    <t>ПК 74-12-8</t>
  </si>
  <si>
    <t>ПК 75-12-8</t>
  </si>
  <si>
    <t>ПК 76-12-8</t>
  </si>
  <si>
    <t>ПК 77-12-8</t>
  </si>
  <si>
    <t>ПК 78-12-8</t>
  </si>
  <si>
    <t>ПК 79-12-8</t>
  </si>
  <si>
    <t>ПК 81-12-8</t>
  </si>
  <si>
    <t>ПК 82-12-8</t>
  </si>
  <si>
    <t>ПК 83-12-8</t>
  </si>
  <si>
    <t>ПК 84-12-8</t>
  </si>
  <si>
    <t>ПК 85-12-8</t>
  </si>
  <si>
    <t>ПК 87-12-8</t>
  </si>
  <si>
    <t>ПК 89-12-8</t>
  </si>
  <si>
    <t>ПК 90-12-8</t>
  </si>
  <si>
    <t>ПК 91-12-8</t>
  </si>
  <si>
    <t>ПК 92-12-8</t>
  </si>
  <si>
    <t>ПК 93-12-8</t>
  </si>
  <si>
    <t>ПК 94-12-8</t>
  </si>
  <si>
    <t>ПК 95-12-8</t>
  </si>
  <si>
    <t>ПК 97-12-8</t>
  </si>
  <si>
    <t>ПБ 91-12-8</t>
  </si>
  <si>
    <t>ПБ 92-12-8</t>
  </si>
  <si>
    <t>ПБ 93-12-8</t>
  </si>
  <si>
    <t>ПБ 94-12-8</t>
  </si>
  <si>
    <t>ПБ 95-12-8</t>
  </si>
  <si>
    <t>ПБ 96-12-8</t>
  </si>
  <si>
    <t>ПБ 97-12-8</t>
  </si>
  <si>
    <t>ПБ 92-15-8</t>
  </si>
  <si>
    <t>ПБ 94-15-8</t>
  </si>
  <si>
    <t>ПБ 95-15-8</t>
  </si>
  <si>
    <t>ПБ 96-15-8</t>
  </si>
  <si>
    <t>ПБ 97-15-8</t>
  </si>
  <si>
    <t>ПБ 20-10-8</t>
  </si>
  <si>
    <t>ПБ 21-10-8</t>
  </si>
  <si>
    <t>ПБ 22-10-8</t>
  </si>
  <si>
    <t>ПБ 23-10-8</t>
  </si>
  <si>
    <t>ПБ 24-10-8</t>
  </si>
  <si>
    <t>ПБ 25-10-8</t>
  </si>
  <si>
    <t>ПБ 26-10-8</t>
  </si>
  <si>
    <t>ПБ 27-10-8</t>
  </si>
  <si>
    <t>ПБ 28-10-8</t>
  </si>
  <si>
    <t>ПБ 29-10-8</t>
  </si>
  <si>
    <t>ПБ 30-10-8</t>
  </si>
  <si>
    <t>ПБ 31-10-8</t>
  </si>
  <si>
    <t>ПБ 32-10-8</t>
  </si>
  <si>
    <t>ПБ 33-10-8</t>
  </si>
  <si>
    <t>ПБ 34-10-8</t>
  </si>
  <si>
    <t>ПБ 35-10-8</t>
  </si>
  <si>
    <t>ПБ 36-10-8</t>
  </si>
  <si>
    <t>ПБ 37-10-8</t>
  </si>
  <si>
    <t>ПБ 38-10-8</t>
  </si>
  <si>
    <t>ПБ 39-10-8</t>
  </si>
  <si>
    <t>ПБ 40-10-8</t>
  </si>
  <si>
    <t>ПБ 41-10-8</t>
  </si>
  <si>
    <t>ПБ 42-10-8</t>
  </si>
  <si>
    <t>ПБ 43-10-8</t>
  </si>
  <si>
    <t>ПБ 44-10-8</t>
  </si>
  <si>
    <t>ПБ 45-10-8</t>
  </si>
  <si>
    <t>ПБ 46-10-8</t>
  </si>
  <si>
    <t>ПБ 47-10-8</t>
  </si>
  <si>
    <t>ПБ 48-10-8</t>
  </si>
  <si>
    <t>ПБ 49-10-8</t>
  </si>
  <si>
    <t>ПБ 50-10-8</t>
  </si>
  <si>
    <t>ПБ 51-10-8</t>
  </si>
  <si>
    <t>ПБ 52-10-8</t>
  </si>
  <si>
    <t>ПБ 53-10-8</t>
  </si>
  <si>
    <t>ПБ 54-10-8</t>
  </si>
  <si>
    <t>ПБ 55-10-8</t>
  </si>
  <si>
    <t>ПБ 56-10-8</t>
  </si>
  <si>
    <t>ПБ 57-10-8</t>
  </si>
  <si>
    <t>ПБ 58-10-8</t>
  </si>
  <si>
    <t>ПБ 59-10-8</t>
  </si>
  <si>
    <t>ПБ 60-10-8</t>
  </si>
  <si>
    <t>ПБ 61-10-8</t>
  </si>
  <si>
    <t>ПБ 62-10-8</t>
  </si>
  <si>
    <t>ПБ 63-10-8</t>
  </si>
  <si>
    <t>ПБ 64-10-8</t>
  </si>
  <si>
    <t>До 120-10-8</t>
  </si>
  <si>
    <t>Догов.</t>
  </si>
  <si>
    <t>ПК 96-12-8</t>
  </si>
  <si>
    <t>ПК 65-15-8</t>
  </si>
  <si>
    <t>ПК 66-15-8</t>
  </si>
  <si>
    <t>ПК 67-15-8</t>
  </si>
  <si>
    <t>ПК 69-15-8</t>
  </si>
  <si>
    <t>ПК 70-15-8</t>
  </si>
  <si>
    <t>ПК 71-15-8</t>
  </si>
  <si>
    <t>ПК 73-15-8</t>
  </si>
  <si>
    <t>ПК 74-15-8</t>
  </si>
  <si>
    <t>ПК 75-15-8</t>
  </si>
  <si>
    <t>ПК 76-15-8</t>
  </si>
  <si>
    <t>ПК 77-15-8</t>
  </si>
  <si>
    <t>ПК 78-15-8</t>
  </si>
  <si>
    <t>ПК 79-15-8</t>
  </si>
  <si>
    <t>ПК 81-15-8</t>
  </si>
  <si>
    <t>ПК 82-15-8</t>
  </si>
  <si>
    <t>ПК 83-15-8</t>
  </si>
  <si>
    <t>ПК 84-15-8</t>
  </si>
  <si>
    <t>ПК 85-15-8</t>
  </si>
  <si>
    <t>ПК 87-15-8</t>
  </si>
  <si>
    <t>ПК 89-15-8</t>
  </si>
  <si>
    <t>ПК 90-15-8</t>
  </si>
  <si>
    <t>ПК 91-15-8</t>
  </si>
  <si>
    <t>ПК 92-15-8</t>
  </si>
  <si>
    <t>ПК 93-15-8</t>
  </si>
  <si>
    <t>ПК 94-15-8</t>
  </si>
  <si>
    <t>ПК 95-15-8</t>
  </si>
  <si>
    <t>ПК 96-15-8</t>
  </si>
  <si>
    <t>ПК 97-15-8</t>
  </si>
  <si>
    <t>Пеноблок 600-300-200 D 700</t>
  </si>
  <si>
    <t>Пеноблок 600-300-380 D 700</t>
  </si>
  <si>
    <t>Поддон 1000-1200</t>
  </si>
  <si>
    <t>Цемент ПЦ-400 Д20 ( 1 тонна) Невьянск (навалом)</t>
  </si>
  <si>
    <t>3650 (с учетом доставки)</t>
  </si>
  <si>
    <t>Цемент ПЦ-400 Д20 ( 50 кг мешок) Невьянск</t>
  </si>
  <si>
    <t>Клей "КЛЯ 75" (мешок 25 кг.)</t>
  </si>
  <si>
    <r>
      <t>Металлочерепица "МОНТЕРРЕЙ"</t>
    </r>
    <r>
      <rPr>
        <sz val="10"/>
        <rFont val="Arial Cyr"/>
        <charset val="204"/>
      </rPr>
      <t xml:space="preserve"> оптимальное соотношение цена / качество</t>
    </r>
  </si>
  <si>
    <t xml:space="preserve">Раб. Ширина: 1,1м.          Полн. Ширина: 1,116м.      Длина волны: 350 мм.       Длина листа: 750 мм.       Высота ступени: 26 мм.     </t>
  </si>
  <si>
    <r>
      <t>Металлочерепица "БАРСЕЛОНА"</t>
    </r>
    <r>
      <rPr>
        <sz val="10"/>
        <rFont val="Arial Cyr"/>
        <charset val="204"/>
      </rPr>
      <t xml:space="preserve"> Эта черепица - аналог "Андалузии", но с меньшей длиной волны - 350 мм.</t>
    </r>
  </si>
  <si>
    <t xml:space="preserve">Раб. Ширина: 1м.          Полн. Ширина: 1,116м.      Длина волны: 350 мм.       Длина листа: 750 мм.       Высота ступени: 26 мм.     </t>
  </si>
  <si>
    <r>
      <t>Металлочерепица "Венеция"</t>
    </r>
    <r>
      <rPr>
        <sz val="10"/>
        <rFont val="Arial Cyr"/>
        <charset val="204"/>
      </rPr>
      <t xml:space="preserve"> Черепица с высоким профилем</t>
    </r>
  </si>
  <si>
    <t xml:space="preserve">Раб. Ширина: 1,090 м.          Полн. Ширина: 1,160м.      Длина волны: 350 мм.              Высота ступени: 15 мм.     </t>
  </si>
  <si>
    <t>Прайс-лист на металлочерепицу</t>
  </si>
  <si>
    <t>Металлочерепица с покрытием полиэстр</t>
  </si>
  <si>
    <t>Металлочерепица "Монтеррей" с премиум-покрытиями</t>
  </si>
  <si>
    <r>
      <t xml:space="preserve">С покрытием "Клауди"           </t>
    </r>
    <r>
      <rPr>
        <sz val="10"/>
        <rFont val="Arial Cyr"/>
        <charset val="204"/>
      </rPr>
      <t>Создает эффект старинной крыши + эффект отражения облаков. Гарантия 10 лет</t>
    </r>
  </si>
  <si>
    <t xml:space="preserve">Раб. Ширина: 1,10 м.          Полн. Ширина: 1,18м.                    Высота ступени: 15 мм.     </t>
  </si>
  <si>
    <r>
      <t xml:space="preserve">С покрытием "Призма"           </t>
    </r>
    <r>
      <rPr>
        <sz val="10"/>
        <rFont val="Arial Cyr"/>
        <charset val="204"/>
      </rPr>
      <t>Насыщенный цвет + высокая стойкость к коррозии. Гарантия 15 лет</t>
    </r>
  </si>
  <si>
    <r>
      <t xml:space="preserve">С покрытием "Викинг"           </t>
    </r>
    <r>
      <rPr>
        <sz val="10"/>
        <rFont val="Arial Cyr"/>
        <charset val="204"/>
      </rPr>
      <t>Придаст эффект матовости вашей кровле. Гарантия 3 года. Под заказ.</t>
    </r>
  </si>
  <si>
    <r>
      <t xml:space="preserve">С покрытием "Вельвет"           </t>
    </r>
    <r>
      <rPr>
        <sz val="10"/>
        <rFont val="Arial Cyr"/>
        <charset val="204"/>
      </rPr>
      <t>Имеет ярко выраженный матовый и благородный оттенок. Гарантия 10 лет.</t>
    </r>
  </si>
  <si>
    <r>
      <t xml:space="preserve">С покрытием "Керамик стелс"           </t>
    </r>
    <r>
      <rPr>
        <sz val="10"/>
        <rFont val="Arial Cyr"/>
        <charset val="204"/>
      </rPr>
      <t>Благодаря содержанию стекла и керамики на 10-15 градусов меньше нагревается на солнце, чем другие покрытия. Гарантия 15 лет</t>
    </r>
  </si>
  <si>
    <t>Клей "Brozex M150" (мешок 25 кг.)</t>
  </si>
  <si>
    <t>Прайс-лист на КЛЕЙ</t>
  </si>
  <si>
    <t>Прайс-лист на армирующую кладочную оцинкованную сетку</t>
  </si>
  <si>
    <t>Сетка кладочная оцинкованная 150</t>
  </si>
  <si>
    <t>Сетка кладочная оцинкованная 250</t>
  </si>
  <si>
    <t>25 м</t>
  </si>
  <si>
    <t>0,65 мм</t>
  </si>
  <si>
    <t>15 мм</t>
  </si>
  <si>
    <t>Количество рулонов в коробке</t>
  </si>
  <si>
    <t>Ширина ячейки</t>
  </si>
  <si>
    <t>20 мм</t>
  </si>
  <si>
    <t>Вес 1 рулона, кг</t>
  </si>
  <si>
    <t>Ширна</t>
  </si>
  <si>
    <t>150 мм</t>
  </si>
  <si>
    <t>250 мм</t>
  </si>
  <si>
    <t>Прайс-лист на тепло-звуко-гидро-изоляцию</t>
  </si>
  <si>
    <t xml:space="preserve">   Цена партии за 1 м3 с НДС, руб.</t>
  </si>
  <si>
    <t>Размер, мм</t>
  </si>
  <si>
    <t>Плотность, кг/м3</t>
  </si>
  <si>
    <t>транзит</t>
  </si>
  <si>
    <t>25-70м3</t>
  </si>
  <si>
    <t>до 25м3</t>
  </si>
  <si>
    <t xml:space="preserve">                                                                     Теплоизоляция "EURO-ТИЗОЛ"</t>
  </si>
  <si>
    <t xml:space="preserve">                                                                       Теплоизоляция "ЭКОВЕР" </t>
  </si>
  <si>
    <t>ЭКОВЕР Лайт Универсал</t>
  </si>
  <si>
    <t>1000*600*(50-200)</t>
  </si>
  <si>
    <t>ЭКОВЕР Лайт 35</t>
  </si>
  <si>
    <t>ЭКОВЕР Лайт 45</t>
  </si>
  <si>
    <t>ЭКОВЕР Стандарт 50</t>
  </si>
  <si>
    <t>1000*600*(50-150)</t>
  </si>
  <si>
    <t>ЭКОВЕР Вент Фасад 80</t>
  </si>
  <si>
    <t>ЭКОВЕР Вент Фасад 90</t>
  </si>
  <si>
    <t>ЭКОВЕР Фасад Декор</t>
  </si>
  <si>
    <t>ЭКОВЕР Фасад Декор Оптима</t>
  </si>
  <si>
    <t>ЭКОВЕР Кровля Низ 100</t>
  </si>
  <si>
    <t>ЭКОВЕР Кровля Низ 120</t>
  </si>
  <si>
    <t>ЭКОВЕР Кровля Верх 150</t>
  </si>
  <si>
    <t>1000*600*50-100</t>
  </si>
  <si>
    <t>ЭКОВЕР Кровля Верх 175</t>
  </si>
  <si>
    <t>ЭКОВЕР Кровля Верх 190</t>
  </si>
  <si>
    <t>ЭКОВЕР Кровля</t>
  </si>
  <si>
    <t>Теплоизоляция "Изба"</t>
  </si>
  <si>
    <t>Изба Супер Лайт 30</t>
  </si>
  <si>
    <t>1200х600х(50-200)</t>
  </si>
  <si>
    <t>Изба Cтандарт 50</t>
  </si>
  <si>
    <t>Изба Венти 80</t>
  </si>
  <si>
    <t>Изба Фасад 150</t>
  </si>
  <si>
    <t>Изба Кровля низ 100</t>
  </si>
  <si>
    <t>Изба Кровля низ 110</t>
  </si>
  <si>
    <t>Изба Кровля верх 175</t>
  </si>
  <si>
    <t>EURO-Лайт 25</t>
  </si>
  <si>
    <t>1000х500х50-200</t>
  </si>
  <si>
    <t>EURO-Лайт 30</t>
  </si>
  <si>
    <t>EURO-Лайт 35</t>
  </si>
  <si>
    <t>30-40</t>
  </si>
  <si>
    <t>EURO-Лайт 40</t>
  </si>
  <si>
    <t>35-45</t>
  </si>
  <si>
    <t>EURO-Лайт 50</t>
  </si>
  <si>
    <t>45-55</t>
  </si>
  <si>
    <t>EURO-Блок</t>
  </si>
  <si>
    <t>50-65</t>
  </si>
  <si>
    <t>EURO-Вент Н</t>
  </si>
  <si>
    <t>30-50</t>
  </si>
  <si>
    <t xml:space="preserve">EURO-Вент </t>
  </si>
  <si>
    <t>1000х500х40-180</t>
  </si>
  <si>
    <t>80-105</t>
  </si>
  <si>
    <t>EURO-Вент В</t>
  </si>
  <si>
    <t>1000х500х40-80</t>
  </si>
  <si>
    <t>EURO-Фасад</t>
  </si>
  <si>
    <t>1000х500х40-200</t>
  </si>
  <si>
    <t>140-160</t>
  </si>
  <si>
    <t>EURO-Руф Н</t>
  </si>
  <si>
    <t>100-120</t>
  </si>
  <si>
    <t xml:space="preserve">EURO-Руф </t>
  </si>
  <si>
    <t>160-180</t>
  </si>
  <si>
    <t xml:space="preserve">EURO-Руф В </t>
  </si>
  <si>
    <t>170-190</t>
  </si>
  <si>
    <t>Теплоизоляция "LINEROCK"</t>
  </si>
  <si>
    <t>Лайнрок Лайт Эффект</t>
  </si>
  <si>
    <t>1000х500х(50-200)</t>
  </si>
  <si>
    <t>20-25</t>
  </si>
  <si>
    <t>Лайнрок Лайт Оптимал</t>
  </si>
  <si>
    <t>25-35</t>
  </si>
  <si>
    <t>Лайнрок Лайт</t>
  </si>
  <si>
    <t>40-50</t>
  </si>
  <si>
    <t>Лайнрок Акустик</t>
  </si>
  <si>
    <t>Лайнрок Стандарт М</t>
  </si>
  <si>
    <t>50-75</t>
  </si>
  <si>
    <t>Лайнрок Стандарт</t>
  </si>
  <si>
    <t>60-90</t>
  </si>
  <si>
    <t>Лайнрок Венти-Оптимал</t>
  </si>
  <si>
    <t>1000х500х(50-170)</t>
  </si>
  <si>
    <t>75-100</t>
  </si>
  <si>
    <t>Лайнрок Венти</t>
  </si>
  <si>
    <t>100-130</t>
  </si>
  <si>
    <t>Лайнрок Руф</t>
  </si>
  <si>
    <t>135-160</t>
  </si>
  <si>
    <t>Лайнрок Руф-Н</t>
  </si>
  <si>
    <t>95-125</t>
  </si>
  <si>
    <t>Лайнрок Руф-Н Оптимал</t>
  </si>
  <si>
    <t>Лайнрок Руф-В</t>
  </si>
  <si>
    <t>1000х500х(30-50)</t>
  </si>
  <si>
    <t>170-200</t>
  </si>
  <si>
    <t>Лайнрок Руф-В Оптимал</t>
  </si>
  <si>
    <t>Лайнрок Фасад</t>
  </si>
  <si>
    <t>145-174</t>
  </si>
  <si>
    <t>Лайнрок Изотех</t>
  </si>
  <si>
    <t>нет</t>
  </si>
  <si>
    <t>1000х500х(100-120)</t>
  </si>
  <si>
    <t>100-110</t>
  </si>
  <si>
    <t>Теплоизоляция "ROCKWOOL"</t>
  </si>
  <si>
    <t>Лайт Баттс</t>
  </si>
  <si>
    <t>1000х600х(50-170)</t>
  </si>
  <si>
    <t>Акустик Баттс</t>
  </si>
  <si>
    <t>Кавити Баттс</t>
  </si>
  <si>
    <t>1000х600х(50,75,100)</t>
  </si>
  <si>
    <t>Венти Баттс</t>
  </si>
  <si>
    <t>1000х600х(50-160)</t>
  </si>
  <si>
    <t>Венти Баттс Д 100мм</t>
  </si>
  <si>
    <t>1000х600х100</t>
  </si>
  <si>
    <t>52-62</t>
  </si>
  <si>
    <t>Венти Баттс Д 120мм</t>
  </si>
  <si>
    <t>1000х600х120</t>
  </si>
  <si>
    <t>Венти Баттс Д 140мм</t>
  </si>
  <si>
    <t>1000х600х140</t>
  </si>
  <si>
    <t>Венти Баттс Д 150мм</t>
  </si>
  <si>
    <t>1000х600х150</t>
  </si>
  <si>
    <t>Руф Баттс</t>
  </si>
  <si>
    <t>1000х600х(50-150)</t>
  </si>
  <si>
    <t>Руф Баттс Н</t>
  </si>
  <si>
    <t>Руф Баттс В</t>
  </si>
  <si>
    <t>1000х600*40</t>
  </si>
  <si>
    <t>Фасад Баттс</t>
  </si>
  <si>
    <t>1000х600х(50-140)</t>
  </si>
  <si>
    <t>Фасад Баттс Д 120мм</t>
  </si>
  <si>
    <t>1200х500х120</t>
  </si>
  <si>
    <t>105-125</t>
  </si>
  <si>
    <t>Фасад Баттс Д 140мм</t>
  </si>
  <si>
    <t>1200х500х140</t>
  </si>
  <si>
    <t>Фасад Баттс Д 150мм</t>
  </si>
  <si>
    <t>1200х500х150</t>
  </si>
  <si>
    <t>Теплоизоляция "BASWOOL"</t>
  </si>
  <si>
    <t xml:space="preserve">ECOROCK </t>
  </si>
  <si>
    <t>BASWOOL ЛАЙТ 30</t>
  </si>
  <si>
    <t>1200х600х(40-200)</t>
  </si>
  <si>
    <t>BASWOOL ЛАЙТ 35</t>
  </si>
  <si>
    <t>BASWOOL ЛАЙТ 40</t>
  </si>
  <si>
    <t>BASWOOL ЛАЙТ 45</t>
  </si>
  <si>
    <t>BASWOOL ЛАЙТ 50</t>
  </si>
  <si>
    <t>BASWOOL СТАНДАРТ 60</t>
  </si>
  <si>
    <t>1200х600х(30-200)</t>
  </si>
  <si>
    <t>BASWOOL СТАНДАРТ 70</t>
  </si>
  <si>
    <t>BASWOOL СТАНДАРТ 80</t>
  </si>
  <si>
    <t>BASWOOL СТАНДАРТ 90</t>
  </si>
  <si>
    <t>BASWOOL РУФ Н 100</t>
  </si>
  <si>
    <t>1200х600х(50-160)</t>
  </si>
  <si>
    <t>BASWOOL РУФ Н 110</t>
  </si>
  <si>
    <t>BASWOOL РУФ Н 120</t>
  </si>
  <si>
    <t>BASWOOL РУФ 140</t>
  </si>
  <si>
    <t xml:space="preserve">BASWOOL РУФ 145 </t>
  </si>
  <si>
    <t>BASWOOL РУФ 150</t>
  </si>
  <si>
    <t>BASWOOL РУФ 160</t>
  </si>
  <si>
    <t xml:space="preserve">BASWOOL РУФ 170 </t>
  </si>
  <si>
    <t>BASWOOL РУФ В 175</t>
  </si>
  <si>
    <t>1200х600х(30-50)</t>
  </si>
  <si>
    <t>BASWOOL РУФ В 180</t>
  </si>
  <si>
    <t xml:space="preserve">BASWOOL РУФ В 190 </t>
  </si>
  <si>
    <t>BASWOOL ФАСАД 135</t>
  </si>
  <si>
    <t>1200х600х(40-160)</t>
  </si>
  <si>
    <t>BASWOOL ФАСАД 145</t>
  </si>
  <si>
    <t>BASWOOL ФЛОР 100</t>
  </si>
  <si>
    <t>1200х600х(50-150)</t>
  </si>
  <si>
    <t>BASWOOL ФЛОР 110</t>
  </si>
  <si>
    <t>BASWOOL ФЛОР 120</t>
  </si>
  <si>
    <t>BASWOOL ФЛОР П 160</t>
  </si>
  <si>
    <t>1200х600х(20-50)</t>
  </si>
  <si>
    <t>BASWOOL ФЛОР П 175</t>
  </si>
  <si>
    <t>BASWOOL ФЛОР П 180</t>
  </si>
  <si>
    <t>1000х600х(50-200)</t>
  </si>
  <si>
    <t>Изба СЭНДВИЧ С-100</t>
  </si>
  <si>
    <t>под заказ</t>
  </si>
  <si>
    <t>Пенополистирол</t>
  </si>
  <si>
    <t>Марка</t>
  </si>
  <si>
    <t>Область применения</t>
  </si>
  <si>
    <t>Размер,мм</t>
  </si>
  <si>
    <t>25-70 м3</t>
  </si>
  <si>
    <t>Применяется для теплоизоляции стен, полов, кровель (в т.ч. инверсионных), в производстве сэндвич-панелей. Прочность на сжатие 0,25 Мпа</t>
  </si>
  <si>
    <t>1200х600х(20-100)</t>
  </si>
  <si>
    <t>Применяется для теплоизоляции фундаментов, стен, кровель, дорог, трубопроводов, мостиков холода. Прочность на сжатие 0,3 Мпа</t>
  </si>
  <si>
    <t>Применяется для теплоизоляции фундаментов, тяжелонагруженных полов, железных дорог и аэродромов, трубопроводов, мостиков холода. Прочность на сжатие 0,5 Мпа</t>
  </si>
  <si>
    <t>Экстрол запускной</t>
  </si>
  <si>
    <t>Пеноблок 600-300-100 (перегородочный)</t>
  </si>
  <si>
    <t>57 в м3</t>
  </si>
  <si>
    <t>2 сорт</t>
  </si>
  <si>
    <t>Экструдированный пенополистирол "Пеноплэкс"</t>
  </si>
  <si>
    <t>1200х600*(30-100)</t>
  </si>
  <si>
    <t>Экструдированный пенополистирол "ТЕХНО"</t>
  </si>
  <si>
    <t>Группа горючести - Г3. Плотность 30кг/м3. Прочность на сжатие не менее 0,25 МПа. Форма кромки: L-уступом.</t>
  </si>
  <si>
    <t>1200*600*(30-100)</t>
  </si>
  <si>
    <t>Группа горючести - Г4. Плотность 30кг/м3. Прочность на сжатие не менее 0,25 МПа. Форма кромки: L-уступом. Толщина 20 мм прямая кромка.</t>
  </si>
  <si>
    <t>1250*600*(20-100)</t>
  </si>
  <si>
    <t>Пенополистирол (пенопласт)</t>
  </si>
  <si>
    <t>ПСБС-М-15</t>
  </si>
  <si>
    <t>Плотность 8 кг/м3</t>
  </si>
  <si>
    <t>1000х2000</t>
  </si>
  <si>
    <t>ПСБС-М-25</t>
  </si>
  <si>
    <t>Плотность 12 кг/м3</t>
  </si>
  <si>
    <t>ПСБС-М-35</t>
  </si>
  <si>
    <t>Плотность 18 кг/м3</t>
  </si>
  <si>
    <t>ПСБС-25 Ф</t>
  </si>
  <si>
    <t>Плотность 14 кг/м3</t>
  </si>
  <si>
    <t>1000х600 в упак.</t>
  </si>
  <si>
    <t>ПСБС-15</t>
  </si>
  <si>
    <t>Плотность 10 кг/м3</t>
  </si>
  <si>
    <t>ПСБС-25</t>
  </si>
  <si>
    <t>Плотность 15 кг/м3</t>
  </si>
  <si>
    <t>ПСБС-35</t>
  </si>
  <si>
    <t>Плотность 20 кг/м3</t>
  </si>
  <si>
    <t>ПСБС-50</t>
  </si>
  <si>
    <t>Плотность 35 кг/м3</t>
  </si>
  <si>
    <t>ПСБС-50 М</t>
  </si>
  <si>
    <t>Плотность 30 кг/м3</t>
  </si>
  <si>
    <t xml:space="preserve">                                                     Экструдированный пенополистирол "Экстрол"</t>
  </si>
  <si>
    <r>
      <t>Экстрол-30</t>
    </r>
    <r>
      <rPr>
        <sz val="10"/>
        <rFont val="Calibri"/>
        <family val="2"/>
        <charset val="204"/>
      </rPr>
      <t>, Г3   Плотность 28-38кг/м3</t>
    </r>
  </si>
  <si>
    <r>
      <t>Экстрол-35</t>
    </r>
    <r>
      <rPr>
        <sz val="10"/>
        <rFont val="Calibri"/>
        <family val="2"/>
        <charset val="204"/>
      </rPr>
      <t>,     Плотность 28-38кг/м3</t>
    </r>
  </si>
  <si>
    <r>
      <t xml:space="preserve">Экстрол-40 </t>
    </r>
    <r>
      <rPr>
        <sz val="10"/>
        <rFont val="Calibri"/>
        <family val="2"/>
        <charset val="204"/>
      </rPr>
      <t xml:space="preserve">     Плотность 38-42кг/м3</t>
    </r>
  </si>
  <si>
    <r>
      <t>Экстрол-45</t>
    </r>
    <r>
      <rPr>
        <sz val="10"/>
        <rFont val="Calibri"/>
        <family val="2"/>
        <charset val="204"/>
      </rPr>
      <t xml:space="preserve">       Плотность 42-48кг/м3</t>
    </r>
  </si>
  <si>
    <r>
      <t>Пеноплэкс Комфорт</t>
    </r>
    <r>
      <rPr>
        <sz val="10"/>
        <rFont val="Calibri"/>
        <family val="2"/>
        <charset val="204"/>
      </rPr>
      <t xml:space="preserve">  Плотность 25-31кг/м3</t>
    </r>
  </si>
  <si>
    <r>
      <t xml:space="preserve">Пеноплэкс Фундамент(Г4), Кровля(ГЗ) </t>
    </r>
    <r>
      <rPr>
        <sz val="10"/>
        <rFont val="Calibri"/>
        <family val="2"/>
        <charset val="204"/>
      </rPr>
      <t xml:space="preserve"> Плотность 29-38,5кг/м3</t>
    </r>
  </si>
  <si>
    <r>
      <t>Пеноплэкс 45</t>
    </r>
    <r>
      <rPr>
        <sz val="10"/>
        <rFont val="Calibri"/>
        <family val="2"/>
        <charset val="204"/>
      </rPr>
      <t xml:space="preserve">  Плотность 48,6-50кг/м3</t>
    </r>
  </si>
  <si>
    <r>
      <t xml:space="preserve">Техно карбон-эко. </t>
    </r>
    <r>
      <rPr>
        <sz val="10"/>
        <rFont val="Calibri"/>
        <family val="2"/>
        <charset val="204"/>
      </rPr>
      <t>Плотность 30 кг/м3</t>
    </r>
  </si>
  <si>
    <r>
      <t xml:space="preserve">Техно карбон-проф 300 </t>
    </r>
    <r>
      <rPr>
        <sz val="10"/>
        <rFont val="Calibri"/>
        <family val="2"/>
        <charset val="204"/>
      </rPr>
      <t xml:space="preserve"> Плотность 30 кг/м3</t>
    </r>
  </si>
  <si>
    <r>
      <t>Цена партии за 1 м</t>
    </r>
    <r>
      <rPr>
        <b/>
        <vertAlign val="superscript"/>
        <sz val="10"/>
        <rFont val="Calibri"/>
        <family val="2"/>
        <charset val="204"/>
      </rPr>
      <t>3</t>
    </r>
    <r>
      <rPr>
        <b/>
        <sz val="10"/>
        <rFont val="Calibri"/>
        <family val="2"/>
        <charset val="204"/>
      </rPr>
      <t xml:space="preserve"> с НДС, руб.</t>
    </r>
  </si>
  <si>
    <t>Полистирол (гранулы 2-5 мм) </t>
  </si>
  <si>
    <t>Ускоритель УП2ПБ (пеноблок) 20 кг мешок</t>
  </si>
  <si>
    <t>Ускоритель СтандартФест 20 кг мешок</t>
  </si>
  <si>
    <t>Смола для полистиролблоков</t>
  </si>
  <si>
    <t>Фиброволокно модифицированное полипропиленовое</t>
  </si>
  <si>
    <t>Пенообразователь ПБ-2000 (синтетика) 200 кг бочка</t>
  </si>
  <si>
    <t>Пенообразователь ПБ-2012 200 кг бочка</t>
  </si>
  <si>
    <t>14000 рублей</t>
  </si>
  <si>
    <t>Стрейч-пленка 500 мм x 250 м x 17мкр</t>
  </si>
  <si>
    <t>Форма металлическая 24 ячейки 588x300x188 мм</t>
  </si>
  <si>
    <t>980 руб. / куб</t>
  </si>
  <si>
    <t>900 руб.</t>
  </si>
  <si>
    <t>Внешний вид</t>
  </si>
  <si>
    <t xml:space="preserve">   Толщина листа / руб. за кв. м.</t>
  </si>
  <si>
    <r>
      <t>Металлочерепица "АНДАЛУЗИЯ"</t>
    </r>
    <r>
      <rPr>
        <sz val="10"/>
        <rFont val="Arial Cyr"/>
        <charset val="204"/>
      </rPr>
      <t xml:space="preserve"> (модульная черепица) Выглядит, как натуральная, стоит как металлическая</t>
    </r>
  </si>
  <si>
    <t xml:space="preserve">Раб. Ширина: 1м.          Полн. Ширина: 1,116м.      Длина волны: 400 мм.       Длина листа: 850 мм.       Высота ступени: 26 мм.     </t>
  </si>
  <si>
    <t>600 руб.</t>
  </si>
  <si>
    <t>55 руб./кг</t>
  </si>
  <si>
    <t>170 руб./кг</t>
  </si>
  <si>
    <t>15000 руб.</t>
  </si>
  <si>
    <t>205 руб. / рулон </t>
  </si>
  <si>
    <t>10900 руб. / шт</t>
  </si>
  <si>
    <t>Ед.изм</t>
  </si>
  <si>
    <t>Вес</t>
  </si>
  <si>
    <t>Сетка кладочная d3 яч 50х50 1500х120 мм</t>
  </si>
  <si>
    <t>Лист</t>
  </si>
  <si>
    <t>Сетка кладочная d3 яч 50х50 1500х250 мм</t>
  </si>
  <si>
    <t>Сетка кладочная d3 яч 50х50 1500х380 мм</t>
  </si>
  <si>
    <t>Сетка кладочная d3 яч 50х50 1500х500 мм</t>
  </si>
  <si>
    <t>Сетка кладочная d3 яч 100х100 1500х380 мм</t>
  </si>
  <si>
    <t>Сетка кладочная d3 яч 100х100 1500х500 мм</t>
  </si>
  <si>
    <t>Сетка кладочная d3 яч 100х100 2000х1000 мм</t>
  </si>
  <si>
    <t>Сетка кладочная d4 яч 40х40 1500Х500 мм</t>
  </si>
  <si>
    <t>Сетка кладочная d4 яч 50х50 1500х120 мм</t>
  </si>
  <si>
    <t>Сетка кладочная d4 яч 50х50 1500х250 мм</t>
  </si>
  <si>
    <t>Сетка кладочная d4 яч 50х50 1500х380 мм</t>
  </si>
  <si>
    <t>Сетка кладочная d4 яч 50х50 1500х500 мм</t>
  </si>
  <si>
    <t>Сетка кладочная d4 яч 100х100 1500х380 мм</t>
  </si>
  <si>
    <t>Сетка кладочная d4 яч 100х100 1500х500 мм</t>
  </si>
  <si>
    <t>Сетка кладочная d4 яч 100х100 2000х1000 мм</t>
  </si>
  <si>
    <t>Сетка кладочная d5 яч 50х50 1500х380 мм</t>
  </si>
  <si>
    <t>Сетка кладочная d5 яч 50х50 1500х500 мм</t>
  </si>
  <si>
    <t>Сетка кладочная d5 яч 100х100 1500х500 мм</t>
  </si>
  <si>
    <t>Сетка кладочная d5 яч 100х100 2000х1000 мм</t>
  </si>
  <si>
    <t>Сетка кладочная D3 яч 40х40 мм 1500х500 мм</t>
  </si>
  <si>
    <t>Сетка кладочная D3 яч 100х100 мм 2000х1000 мм</t>
  </si>
  <si>
    <t>Сетка кладочная D3 яч 150х150 мм 1500х500 мм</t>
  </si>
  <si>
    <t>Сетка кладочная D3 яч 150х150 мм 2000х1000 мм</t>
  </si>
  <si>
    <t>Сетка кладочная D3 яч 200х200 мм 1500х500 мм</t>
  </si>
  <si>
    <t>Сетка кладочная D3 яч 200х200 мм 2000х1000 мм</t>
  </si>
  <si>
    <t>Сетка кладочная D4 яч 100х100 мм 2000х1000 мм</t>
  </si>
  <si>
    <t>Сетка кладочная D4 яч 150х150 мм 1500х500 мм</t>
  </si>
  <si>
    <t>Сетка кладочная D4 яч 150х150 мм 2000х1000 мм</t>
  </si>
  <si>
    <t>Сетка кладочная D4 яч 200х200 мм 1500х500 мм</t>
  </si>
  <si>
    <t>Сетка кладочная D4 яч 200х200 мм 2000х1000 мм</t>
  </si>
  <si>
    <t>Сетка кладочная D5 яч 100х100 мм 2000х1000 мм</t>
  </si>
  <si>
    <t>Сетка кладочная D5 яч 150х150 мм 1500х500 мм</t>
  </si>
  <si>
    <t>Сетка кладочная D5 яч 150х150 мм 2000х1000 мм</t>
  </si>
  <si>
    <t>Сетка кладочная D5 яч 200х200 мм 1500х500 мм</t>
  </si>
  <si>
    <t>Сетка кладочная D5 яч 200х200 мм 2000х1000 мм</t>
  </si>
  <si>
    <t>Прайс-лист на ПОЛИСТИРОЛБЛОК</t>
  </si>
  <si>
    <t>Наименование</t>
  </si>
  <si>
    <t>-</t>
  </si>
  <si>
    <t>Все цены данны с учетом НДС 18 %.</t>
  </si>
  <si>
    <t>Плиты перекрытия (безопалубчного формирования)</t>
  </si>
  <si>
    <t>Фундаментные блоки</t>
  </si>
  <si>
    <t>Перемычки Брусковые</t>
  </si>
  <si>
    <t>Бордюры</t>
  </si>
  <si>
    <t>Фундаментные подушки</t>
  </si>
  <si>
    <t>Лотки теплотрасс</t>
  </si>
  <si>
    <t>Плиты лотков</t>
  </si>
  <si>
    <t>Сваи</t>
  </si>
  <si>
    <t>Фундаментные балки</t>
  </si>
  <si>
    <t>Лестничные марши</t>
  </si>
  <si>
    <t>Лестничные марши с полуплощад.</t>
  </si>
  <si>
    <t>Лестничные площадки</t>
  </si>
  <si>
    <t>Прогоны</t>
  </si>
  <si>
    <t>Лестничные ступени</t>
  </si>
  <si>
    <t>Колца колодцев</t>
  </si>
  <si>
    <t>Плиты парапета</t>
  </si>
  <si>
    <t>Плиты ребристые</t>
  </si>
  <si>
    <t>Карнизные плиты</t>
  </si>
  <si>
    <t>Плиты дорожные</t>
  </si>
  <si>
    <t>Трубы железобетонные</t>
  </si>
  <si>
    <t>Колодцы связи</t>
  </si>
  <si>
    <t>ПК 20-12-8</t>
  </si>
  <si>
    <t>ПК 21-12-8</t>
  </si>
  <si>
    <t>ПК 22-12-8</t>
  </si>
  <si>
    <t>ПК 23-12-8</t>
  </si>
  <si>
    <t>ПК 24-12-8</t>
  </si>
  <si>
    <t>ПК 25-12-8</t>
  </si>
  <si>
    <t>ПК 26-12-8</t>
  </si>
  <si>
    <t>ПК 27-12-8</t>
  </si>
  <si>
    <t>ПК 28-12-8</t>
  </si>
  <si>
    <t>ПК 29-12-8</t>
  </si>
  <si>
    <t>ПК 30-12-8</t>
  </si>
  <si>
    <t>ПК 31-12-8</t>
  </si>
  <si>
    <t>ПК 32-12-8</t>
  </si>
  <si>
    <t>ПК 33-12-8</t>
  </si>
  <si>
    <t>ПК 34-12-8</t>
  </si>
  <si>
    <t>ПК 35-12-8</t>
  </si>
  <si>
    <t>ПК 36-12-8</t>
  </si>
  <si>
    <t>ПК 37-12-8</t>
  </si>
  <si>
    <t>ПК 38-12-8</t>
  </si>
  <si>
    <t>ПК 39-12-8</t>
  </si>
  <si>
    <t>ПК 40-12-8</t>
  </si>
  <si>
    <t>ПК 41-12-8</t>
  </si>
  <si>
    <t>ПК 42-12-8</t>
  </si>
  <si>
    <t>ПК 43-12-8</t>
  </si>
  <si>
    <t>ПК 44-12-8</t>
  </si>
  <si>
    <t>ПК 45-12-8</t>
  </si>
  <si>
    <t>ПК 46-12-8</t>
  </si>
  <si>
    <t>ПК 47-12-8</t>
  </si>
  <si>
    <t>ПК 48-12-8</t>
  </si>
  <si>
    <t>ПК 49-12-8</t>
  </si>
  <si>
    <t>ПК 50-12-8</t>
  </si>
  <si>
    <t>ПК 51-12-8</t>
  </si>
  <si>
    <t>ПК 52-12-8</t>
  </si>
  <si>
    <t>ПК 53-12-8</t>
  </si>
  <si>
    <t>ПК 54-12-8</t>
  </si>
  <si>
    <t>ПК 55-12-8</t>
  </si>
  <si>
    <t>ПК 56-12-8</t>
  </si>
  <si>
    <t>ПК 57-12-8</t>
  </si>
  <si>
    <t>ПК 58-12-8</t>
  </si>
  <si>
    <t>ПК 59-12-8</t>
  </si>
  <si>
    <t>ПК 60-12-8</t>
  </si>
  <si>
    <t>ПК 61-12-8</t>
  </si>
  <si>
    <t>ПК 62-12-8</t>
  </si>
  <si>
    <t>ПК 63-12-8</t>
  </si>
  <si>
    <t>ПК 64-12-8</t>
  </si>
  <si>
    <t>ПК 72-12-8</t>
  </si>
  <si>
    <t>ПК 20-15-8</t>
  </si>
  <si>
    <t>ПК 21-15-8</t>
  </si>
  <si>
    <t>ПК 22-15-8</t>
  </si>
  <si>
    <t>ПК 23-15-8</t>
  </si>
  <si>
    <t>ПК 24-15-8</t>
  </si>
  <si>
    <t>ПК 25-15-8</t>
  </si>
  <si>
    <t>ПК 26-15-8</t>
  </si>
  <si>
    <t>ПК 27-15-8</t>
  </si>
  <si>
    <t>ПК 28-15-8</t>
  </si>
  <si>
    <t>ПК 29-15-8</t>
  </si>
  <si>
    <t>ПК 30-15-8</t>
  </si>
  <si>
    <t>ПК 31-15-8</t>
  </si>
  <si>
    <t>ПК 32-15-8</t>
  </si>
  <si>
    <t>ПК 33-15-8</t>
  </si>
  <si>
    <t>ПК 34-15-8</t>
  </si>
  <si>
    <t>ПК 35-15-8</t>
  </si>
  <si>
    <t>ПК 36-15-8</t>
  </si>
  <si>
    <t>ПК 37-15-8</t>
  </si>
  <si>
    <t>ПК 38-15-8</t>
  </si>
  <si>
    <t>ПК 39-15-8</t>
  </si>
  <si>
    <t>ПК 40-15-8</t>
  </si>
  <si>
    <t>ПК 41-15-8</t>
  </si>
  <si>
    <t>ПК 42-15-8</t>
  </si>
  <si>
    <t>ПК 43-15-8</t>
  </si>
  <si>
    <t>ПК 44-15-8</t>
  </si>
  <si>
    <t>ПК 45-15-8</t>
  </si>
  <si>
    <t>ПК 46-15-8</t>
  </si>
  <si>
    <t>ПК 47-15-8</t>
  </si>
  <si>
    <t>ПК 48-15-8</t>
  </si>
  <si>
    <t>ПК 49-15-8</t>
  </si>
  <si>
    <t>ПК 50-15-8</t>
  </si>
  <si>
    <t>ПК 51-15-8</t>
  </si>
  <si>
    <t>ПК 52-15-8</t>
  </si>
  <si>
    <t>ПК 53-15-8</t>
  </si>
  <si>
    <t>ПК 54-15-8</t>
  </si>
  <si>
    <t>ПК 55-15-8</t>
  </si>
  <si>
    <t>ПК 56-15-8</t>
  </si>
  <si>
    <t>ПК 57-15-8</t>
  </si>
  <si>
    <t>ПК 58-15-8</t>
  </si>
  <si>
    <t>ПК 59-15-8</t>
  </si>
  <si>
    <t>ПК 60-15-8</t>
  </si>
  <si>
    <t>ПК 61-15-8</t>
  </si>
  <si>
    <t>ПК 62-15-8</t>
  </si>
  <si>
    <t>ПК 63-15-8</t>
  </si>
  <si>
    <t>ПК 64-15-8</t>
  </si>
  <si>
    <t>ПК 72-15-8</t>
  </si>
  <si>
    <t>ПК 20-10-8</t>
  </si>
  <si>
    <t>ПК 21-10-8</t>
  </si>
  <si>
    <t>ПК 22-10-8</t>
  </si>
  <si>
    <t>ПК 23-10-8</t>
  </si>
  <si>
    <t>ПК 24-10-8</t>
  </si>
  <si>
    <t>ПК 25-10-8</t>
  </si>
  <si>
    <t>ПК 26-10-8</t>
  </si>
  <si>
    <t>ПК 27-10-8</t>
  </si>
  <si>
    <t>ПК 28-10-8</t>
  </si>
  <si>
    <t>ПК 29-10-8</t>
  </si>
  <si>
    <t>ПК 30-10-8</t>
  </si>
  <si>
    <t>ПК 31-10-8</t>
  </si>
  <si>
    <t>ПК 32-10-8</t>
  </si>
  <si>
    <t>ПК 33-10-8</t>
  </si>
  <si>
    <t>ПК 34-10-8</t>
  </si>
  <si>
    <t>ПК 35-10-8</t>
  </si>
  <si>
    <t>ПК 36-10-8</t>
  </si>
  <si>
    <t>ПК 37-10-8</t>
  </si>
  <si>
    <t>ПК 38-10-8</t>
  </si>
  <si>
    <t>ПК 39-10-8</t>
  </si>
  <si>
    <t>ПК 40-10-8</t>
  </si>
  <si>
    <t>ПК 41-10-8</t>
  </si>
  <si>
    <t>ПК 42-10-8</t>
  </si>
  <si>
    <t>ПК 43-10-8</t>
  </si>
  <si>
    <t>ПК 44-10-8</t>
  </si>
  <si>
    <t>ПК 45-10-8</t>
  </si>
  <si>
    <t>ПК 46-10-8</t>
  </si>
  <si>
    <t>ПК 47-10-8</t>
  </si>
  <si>
    <t>ПК 48-10-8</t>
  </si>
  <si>
    <t>ПК 49-10-8</t>
  </si>
  <si>
    <t>ПК 50-10-8</t>
  </si>
  <si>
    <t>ПК 51-10-8</t>
  </si>
  <si>
    <t>ПК 52-10-8</t>
  </si>
  <si>
    <t>ПК 53-10-8</t>
  </si>
  <si>
    <t>ПК 54-10-8</t>
  </si>
  <si>
    <t>ПК 55-10-8</t>
  </si>
  <si>
    <t>ПК 56-10-8</t>
  </si>
  <si>
    <t>ПК 57-10-8</t>
  </si>
  <si>
    <t>ПК 58-10-8</t>
  </si>
  <si>
    <t>ПК 59-10-8</t>
  </si>
  <si>
    <t>ПК 60-10-8</t>
  </si>
  <si>
    <t>ПК 61-10-8</t>
  </si>
  <si>
    <t>ПК 62-10-8</t>
  </si>
  <si>
    <t>ПК 63-10-8</t>
  </si>
  <si>
    <t>ПК 64-10-8</t>
  </si>
  <si>
    <t>ПБ 20-12-8</t>
  </si>
  <si>
    <t>ПБ 21-12-8</t>
  </si>
  <si>
    <t>ПБ 22-12-8</t>
  </si>
  <si>
    <t>ПБ 23-12-8</t>
  </si>
  <si>
    <t>ПБ 24-12-8</t>
  </si>
  <si>
    <t>ПБ 25-12-8</t>
  </si>
  <si>
    <t>ПБ 26-12-8</t>
  </si>
  <si>
    <t>ПБ 27-12-8</t>
  </si>
  <si>
    <t>ПБ 28-12-8</t>
  </si>
  <si>
    <t>ПБ 29-12-8</t>
  </si>
  <si>
    <t>ПБ 30-12-8</t>
  </si>
  <si>
    <t>ПБ 31-12-8</t>
  </si>
  <si>
    <t>ПБ 32-12-8</t>
  </si>
  <si>
    <t>ПБ 33-12-8</t>
  </si>
  <si>
    <t>ПБ 34-12-8</t>
  </si>
  <si>
    <t>ПБ 35-12-8</t>
  </si>
  <si>
    <t>ПБ 36-12-8</t>
  </si>
  <si>
    <t>ПБ 37-12-8</t>
  </si>
  <si>
    <t>ПБ 38-12-8</t>
  </si>
  <si>
    <t>ПБ 39-12-8</t>
  </si>
  <si>
    <t>ПБ 40-12-8</t>
  </si>
  <si>
    <t>ПБ 41-12-8</t>
  </si>
  <si>
    <t>ПБ 42-12-8</t>
  </si>
  <si>
    <t>ПБ 43-12-8</t>
  </si>
  <si>
    <t>ПБ 44-12-8</t>
  </si>
  <si>
    <t>ПБ 45-12-8</t>
  </si>
  <si>
    <t>ПБ 46-12-8</t>
  </si>
  <si>
    <t>ПБ 47-12-8</t>
  </si>
  <si>
    <t>ПБ 48-12-8</t>
  </si>
  <si>
    <t>ПБ 49-12-8</t>
  </si>
  <si>
    <t>ПБ 50-12-8</t>
  </si>
  <si>
    <t>ПБ 51-12-8</t>
  </si>
  <si>
    <t>ПБ 52-12-8</t>
  </si>
  <si>
    <t>ПБ 53-12-8</t>
  </si>
  <si>
    <t>ПБ 54-12-8</t>
  </si>
  <si>
    <t>ПБ 55-12-8</t>
  </si>
  <si>
    <t>ПБ 56-12-8</t>
  </si>
  <si>
    <t>ПБ 57-12-8</t>
  </si>
  <si>
    <t>ПБ 58-12-8</t>
  </si>
  <si>
    <t>ПБ 59-12-8</t>
  </si>
  <si>
    <t>ПБ 60-12-8</t>
  </si>
  <si>
    <t>ПБ 61-12-8</t>
  </si>
  <si>
    <t>ПБ 62-12-8</t>
  </si>
  <si>
    <t>ПБ 63-12-8</t>
  </si>
  <si>
    <t>ПБ 64-12-8</t>
  </si>
  <si>
    <t>ПБ 65-12-8</t>
  </si>
  <si>
    <t>ПБ 66-12-8</t>
  </si>
  <si>
    <t>ПБ 67-12-8</t>
  </si>
  <si>
    <t>ПБ 68-12-8</t>
  </si>
  <si>
    <t>ПБ 69-12-8</t>
  </si>
  <si>
    <t>ПБ 70-12-8</t>
  </si>
  <si>
    <t>ПБ 71-12-8</t>
  </si>
  <si>
    <t>ПБ 72-12-8</t>
  </si>
  <si>
    <t>ПБ 73-12-8</t>
  </si>
  <si>
    <t>ПБ 74-12-8</t>
  </si>
  <si>
    <t>ПБ 75-12-8</t>
  </si>
  <si>
    <t>ПБ 76-12-8</t>
  </si>
  <si>
    <t>ПБ 77-12-8</t>
  </si>
  <si>
    <t>ПБ 78-12-8</t>
  </si>
  <si>
    <t>ПБ 79-12-8</t>
  </si>
  <si>
    <t>ПБ 80-12-8</t>
  </si>
  <si>
    <t>ПБ 81-12-8</t>
  </si>
  <si>
    <t>ПБ 82-12-8</t>
  </si>
  <si>
    <t>ПБ 83-12-8</t>
  </si>
  <si>
    <t>ПБ 84-12-8</t>
  </si>
  <si>
    <t>ПБ 85-12-8</t>
  </si>
  <si>
    <t>ПБ 86-12-8</t>
  </si>
  <si>
    <t>ПБ 87-12-8</t>
  </si>
  <si>
    <t>ПБ 88-12-8</t>
  </si>
  <si>
    <t>ПБ 89-12-8</t>
  </si>
  <si>
    <t>ПБ 90-12-8</t>
  </si>
  <si>
    <t>ПБ 20-15-8</t>
  </si>
  <si>
    <t>ПБ 21-15-8</t>
  </si>
  <si>
    <t>ПБ 22-15-8</t>
  </si>
  <si>
    <t>ПБ 23-15-8</t>
  </si>
  <si>
    <t>ПБ 24-15-8</t>
  </si>
  <si>
    <t>ПБ 25-15-8</t>
  </si>
  <si>
    <t>ПБ 26-15-8</t>
  </si>
  <si>
    <t>ПБ 27-15-8</t>
  </si>
  <si>
    <t>ПБ 28-15-8</t>
  </si>
  <si>
    <t>ПБ 29-15-8</t>
  </si>
  <si>
    <t>ПБ 30-15-8</t>
  </si>
  <si>
    <t>ПБ 31-15-8</t>
  </si>
  <si>
    <t>ПБ 32-15-8</t>
  </si>
  <si>
    <t>ПБ 33-15-8</t>
  </si>
  <si>
    <t>ПБ 34-15-8</t>
  </si>
  <si>
    <t>ПБ 35-15-8</t>
  </si>
  <si>
    <t>ПБ 36-15-8</t>
  </si>
  <si>
    <t>ПБ 37-15-8</t>
  </si>
  <si>
    <t>ПБ 38-15-8</t>
  </si>
  <si>
    <t>ПБ 39-15-8</t>
  </si>
  <si>
    <t>ПБ 40-15-8</t>
  </si>
  <si>
    <t>ПБ 41-15-8</t>
  </si>
  <si>
    <t>ПБ 42-15-8</t>
  </si>
  <si>
    <t>ПБ 43-15-8</t>
  </si>
  <si>
    <t>ПБ 44-15-8</t>
  </si>
  <si>
    <t>ПБ 45-15-8</t>
  </si>
  <si>
    <t>ПБ 46-15-8</t>
  </si>
  <si>
    <t>ПБ 47-15-8</t>
  </si>
  <si>
    <t>ПБ 48-15-8</t>
  </si>
  <si>
    <t>ПБ 49-15-8</t>
  </si>
  <si>
    <t>ПБ 50-15-8</t>
  </si>
  <si>
    <t>ПБ 51-15-8</t>
  </si>
  <si>
    <t>ПБ 52-15-8</t>
  </si>
  <si>
    <t>ПБ 53-15-8</t>
  </si>
  <si>
    <t>ПБ 54-15-8</t>
  </si>
  <si>
    <t>ПБ 55-15-8</t>
  </si>
  <si>
    <t>ПБ 56-15-8</t>
  </si>
  <si>
    <t>ПБ 57-15-8</t>
  </si>
  <si>
    <t>ПБ 58-15-8</t>
  </si>
  <si>
    <t>ПБ 59-15-8</t>
  </si>
  <si>
    <t>ПБ 60-15-8</t>
  </si>
  <si>
    <t>ПБ 61-15-8</t>
  </si>
  <si>
    <t>ПБ 62-15-8</t>
  </si>
  <si>
    <t>ПБ 63-15-8</t>
  </si>
  <si>
    <t>ПБ 64-15-8</t>
  </si>
  <si>
    <t>ПБ 65-15-8</t>
  </si>
  <si>
    <t>ПБ 66-15-8</t>
  </si>
  <si>
    <t>ПБ 67-15-8</t>
  </si>
  <si>
    <t>ПБ 68-15-8</t>
  </si>
  <si>
    <t>ПБ 69-15-8</t>
  </si>
  <si>
    <t>ПБ 70-15-8</t>
  </si>
  <si>
    <t>ПБ 71-15-8</t>
  </si>
  <si>
    <t>ПБ 72-15-8</t>
  </si>
  <si>
    <t>ПБ 73-15-8</t>
  </si>
  <si>
    <t>ПБ 74-15-8</t>
  </si>
  <si>
    <t>ПБ 75-15-8</t>
  </si>
  <si>
    <t>ПБ 76-15-8</t>
  </si>
  <si>
    <t>ПБ 77-15-8</t>
  </si>
  <si>
    <t>ПБ 78-15-8</t>
  </si>
  <si>
    <t>ПБ 79-15-8</t>
  </si>
  <si>
    <t>ПБ 80-15-8</t>
  </si>
  <si>
    <t>ПБ 81-15-8</t>
  </si>
  <si>
    <t>ПБ 82-15-8</t>
  </si>
  <si>
    <t>ПБ 83-15-8</t>
  </si>
  <si>
    <t>ПБ 84-15-8</t>
  </si>
  <si>
    <t>ПБ 85-15-8</t>
  </si>
  <si>
    <t>ПБ 86-15-8</t>
  </si>
  <si>
    <t>ПБ 87-15-8</t>
  </si>
  <si>
    <t>ФБС 9-3-6</t>
  </si>
  <si>
    <t>ФБС 9-4-6</t>
  </si>
  <si>
    <t>ФБС 9-5-6</t>
  </si>
  <si>
    <t>ФБС 9-6-6</t>
  </si>
  <si>
    <t>ФБС 12-3-6</t>
  </si>
  <si>
    <t>ФБС 12-4-6</t>
  </si>
  <si>
    <t>ФБС 12-5-6</t>
  </si>
  <si>
    <t>ФБС 12-6-6</t>
  </si>
  <si>
    <t>ФБС 12-4-3</t>
  </si>
  <si>
    <t>ФБС 12-5-3</t>
  </si>
  <si>
    <t>ФБС 12-6-3</t>
  </si>
  <si>
    <t>ФБС 24-3-6</t>
  </si>
  <si>
    <t>ФБС 24-4-6</t>
  </si>
  <si>
    <t>ФБС 24-5-6</t>
  </si>
  <si>
    <t>ФБС 24-6-6</t>
  </si>
  <si>
    <t>ФБС 8-4-6</t>
  </si>
  <si>
    <t>ФБС 8-5-6</t>
  </si>
  <si>
    <t>ФБС 8-6-6</t>
  </si>
  <si>
    <t>ФЛ 10-12-4</t>
  </si>
  <si>
    <t>ФЛ 10-24-4</t>
  </si>
  <si>
    <t>ФЛ 10-8-4</t>
  </si>
  <si>
    <t>ФЛ 12-12-4</t>
  </si>
  <si>
    <t>ФЛ 12-24-4</t>
  </si>
  <si>
    <t>ФЛ 12-8-4</t>
  </si>
  <si>
    <t>ФЛ 14-12-4</t>
  </si>
  <si>
    <t>ФЛ 14-24-4</t>
  </si>
  <si>
    <t>ФЛ 14-8-4</t>
  </si>
  <si>
    <t>ФЛ 16-24-4</t>
  </si>
  <si>
    <t>ФЛ 16-8-4</t>
  </si>
  <si>
    <t>ФЛ 20-12-4</t>
  </si>
  <si>
    <t>ФЛ 24-12-4</t>
  </si>
  <si>
    <t>ФЛ 28-12-4</t>
  </si>
  <si>
    <t>ФЛ 28-8-4</t>
  </si>
  <si>
    <t>ФЛ 20-8-4</t>
  </si>
  <si>
    <t>ФЛ 24-8-4</t>
  </si>
  <si>
    <t>ФЛ 6-12-4</t>
  </si>
  <si>
    <t>ФЛ 6-24-4</t>
  </si>
  <si>
    <t>ФЛ 8-12-4</t>
  </si>
  <si>
    <t>ФЛ 8-24-4</t>
  </si>
  <si>
    <t>ФЛ 32-12-3</t>
  </si>
  <si>
    <t>БР 100-20-8</t>
  </si>
  <si>
    <t>БР 100-30-15</t>
  </si>
  <si>
    <t>БР 300-30-18</t>
  </si>
  <si>
    <t>БУ 300-30-20</t>
  </si>
  <si>
    <t>БУ 300-30-29</t>
  </si>
  <si>
    <t>Л 11д-8</t>
  </si>
  <si>
    <t>Л 14д-8</t>
  </si>
  <si>
    <t>Л 15д-8</t>
  </si>
  <si>
    <t>Л 17д-8</t>
  </si>
  <si>
    <t>Л 23д-8</t>
  </si>
  <si>
    <t>Л 4д-8</t>
  </si>
  <si>
    <t>Л 6д-8</t>
  </si>
  <si>
    <t>Л 7д-8</t>
  </si>
  <si>
    <t>ФБ 6-1</t>
  </si>
  <si>
    <t>ФБ 6-2</t>
  </si>
  <si>
    <t>ФБ 6-10</t>
  </si>
  <si>
    <t>ФБ 6-11</t>
  </si>
  <si>
    <t>ФБ 6-12</t>
  </si>
  <si>
    <t>ФБ 6-13</t>
  </si>
  <si>
    <t>ФБ 6-27</t>
  </si>
  <si>
    <t>ФБ 6-28</t>
  </si>
  <si>
    <t>ФБ 6-39</t>
  </si>
  <si>
    <t>ЛМ 15-12</t>
  </si>
  <si>
    <t>ЛМ 58-14-17</t>
  </si>
  <si>
    <t>ЛМ 58-14-18</t>
  </si>
  <si>
    <t>ЛМ 58-14-14</t>
  </si>
  <si>
    <t>ЛМ 28-12</t>
  </si>
  <si>
    <t>ЛМ 33-14</t>
  </si>
  <si>
    <t>ЛМ 27-11-14,4</t>
  </si>
  <si>
    <t>ЛМ 27-12-14,4</t>
  </si>
  <si>
    <t>ЛМ 30-11-15,4</t>
  </si>
  <si>
    <t>ЛМ 30-12-15,4</t>
  </si>
  <si>
    <t>ЛМ 24-14</t>
  </si>
  <si>
    <t>ЛМ 12-12</t>
  </si>
  <si>
    <t>ЛМ 30-12</t>
  </si>
  <si>
    <t>ЛМП 57-11-17,5</t>
  </si>
  <si>
    <t>ЛМП 57-11-14,5</t>
  </si>
  <si>
    <t>ЛМП 60-11-15,5</t>
  </si>
  <si>
    <t>ЛМП 57-11-15,5</t>
  </si>
  <si>
    <t>ЛМП 57-11-18,5</t>
  </si>
  <si>
    <t>ЛМП 60-11-17,5</t>
  </si>
  <si>
    <t>ЛМП 58-14-17</t>
  </si>
  <si>
    <t>ЛП 30-18</t>
  </si>
  <si>
    <t>ЛП 22-15</t>
  </si>
  <si>
    <t>ЛП 24-14</t>
  </si>
  <si>
    <t>ЛП 15-5</t>
  </si>
  <si>
    <t>ЛП 18-5</t>
  </si>
  <si>
    <t>ЛП 15-4</t>
  </si>
  <si>
    <t>ЛП 28-15</t>
  </si>
  <si>
    <t>ЛП 15-14</t>
  </si>
  <si>
    <t>2ЛП 22-15-4</t>
  </si>
  <si>
    <t>2ЛП 25-15-4</t>
  </si>
  <si>
    <t>ЛПФ 25-10-5</t>
  </si>
  <si>
    <t>ЛПФ 28-11-5</t>
  </si>
  <si>
    <t>ЛПФ 28-13-5</t>
  </si>
  <si>
    <t>ЛПП 14-13В</t>
  </si>
  <si>
    <t>2ЛМФ 39-12-17,5</t>
  </si>
  <si>
    <t>2ЛМФ 39-14-17,5</t>
  </si>
  <si>
    <t>2ЛМФ 39-12</t>
  </si>
  <si>
    <t>ЛПФ 31-13-5</t>
  </si>
  <si>
    <t>ЛС 5</t>
  </si>
  <si>
    <t>ЛС 9</t>
  </si>
  <si>
    <t>ЛС 10</t>
  </si>
  <si>
    <t>ЛС 11</t>
  </si>
  <si>
    <t>ЛС 12</t>
  </si>
  <si>
    <t>ЛС 13</t>
  </si>
  <si>
    <t>ЛС 14</t>
  </si>
  <si>
    <t>ЛС 15</t>
  </si>
  <si>
    <t>ЛС 17</t>
  </si>
  <si>
    <t>ЛС 18</t>
  </si>
  <si>
    <t>ЛС 22</t>
  </si>
  <si>
    <t>ЛС 23</t>
  </si>
  <si>
    <t>лс 15в</t>
  </si>
  <si>
    <t>лс 15н</t>
  </si>
  <si>
    <t>ПО 2</t>
  </si>
  <si>
    <t>ФО 2</t>
  </si>
  <si>
    <t>ФБП 60-1</t>
  </si>
  <si>
    <t>ФБП 54-1</t>
  </si>
  <si>
    <t>ФБП 48-1</t>
  </si>
  <si>
    <t>ФБП 42-1</t>
  </si>
  <si>
    <t>ФБП 36-1</t>
  </si>
  <si>
    <t>ФБП 30-1</t>
  </si>
  <si>
    <t>ФБП 24-1</t>
  </si>
  <si>
    <t>ФБП 18-1</t>
  </si>
  <si>
    <t>ФБП 12-1</t>
  </si>
  <si>
    <t>ФБП 06-1</t>
  </si>
  <si>
    <t>ККС 2-80</t>
  </si>
  <si>
    <t>ККС 3-80</t>
  </si>
  <si>
    <t>ККС 4-80</t>
  </si>
  <si>
    <t>ККС 5-80</t>
  </si>
  <si>
    <t>ТБ 50-50-2</t>
  </si>
  <si>
    <t>ТБ 60-50-3</t>
  </si>
  <si>
    <t>ТБ 100-50-3</t>
  </si>
  <si>
    <t>ТС 30-25-3</t>
  </si>
  <si>
    <t>ТС 40-25-3</t>
  </si>
  <si>
    <t>ТС 50-25-3</t>
  </si>
  <si>
    <t>ТС 60-25-3</t>
  </si>
  <si>
    <t>ТС 80-25-3</t>
  </si>
  <si>
    <t>ТС 100-25-3</t>
  </si>
  <si>
    <t>ТБ 120-50-2</t>
  </si>
  <si>
    <t>ТБ 140-50-2</t>
  </si>
  <si>
    <t>ТБ 160-50-2</t>
  </si>
  <si>
    <t>дог.</t>
  </si>
  <si>
    <t>ПБ 88-15-8</t>
  </si>
  <si>
    <t>ПБ 89-15-8</t>
  </si>
  <si>
    <t>ПБ 90-15-8</t>
  </si>
  <si>
    <t>ПБ 91-15-8</t>
  </si>
  <si>
    <t>ПБ 93-15-8</t>
  </si>
  <si>
    <t>ПБ 120-12-6</t>
  </si>
  <si>
    <t>ПК 68-12-8</t>
  </si>
  <si>
    <t>ПК 68-15-8</t>
  </si>
  <si>
    <t>ПК 80-15-8</t>
  </si>
  <si>
    <t>ПК 80-12-8</t>
  </si>
  <si>
    <t>ПК 86-15-8</t>
  </si>
  <si>
    <t>ПК 86-12-8</t>
  </si>
  <si>
    <t>ПК 88-12-8</t>
  </si>
  <si>
    <t>ПК 88-15-8</t>
  </si>
  <si>
    <t>Размеры</t>
  </si>
  <si>
    <t>Л1-8/2</t>
  </si>
  <si>
    <t>Л3-8/2</t>
  </si>
  <si>
    <t>Л4-8/2</t>
  </si>
  <si>
    <t>Л5-8/2</t>
  </si>
  <si>
    <t>Л6-8/2</t>
  </si>
  <si>
    <t>Л7-8/2</t>
  </si>
  <si>
    <t>Л8-8/2</t>
  </si>
  <si>
    <t>Л9-8/2</t>
  </si>
  <si>
    <t>Л10-8/2</t>
  </si>
  <si>
    <t>Л11-8/2</t>
  </si>
  <si>
    <t>Л12-8/2</t>
  </si>
  <si>
    <t>Л13-8/2</t>
  </si>
  <si>
    <t>Л14-8/2</t>
  </si>
  <si>
    <t>Л15-8/2</t>
  </si>
  <si>
    <t>Л16-8/2</t>
  </si>
  <si>
    <t>Л17-8/2</t>
  </si>
  <si>
    <t>Л18-8/2</t>
  </si>
  <si>
    <t>Л19-8/2</t>
  </si>
  <si>
    <t>Л20-5/2</t>
  </si>
  <si>
    <t>Л21-8/2</t>
  </si>
  <si>
    <t>Л22-8</t>
  </si>
  <si>
    <t>догов.</t>
  </si>
  <si>
    <t>Л23-8/2</t>
  </si>
  <si>
    <t>Кольца стеновые</t>
  </si>
  <si>
    <t>КC 7.3</t>
  </si>
  <si>
    <t>КС 10.3</t>
  </si>
  <si>
    <t>КС 10.6</t>
  </si>
  <si>
    <t>КС 10.9</t>
  </si>
  <si>
    <t>КС 15.6</t>
  </si>
  <si>
    <t>КС 15.9</t>
  </si>
  <si>
    <t>Кольца опорные</t>
  </si>
  <si>
    <t>Плита опорная, плита дорожная</t>
  </si>
  <si>
    <t>ПО 10</t>
  </si>
  <si>
    <t>ПД 10</t>
  </si>
  <si>
    <t>ПД 6</t>
  </si>
  <si>
    <t>Элементы забора</t>
  </si>
  <si>
    <t xml:space="preserve">П6ВА </t>
  </si>
  <si>
    <t>АФ-1</t>
  </si>
  <si>
    <t>С 30.30-3</t>
  </si>
  <si>
    <t>С 35.30-3</t>
  </si>
  <si>
    <t>С 40.30-3</t>
  </si>
  <si>
    <t>С 45.30-3</t>
  </si>
  <si>
    <t>С 50.30-6</t>
  </si>
  <si>
    <t>С 50.30-8</t>
  </si>
  <si>
    <t>С 60.30-8</t>
  </si>
  <si>
    <t>С 60.30-9</t>
  </si>
  <si>
    <t>С 60.30-10</t>
  </si>
  <si>
    <t>С 70.30-6</t>
  </si>
  <si>
    <t>С 70.30-8</t>
  </si>
  <si>
    <t>С 70.30-10</t>
  </si>
  <si>
    <t>С 80.30-6</t>
  </si>
  <si>
    <t>С 80.30-8</t>
  </si>
  <si>
    <t>С 90.30-6</t>
  </si>
  <si>
    <t>С 90.30-8</t>
  </si>
  <si>
    <t>С 90.30-9</t>
  </si>
  <si>
    <t>С 90.30-10</t>
  </si>
  <si>
    <t>С 100.30-6</t>
  </si>
  <si>
    <t>С 100.30-8</t>
  </si>
  <si>
    <t>С 100.30-9</t>
  </si>
  <si>
    <t>С 100.30-10</t>
  </si>
  <si>
    <t>С 110.30-8</t>
  </si>
  <si>
    <t>С 110.30-9</t>
  </si>
  <si>
    <t>С 110.30-10</t>
  </si>
  <si>
    <t>С 110.30-11</t>
  </si>
  <si>
    <t>С 120.30-8</t>
  </si>
  <si>
    <t>С 120.30-10</t>
  </si>
  <si>
    <t>С 120.30-11</t>
  </si>
  <si>
    <t>С 120.30-12</t>
  </si>
  <si>
    <t>Л 1д-8</t>
  </si>
  <si>
    <t>Л 3д-8</t>
  </si>
  <si>
    <t>Л 5д-8</t>
  </si>
  <si>
    <t>Л 8д-8</t>
  </si>
  <si>
    <t>Л 9д-8</t>
  </si>
  <si>
    <t>Л 10д-8</t>
  </si>
  <si>
    <t>Л 12д-8</t>
  </si>
  <si>
    <t>Л 13д-8</t>
  </si>
  <si>
    <t>Л 16д-8</t>
  </si>
  <si>
    <t>Л 18д-8</t>
  </si>
  <si>
    <t>Л 19д-8</t>
  </si>
  <si>
    <t>Л 20д-5</t>
  </si>
  <si>
    <t>Л 21д-8</t>
  </si>
  <si>
    <t>Л 22д-8</t>
  </si>
  <si>
    <t>Л 24д-8</t>
  </si>
  <si>
    <t>Л 25д-8</t>
  </si>
  <si>
    <t>Л 26д-8</t>
  </si>
  <si>
    <t>Л 27д-8</t>
  </si>
  <si>
    <t>Л 28д-8</t>
  </si>
  <si>
    <t>Л 29д-8</t>
  </si>
  <si>
    <t>Л 30д-8</t>
  </si>
  <si>
    <t>1ПБ10-1-п</t>
  </si>
  <si>
    <t>1ПБ13-1-п</t>
  </si>
  <si>
    <t>1ПБ16-1-п</t>
  </si>
  <si>
    <t>2ПБ10-1-п</t>
  </si>
  <si>
    <t>2ПБ13-1-п</t>
  </si>
  <si>
    <t>2ПБ16-2-п</t>
  </si>
  <si>
    <t>2ПБ17-2-п</t>
  </si>
  <si>
    <t>2ПБ19-3-п</t>
  </si>
  <si>
    <t>2ПБ22-3-п</t>
  </si>
  <si>
    <t>2ПБ25-3-п</t>
  </si>
  <si>
    <t>2ПБ26-4-п</t>
  </si>
  <si>
    <t>2ПБ29-4-п</t>
  </si>
  <si>
    <t>2ПБ30-4-п</t>
  </si>
  <si>
    <t>3ПБ13-37-п</t>
  </si>
  <si>
    <t>3ПБ16-37-п</t>
  </si>
  <si>
    <t>3ПБ18-8-п</t>
  </si>
  <si>
    <t>3ПБ18-37-п</t>
  </si>
  <si>
    <t>3ПБ21-8-п</t>
  </si>
  <si>
    <t>3ПБ25-8-п</t>
  </si>
  <si>
    <t>3ПБ27-8-п</t>
  </si>
  <si>
    <t>3ПБ30-8-п</t>
  </si>
  <si>
    <t>3ПБ34-4-п</t>
  </si>
  <si>
    <t>3ПБ36-4-п</t>
  </si>
  <si>
    <t>3ПБ39-8-п</t>
  </si>
  <si>
    <t>5ПБ18-27-п</t>
  </si>
  <si>
    <t>5ПБ21-27-п</t>
  </si>
  <si>
    <t>5ПБ25-27-п</t>
  </si>
  <si>
    <t>5ПБ25-37-п</t>
  </si>
  <si>
    <t>5ПБ27-27-п</t>
  </si>
  <si>
    <t>5ПБ27-37-п</t>
  </si>
  <si>
    <t>5ПБ30-27-п</t>
  </si>
  <si>
    <t>5ПБ30-37-п</t>
  </si>
  <si>
    <t>ЛП-22-16</t>
  </si>
  <si>
    <t>ЛП-28-13</t>
  </si>
  <si>
    <t>ЛП-22-16-1</t>
  </si>
  <si>
    <t>ВВи9-28</t>
  </si>
  <si>
    <t>1ЛМ 30.12.15-4</t>
  </si>
  <si>
    <t>1ЛМ 30.11.15-4</t>
  </si>
  <si>
    <t>1ЛМ 20.12.10-4</t>
  </si>
  <si>
    <t>ЛПР 22-15к</t>
  </si>
  <si>
    <t>ЛПР 22-18к</t>
  </si>
  <si>
    <t>2ЛП25 18-4к</t>
  </si>
  <si>
    <t>2ЛП25-12-4к</t>
  </si>
  <si>
    <t>ЛМП57.11.17.5</t>
  </si>
  <si>
    <t>ЛМП57.11.14.5</t>
  </si>
  <si>
    <t>ЛМП57.11.18.5-1</t>
  </si>
  <si>
    <t>ЛМП57.11.18.5-2</t>
  </si>
  <si>
    <t>ЛПП 14-15в</t>
  </si>
  <si>
    <t>ЛПП 14-13в</t>
  </si>
  <si>
    <t xml:space="preserve">ФЛ 16-12-4 </t>
  </si>
  <si>
    <t>ФЛ 32-8-3</t>
  </si>
  <si>
    <t>1П 18.15-10</t>
  </si>
  <si>
    <t>1П 30.15-10</t>
  </si>
  <si>
    <t>1П 30.15-30</t>
  </si>
  <si>
    <t>1П 30.18-10</t>
  </si>
  <si>
    <t>1П 30.18-30</t>
  </si>
  <si>
    <t>2П 18.15-10</t>
  </si>
  <si>
    <t>2П 25.15-30</t>
  </si>
  <si>
    <t>2П 30.18-10</t>
  </si>
  <si>
    <t>2П 30.18-30</t>
  </si>
  <si>
    <t>2П 30.15-30</t>
  </si>
  <si>
    <t>2 ПД-6</t>
  </si>
  <si>
    <t>ПДН 2*2</t>
  </si>
  <si>
    <t>ПЖБ 3-15</t>
  </si>
  <si>
    <t>ФБ 6-40</t>
  </si>
  <si>
    <t>ФБ 6-44</t>
  </si>
  <si>
    <t>ФБ 6-45</t>
  </si>
  <si>
    <t>ФБ 6-49</t>
  </si>
  <si>
    <t>ОП4-4А3</t>
  </si>
  <si>
    <t>ОП5-2А3</t>
  </si>
  <si>
    <t>ОП 1</t>
  </si>
  <si>
    <t>ОП 2</t>
  </si>
  <si>
    <t>ОП 3</t>
  </si>
  <si>
    <t>ОП 4</t>
  </si>
  <si>
    <t>ОП 5</t>
  </si>
  <si>
    <t>ОП 6</t>
  </si>
  <si>
    <t>ОП 7</t>
  </si>
  <si>
    <t>ОП 8</t>
  </si>
  <si>
    <t>ОП 9</t>
  </si>
  <si>
    <t>ОП5.4-Т</t>
  </si>
  <si>
    <t>ОП6.2-Т</t>
  </si>
  <si>
    <t>ОП6.4-Т</t>
  </si>
  <si>
    <t>ПРГ 60.2.5.4</t>
  </si>
  <si>
    <t>ПРГ28-1.3-4А3</t>
  </si>
  <si>
    <t>ПРГ32-1.4-4А3</t>
  </si>
  <si>
    <t>ПРГ 36.1.4-4Т</t>
  </si>
  <si>
    <t>П 40-28п</t>
  </si>
  <si>
    <t>П 40-32п</t>
  </si>
  <si>
    <t>П 40-36п</t>
  </si>
  <si>
    <t>П 40-60п</t>
  </si>
  <si>
    <t>ФБ-1 (стакан забора)</t>
  </si>
  <si>
    <t>С-3В (столбы)</t>
  </si>
  <si>
    <t>ГКП-1</t>
  </si>
  <si>
    <t>ГКП-2</t>
  </si>
  <si>
    <t>ГКП-3  (лев / прав)</t>
  </si>
  <si>
    <t>ГКС-4</t>
  </si>
  <si>
    <t>ГКС-2</t>
  </si>
  <si>
    <t>ГКС-1</t>
  </si>
  <si>
    <t>Компл.  1-1</t>
  </si>
  <si>
    <t>Компл.  1-10</t>
  </si>
  <si>
    <t>АР-5</t>
  </si>
  <si>
    <t>АР-6</t>
  </si>
  <si>
    <t>Р-1а</t>
  </si>
  <si>
    <t>СВ 110-3.5   IV</t>
  </si>
  <si>
    <t>СВ 110-5  IY</t>
  </si>
  <si>
    <t>СВ  95-3</t>
  </si>
  <si>
    <t>ПО25.30-2-1т (015.00.372  ПР)</t>
  </si>
  <si>
    <t>Ф-2 (3.017-1 вып.1)</t>
  </si>
  <si>
    <t>ПО 6ВА  (фундамент по забор)</t>
  </si>
  <si>
    <t>П-6ВАБ  (панель)</t>
  </si>
  <si>
    <t xml:space="preserve">СВ-110-1А   </t>
  </si>
  <si>
    <t>СВ-110-2А</t>
  </si>
  <si>
    <t xml:space="preserve">СВ-105-5              </t>
  </si>
  <si>
    <t xml:space="preserve">СВ-105-3,6           </t>
  </si>
  <si>
    <t>СВм 95-2</t>
  </si>
  <si>
    <t>СВ 95-2</t>
  </si>
  <si>
    <t>СВм 95-3</t>
  </si>
  <si>
    <t>СВ 95-3</t>
  </si>
  <si>
    <t xml:space="preserve">СВ-164-1             </t>
  </si>
  <si>
    <t xml:space="preserve">СВ-164-2            </t>
  </si>
  <si>
    <t>Для нефтяной и газовой промышленности</t>
  </si>
  <si>
    <t>УБО-1020-2.3-12.5</t>
  </si>
  <si>
    <t>УБО-1220-2.3-12.5</t>
  </si>
  <si>
    <t>УБП-0,3</t>
  </si>
  <si>
    <t>УБП-0,4</t>
  </si>
  <si>
    <t>УБП-0,5</t>
  </si>
  <si>
    <t>УБП-0,7</t>
  </si>
  <si>
    <t>1УБКМ</t>
  </si>
  <si>
    <t>ПП15-50</t>
  </si>
  <si>
    <t>ПП-20</t>
  </si>
  <si>
    <t>КР24-10</t>
  </si>
  <si>
    <t>КР12-10</t>
  </si>
  <si>
    <t>АК21-10</t>
  </si>
  <si>
    <t>АК12-10</t>
  </si>
  <si>
    <t>ПП 15.4-т</t>
  </si>
  <si>
    <t>ПП 15.6-т</t>
  </si>
  <si>
    <t>ПП 15.5</t>
  </si>
  <si>
    <t>ПП 18.8</t>
  </si>
  <si>
    <t>АК 18.10</t>
  </si>
  <si>
    <t>АК 21.9</t>
  </si>
  <si>
    <t>ГКС-4 (прав)</t>
  </si>
  <si>
    <t>ГКС-4 (лев)</t>
  </si>
  <si>
    <t>ГКП-3</t>
  </si>
  <si>
    <t xml:space="preserve">ГКП-3 </t>
  </si>
  <si>
    <t>УДБ -6,0</t>
  </si>
  <si>
    <t>УДБ -5,4</t>
  </si>
  <si>
    <t>УДБ -4,8</t>
  </si>
  <si>
    <t>УДБ -4,2</t>
  </si>
  <si>
    <t>УДБ -3,6</t>
  </si>
  <si>
    <t>УДБ -3,0</t>
  </si>
  <si>
    <t>УДБ -2,4</t>
  </si>
  <si>
    <t>УДБ -1,8</t>
  </si>
  <si>
    <t>УДБ -1,2</t>
  </si>
  <si>
    <t>УДБ -0,6</t>
  </si>
  <si>
    <t>ККС3-80 (низ)</t>
  </si>
  <si>
    <t>ККС4-10 (низ)</t>
  </si>
  <si>
    <t>Плиты перекрытий</t>
  </si>
  <si>
    <t>БР 100-15-12</t>
  </si>
  <si>
    <t>БР 300-20-80</t>
  </si>
  <si>
    <t>договорная</t>
  </si>
  <si>
    <t xml:space="preserve">Л25 </t>
  </si>
  <si>
    <t>Л24-8</t>
  </si>
  <si>
    <t>Л26</t>
  </si>
  <si>
    <t>Л27</t>
  </si>
  <si>
    <t>Л28</t>
  </si>
  <si>
    <t>Л30</t>
  </si>
  <si>
    <t>Л29</t>
  </si>
  <si>
    <t>3ПП12-3я</t>
  </si>
  <si>
    <t>2ПБ12-3я</t>
  </si>
  <si>
    <t>3ПП14-3я</t>
  </si>
  <si>
    <t>2ПБ14-3я</t>
  </si>
  <si>
    <t>3ПП17-2я</t>
  </si>
  <si>
    <t>2ПБ17-3я</t>
  </si>
  <si>
    <t>3ПП19-2я</t>
  </si>
  <si>
    <t>2ПБ19-3я</t>
  </si>
  <si>
    <t>3ПП22-1я</t>
  </si>
  <si>
    <t>2ПБ22-2я</t>
  </si>
  <si>
    <t>3ПП25-1я</t>
  </si>
  <si>
    <t>2ПБ25-2я</t>
  </si>
  <si>
    <t>3ПП28-1я</t>
  </si>
  <si>
    <t>2ПБ28-2я</t>
  </si>
  <si>
    <t>3ПП30-1я</t>
  </si>
  <si>
    <t>2ПБ30-2я</t>
  </si>
  <si>
    <t>Перемычки ячеистобетонные</t>
  </si>
  <si>
    <t>П1-8</t>
  </si>
  <si>
    <t>П5-8</t>
  </si>
  <si>
    <t>П5-15</t>
  </si>
  <si>
    <t>П6-15</t>
  </si>
  <si>
    <t>П7-5</t>
  </si>
  <si>
    <t>П8-8</t>
  </si>
  <si>
    <t>П9-15</t>
  </si>
  <si>
    <t>П11-8</t>
  </si>
  <si>
    <t>П12-12</t>
  </si>
  <si>
    <t>П13-11б</t>
  </si>
  <si>
    <t>П15-8</t>
  </si>
  <si>
    <t>П16-15</t>
  </si>
  <si>
    <t>П18-8</t>
  </si>
  <si>
    <t>П21-8</t>
  </si>
  <si>
    <t>Плиты перекрытия каналов</t>
  </si>
  <si>
    <t>Лотки каналов доборные</t>
  </si>
  <si>
    <t>П5д-8</t>
  </si>
  <si>
    <t>П5д-8б</t>
  </si>
  <si>
    <t>П6д-15</t>
  </si>
  <si>
    <t>П7д-5</t>
  </si>
  <si>
    <t>П8д-8</t>
  </si>
  <si>
    <t>П9д-15</t>
  </si>
  <si>
    <t>П11д-8</t>
  </si>
  <si>
    <t>П12д-12</t>
  </si>
  <si>
    <t>П13д-11б</t>
  </si>
  <si>
    <t>П15д-8</t>
  </si>
  <si>
    <t>П16д-15</t>
  </si>
  <si>
    <t>П18д-8</t>
  </si>
  <si>
    <t>П21д-8</t>
  </si>
  <si>
    <t>П24д-8</t>
  </si>
  <si>
    <t xml:space="preserve"> Цена, руб.</t>
  </si>
  <si>
    <t>Цена, руб.</t>
  </si>
  <si>
    <t>1ПП12-3</t>
  </si>
  <si>
    <t>2ПП14-4</t>
  </si>
  <si>
    <t>2ПП17-5</t>
  </si>
  <si>
    <t>2ПП18-5</t>
  </si>
  <si>
    <t>2ПП21-6</t>
  </si>
  <si>
    <t>2ПП23-7</t>
  </si>
  <si>
    <t>2ПП25-8</t>
  </si>
  <si>
    <t>3ПП14-71</t>
  </si>
  <si>
    <t>3ПП16-71</t>
  </si>
  <si>
    <t>3ПП18-71</t>
  </si>
  <si>
    <t>3ПП21-71</t>
  </si>
  <si>
    <t>3ПП27-71</t>
  </si>
  <si>
    <t>3ПП30-10</t>
  </si>
  <si>
    <t>4ПП12-4</t>
  </si>
  <si>
    <t>5ПП14-5</t>
  </si>
  <si>
    <t>5ПП17-6</t>
  </si>
  <si>
    <t>5ПП23-10</t>
  </si>
  <si>
    <t>6ПП30-13</t>
  </si>
  <si>
    <t>7ПП12-3</t>
  </si>
  <si>
    <t>7ПП14-4</t>
  </si>
  <si>
    <t>8ПП17-5</t>
  </si>
  <si>
    <t>8ПП18-5</t>
  </si>
  <si>
    <t>8ПП21-6</t>
  </si>
  <si>
    <t>8ПП23-7</t>
  </si>
  <si>
    <t>8ПП25-8</t>
  </si>
  <si>
    <t>8ПП30-10</t>
  </si>
  <si>
    <t>8ПП14-71</t>
  </si>
  <si>
    <t>8ПП16-71</t>
  </si>
  <si>
    <t>8ПП18-71</t>
  </si>
  <si>
    <t>8ПП21-71</t>
  </si>
  <si>
    <t>8ПП27-71</t>
  </si>
  <si>
    <t>9ПП12-4</t>
  </si>
  <si>
    <t>9ПП14-5</t>
  </si>
  <si>
    <t>9ПП17-6</t>
  </si>
  <si>
    <t>10ПП23-10</t>
  </si>
  <si>
    <t>10ПП30-13</t>
  </si>
  <si>
    <t>Перемычки ЖБ плитные</t>
  </si>
  <si>
    <t>С 30х30-6</t>
  </si>
  <si>
    <t>С 35х30-6</t>
  </si>
  <si>
    <t>С 40х30-6</t>
  </si>
  <si>
    <t>С 45х30-6</t>
  </si>
  <si>
    <t>С 55х30-6</t>
  </si>
  <si>
    <t>С 60х30-6</t>
  </si>
  <si>
    <t>КО6(КЦО1)</t>
  </si>
  <si>
    <t>КС 20.6</t>
  </si>
  <si>
    <t>КС 20.9</t>
  </si>
  <si>
    <t>КЦД-20</t>
  </si>
  <si>
    <t>КЦД-10</t>
  </si>
  <si>
    <t>КЦД-15</t>
  </si>
  <si>
    <t>Крышки, днища колодцев</t>
  </si>
  <si>
    <t>П6ВА (4000*2200*160)</t>
  </si>
  <si>
    <t>П6ВА (1160*400*580)</t>
  </si>
  <si>
    <t>П6ВА (890*700*450)</t>
  </si>
  <si>
    <t>Элементы лестниц</t>
  </si>
  <si>
    <t>ЛП 28-11</t>
  </si>
  <si>
    <t>ПДН 6-2</t>
  </si>
  <si>
    <t>Опорные подушки</t>
  </si>
  <si>
    <t>Плиты парапетные</t>
  </si>
  <si>
    <t>Плиты карнизные</t>
  </si>
  <si>
    <t>Ригели для опор ЛЭП</t>
  </si>
  <si>
    <t>Стойки СВ для ВЛ</t>
  </si>
  <si>
    <t>блоки</t>
  </si>
  <si>
    <t>Количество на поддоне</t>
  </si>
  <si>
    <t>Щебень  40-70</t>
  </si>
  <si>
    <t>Кубовидный 5-20</t>
  </si>
  <si>
    <t>Скала 0-500</t>
  </si>
  <si>
    <t>ПЩС 0-20</t>
  </si>
  <si>
    <r>
      <t xml:space="preserve">ККС3-80 (верх) </t>
    </r>
    <r>
      <rPr>
        <b/>
        <i/>
        <sz val="10"/>
        <rFont val="Calibri"/>
        <family val="2"/>
        <charset val="204"/>
      </rPr>
      <t>Ф</t>
    </r>
    <r>
      <rPr>
        <b/>
        <sz val="10"/>
        <rFont val="Calibri"/>
        <family val="2"/>
        <charset val="204"/>
      </rPr>
      <t>600</t>
    </r>
  </si>
  <si>
    <r>
      <t xml:space="preserve">ККС4-10 (верх) </t>
    </r>
    <r>
      <rPr>
        <b/>
        <i/>
        <sz val="10"/>
        <rFont val="Calibri"/>
        <family val="2"/>
        <charset val="204"/>
      </rPr>
      <t>Ф</t>
    </r>
    <r>
      <rPr>
        <b/>
        <sz val="10"/>
        <rFont val="Calibri"/>
        <family val="2"/>
        <charset val="204"/>
      </rPr>
      <t>600</t>
    </r>
  </si>
  <si>
    <t>Р.счет № 40702810400060010627 В банке «НЕЙВА» (ООО)</t>
  </si>
  <si>
    <t>Кор.счет 30101810400000000774 БИК 046577774</t>
  </si>
  <si>
    <t>ТБ 200 D 500</t>
  </si>
  <si>
    <t>ТБ 300 D 500</t>
  </si>
  <si>
    <t>ТБ 400 D 500</t>
  </si>
  <si>
    <t>ТБ 200 D 400</t>
  </si>
  <si>
    <t>ТБ 300 D 400</t>
  </si>
  <si>
    <t>ТБ 400 D 400</t>
  </si>
  <si>
    <t>ООО "УРАЛ ХОЛДИНГ"</t>
  </si>
  <si>
    <t>Объем на поддоне, м3</t>
  </si>
  <si>
    <t>ТБК 300 D 500</t>
  </si>
  <si>
    <t>ТБК 400 D 500</t>
  </si>
  <si>
    <t>КЦП-1-20-2</t>
  </si>
  <si>
    <t>КЦП 1.10.1</t>
  </si>
  <si>
    <t>КЦП 1.15.1</t>
  </si>
  <si>
    <t>пп</t>
  </si>
  <si>
    <t>Кол-во</t>
  </si>
  <si>
    <t xml:space="preserve">СТЕНЫ </t>
  </si>
  <si>
    <t>Демонтаж внутренних межкомнатных перегородок из газо-пенобетона</t>
  </si>
  <si>
    <t>кв.м.</t>
  </si>
  <si>
    <t>Демонтаж деревянных встроенных шкафов, ниш, антресолей и т.д.</t>
  </si>
  <si>
    <t xml:space="preserve">Демонтаж штукатурки </t>
  </si>
  <si>
    <t>Демонтаж двери с коробкой</t>
  </si>
  <si>
    <t>ед.</t>
  </si>
  <si>
    <t>Демонтаж плитки</t>
  </si>
  <si>
    <t>Очистка стен от масляной краски, шпатлевки или олифы</t>
  </si>
  <si>
    <t>Очистка стен от старых обоев</t>
  </si>
  <si>
    <t>Монтаж внутренней межкомнатной перегородки (1/2 кирпича)</t>
  </si>
  <si>
    <t>Монтаж внутренней межкомнатной перегородки (пенобетон)</t>
  </si>
  <si>
    <t>Монтаж внутренней межкомнатной перегородки (ГКЛ)</t>
  </si>
  <si>
    <t>Устройство проема в бетоне толщиной 14 см армированном</t>
  </si>
  <si>
    <t>Устройство проема в бетоне толщиной 18 см армированном</t>
  </si>
  <si>
    <t>Устройство проема под двери, арки и т.д.: в кирпиче (1/2 кирпича)</t>
  </si>
  <si>
    <t>Проход сквозь бетон толщиной стены до 400мм d до 25 мм</t>
  </si>
  <si>
    <t>компл.</t>
  </si>
  <si>
    <t>Шпатлевка и шлифовка стен под обои</t>
  </si>
  <si>
    <t>Шпатлевка и шлифовка стен под покраску</t>
  </si>
  <si>
    <t>Шпатлевка и шлифовка ниши</t>
  </si>
  <si>
    <t>шт.</t>
  </si>
  <si>
    <t>Устройство лючка ревизии</t>
  </si>
  <si>
    <t>Устройство штукатурной сетки на стену</t>
  </si>
  <si>
    <t xml:space="preserve">Монтаж уголков под шпаклевку </t>
  </si>
  <si>
    <t>м.п.</t>
  </si>
  <si>
    <t>Монтаж сетки (серянки) на стыки</t>
  </si>
  <si>
    <t>Визуальная штукатурка</t>
  </si>
  <si>
    <t>Штукатурка по маякам</t>
  </si>
  <si>
    <t>Монтаж ГКЛ на стену с установкой каркаса</t>
  </si>
  <si>
    <t>Монтаж ГКЛ на стену на клей</t>
  </si>
  <si>
    <t>Заделка швов на гипсокартоне</t>
  </si>
  <si>
    <t>Монтаж каркаса из алюминиевых направляющих</t>
  </si>
  <si>
    <t>Устройство декоративных коробов по периметру помещений (прямолинейных)</t>
  </si>
  <si>
    <t>Устройство декоративных коробов по периметру помещений (криволинейных)</t>
  </si>
  <si>
    <t>Окраска коробов 2 слоя в/д краской</t>
  </si>
  <si>
    <t>Утепление минватой</t>
  </si>
  <si>
    <t>Грунтовка стен</t>
  </si>
  <si>
    <t>Установка закладных для полок, дверей, бойлера</t>
  </si>
  <si>
    <t>Установка декоративных (защитных) уголков пластиковых</t>
  </si>
  <si>
    <t>Окраска стен 2 слоя в/д краской</t>
  </si>
  <si>
    <t>Оклейка обычными обоями</t>
  </si>
  <si>
    <t>Оклейка текстильными обоями</t>
  </si>
  <si>
    <t>Оклейка стеклобоями</t>
  </si>
  <si>
    <t>Оклейка обоями в два уровня</t>
  </si>
  <si>
    <t>Оклейка обойным бордюром</t>
  </si>
  <si>
    <t>Оклейка  обоями с подбором рисунка</t>
  </si>
  <si>
    <t>Облицовка настенной плиткой (на подготовленную поверхность)</t>
  </si>
  <si>
    <t>Диагональная облицовка настенной плитки.</t>
  </si>
  <si>
    <t>Облицовка плиткой (мозаика)</t>
  </si>
  <si>
    <t>Укладка декоративного бордюра</t>
  </si>
  <si>
    <t>Резка плитки по радиусу</t>
  </si>
  <si>
    <t>Вырез отверстий в плитке</t>
  </si>
  <si>
    <t>Облицовка коробов, ниш, откосов плиткой</t>
  </si>
  <si>
    <t>Обшивка стен стеновыми панелями</t>
  </si>
  <si>
    <t>Облицовка плиточными панелями армированными</t>
  </si>
  <si>
    <t>Облицовка стен плиткой под кирпич или камень (на подготовленную поверхность)</t>
  </si>
  <si>
    <t>Затирка швов керамической плитки</t>
  </si>
  <si>
    <t>Затирка швов мозаичной плитки</t>
  </si>
  <si>
    <t>Устройство  портала полукруглой формы</t>
  </si>
  <si>
    <t>Устройство портала прямоугольной формы</t>
  </si>
  <si>
    <t>Устройство лепнины из твердого полиуретана под светильники на стене</t>
  </si>
  <si>
    <t>ПОТОЛОК</t>
  </si>
  <si>
    <t>Очистка потолка от шпатлёвки, краски, обоев, мела  и пр.</t>
  </si>
  <si>
    <t>Демонтаж и монтаж креплений для подвесных люстр и светильников (потолочных)</t>
  </si>
  <si>
    <t>Штукатурка потолка без сетки</t>
  </si>
  <si>
    <t>Штукатурка потолка с сеткой</t>
  </si>
  <si>
    <t>Шпатлевка, выравнивание,  шлифовка под обои</t>
  </si>
  <si>
    <t>Шпатлевка, выравнивание,  шлифовка под окраску</t>
  </si>
  <si>
    <t>Шпатлевка, выравнивание молдинга и карниза</t>
  </si>
  <si>
    <t xml:space="preserve">Грунтовка потолка </t>
  </si>
  <si>
    <t>Окраска в 2 слоя в/д краской шпаклевке</t>
  </si>
  <si>
    <t>Окраска в 2 слоя в/д краской по обоям</t>
  </si>
  <si>
    <t xml:space="preserve">Оклейка обоями без подбора </t>
  </si>
  <si>
    <t>Окраска лепнины из гипса</t>
  </si>
  <si>
    <t>Окраска молдинга и карниза</t>
  </si>
  <si>
    <t>Подвесной потолок из декоративных деревянных или пластиковых панелей</t>
  </si>
  <si>
    <t>Установка подвесного реечного потолка</t>
  </si>
  <si>
    <t>Установка потолка ГКЛ в 1 уровень</t>
  </si>
  <si>
    <t>Установка потолка ГКЛ в 2 уровня</t>
  </si>
  <si>
    <t>Установка потолка ГКЛ многоуровневого</t>
  </si>
  <si>
    <t>Установка подвесного потолка "армсторнг"</t>
  </si>
  <si>
    <t>Установка потолочного плинтуса из полиуретана</t>
  </si>
  <si>
    <t>Устройство лепнины из гипса с заделкой стыков</t>
  </si>
  <si>
    <t>Устройство лепнины из твердого полиуретана под светильники и люстры</t>
  </si>
  <si>
    <t>Устройство потолочного портала полукруглой формы</t>
  </si>
  <si>
    <t>Устройство потолочного портала прямоугольной формы</t>
  </si>
  <si>
    <t>ПОЛ</t>
  </si>
  <si>
    <t>Демонтаж до чернового пола</t>
  </si>
  <si>
    <t>Демонтаж линолеума</t>
  </si>
  <si>
    <t>Демонтаж паркета</t>
  </si>
  <si>
    <t>Демонтаж старой стяжки</t>
  </si>
  <si>
    <t>Устройство пог черного с выставлением по уровню</t>
  </si>
  <si>
    <t>м2</t>
  </si>
  <si>
    <t>Засыпка керамзитом</t>
  </si>
  <si>
    <t>Гидроизоляция пола</t>
  </si>
  <si>
    <t>Выравнивание самовыравнивающим составом</t>
  </si>
  <si>
    <t>Грунтовка пола</t>
  </si>
  <si>
    <t>Изготовление ЦПС стяжки по маякам до 2 см.</t>
  </si>
  <si>
    <t>Изготовление ЦПС стяжки по маякам до 5 см.</t>
  </si>
  <si>
    <t>Изготовление ЦПС стяжки с армированием</t>
  </si>
  <si>
    <t>Устройство самовыравнивающейся стяжки</t>
  </si>
  <si>
    <t>Частичное выравнивание пола (заделка рустов, трещин, отверстий)</t>
  </si>
  <si>
    <t>Настил фанеры</t>
  </si>
  <si>
    <t xml:space="preserve">Укладка подложки </t>
  </si>
  <si>
    <t>Устройство черного пола под паркет</t>
  </si>
  <si>
    <t>Укладка керамической плитки</t>
  </si>
  <si>
    <t>Диагональная облицовка  плиткой</t>
  </si>
  <si>
    <t>Укладка мозаичной плитки</t>
  </si>
  <si>
    <t>Изготовление порогов из керамической плитки</t>
  </si>
  <si>
    <t>Укладка обычного линолеума</t>
  </si>
  <si>
    <t>Укладка коммерческого линолеума</t>
  </si>
  <si>
    <t>Укладка ламината</t>
  </si>
  <si>
    <t>Укладка паркета</t>
  </si>
  <si>
    <t>Укладка паркетной доски</t>
  </si>
  <si>
    <t>Настил ковролина</t>
  </si>
  <si>
    <t xml:space="preserve">Монтаж плинтуса </t>
  </si>
  <si>
    <t>Лакировка плинтуса</t>
  </si>
  <si>
    <t>Установка порожков</t>
  </si>
  <si>
    <t>ЭЛЕКТРИКА</t>
  </si>
  <si>
    <t>Демонтаж счетчика</t>
  </si>
  <si>
    <t>Демонтаж электрофурнитуры</t>
  </si>
  <si>
    <t>Демонтаж (разборка) эл/щита</t>
  </si>
  <si>
    <t>Монтаж временного освещения</t>
  </si>
  <si>
    <t>Штробление ниши под электрощит в кирпиче</t>
  </si>
  <si>
    <t>Штроблениев бетоне под электропроводку</t>
  </si>
  <si>
    <t>Штробление в гипсе (пено-газобетоне) под электропроводку</t>
  </si>
  <si>
    <t>Штробление в кирпиче под электропроводку</t>
  </si>
  <si>
    <t>Прокладка силового провода</t>
  </si>
  <si>
    <t>Прокладка телефонного кабеля</t>
  </si>
  <si>
    <t>Прокладка ТВ кабеля</t>
  </si>
  <si>
    <t>Прокладка сетевого кабеля для компьютера</t>
  </si>
  <si>
    <t>м.п..</t>
  </si>
  <si>
    <t>Прокладка нагревательного элемента теплого пола</t>
  </si>
  <si>
    <t>Прокладка гофр. Трубки</t>
  </si>
  <si>
    <t>Установка ЭЩ без углубления</t>
  </si>
  <si>
    <t>Установка монтажной коробки в бетон и кирпич</t>
  </si>
  <si>
    <t>Установка монтажной коробки в гипрок и дерево</t>
  </si>
  <si>
    <t>Установка распределительной коробки</t>
  </si>
  <si>
    <t>Подключение силовой линии в щите</t>
  </si>
  <si>
    <t>Монтаж автоматов 1ф</t>
  </si>
  <si>
    <t>Монтаж автоматов 3ф</t>
  </si>
  <si>
    <t>Распайка проводов в распределит. Коробках (до 5 соединений)</t>
  </si>
  <si>
    <t>Подключение ТV и телефонных линий к линиям в щите</t>
  </si>
  <si>
    <t>Установка счетчика</t>
  </si>
  <si>
    <t>Установка УЗО</t>
  </si>
  <si>
    <t>Установка электрического  выключателя, розеток</t>
  </si>
  <si>
    <t>Установка электрической розетки для электроплиты</t>
  </si>
  <si>
    <t>Установка розетки компьютерной сети</t>
  </si>
  <si>
    <t>Установка концентратора компьютерной сети (один порт)</t>
  </si>
  <si>
    <t>Изготовление отверстий под светильники в ГКЛ в потолок(круглых)</t>
  </si>
  <si>
    <t>Установка бра с подключением</t>
  </si>
  <si>
    <t>Установка люстры с подключением</t>
  </si>
  <si>
    <t>Установка закарнизного освещения с подключением</t>
  </si>
  <si>
    <t>Установка светильников на потолке "Армстронг" с подключением</t>
  </si>
  <si>
    <t>Установка точечных светильников на потолке с подключением</t>
  </si>
  <si>
    <t>Подключение и установка вентилятора</t>
  </si>
  <si>
    <t>Установка диммера</t>
  </si>
  <si>
    <t>Установка звонка</t>
  </si>
  <si>
    <t>Устройство выводов домофона внутри квартиры</t>
  </si>
  <si>
    <t>Подключение и установка реостата для теплого пола (1 термомат)</t>
  </si>
  <si>
    <t>Подключение водонагревателя (без розетки)</t>
  </si>
  <si>
    <t>Установка телевизионного "Краба"</t>
  </si>
  <si>
    <t>САНТЕХНИКА</t>
  </si>
  <si>
    <t>Демонтаж ванны с выносом  с 1-го этажа</t>
  </si>
  <si>
    <t>Демонтаж ванны</t>
  </si>
  <si>
    <t>Демонтаж мойки, раковины</t>
  </si>
  <si>
    <t>Демонтаж полотенцесушила</t>
  </si>
  <si>
    <t>Демонтаж радиатора</t>
  </si>
  <si>
    <t>Демонтаж радиаторной трубы</t>
  </si>
  <si>
    <t>Демонтаж смесителя</t>
  </si>
  <si>
    <t>Демонтаж стояка горячей, холодной воды</t>
  </si>
  <si>
    <t>Демонтаж унитаза</t>
  </si>
  <si>
    <t>Демонтаж (монтаж) сантехники (для рабочих)</t>
  </si>
  <si>
    <t>Демонтаж (монтаж) радиаторов для работ</t>
  </si>
  <si>
    <t>Устройство ниши под радиатор</t>
  </si>
  <si>
    <t>Штробление под трубы водоснабжения</t>
  </si>
  <si>
    <t>Штробление под фановые трубы</t>
  </si>
  <si>
    <t>Замена трубы отопления (стояк)</t>
  </si>
  <si>
    <t>Переборка канализационного стояка с опусканием выпуска в плиту перекрытия</t>
  </si>
  <si>
    <t xml:space="preserve">Изготовление короба на стояк </t>
  </si>
  <si>
    <t>Изготовление короба на фановые трубы</t>
  </si>
  <si>
    <t>Разводка труб горячей и холодной воды</t>
  </si>
  <si>
    <t>Разводка труб канализации</t>
  </si>
  <si>
    <t>Прокладка труб водоснабжения наружная</t>
  </si>
  <si>
    <t>Прокладка фановых труб наружная</t>
  </si>
  <si>
    <t>Прокладка радиаторной трубы</t>
  </si>
  <si>
    <t>Опресовочное соединение</t>
  </si>
  <si>
    <t>Опрессовка системы водоснабжения</t>
  </si>
  <si>
    <t>Установка коллектора</t>
  </si>
  <si>
    <t>Установка биде, водонагревателя. полотенцесушила, унитаза</t>
  </si>
  <si>
    <t>Установка ванны с гидромассажем</t>
  </si>
  <si>
    <t>Установка ванны простой</t>
  </si>
  <si>
    <t>Установка душевой кабины</t>
  </si>
  <si>
    <t>Установка раковины</t>
  </si>
  <si>
    <t>Установка мойки на кухни</t>
  </si>
  <si>
    <t>Монтаж радиатора</t>
  </si>
  <si>
    <t>Монтаж резьбового соединения до 32мм</t>
  </si>
  <si>
    <t>Установка заглушек на (вывод-ввод) радиатора</t>
  </si>
  <si>
    <t>Установка инсталяции</t>
  </si>
  <si>
    <t>Установка водорозетки</t>
  </si>
  <si>
    <t>Установка автоматического фильтра очистки воды</t>
  </si>
  <si>
    <t>Установка редуктора</t>
  </si>
  <si>
    <t>Установка смесителя</t>
  </si>
  <si>
    <t>Установка смесителя с душевой лейкой</t>
  </si>
  <si>
    <t>Установка и подключение стиральной или посудомоечной машины</t>
  </si>
  <si>
    <t>Установка счетчика воды</t>
  </si>
  <si>
    <t>Установка фильтра тонкой отчистки с промывкой</t>
  </si>
  <si>
    <t>Установка фильтров воды грубой очистки</t>
  </si>
  <si>
    <t>Установка штанги для душа</t>
  </si>
  <si>
    <t>Покраска труб отопления</t>
  </si>
  <si>
    <t>ДВЕРИ, ОКНА</t>
  </si>
  <si>
    <t>Демонтаж откосов</t>
  </si>
  <si>
    <t>Демонтаж подоконной доски</t>
  </si>
  <si>
    <t>Выравнивание откосов</t>
  </si>
  <si>
    <t>Шпатлевка откосов</t>
  </si>
  <si>
    <t>Окраска откосов</t>
  </si>
  <si>
    <t>Оклейка откосов фризелином</t>
  </si>
  <si>
    <t>Упаковка окон и дверей</t>
  </si>
  <si>
    <t>Монтаж подоконной доски</t>
  </si>
  <si>
    <t>м.п</t>
  </si>
  <si>
    <t>Усиление проема уголком</t>
  </si>
  <si>
    <t>Монтаж одинарного дверного блока с запениванием</t>
  </si>
  <si>
    <t>Монтаж двойного дверного блока с запениванием</t>
  </si>
  <si>
    <t>Монтаж доборов</t>
  </si>
  <si>
    <t>Врезка петель, врезка замка</t>
  </si>
  <si>
    <t>ПРОЧИЕ РАБОТЫ</t>
  </si>
  <si>
    <t>Вынос мусора и загрузка его в контейнер</t>
  </si>
  <si>
    <t>договор.</t>
  </si>
  <si>
    <t>Заказ мусорного контейнера</t>
  </si>
  <si>
    <t>Разгрузка и подъем строительного материала</t>
  </si>
  <si>
    <t>Изготовление подмостей</t>
  </si>
  <si>
    <t>Устройство лесов, лестниц, козлов и т.п.</t>
  </si>
  <si>
    <t>Ед.изм.</t>
  </si>
  <si>
    <t>тел. (343) 207-06-56, (343) 207-52-00</t>
  </si>
  <si>
    <t>e-mail: uralhold@mail.ru / zakaz@ural-holding.com</t>
  </si>
  <si>
    <t>Сборные железобетонные унифицированные дырчатые</t>
  </si>
  <si>
    <t>Гаражи, элементы гаражей</t>
  </si>
  <si>
    <t>ПРАЙС-ЛИСТЫ на другую продукцию смотрите на следующих листах файла!</t>
  </si>
  <si>
    <t>Длина</t>
  </si>
  <si>
    <t>Толщина</t>
  </si>
  <si>
    <t>Высота</t>
  </si>
  <si>
    <r>
      <t xml:space="preserve"> </t>
    </r>
    <r>
      <rPr>
        <b/>
        <u/>
        <sz val="10"/>
        <rFont val="Arial Cyr"/>
        <charset val="204"/>
      </rPr>
      <t>www.ural-holding.com</t>
    </r>
    <r>
      <rPr>
        <b/>
        <sz val="10"/>
        <rFont val="Arial Cyr"/>
        <charset val="204"/>
      </rPr>
      <t xml:space="preserve"> </t>
    </r>
  </si>
  <si>
    <t>Перемычки брусковые</t>
  </si>
  <si>
    <t>Плиты перекрытия каналов доборные</t>
  </si>
  <si>
    <t>Прайс-лист на КИРПИЧ</t>
  </si>
  <si>
    <t>Прайс-лист на ТВИНБЛОК</t>
  </si>
  <si>
    <t>Прайс-лист на ЖБИ ИЗДЕЛИЯ</t>
  </si>
  <si>
    <t>Прайс-лист на ПЕНОБЛОК</t>
  </si>
  <si>
    <t>Прайс-лист на ГАЗОБЛОК</t>
  </si>
  <si>
    <t>Вес 1 шт, кг</t>
  </si>
  <si>
    <t>Участок, наименование работ</t>
  </si>
  <si>
    <t xml:space="preserve">Цены могут меняться в зависимости от удалённости объекта от центра города, стоимости и качества материалов </t>
  </si>
  <si>
    <t>Прайс-лист на ОТДЕЛОЧНЫЕ РАБОТЫ</t>
  </si>
  <si>
    <t>Прайс-лист на ЩЕБЕНЬ</t>
  </si>
  <si>
    <t>Прайс-лист на БЕТОН</t>
  </si>
  <si>
    <t>Прайс-лист на ЦЕМЕНТ</t>
  </si>
  <si>
    <t>Цена, руб (от 5 тонн)</t>
  </si>
  <si>
    <t>Прайс-лист на СТРОИТЕЛЬНЫЕ РАБОТЫ</t>
  </si>
  <si>
    <t>Кладка стенового блока (пеноблок, газоблок, полистеролблок)</t>
  </si>
  <si>
    <t>куб.м.</t>
  </si>
  <si>
    <t>ПЕРЕКРЫТИЯ</t>
  </si>
  <si>
    <t>шт</t>
  </si>
  <si>
    <t>Стяжка плит перекрытия (один зазор)</t>
  </si>
  <si>
    <t>ФУНДАМЕНТ/ОПАЛУБОЧНЫЕ РАБОТЫ</t>
  </si>
  <si>
    <t>Армопояс 1 этаж</t>
  </si>
  <si>
    <t>Армопояс 2 этаж и последующие этажи</t>
  </si>
  <si>
    <t>Фундамент</t>
  </si>
  <si>
    <t>пог.м</t>
  </si>
  <si>
    <t>КРЫША</t>
  </si>
  <si>
    <t>Крыша односкатная/двухскатная неутепленная</t>
  </si>
  <si>
    <t>Крыша односкатная/двухскатная утепленная</t>
  </si>
  <si>
    <t xml:space="preserve">Газоблок Бетолекс D500 </t>
  </si>
  <si>
    <t>Установка плит перекрытий</t>
  </si>
  <si>
    <t>кв.м</t>
  </si>
  <si>
    <t>Все цены с учетом НДС 18 %</t>
  </si>
  <si>
    <t>ТБ 100 D 500</t>
  </si>
  <si>
    <t>БУ 100-30-18</t>
  </si>
  <si>
    <t>БУ 300-30-15</t>
  </si>
  <si>
    <t>БР 300-30-15</t>
  </si>
  <si>
    <t>ПК 65-12-8</t>
  </si>
  <si>
    <t>ПК 66-12-8</t>
  </si>
  <si>
    <t>ПК 67-12-8</t>
  </si>
  <si>
    <t>ПК 69-12-8</t>
  </si>
  <si>
    <t>ПК 70-12-8</t>
  </si>
  <si>
    <t>ПК 71-12-8</t>
  </si>
  <si>
    <t>Клей "Монолит Строитель" (мешок 25 кг.)</t>
  </si>
  <si>
    <t>260 р/м2</t>
  </si>
  <si>
    <t>Цемент ПЦ-400 Д20 ( 50 кг мешок) Сухоложский</t>
  </si>
  <si>
    <t>Екатеринбург</t>
  </si>
  <si>
    <t>Прайс-лист на сырье для производства пеноблока, полистиролблока</t>
  </si>
  <si>
    <t>Прайс-лист на арматуру</t>
  </si>
  <si>
    <t>Диаметр</t>
  </si>
  <si>
    <t>НТД</t>
  </si>
  <si>
    <t>Класс</t>
  </si>
  <si>
    <t>Ст3Гсп</t>
  </si>
  <si>
    <t>35ГС</t>
  </si>
  <si>
    <t>25Г2С</t>
  </si>
  <si>
    <t>Р 52544-2006, 11700 мм</t>
  </si>
  <si>
    <t>ГОСТ 5781-82, 11700 мм</t>
  </si>
  <si>
    <t>А500С</t>
  </si>
  <si>
    <t>АIII</t>
  </si>
  <si>
    <t>АI</t>
  </si>
  <si>
    <t>Прайс-лист на арматуру стеклопластиковую</t>
  </si>
  <si>
    <t>АСП-6</t>
  </si>
  <si>
    <t>АСП-8</t>
  </si>
  <si>
    <t>АСП-10</t>
  </si>
  <si>
    <t>АСП-12</t>
  </si>
  <si>
    <t>АСП-14</t>
  </si>
  <si>
    <t xml:space="preserve"> Цена за 1 пог м. в лыстах, руб.</t>
  </si>
  <si>
    <t xml:space="preserve"> Цена за 1 пог м. в бухтах, руб.</t>
  </si>
  <si>
    <t>Карьер</t>
  </si>
  <si>
    <t>Цена за тонну</t>
  </si>
  <si>
    <t>Цена за м3</t>
  </si>
  <si>
    <t>Щебень 5-20 (1 сорт)</t>
  </si>
  <si>
    <t>Щебень  5-20 (2 сорт)</t>
  </si>
  <si>
    <t>Щебень  20-40 (1 сорт)</t>
  </si>
  <si>
    <t>Щебень  20-40 (2 сорт)</t>
  </si>
  <si>
    <t>Отсев 0-5 (1 сорт)</t>
  </si>
  <si>
    <t>Отсев 0-5 (2 сорт)</t>
  </si>
  <si>
    <t>ПЩС 0-20 (грязный)</t>
  </si>
  <si>
    <t>Цена, за тонну</t>
  </si>
  <si>
    <t xml:space="preserve">Щебень 5-20 </t>
  </si>
  <si>
    <t xml:space="preserve">Щебень  20-40 </t>
  </si>
  <si>
    <t xml:space="preserve">Щебень  70-120 </t>
  </si>
  <si>
    <t xml:space="preserve">Отсев 0-5 </t>
  </si>
  <si>
    <t xml:space="preserve">ПЩС 0-70 </t>
  </si>
  <si>
    <t>Цена за куб, руб.</t>
  </si>
  <si>
    <t>Бетон</t>
  </si>
  <si>
    <t>БМ-50</t>
  </si>
  <si>
    <t>БМ-50 (ПМД)</t>
  </si>
  <si>
    <t>БМ-100</t>
  </si>
  <si>
    <t>БМ-100 (Пластификатор)</t>
  </si>
  <si>
    <t>БМ-100 (ПМД)</t>
  </si>
  <si>
    <t>БМ-100 (Пластификатор и ПМД)</t>
  </si>
  <si>
    <t>БМ-150</t>
  </si>
  <si>
    <t>БМ-150 (Пластификатор)</t>
  </si>
  <si>
    <t>БМ-150 (ПМД)</t>
  </si>
  <si>
    <t>БМ-150 (Пластификатор и ПМД)</t>
  </si>
  <si>
    <t>БМ-200</t>
  </si>
  <si>
    <t>БМ-200 (Пластификатор)</t>
  </si>
  <si>
    <t>БМ-200 (ПМД)</t>
  </si>
  <si>
    <t>БМ-200 (Пластификатор и ПМД)</t>
  </si>
  <si>
    <t>БМ-250</t>
  </si>
  <si>
    <t>БМ-250 (Пластификатор)</t>
  </si>
  <si>
    <t>БМ-250 (ПМД)</t>
  </si>
  <si>
    <t>БМ-250 (Пластификатор и ПМД)</t>
  </si>
  <si>
    <t>БМ-300</t>
  </si>
  <si>
    <t>БМ-300 (Пластификатор)</t>
  </si>
  <si>
    <t>БМ-300 (ПМД)</t>
  </si>
  <si>
    <t>БМ-300 (Пластификатор и ПМД)</t>
  </si>
  <si>
    <t>БМ-350</t>
  </si>
  <si>
    <t>БМ-350 (Пластификатор)</t>
  </si>
  <si>
    <t>БМ-350 (ПМД)</t>
  </si>
  <si>
    <t>БМ-350 (Пластификатор и ПМД)</t>
  </si>
  <si>
    <t>БМ-400</t>
  </si>
  <si>
    <t>БМ-400 (Пластификатор)</t>
  </si>
  <si>
    <t>БМ-400 (ПМД)</t>
  </si>
  <si>
    <t>БМ-400 (Пластификатор и ПМД)</t>
  </si>
  <si>
    <t>БМ-450</t>
  </si>
  <si>
    <t>БМ-450 (Пластификатор)</t>
  </si>
  <si>
    <t>БМ-450 (ПМД)</t>
  </si>
  <si>
    <t>БМ-450 (Пластификатор и ПМД)</t>
  </si>
  <si>
    <t>БМ-300 W10</t>
  </si>
  <si>
    <t>БМ-350 W10</t>
  </si>
  <si>
    <t>БМ-400 W10</t>
  </si>
  <si>
    <t>Раствор</t>
  </si>
  <si>
    <t>РПМ-25</t>
  </si>
  <si>
    <t>РПМ-25 (ПМД)</t>
  </si>
  <si>
    <t>РПМ-50</t>
  </si>
  <si>
    <t>РПМ-50 (ПМД)</t>
  </si>
  <si>
    <t>РПМ-75</t>
  </si>
  <si>
    <t>РПМ-75 (ПМД)</t>
  </si>
  <si>
    <t>РПМ-100</t>
  </si>
  <si>
    <t>РПМ-100 (ПМД)</t>
  </si>
  <si>
    <t>РПМ-125</t>
  </si>
  <si>
    <t>РПМ-125 (ПМД)</t>
  </si>
  <si>
    <t>РПМ-150</t>
  </si>
  <si>
    <t>РПМ-150 (ПМД)</t>
  </si>
  <si>
    <t>РПМ-200</t>
  </si>
  <si>
    <t>РПМ-200 (ПМД)</t>
  </si>
  <si>
    <t>РПМ-250</t>
  </si>
  <si>
    <t>РПМ-250 (ПМД)</t>
  </si>
  <si>
    <t>РПМ-300</t>
  </si>
  <si>
    <t>РПМ-300 (ПМД)</t>
  </si>
  <si>
    <t>РПМ-350</t>
  </si>
  <si>
    <t>РПМ-350 (ПМД)</t>
  </si>
  <si>
    <t>РОМ-25</t>
  </si>
  <si>
    <t>РОМ-25 (ПМД)</t>
  </si>
  <si>
    <t>РОМ-50</t>
  </si>
  <si>
    <t>РОМ-50 (ПМД)</t>
  </si>
  <si>
    <t>РОМ-75</t>
  </si>
  <si>
    <t>РОМ-75 (ПМД)</t>
  </si>
  <si>
    <t>РОМ-100</t>
  </si>
  <si>
    <t>РОМ-100 (Пластификатор)</t>
  </si>
  <si>
    <t>РОМ-100 (ПМД)</t>
  </si>
  <si>
    <t>РОМ-125</t>
  </si>
  <si>
    <t>РОМ-125 (ПМД)</t>
  </si>
  <si>
    <t>РОМ-150</t>
  </si>
  <si>
    <t>РОМ-150 (ПМД)</t>
  </si>
  <si>
    <t>РОМ-200</t>
  </si>
  <si>
    <t>РОМ-200 (Пластификатор)</t>
  </si>
  <si>
    <t>РОМ-200 (ПМД)</t>
  </si>
  <si>
    <t>РОМ-250</t>
  </si>
  <si>
    <t>РОМ-250 (Пластификатор)</t>
  </si>
  <si>
    <t>РОМ-250 (ПМД)</t>
  </si>
  <si>
    <t>РОМ-300</t>
  </si>
  <si>
    <t>РОМ-300 (Пластификатор)</t>
  </si>
  <si>
    <t>РОМ-300 (ПМД)</t>
  </si>
  <si>
    <t>РОМ-350</t>
  </si>
  <si>
    <t>РОМ-350 (Пластификатор)</t>
  </si>
  <si>
    <t>РОМ-350 (ПМД)</t>
  </si>
  <si>
    <t>РОМ-400</t>
  </si>
  <si>
    <t>РОМ-400 (ПМД)</t>
  </si>
  <si>
    <t>Керамзитбетон</t>
  </si>
  <si>
    <t>КБМ-50</t>
  </si>
  <si>
    <t>КБМ-50 (ПМД)</t>
  </si>
  <si>
    <t>КБМ-75</t>
  </si>
  <si>
    <t>КБМ-75 (ПМД)</t>
  </si>
  <si>
    <t>КБМ-100</t>
  </si>
  <si>
    <t>КБМ-100 (ПМД)</t>
  </si>
  <si>
    <t>КБМ-150</t>
  </si>
  <si>
    <t>КБМ-150 (ПМД)</t>
  </si>
  <si>
    <t>620014, г.Екатеринбург, ул. Радищева, д.6 А, офис 802 А</t>
  </si>
  <si>
    <t>Стоимость доставки по Екатеринбургу автобетоносмесителями состовляет 440 руб. за м3 продукции,</t>
  </si>
  <si>
    <t>но не должна быть менее 2400 руб. за одну доставку.</t>
  </si>
  <si>
    <t>Стоимость автобетононасоса:</t>
  </si>
  <si>
    <t>с длиной стрелы 37 м - 3500 руб. час</t>
  </si>
  <si>
    <t>с длиной стрелы 50 м - 4500 руб. час</t>
  </si>
  <si>
    <t>Прайс-лист на ПРОЕКТНЫЕ РАБОТЫ</t>
  </si>
  <si>
    <t>Эскизное проектирование</t>
  </si>
  <si>
    <t>Проектирование индивидуальных жилых домов, бань, гостевых домов, минигостиниц</t>
  </si>
  <si>
    <t xml:space="preserve">20-50 </t>
  </si>
  <si>
    <t>кв-м.</t>
  </si>
  <si>
    <t>р</t>
  </si>
  <si>
    <t>Примечание: При проектировании архитектурных изысков,</t>
  </si>
  <si>
    <t>50-100</t>
  </si>
  <si>
    <t>разного рода декора, орнаментов, или прочих элементов</t>
  </si>
  <si>
    <t>100-500</t>
  </si>
  <si>
    <t>убранства сумма за проектирование увеличивается  по</t>
  </si>
  <si>
    <t>500+</t>
  </si>
  <si>
    <t>договорн.</t>
  </si>
  <si>
    <t>согласованию сторон.</t>
  </si>
  <si>
    <t>Проектирование беседок, веранд, террасс, детских площадок, детских городков</t>
  </si>
  <si>
    <t>до20</t>
  </si>
  <si>
    <t>до40</t>
  </si>
  <si>
    <t>40-200</t>
  </si>
  <si>
    <t>200-500</t>
  </si>
  <si>
    <t>Рабочее  проектирование</t>
  </si>
  <si>
    <t>Ландшафтное проектирование</t>
  </si>
  <si>
    <t>Проектирование концепции - не более 2-х вар. плана участка</t>
  </si>
  <si>
    <t>(мин. 2 сот.)</t>
  </si>
  <si>
    <t>Проектирование ландшафта комплексное со схеммами сетей</t>
  </si>
  <si>
    <t>4000/сот.</t>
  </si>
  <si>
    <t>12000/сот.</t>
  </si>
  <si>
    <t>Полистиролблок 600-300-200 D 400</t>
  </si>
  <si>
    <t>Полистиролблок 600-300-380 D 400</t>
  </si>
  <si>
    <t>Полистиролблок 600-300-200 D 500</t>
  </si>
  <si>
    <t>Полистиролблок 600-300-380 D 500</t>
  </si>
  <si>
    <t>3800 (с учетом доставки)</t>
  </si>
  <si>
    <t>3500 (с учетом доставки)</t>
  </si>
  <si>
    <t>299 р/м2</t>
  </si>
  <si>
    <t>325 р/м2</t>
  </si>
  <si>
    <r>
      <t>Металлочерепица "ВЕРОНИ"</t>
    </r>
    <r>
      <rPr>
        <sz val="10"/>
        <rFont val="Arial Cyr"/>
        <charset val="204"/>
      </rPr>
      <t xml:space="preserve"> выглядит как керамическая кровля</t>
    </r>
  </si>
  <si>
    <t xml:space="preserve">Раб. Ширина: 1,0м.          Полн. Ширина: 1,116м.             Длина листа: 2,45 мм.       Длина волны 400:             Высота ступени: 26 мм.     </t>
  </si>
  <si>
    <t>219 р/м2</t>
  </si>
  <si>
    <t>225 р/м2</t>
  </si>
  <si>
    <t>239 р/м2</t>
  </si>
  <si>
    <t>440 р/м2</t>
  </si>
  <si>
    <t>326 р/м2</t>
  </si>
  <si>
    <t>295 р/м2</t>
  </si>
  <si>
    <t>315 р/м2</t>
  </si>
  <si>
    <t xml:space="preserve">                                                     Экструдированный пенополистирол "Стирекс"</t>
  </si>
  <si>
    <r>
      <t>Стирекс-35</t>
    </r>
    <r>
      <rPr>
        <sz val="10"/>
        <rFont val="Calibri"/>
        <family val="2"/>
        <charset val="204"/>
      </rPr>
      <t>, Г3   Плотность 30-40кг/м3</t>
    </r>
  </si>
  <si>
    <t xml:space="preserve">Газоблок Пораблок D500 </t>
  </si>
  <si>
    <t>Пеноблок 600-300-200 D 600</t>
  </si>
  <si>
    <t>Пеноблок 600-300-380 D 600</t>
  </si>
  <si>
    <t xml:space="preserve">Газоблок Бетолекс D600 </t>
  </si>
  <si>
    <t>3900 (с учетом доставки)</t>
  </si>
  <si>
    <t>Клей "Твинблок-КЛ" (мешок 25 кг.)</t>
  </si>
  <si>
    <t>Ед. изм.</t>
  </si>
  <si>
    <t>Цена</t>
  </si>
  <si>
    <t>Описание</t>
  </si>
  <si>
    <t>Прайс-лист на пиломатериалы</t>
  </si>
  <si>
    <t>Цена  за м3 (включаня НДС )</t>
  </si>
  <si>
    <t>Обрезной материал (естественной влажности)</t>
  </si>
  <si>
    <t>Брус 1-2 сорт 100*100*6000</t>
  </si>
  <si>
    <t>Брус 1-2 сорт 100*150*6000</t>
  </si>
  <si>
    <t>Брус 1-2 сорт 150*150*6000</t>
  </si>
  <si>
    <t>Брус 1-2 сорт 150*200*6000</t>
  </si>
  <si>
    <t>Доска 1-2 сорт 25*100*6000</t>
  </si>
  <si>
    <t>Доска 1-2 сорт 25*125*6000</t>
  </si>
  <si>
    <t>Доска 1-2 сорт 25*150*6000</t>
  </si>
  <si>
    <t>Доска 1-2 сорт 40*100*6000</t>
  </si>
  <si>
    <t>Доска 1-2 сорт 40*125*6000</t>
  </si>
  <si>
    <t>Доска 1-2 сорт 40*150*6000</t>
  </si>
  <si>
    <t>Доска 1-2 сорт 50*100*6000</t>
  </si>
  <si>
    <t>Доска 1-2 сорт 50*150*6000</t>
  </si>
  <si>
    <t>Доска 1-2 сорт 50*200*6000</t>
  </si>
  <si>
    <t>Свердловская область</t>
  </si>
  <si>
    <t>Кладка кирпича</t>
  </si>
  <si>
    <t>Крыша с утеплением</t>
  </si>
  <si>
    <t>Крыша без утепления</t>
  </si>
  <si>
    <t>Завод</t>
  </si>
  <si>
    <t>Марка кирпича</t>
  </si>
  <si>
    <t>Мороз</t>
  </si>
  <si>
    <t>Цена поддона</t>
  </si>
  <si>
    <t>Цена упаковки</t>
  </si>
  <si>
    <t>Размер поддона</t>
  </si>
  <si>
    <t>Поддонов в 20т.</t>
  </si>
  <si>
    <t>ШТ в 20т</t>
  </si>
  <si>
    <t>Вес поддона</t>
  </si>
  <si>
    <t>Одинарный полнотелый</t>
  </si>
  <si>
    <t>М150</t>
  </si>
  <si>
    <t>F35-40</t>
  </si>
  <si>
    <t>1300x750</t>
  </si>
  <si>
    <t xml:space="preserve">Полуторный пустотелый </t>
  </si>
  <si>
    <t>М125</t>
  </si>
  <si>
    <t>Ревда</t>
  </si>
  <si>
    <t>Одинарный эффективный (пустотелый)</t>
  </si>
  <si>
    <t>М125-150</t>
  </si>
  <si>
    <t>F50</t>
  </si>
  <si>
    <t>1130x520</t>
  </si>
  <si>
    <t>Полуторный эффективный (пустотелый)</t>
  </si>
  <si>
    <t>M150-200</t>
  </si>
  <si>
    <t>F35</t>
  </si>
  <si>
    <t>Одинарный полнотелый с пустотностью 13%</t>
  </si>
  <si>
    <t>M150</t>
  </si>
  <si>
    <t>F35-50</t>
  </si>
  <si>
    <t>Полуторный полнотелый</t>
  </si>
  <si>
    <t>Полуторный пустотелый Красный</t>
  </si>
  <si>
    <t>M125-150</t>
  </si>
  <si>
    <t>Полуторный пустотелый Осенний лист</t>
  </si>
  <si>
    <t>Полуторный пустотелый Белый город</t>
  </si>
  <si>
    <t>Полуторный пустотелый Сливки</t>
  </si>
  <si>
    <t>Полуторный пустотелый Сахара</t>
  </si>
  <si>
    <t>Полуторный пустотелый Шоколад</t>
  </si>
  <si>
    <t>Одинарный пустотелый Красный</t>
  </si>
  <si>
    <t>Одинарный пустотелый Осенний лист</t>
  </si>
  <si>
    <t>Одинарный пустотелый Белый город</t>
  </si>
  <si>
    <t>Одинарный пустотелый Сливки</t>
  </si>
  <si>
    <t xml:space="preserve">Ревда </t>
  </si>
  <si>
    <t xml:space="preserve">Одинарный пустотелый Сахара </t>
  </si>
  <si>
    <t>Одинарный пустотелый Шоколад</t>
  </si>
  <si>
    <t>Балтым</t>
  </si>
  <si>
    <t>Полуторный пустотелый</t>
  </si>
  <si>
    <t>F25-35</t>
  </si>
  <si>
    <t>1350x750</t>
  </si>
  <si>
    <t>Кушва</t>
  </si>
  <si>
    <t>Одинарный пустотелый</t>
  </si>
  <si>
    <t>F50-75</t>
  </si>
  <si>
    <t>Полуторный с 3 отверстиями 13% пустот</t>
  </si>
  <si>
    <t>Каменск</t>
  </si>
  <si>
    <t>Одинарный полнотелый рядовой неокраш</t>
  </si>
  <si>
    <t>M175-200</t>
  </si>
  <si>
    <t>F35-75</t>
  </si>
  <si>
    <t>1000x730</t>
  </si>
  <si>
    <t>Одинарный полнотелый лицевой неокраш</t>
  </si>
  <si>
    <t>Одинарный полнотелый желтый</t>
  </si>
  <si>
    <t>Полуторный полнотелый рядовой неокраш</t>
  </si>
  <si>
    <t>Полуторный полнотелый лицевой неокраш</t>
  </si>
  <si>
    <t>Полуторный пустотелый рядовой неокраш</t>
  </si>
  <si>
    <t>Полуторный пустотелый лицевой неокраш</t>
  </si>
  <si>
    <t>Полуторный пустотелый                            желтый, песочный</t>
  </si>
  <si>
    <t>Полуторный пустотелый                               красный, серый, персик, бежевый</t>
  </si>
  <si>
    <t>Полуторный пустотелый                               осенний лист</t>
  </si>
  <si>
    <t>Полуторный пустотелый                               коричневый</t>
  </si>
  <si>
    <t>Асбест</t>
  </si>
  <si>
    <t>Одинарный полнотелый (пустотность 9%)</t>
  </si>
  <si>
    <t>M75</t>
  </si>
  <si>
    <t>M100</t>
  </si>
  <si>
    <t>M125</t>
  </si>
  <si>
    <t>М100</t>
  </si>
  <si>
    <t>Арамиль</t>
  </si>
  <si>
    <t>Кирпич шамотный ШБ-5</t>
  </si>
  <si>
    <t>M200</t>
  </si>
  <si>
    <t>Кирпич шамотный ШБ-8</t>
  </si>
  <si>
    <t>Сухой Лог</t>
  </si>
  <si>
    <t>ШБ-5</t>
  </si>
  <si>
    <t>1200x800</t>
  </si>
  <si>
    <t>ШБ-8</t>
  </si>
  <si>
    <t>Курган</t>
  </si>
  <si>
    <t>Одинарный пустотелый лицевой абрикос</t>
  </si>
  <si>
    <t>M150-175</t>
  </si>
  <si>
    <t>Одинарный пустотелый лицевой соломенный</t>
  </si>
  <si>
    <t>Одинарный пустотелый рядовой абрикос</t>
  </si>
  <si>
    <t>Полуторный пустотелый лицевой абрикос</t>
  </si>
  <si>
    <t>Полуторный пустотелый лицевой соломенный</t>
  </si>
  <si>
    <t>Полуторный пустотелый рядовой абрикос</t>
  </si>
  <si>
    <t>1ка полнотелый в одном м3 - 535 шт кирпича</t>
  </si>
  <si>
    <t xml:space="preserve">                        в одном м2 - 56 шт кирпича</t>
  </si>
  <si>
    <t>1,5 ка пустотелый в одном м3 - 396 шт</t>
  </si>
  <si>
    <t xml:space="preserve">                        в одном м2   - 40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</si>
</sst>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5">
    <font>
      <sz val="10"/>
      <name val="Arial Cyr"/>
      <charset val="204"/>
    </font>
    <font>
      <b/>
      <sz val="20"/>
      <name val="Rockwell Extra Bold"/>
      <family val="1"/>
    </font>
    <font>
      <sz val="8"/>
      <name val="Journal"/>
      <charset val="204"/>
    </font>
    <font>
      <sz val="9"/>
      <name val="Journal"/>
    </font>
    <font>
      <b/>
      <sz val="9"/>
      <name val="Journal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color indexed="53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1"/>
      <name val="Times New Roman CYR"/>
      <charset val="204"/>
    </font>
    <font>
      <b/>
      <sz val="8"/>
      <name val="Journal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i/>
      <sz val="18"/>
      <color indexed="8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10"/>
      <color indexed="53"/>
      <name val="Arial Cyr"/>
      <family val="2"/>
      <charset val="204"/>
    </font>
    <font>
      <sz val="10"/>
      <color indexed="53"/>
      <name val="Arial Cyr"/>
      <charset val="204"/>
    </font>
    <font>
      <sz val="10"/>
      <color indexed="53"/>
      <name val="Arial Cyr"/>
      <family val="2"/>
      <charset val="204"/>
    </font>
    <font>
      <b/>
      <sz val="10"/>
      <color indexed="53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53"/>
      <name val="Calibri"/>
      <family val="2"/>
      <charset val="204"/>
    </font>
    <font>
      <b/>
      <sz val="10"/>
      <color indexed="53"/>
      <name val="Calibri"/>
      <family val="2"/>
      <charset val="204"/>
    </font>
    <font>
      <b/>
      <sz val="8"/>
      <name val="Calibri"/>
      <family val="2"/>
      <charset val="204"/>
    </font>
    <font>
      <sz val="9"/>
      <color indexed="53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7"/>
      <color indexed="8"/>
      <name val="Calibri"/>
      <family val="2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26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8"/>
      <name val="Arial Cyr"/>
      <charset val="204"/>
    </font>
    <font>
      <sz val="8"/>
      <color indexed="53"/>
      <name val="Arial Cyr"/>
      <charset val="204"/>
    </font>
    <font>
      <b/>
      <u/>
      <sz val="10"/>
      <name val="Arial Cyr"/>
      <charset val="204"/>
    </font>
    <font>
      <b/>
      <sz val="9"/>
      <name val="Calibri"/>
      <family val="2"/>
      <charset val="204"/>
    </font>
    <font>
      <b/>
      <sz val="12"/>
      <name val="Arial Cyr"/>
      <family val="2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i/>
      <sz val="11"/>
      <name val="Arial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2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0"/>
      <name val="Arial Cyr"/>
      <charset val="204"/>
    </font>
    <font>
      <u/>
      <sz val="10"/>
      <color theme="10"/>
      <name val="Arial Cyr"/>
      <charset val="204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</cellStyleXfs>
  <cellXfs count="529">
    <xf numFmtId="0" fontId="0" fillId="0" borderId="0" xfId="0"/>
    <xf numFmtId="0" fontId="1" fillId="0" borderId="0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13" fillId="0" borderId="0" xfId="0" applyFont="1" applyAlignment="1">
      <alignment horizontal="justify" wrapText="1"/>
    </xf>
    <xf numFmtId="0" fontId="16" fillId="0" borderId="1" xfId="0" applyFont="1" applyBorder="1" applyAlignment="1">
      <alignment vertical="center" wrapText="1"/>
    </xf>
    <xf numFmtId="0" fontId="17" fillId="0" borderId="0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0" fillId="0" borderId="0" xfId="0" applyBorder="1"/>
    <xf numFmtId="0" fontId="14" fillId="0" borderId="0" xfId="0" applyFont="1" applyBorder="1"/>
    <xf numFmtId="0" fontId="11" fillId="0" borderId="1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8" fillId="0" borderId="0" xfId="0" applyFont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5" fillId="0" borderId="0" xfId="0" applyFont="1" applyFill="1" applyBorder="1"/>
    <xf numFmtId="0" fontId="5" fillId="0" borderId="0" xfId="0" applyFont="1"/>
    <xf numFmtId="1" fontId="0" fillId="0" borderId="0" xfId="0" applyNumberFormat="1"/>
    <xf numFmtId="0" fontId="19" fillId="0" borderId="0" xfId="0" applyFont="1"/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4" fillId="0" borderId="5" xfId="0" applyFont="1" applyBorder="1"/>
    <xf numFmtId="0" fontId="0" fillId="0" borderId="0" xfId="0" applyFill="1" applyBorder="1"/>
    <xf numFmtId="0" fontId="73" fillId="0" borderId="0" xfId="1" applyAlignment="1" applyProtection="1"/>
    <xf numFmtId="0" fontId="14" fillId="0" borderId="1" xfId="0" applyFont="1" applyFill="1" applyBorder="1" applyAlignment="1"/>
    <xf numFmtId="0" fontId="0" fillId="0" borderId="0" xfId="0" applyFill="1"/>
    <xf numFmtId="0" fontId="5" fillId="0" borderId="1" xfId="0" applyFont="1" applyFill="1" applyBorder="1" applyAlignment="1"/>
    <xf numFmtId="0" fontId="0" fillId="0" borderId="5" xfId="0" applyFill="1" applyBorder="1"/>
    <xf numFmtId="0" fontId="10" fillId="0" borderId="1" xfId="0" applyFont="1" applyFill="1" applyBorder="1" applyAlignment="1"/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1" fontId="27" fillId="0" borderId="0" xfId="0" applyNumberFormat="1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30" fillId="0" borderId="6" xfId="0" applyFont="1" applyFill="1" applyBorder="1" applyAlignment="1">
      <alignment horizontal="center" vertical="center"/>
    </xf>
    <xf numFmtId="1" fontId="31" fillId="0" borderId="6" xfId="0" applyNumberFormat="1" applyFont="1" applyFill="1" applyBorder="1" applyAlignment="1">
      <alignment horizontal="center" vertical="center" wrapText="1"/>
    </xf>
    <xf numFmtId="2" fontId="31" fillId="0" borderId="6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vertical="center" wrapText="1"/>
    </xf>
    <xf numFmtId="0" fontId="26" fillId="0" borderId="6" xfId="0" applyFont="1" applyFill="1" applyBorder="1"/>
    <xf numFmtId="0" fontId="33" fillId="0" borderId="6" xfId="0" applyFont="1" applyFill="1" applyBorder="1"/>
    <xf numFmtId="1" fontId="34" fillId="0" borderId="6" xfId="0" applyNumberFormat="1" applyFont="1" applyFill="1" applyBorder="1" applyAlignment="1">
      <alignment horizontal="center"/>
    </xf>
    <xf numFmtId="1" fontId="35" fillId="0" borderId="6" xfId="0" applyNumberFormat="1" applyFont="1" applyFill="1" applyBorder="1" applyAlignment="1">
      <alignment horizontal="center"/>
    </xf>
    <xf numFmtId="2" fontId="35" fillId="0" borderId="6" xfId="0" applyNumberFormat="1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0" fontId="26" fillId="0" borderId="0" xfId="0" applyFont="1" applyBorder="1"/>
    <xf numFmtId="0" fontId="33" fillId="0" borderId="0" xfId="0" applyFont="1" applyFill="1" applyBorder="1"/>
    <xf numFmtId="1" fontId="34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6" fillId="0" borderId="0" xfId="0" applyFont="1" applyFill="1" applyBorder="1"/>
    <xf numFmtId="1" fontId="34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7" fillId="0" borderId="6" xfId="0" applyFont="1" applyBorder="1" applyAlignment="1"/>
    <xf numFmtId="0" fontId="27" fillId="0" borderId="6" xfId="0" applyFont="1" applyFill="1" applyBorder="1"/>
    <xf numFmtId="0" fontId="26" fillId="0" borderId="6" xfId="0" applyFont="1" applyFill="1" applyBorder="1" applyAlignment="1">
      <alignment horizontal="center"/>
    </xf>
    <xf numFmtId="1" fontId="27" fillId="0" borderId="6" xfId="0" applyNumberFormat="1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6" fillId="0" borderId="6" xfId="0" applyFont="1" applyBorder="1"/>
    <xf numFmtId="0" fontId="38" fillId="0" borderId="6" xfId="0" applyFont="1" applyBorder="1" applyAlignment="1">
      <alignment horizontal="center"/>
    </xf>
    <xf numFmtId="2" fontId="26" fillId="0" borderId="6" xfId="0" applyNumberFormat="1" applyFont="1" applyFill="1" applyBorder="1"/>
    <xf numFmtId="0" fontId="38" fillId="0" borderId="6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3" fontId="34" fillId="0" borderId="6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/>
    <xf numFmtId="0" fontId="26" fillId="0" borderId="6" xfId="6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35" fillId="0" borderId="8" xfId="0" applyFont="1" applyFill="1" applyBorder="1" applyAlignment="1">
      <alignment horizontal="center" vertical="center" wrapText="1"/>
    </xf>
    <xf numFmtId="1" fontId="27" fillId="0" borderId="8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 vertical="center" wrapText="1"/>
    </xf>
    <xf numFmtId="3" fontId="34" fillId="0" borderId="8" xfId="0" applyNumberFormat="1" applyFont="1" applyFill="1" applyBorder="1" applyAlignment="1">
      <alignment horizontal="center" vertical="center" wrapText="1"/>
    </xf>
    <xf numFmtId="3" fontId="39" fillId="0" borderId="6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3" fontId="40" fillId="0" borderId="6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left"/>
    </xf>
    <xf numFmtId="2" fontId="38" fillId="0" borderId="6" xfId="0" applyNumberFormat="1" applyFont="1" applyFill="1" applyBorder="1" applyAlignment="1">
      <alignment horizontal="center"/>
    </xf>
    <xf numFmtId="3" fontId="39" fillId="0" borderId="9" xfId="0" applyNumberFormat="1" applyFont="1" applyFill="1" applyBorder="1" applyAlignment="1">
      <alignment horizontal="center" vertical="center" wrapText="1"/>
    </xf>
    <xf numFmtId="1" fontId="27" fillId="0" borderId="6" xfId="0" applyNumberFormat="1" applyFont="1" applyFill="1" applyBorder="1" applyAlignment="1">
      <alignment horizontal="left"/>
    </xf>
    <xf numFmtId="1" fontId="38" fillId="0" borderId="6" xfId="0" applyNumberFormat="1" applyFont="1" applyFill="1" applyBorder="1" applyAlignment="1">
      <alignment horizontal="center"/>
    </xf>
    <xf numFmtId="0" fontId="26" fillId="0" borderId="8" xfId="0" applyFont="1" applyFill="1" applyBorder="1"/>
    <xf numFmtId="1" fontId="33" fillId="0" borderId="6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3" fontId="38" fillId="0" borderId="6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justify"/>
    </xf>
    <xf numFmtId="1" fontId="38" fillId="0" borderId="6" xfId="0" applyNumberFormat="1" applyFont="1" applyFill="1" applyBorder="1" applyAlignment="1">
      <alignment horizontal="center" vertical="justify"/>
    </xf>
    <xf numFmtId="49" fontId="26" fillId="0" borderId="6" xfId="0" applyNumberFormat="1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/>
    </xf>
    <xf numFmtId="0" fontId="38" fillId="0" borderId="6" xfId="0" applyNumberFormat="1" applyFont="1" applyFill="1" applyBorder="1" applyAlignment="1">
      <alignment horizontal="center" vertical="justify"/>
    </xf>
    <xf numFmtId="0" fontId="26" fillId="0" borderId="6" xfId="6" applyFont="1" applyFill="1" applyBorder="1"/>
    <xf numFmtId="1" fontId="26" fillId="0" borderId="6" xfId="0" applyNumberFormat="1" applyFont="1" applyFill="1" applyBorder="1" applyAlignment="1">
      <alignment horizontal="left"/>
    </xf>
    <xf numFmtId="0" fontId="33" fillId="0" borderId="6" xfId="0" applyFont="1" applyFill="1" applyBorder="1" applyAlignment="1">
      <alignment horizontal="center"/>
    </xf>
    <xf numFmtId="3" fontId="41" fillId="0" borderId="6" xfId="0" applyNumberFormat="1" applyFont="1" applyFill="1" applyBorder="1" applyAlignment="1">
      <alignment horizontal="center" vertical="center" wrapText="1"/>
    </xf>
    <xf numFmtId="2" fontId="35" fillId="0" borderId="7" xfId="0" applyNumberFormat="1" applyFont="1" applyFill="1" applyBorder="1" applyAlignment="1"/>
    <xf numFmtId="0" fontId="33" fillId="0" borderId="11" xfId="0" applyFont="1" applyFill="1" applyBorder="1" applyAlignment="1"/>
    <xf numFmtId="0" fontId="33" fillId="0" borderId="10" xfId="0" applyFont="1" applyFill="1" applyBorder="1" applyAlignment="1"/>
    <xf numFmtId="0" fontId="26" fillId="0" borderId="9" xfId="0" applyFont="1" applyFill="1" applyBorder="1" applyAlignment="1">
      <alignment vertical="top" wrapText="1"/>
    </xf>
    <xf numFmtId="1" fontId="34" fillId="0" borderId="6" xfId="0" applyNumberFormat="1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vertical="top" wrapText="1"/>
    </xf>
    <xf numFmtId="1" fontId="26" fillId="0" borderId="6" xfId="0" applyNumberFormat="1" applyFont="1" applyFill="1" applyBorder="1" applyAlignment="1">
      <alignment horizontal="center"/>
    </xf>
    <xf numFmtId="4" fontId="38" fillId="0" borderId="6" xfId="0" applyNumberFormat="1" applyFont="1" applyFill="1" applyBorder="1" applyAlignment="1">
      <alignment horizontal="center"/>
    </xf>
    <xf numFmtId="0" fontId="26" fillId="0" borderId="6" xfId="5" applyFont="1" applyFill="1" applyBorder="1" applyAlignment="1">
      <alignment vertical="justify"/>
    </xf>
    <xf numFmtId="2" fontId="38" fillId="0" borderId="6" xfId="5" applyNumberFormat="1" applyFont="1" applyFill="1" applyBorder="1" applyAlignment="1">
      <alignment horizontal="center" vertical="justify"/>
    </xf>
    <xf numFmtId="3" fontId="38" fillId="0" borderId="6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vertical="top" wrapText="1"/>
    </xf>
    <xf numFmtId="0" fontId="26" fillId="0" borderId="9" xfId="5" applyFont="1" applyFill="1" applyBorder="1" applyAlignment="1">
      <alignment vertical="justify"/>
    </xf>
    <xf numFmtId="0" fontId="28" fillId="0" borderId="9" xfId="0" applyFont="1" applyFill="1" applyBorder="1" applyAlignment="1">
      <alignment horizontal="center"/>
    </xf>
    <xf numFmtId="2" fontId="38" fillId="0" borderId="9" xfId="5" applyNumberFormat="1" applyFont="1" applyFill="1" applyBorder="1" applyAlignment="1">
      <alignment horizontal="center" vertical="justify"/>
    </xf>
    <xf numFmtId="1" fontId="38" fillId="0" borderId="6" xfId="0" applyNumberFormat="1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left" wrapText="1"/>
    </xf>
    <xf numFmtId="0" fontId="33" fillId="0" borderId="0" xfId="0" applyFont="1"/>
    <xf numFmtId="0" fontId="37" fillId="2" borderId="6" xfId="0" applyFont="1" applyFill="1" applyBorder="1" applyAlignment="1"/>
    <xf numFmtId="0" fontId="46" fillId="3" borderId="6" xfId="0" applyFont="1" applyFill="1" applyBorder="1" applyAlignment="1">
      <alignment horizontal="left" wrapText="1"/>
    </xf>
    <xf numFmtId="0" fontId="35" fillId="3" borderId="6" xfId="0" applyFont="1" applyFill="1" applyBorder="1" applyAlignment="1">
      <alignment horizontal="left" wrapText="1"/>
    </xf>
    <xf numFmtId="4" fontId="47" fillId="0" borderId="0" xfId="0" applyNumberFormat="1" applyFont="1" applyAlignment="1">
      <alignment vertical="center" wrapText="1"/>
    </xf>
    <xf numFmtId="0" fontId="47" fillId="0" borderId="0" xfId="0" applyFont="1"/>
    <xf numFmtId="0" fontId="48" fillId="0" borderId="0" xfId="0" applyFont="1"/>
    <xf numFmtId="0" fontId="48" fillId="0" borderId="6" xfId="0" applyFont="1" applyFill="1" applyBorder="1" applyAlignment="1">
      <alignment horizontal="center"/>
    </xf>
    <xf numFmtId="0" fontId="48" fillId="0" borderId="6" xfId="0" applyFont="1" applyFill="1" applyBorder="1"/>
    <xf numFmtId="2" fontId="48" fillId="0" borderId="6" xfId="0" applyNumberFormat="1" applyFont="1" applyFill="1" applyBorder="1" applyAlignment="1">
      <alignment horizontal="right"/>
    </xf>
    <xf numFmtId="0" fontId="48" fillId="0" borderId="6" xfId="0" applyFont="1" applyBorder="1"/>
    <xf numFmtId="0" fontId="48" fillId="0" borderId="6" xfId="0" applyFont="1" applyBorder="1" applyAlignment="1">
      <alignment horizontal="center"/>
    </xf>
    <xf numFmtId="2" fontId="48" fillId="0" borderId="6" xfId="0" applyNumberFormat="1" applyFont="1" applyBorder="1" applyAlignment="1">
      <alignment horizontal="right"/>
    </xf>
    <xf numFmtId="0" fontId="43" fillId="0" borderId="0" xfId="0" applyFont="1" applyBorder="1" applyAlignment="1">
      <alignment vertical="center"/>
    </xf>
    <xf numFmtId="0" fontId="49" fillId="0" borderId="0" xfId="0" applyFont="1"/>
    <xf numFmtId="0" fontId="50" fillId="0" borderId="0" xfId="0" applyFont="1"/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49" fillId="0" borderId="0" xfId="0" applyFont="1" applyAlignment="1"/>
    <xf numFmtId="0" fontId="5" fillId="0" borderId="0" xfId="0" applyFont="1" applyAlignment="1"/>
    <xf numFmtId="0" fontId="52" fillId="0" borderId="6" xfId="0" applyFont="1" applyFill="1" applyBorder="1" applyAlignment="1">
      <alignment vertical="center" wrapText="1"/>
    </xf>
    <xf numFmtId="2" fontId="31" fillId="0" borderId="6" xfId="0" applyNumberFormat="1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52" fillId="2" borderId="6" xfId="0" applyFont="1" applyFill="1" applyBorder="1" applyAlignment="1">
      <alignment horizontal="center" vertical="center" wrapText="1"/>
    </xf>
    <xf numFmtId="1" fontId="31" fillId="2" borderId="6" xfId="0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wrapText="1"/>
    </xf>
    <xf numFmtId="0" fontId="53" fillId="0" borderId="0" xfId="0" applyFont="1" applyAlignment="1"/>
    <xf numFmtId="0" fontId="38" fillId="0" borderId="6" xfId="0" applyFont="1" applyBorder="1" applyAlignment="1">
      <alignment horizontal="center" vertical="center"/>
    </xf>
    <xf numFmtId="0" fontId="0" fillId="0" borderId="6" xfId="0" applyBorder="1"/>
    <xf numFmtId="0" fontId="45" fillId="2" borderId="6" xfId="0" applyFont="1" applyFill="1" applyBorder="1" applyAlignment="1">
      <alignment horizontal="center" vertical="center"/>
    </xf>
    <xf numFmtId="0" fontId="37" fillId="0" borderId="0" xfId="0" applyFont="1" applyBorder="1" applyAlignment="1"/>
    <xf numFmtId="0" fontId="38" fillId="0" borderId="6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1" fontId="38" fillId="0" borderId="6" xfId="0" applyNumberFormat="1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8" fillId="0" borderId="6" xfId="0" applyFont="1" applyFill="1" applyBorder="1" applyAlignment="1">
      <alignment horizontal="right"/>
    </xf>
    <xf numFmtId="0" fontId="24" fillId="2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14" fontId="55" fillId="0" borderId="0" xfId="0" applyNumberFormat="1" applyFont="1" applyBorder="1" applyAlignment="1">
      <alignment vertical="center"/>
    </xf>
    <xf numFmtId="0" fontId="46" fillId="0" borderId="6" xfId="0" applyFont="1" applyFill="1" applyBorder="1" applyAlignment="1">
      <alignment horizontal="left" wrapText="1"/>
    </xf>
    <xf numFmtId="0" fontId="41" fillId="0" borderId="6" xfId="0" applyFont="1" applyFill="1" applyBorder="1" applyAlignment="1">
      <alignment horizontal="center" wrapText="1"/>
    </xf>
    <xf numFmtId="0" fontId="26" fillId="0" borderId="7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textRotation="90" wrapText="1" shrinkToFit="1"/>
    </xf>
    <xf numFmtId="0" fontId="37" fillId="0" borderId="6" xfId="0" applyFont="1" applyFill="1" applyBorder="1" applyAlignment="1"/>
    <xf numFmtId="0" fontId="24" fillId="0" borderId="6" xfId="0" applyFont="1" applyFill="1" applyBorder="1"/>
    <xf numFmtId="0" fontId="24" fillId="0" borderId="6" xfId="0" applyFont="1" applyFill="1" applyBorder="1" applyAlignment="1">
      <alignment horizontal="left"/>
    </xf>
    <xf numFmtId="0" fontId="0" fillId="0" borderId="15" xfId="0" applyBorder="1"/>
    <xf numFmtId="0" fontId="54" fillId="0" borderId="6" xfId="0" applyFont="1" applyBorder="1" applyAlignment="1">
      <alignment horizontal="center"/>
    </xf>
    <xf numFmtId="0" fontId="24" fillId="0" borderId="7" xfId="0" applyFont="1" applyBorder="1" applyAlignment="1">
      <alignment vertical="center"/>
    </xf>
    <xf numFmtId="0" fontId="24" fillId="2" borderId="6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60" fillId="4" borderId="8" xfId="0" applyFont="1" applyFill="1" applyBorder="1" applyAlignment="1">
      <alignment horizontal="center"/>
    </xf>
    <xf numFmtId="0" fontId="60" fillId="0" borderId="6" xfId="0" applyFont="1" applyFill="1" applyBorder="1" applyAlignment="1">
      <alignment horizontal="center"/>
    </xf>
    <xf numFmtId="3" fontId="61" fillId="4" borderId="6" xfId="0" applyNumberFormat="1" applyFont="1" applyFill="1" applyBorder="1" applyAlignment="1">
      <alignment horizontal="center"/>
    </xf>
    <xf numFmtId="0" fontId="60" fillId="4" borderId="6" xfId="0" applyFont="1" applyFill="1" applyBorder="1" applyAlignment="1">
      <alignment horizontal="center"/>
    </xf>
    <xf numFmtId="3" fontId="61" fillId="0" borderId="6" xfId="0" applyNumberFormat="1" applyFont="1" applyFill="1" applyBorder="1" applyAlignment="1">
      <alignment horizontal="center"/>
    </xf>
    <xf numFmtId="0" fontId="60" fillId="4" borderId="6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3" fontId="61" fillId="4" borderId="6" xfId="0" applyNumberFormat="1" applyFont="1" applyFill="1" applyBorder="1" applyAlignment="1">
      <alignment horizontal="center" vertical="center"/>
    </xf>
    <xf numFmtId="0" fontId="60" fillId="4" borderId="1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3" fontId="61" fillId="0" borderId="6" xfId="0" applyNumberFormat="1" applyFont="1" applyFill="1" applyBorder="1" applyAlignment="1">
      <alignment horizontal="center" vertical="center"/>
    </xf>
    <xf numFmtId="0" fontId="33" fillId="4" borderId="6" xfId="3" applyFont="1" applyFill="1" applyBorder="1" applyAlignment="1">
      <alignment horizontal="center" vertical="distributed"/>
    </xf>
    <xf numFmtId="0" fontId="33" fillId="0" borderId="6" xfId="0" applyFont="1" applyBorder="1" applyAlignment="1">
      <alignment horizontal="center"/>
    </xf>
    <xf numFmtId="0" fontId="60" fillId="4" borderId="8" xfId="0" applyFont="1" applyFill="1" applyBorder="1"/>
    <xf numFmtId="0" fontId="60" fillId="4" borderId="6" xfId="3" applyFont="1" applyFill="1" applyBorder="1" applyAlignment="1">
      <alignment horizontal="center" vertical="distributed"/>
    </xf>
    <xf numFmtId="0" fontId="60" fillId="0" borderId="6" xfId="0" applyFont="1" applyBorder="1"/>
    <xf numFmtId="0" fontId="60" fillId="0" borderId="0" xfId="0" applyFont="1" applyAlignment="1">
      <alignment horizontal="center"/>
    </xf>
    <xf numFmtId="0" fontId="60" fillId="0" borderId="6" xfId="0" applyFont="1" applyBorder="1" applyAlignment="1">
      <alignment horizontal="center"/>
    </xf>
    <xf numFmtId="0" fontId="60" fillId="4" borderId="6" xfId="0" applyFont="1" applyFill="1" applyBorder="1"/>
    <xf numFmtId="0" fontId="61" fillId="4" borderId="8" xfId="0" applyFont="1" applyFill="1" applyBorder="1" applyAlignment="1">
      <alignment horizontal="center"/>
    </xf>
    <xf numFmtId="0" fontId="61" fillId="0" borderId="6" xfId="0" applyFont="1" applyBorder="1" applyAlignment="1">
      <alignment horizontal="center"/>
    </xf>
    <xf numFmtId="0" fontId="61" fillId="4" borderId="6" xfId="0" applyFont="1" applyFill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1" fontId="24" fillId="4" borderId="6" xfId="0" applyNumberFormat="1" applyFont="1" applyFill="1" applyBorder="1" applyAlignment="1">
      <alignment horizontal="center"/>
    </xf>
    <xf numFmtId="1" fontId="24" fillId="4" borderId="9" xfId="0" applyNumberFormat="1" applyFont="1" applyFill="1" applyBorder="1" applyAlignment="1">
      <alignment horizontal="center"/>
    </xf>
    <xf numFmtId="0" fontId="33" fillId="4" borderId="19" xfId="3" applyFont="1" applyFill="1" applyBorder="1"/>
    <xf numFmtId="3" fontId="24" fillId="4" borderId="6" xfId="3" applyNumberFormat="1" applyFont="1" applyFill="1" applyBorder="1" applyAlignment="1">
      <alignment horizontal="center"/>
    </xf>
    <xf numFmtId="3" fontId="24" fillId="0" borderId="6" xfId="3" applyNumberFormat="1" applyFont="1" applyFill="1" applyBorder="1" applyAlignment="1">
      <alignment horizontal="center"/>
    </xf>
    <xf numFmtId="0" fontId="33" fillId="0" borderId="6" xfId="3" applyFont="1" applyFill="1" applyBorder="1" applyAlignment="1">
      <alignment horizontal="center" vertical="distributed"/>
    </xf>
    <xf numFmtId="0" fontId="33" fillId="4" borderId="6" xfId="3" applyFont="1" applyFill="1" applyBorder="1"/>
    <xf numFmtId="1" fontId="33" fillId="4" borderId="6" xfId="3" applyNumberFormat="1" applyFont="1" applyFill="1" applyBorder="1" applyAlignment="1">
      <alignment horizontal="center" vertical="distributed"/>
    </xf>
    <xf numFmtId="0" fontId="24" fillId="0" borderId="6" xfId="0" applyFont="1" applyBorder="1" applyAlignment="1">
      <alignment horizontal="center"/>
    </xf>
    <xf numFmtId="1" fontId="33" fillId="0" borderId="6" xfId="0" applyNumberFormat="1" applyFont="1" applyBorder="1" applyAlignment="1">
      <alignment horizontal="center"/>
    </xf>
    <xf numFmtId="0" fontId="33" fillId="0" borderId="10" xfId="3" applyFont="1" applyFill="1" applyBorder="1"/>
    <xf numFmtId="1" fontId="24" fillId="0" borderId="9" xfId="0" applyNumberFormat="1" applyFont="1" applyFill="1" applyBorder="1" applyAlignment="1">
      <alignment horizontal="center"/>
    </xf>
    <xf numFmtId="1" fontId="33" fillId="0" borderId="8" xfId="3" applyNumberFormat="1" applyFont="1" applyFill="1" applyBorder="1" applyAlignment="1">
      <alignment horizontal="center" vertical="distributed"/>
    </xf>
    <xf numFmtId="1" fontId="33" fillId="4" borderId="8" xfId="3" applyNumberFormat="1" applyFont="1" applyFill="1" applyBorder="1" applyAlignment="1">
      <alignment horizontal="center" vertical="distributed"/>
    </xf>
    <xf numFmtId="0" fontId="60" fillId="4" borderId="6" xfId="3" applyFont="1" applyFill="1" applyBorder="1"/>
    <xf numFmtId="1" fontId="61" fillId="4" borderId="6" xfId="0" applyNumberFormat="1" applyFont="1" applyFill="1" applyBorder="1" applyAlignment="1">
      <alignment horizontal="center"/>
    </xf>
    <xf numFmtId="1" fontId="60" fillId="4" borderId="6" xfId="3" applyNumberFormat="1" applyFont="1" applyFill="1" applyBorder="1" applyAlignment="1">
      <alignment horizontal="center" vertical="distributed"/>
    </xf>
    <xf numFmtId="0" fontId="60" fillId="0" borderId="0" xfId="0" applyFont="1"/>
    <xf numFmtId="1" fontId="60" fillId="0" borderId="6" xfId="0" applyNumberFormat="1" applyFont="1" applyBorder="1" applyAlignment="1">
      <alignment horizontal="center"/>
    </xf>
    <xf numFmtId="0" fontId="60" fillId="0" borderId="6" xfId="3" applyFont="1" applyFill="1" applyBorder="1" applyAlignment="1">
      <alignment horizontal="center" vertical="distributed"/>
    </xf>
    <xf numFmtId="3" fontId="61" fillId="0" borderId="6" xfId="3" applyNumberFormat="1" applyFont="1" applyFill="1" applyBorder="1" applyAlignment="1">
      <alignment horizontal="center"/>
    </xf>
    <xf numFmtId="3" fontId="61" fillId="4" borderId="6" xfId="3" applyNumberFormat="1" applyFont="1" applyFill="1" applyBorder="1" applyAlignment="1">
      <alignment horizontal="center"/>
    </xf>
    <xf numFmtId="0" fontId="60" fillId="0" borderId="6" xfId="3" applyFont="1" applyBorder="1" applyAlignment="1">
      <alignment horizontal="center" vertical="distributed"/>
    </xf>
    <xf numFmtId="3" fontId="60" fillId="4" borderId="6" xfId="3" applyNumberFormat="1" applyFont="1" applyFill="1" applyBorder="1" applyAlignment="1">
      <alignment horizontal="center"/>
    </xf>
    <xf numFmtId="3" fontId="60" fillId="0" borderId="6" xfId="3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23" fillId="0" borderId="0" xfId="4" applyFill="1" applyBorder="1"/>
    <xf numFmtId="0" fontId="58" fillId="0" borderId="0" xfId="4" applyFont="1" applyBorder="1"/>
    <xf numFmtId="0" fontId="23" fillId="0" borderId="0" xfId="4" applyFont="1" applyBorder="1"/>
    <xf numFmtId="0" fontId="61" fillId="4" borderId="8" xfId="0" applyFont="1" applyFill="1" applyBorder="1" applyAlignment="1">
      <alignment horizontal="center" vertical="center" wrapText="1"/>
    </xf>
    <xf numFmtId="0" fontId="61" fillId="4" borderId="8" xfId="0" applyFont="1" applyFill="1" applyBorder="1" applyAlignment="1">
      <alignment horizontal="center" vertical="distributed" wrapText="1"/>
    </xf>
    <xf numFmtId="0" fontId="60" fillId="4" borderId="8" xfId="0" applyFont="1" applyFill="1" applyBorder="1" applyAlignment="1">
      <alignment horizontal="center" vertical="distributed" wrapText="1"/>
    </xf>
    <xf numFmtId="0" fontId="60" fillId="4" borderId="17" xfId="0" applyFont="1" applyFill="1" applyBorder="1" applyAlignment="1">
      <alignment horizontal="center" vertical="center"/>
    </xf>
    <xf numFmtId="0" fontId="60" fillId="0" borderId="8" xfId="0" applyFont="1" applyFill="1" applyBorder="1" applyAlignment="1">
      <alignment horizontal="center" vertical="distributed" wrapText="1"/>
    </xf>
    <xf numFmtId="0" fontId="61" fillId="4" borderId="16" xfId="0" applyFont="1" applyFill="1" applyBorder="1" applyAlignment="1">
      <alignment horizontal="center" vertical="center" wrapText="1"/>
    </xf>
    <xf numFmtId="0" fontId="61" fillId="4" borderId="8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/>
    </xf>
    <xf numFmtId="0" fontId="61" fillId="4" borderId="19" xfId="0" applyFont="1" applyFill="1" applyBorder="1" applyAlignment="1">
      <alignment horizontal="center" vertical="center" wrapText="1"/>
    </xf>
    <xf numFmtId="0" fontId="61" fillId="4" borderId="6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distributed" wrapText="1"/>
    </xf>
    <xf numFmtId="0" fontId="60" fillId="0" borderId="22" xfId="0" applyFont="1" applyFill="1" applyBorder="1" applyAlignment="1">
      <alignment horizontal="center" vertical="center"/>
    </xf>
    <xf numFmtId="0" fontId="64" fillId="4" borderId="24" xfId="0" applyFont="1" applyFill="1" applyBorder="1" applyAlignment="1">
      <alignment horizontal="center" vertical="center" wrapText="1"/>
    </xf>
    <xf numFmtId="0" fontId="65" fillId="4" borderId="25" xfId="0" applyFont="1" applyFill="1" applyBorder="1" applyAlignment="1">
      <alignment horizontal="left" vertical="center" wrapText="1"/>
    </xf>
    <xf numFmtId="0" fontId="61" fillId="4" borderId="26" xfId="0" applyFont="1" applyFill="1" applyBorder="1" applyAlignment="1">
      <alignment horizontal="center" vertical="center"/>
    </xf>
    <xf numFmtId="1" fontId="60" fillId="4" borderId="26" xfId="0" applyNumberFormat="1" applyFont="1" applyFill="1" applyBorder="1" applyAlignment="1">
      <alignment horizontal="center" vertical="center"/>
    </xf>
    <xf numFmtId="0" fontId="60" fillId="4" borderId="26" xfId="0" applyFont="1" applyFill="1" applyBorder="1" applyAlignment="1">
      <alignment horizontal="center" vertical="center"/>
    </xf>
    <xf numFmtId="0" fontId="60" fillId="4" borderId="27" xfId="4" applyFont="1" applyFill="1" applyBorder="1" applyAlignment="1">
      <alignment horizontal="center" vertical="center"/>
    </xf>
    <xf numFmtId="0" fontId="60" fillId="0" borderId="0" xfId="4" applyFont="1" applyFill="1" applyBorder="1"/>
    <xf numFmtId="0" fontId="60" fillId="0" borderId="0" xfId="0" applyFont="1" applyBorder="1"/>
    <xf numFmtId="0" fontId="64" fillId="0" borderId="28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left" vertical="center" wrapText="1"/>
    </xf>
    <xf numFmtId="0" fontId="61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33" xfId="4" applyFont="1" applyFill="1" applyBorder="1" applyAlignment="1">
      <alignment horizontal="center" vertical="center"/>
    </xf>
    <xf numFmtId="0" fontId="60" fillId="0" borderId="0" xfId="4" applyFont="1" applyBorder="1"/>
    <xf numFmtId="0" fontId="64" fillId="4" borderId="20" xfId="0" applyFont="1" applyFill="1" applyBorder="1" applyAlignment="1">
      <alignment horizontal="center" vertical="center" wrapText="1"/>
    </xf>
    <xf numFmtId="0" fontId="65" fillId="4" borderId="23" xfId="0" applyFont="1" applyFill="1" applyBorder="1" applyAlignment="1">
      <alignment horizontal="left" vertical="center" wrapText="1"/>
    </xf>
    <xf numFmtId="0" fontId="61" fillId="4" borderId="21" xfId="0" applyFont="1" applyFill="1" applyBorder="1" applyAlignment="1">
      <alignment horizontal="center" vertical="center"/>
    </xf>
    <xf numFmtId="0" fontId="60" fillId="4" borderId="21" xfId="0" applyFont="1" applyFill="1" applyBorder="1" applyAlignment="1">
      <alignment horizontal="center" vertical="center"/>
    </xf>
    <xf numFmtId="0" fontId="65" fillId="4" borderId="8" xfId="0" applyFont="1" applyFill="1" applyBorder="1" applyAlignment="1">
      <alignment horizontal="left" vertical="center" wrapText="1"/>
    </xf>
    <xf numFmtId="1" fontId="61" fillId="4" borderId="8" xfId="0" applyNumberFormat="1" applyFont="1" applyFill="1" applyBorder="1" applyAlignment="1">
      <alignment horizontal="center" vertical="center"/>
    </xf>
    <xf numFmtId="0" fontId="60" fillId="4" borderId="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5" fillId="0" borderId="6" xfId="0" applyFont="1" applyBorder="1" applyAlignment="1">
      <alignment horizontal="left" vertical="center" wrapText="1"/>
    </xf>
    <xf numFmtId="1" fontId="61" fillId="0" borderId="6" xfId="0" applyNumberFormat="1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4" borderId="32" xfId="0" applyFont="1" applyFill="1" applyBorder="1" applyAlignment="1">
      <alignment horizontal="center" vertical="center" wrapText="1"/>
    </xf>
    <xf numFmtId="0" fontId="60" fillId="4" borderId="30" xfId="0" applyFont="1" applyFill="1" applyBorder="1" applyAlignment="1">
      <alignment horizontal="center"/>
    </xf>
    <xf numFmtId="1" fontId="61" fillId="4" borderId="30" xfId="0" applyNumberFormat="1" applyFont="1" applyFill="1" applyBorder="1" applyAlignment="1">
      <alignment horizontal="center"/>
    </xf>
    <xf numFmtId="1" fontId="60" fillId="4" borderId="30" xfId="0" applyNumberFormat="1" applyFont="1" applyFill="1" applyBorder="1" applyAlignment="1">
      <alignment horizontal="center"/>
    </xf>
    <xf numFmtId="0" fontId="61" fillId="0" borderId="6" xfId="0" applyFont="1" applyFill="1" applyBorder="1" applyAlignment="1">
      <alignment horizontal="center" vertical="center" wrapText="1"/>
    </xf>
    <xf numFmtId="1" fontId="61" fillId="0" borderId="6" xfId="0" applyNumberFormat="1" applyFont="1" applyFill="1" applyBorder="1" applyAlignment="1">
      <alignment horizontal="center"/>
    </xf>
    <xf numFmtId="1" fontId="60" fillId="0" borderId="6" xfId="0" applyNumberFormat="1" applyFont="1" applyFill="1" applyBorder="1" applyAlignment="1">
      <alignment horizontal="center"/>
    </xf>
    <xf numFmtId="1" fontId="60" fillId="4" borderId="6" xfId="0" applyNumberFormat="1" applyFont="1" applyFill="1" applyBorder="1" applyAlignment="1">
      <alignment horizontal="center"/>
    </xf>
    <xf numFmtId="0" fontId="61" fillId="4" borderId="6" xfId="0" applyFont="1" applyFill="1" applyBorder="1" applyAlignment="1">
      <alignment horizontal="center" vertical="center" wrapText="1"/>
    </xf>
    <xf numFmtId="0" fontId="61" fillId="2" borderId="6" xfId="2" applyFont="1" applyFill="1" applyBorder="1" applyAlignment="1">
      <alignment horizontal="left"/>
    </xf>
    <xf numFmtId="0" fontId="61" fillId="2" borderId="6" xfId="2" applyFont="1" applyFill="1" applyBorder="1" applyAlignment="1">
      <alignment horizontal="center"/>
    </xf>
    <xf numFmtId="0" fontId="61" fillId="2" borderId="21" xfId="0" applyFont="1" applyFill="1" applyBorder="1" applyAlignment="1">
      <alignment horizontal="center" vertical="distributed" wrapText="1"/>
    </xf>
    <xf numFmtId="0" fontId="71" fillId="3" borderId="6" xfId="0" applyFont="1" applyFill="1" applyBorder="1" applyAlignment="1">
      <alignment wrapText="1"/>
    </xf>
    <xf numFmtId="0" fontId="71" fillId="3" borderId="6" xfId="0" applyFont="1" applyFill="1" applyBorder="1" applyAlignment="1">
      <alignment horizontal="right" wrapText="1"/>
    </xf>
    <xf numFmtId="0" fontId="70" fillId="2" borderId="6" xfId="0" applyFont="1" applyFill="1" applyBorder="1" applyAlignment="1">
      <alignment vertical="center" wrapText="1"/>
    </xf>
    <xf numFmtId="0" fontId="70" fillId="2" borderId="6" xfId="0" applyFont="1" applyFill="1" applyBorder="1" applyAlignment="1">
      <alignment horizontal="center" vertical="center" wrapText="1"/>
    </xf>
    <xf numFmtId="0" fontId="65" fillId="0" borderId="25" xfId="0" applyFont="1" applyBorder="1" applyAlignment="1">
      <alignment horizontal="left" vertical="center" wrapText="1"/>
    </xf>
    <xf numFmtId="0" fontId="65" fillId="4" borderId="6" xfId="0" applyFont="1" applyFill="1" applyBorder="1" applyAlignment="1">
      <alignment horizontal="left" vertical="center" wrapText="1"/>
    </xf>
    <xf numFmtId="0" fontId="60" fillId="4" borderId="30" xfId="0" applyFont="1" applyFill="1" applyBorder="1" applyAlignment="1">
      <alignment horizontal="center" wrapText="1"/>
    </xf>
    <xf numFmtId="0" fontId="60" fillId="0" borderId="6" xfId="0" applyFont="1" applyBorder="1" applyAlignment="1">
      <alignment horizontal="center" wrapText="1"/>
    </xf>
    <xf numFmtId="0" fontId="60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33" fillId="0" borderId="6" xfId="0" applyFont="1" applyBorder="1"/>
    <xf numFmtId="0" fontId="42" fillId="0" borderId="0" xfId="0" applyFont="1" applyBorder="1" applyAlignment="1">
      <alignment horizontal="center" vertical="center" wrapText="1"/>
    </xf>
    <xf numFmtId="0" fontId="69" fillId="0" borderId="6" xfId="0" applyFont="1" applyBorder="1"/>
    <xf numFmtId="0" fontId="69" fillId="0" borderId="6" xfId="0" applyFont="1" applyBorder="1" applyAlignment="1">
      <alignment horizontal="center"/>
    </xf>
    <xf numFmtId="0" fontId="33" fillId="4" borderId="6" xfId="3" applyFont="1" applyFill="1" applyBorder="1" applyAlignment="1">
      <alignment horizontal="center"/>
    </xf>
    <xf numFmtId="0" fontId="33" fillId="4" borderId="7" xfId="3" applyFont="1" applyFill="1" applyBorder="1" applyAlignment="1">
      <alignment horizontal="center" vertical="distributed"/>
    </xf>
    <xf numFmtId="0" fontId="33" fillId="0" borderId="7" xfId="0" applyFont="1" applyBorder="1" applyAlignment="1">
      <alignment horizontal="center"/>
    </xf>
    <xf numFmtId="3" fontId="60" fillId="4" borderId="6" xfId="0" applyNumberFormat="1" applyFont="1" applyFill="1" applyBorder="1" applyAlignment="1">
      <alignment horizontal="center"/>
    </xf>
    <xf numFmtId="0" fontId="60" fillId="0" borderId="6" xfId="0" applyFont="1" applyFill="1" applyBorder="1"/>
    <xf numFmtId="3" fontId="60" fillId="0" borderId="6" xfId="0" applyNumberFormat="1" applyFont="1" applyFill="1" applyBorder="1" applyAlignment="1">
      <alignment horizontal="center"/>
    </xf>
    <xf numFmtId="0" fontId="60" fillId="4" borderId="8" xfId="3" applyFont="1" applyFill="1" applyBorder="1" applyAlignment="1">
      <alignment horizontal="center" vertical="distributed"/>
    </xf>
    <xf numFmtId="0" fontId="60" fillId="0" borderId="9" xfId="0" applyFont="1" applyBorder="1"/>
    <xf numFmtId="0" fontId="61" fillId="0" borderId="9" xfId="0" applyFont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33" fillId="4" borderId="6" xfId="0" applyFont="1" applyFill="1" applyBorder="1"/>
    <xf numFmtId="1" fontId="33" fillId="4" borderId="6" xfId="0" applyNumberFormat="1" applyFont="1" applyFill="1" applyBorder="1" applyAlignment="1">
      <alignment horizontal="center"/>
    </xf>
    <xf numFmtId="1" fontId="24" fillId="0" borderId="6" xfId="0" applyNumberFormat="1" applyFont="1" applyFill="1" applyBorder="1" applyAlignment="1">
      <alignment horizontal="center"/>
    </xf>
    <xf numFmtId="0" fontId="33" fillId="0" borderId="6" xfId="3" applyFont="1" applyFill="1" applyBorder="1"/>
    <xf numFmtId="1" fontId="33" fillId="0" borderId="6" xfId="3" applyNumberFormat="1" applyFont="1" applyFill="1" applyBorder="1" applyAlignment="1">
      <alignment horizontal="center" vertical="distributed"/>
    </xf>
    <xf numFmtId="0" fontId="33" fillId="0" borderId="6" xfId="3" applyFont="1" applyFill="1" applyBorder="1" applyAlignment="1">
      <alignment horizontal="center"/>
    </xf>
    <xf numFmtId="1" fontId="62" fillId="4" borderId="6" xfId="0" applyNumberFormat="1" applyFont="1" applyFill="1" applyBorder="1" applyAlignment="1">
      <alignment horizontal="center"/>
    </xf>
    <xf numFmtId="3" fontId="33" fillId="4" borderId="6" xfId="3" applyNumberFormat="1" applyFont="1" applyFill="1" applyBorder="1" applyAlignment="1">
      <alignment horizontal="center"/>
    </xf>
    <xf numFmtId="3" fontId="33" fillId="0" borderId="6" xfId="3" applyNumberFormat="1" applyFont="1" applyFill="1" applyBorder="1" applyAlignment="1">
      <alignment horizontal="center"/>
    </xf>
    <xf numFmtId="0" fontId="60" fillId="0" borderId="6" xfId="3" applyFont="1" applyFill="1" applyBorder="1"/>
    <xf numFmtId="1" fontId="60" fillId="0" borderId="6" xfId="3" applyNumberFormat="1" applyFont="1" applyFill="1" applyBorder="1" applyAlignment="1">
      <alignment horizontal="center" vertical="distributed"/>
    </xf>
    <xf numFmtId="0" fontId="60" fillId="4" borderId="6" xfId="3" applyFont="1" applyFill="1" applyBorder="1" applyAlignment="1">
      <alignment horizontal="center"/>
    </xf>
    <xf numFmtId="0" fontId="60" fillId="0" borderId="6" xfId="3" applyFont="1" applyFill="1" applyBorder="1" applyAlignment="1">
      <alignment horizontal="center"/>
    </xf>
    <xf numFmtId="0" fontId="60" fillId="0" borderId="6" xfId="3" applyFont="1" applyBorder="1"/>
    <xf numFmtId="0" fontId="60" fillId="0" borderId="6" xfId="3" applyFont="1" applyBorder="1" applyAlignment="1">
      <alignment horizontal="center"/>
    </xf>
    <xf numFmtId="0" fontId="56" fillId="4" borderId="6" xfId="0" applyFont="1" applyFill="1" applyBorder="1" applyAlignment="1">
      <alignment horizontal="center" vertical="center" wrapText="1"/>
    </xf>
    <xf numFmtId="1" fontId="56" fillId="4" borderId="6" xfId="0" applyNumberFormat="1" applyFon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41" fillId="3" borderId="6" xfId="0" applyFont="1" applyFill="1" applyBorder="1" applyAlignment="1">
      <alignment wrapText="1"/>
    </xf>
    <xf numFmtId="0" fontId="24" fillId="0" borderId="6" xfId="0" applyFont="1" applyBorder="1" applyAlignment="1">
      <alignment horizontal="center" vertical="center"/>
    </xf>
    <xf numFmtId="0" fontId="74" fillId="3" borderId="6" xfId="0" applyFont="1" applyFill="1" applyBorder="1" applyAlignment="1">
      <alignment horizontal="center" wrapText="1"/>
    </xf>
    <xf numFmtId="0" fontId="75" fillId="0" borderId="6" xfId="0" applyFont="1" applyBorder="1" applyAlignment="1">
      <alignment horizontal="center"/>
    </xf>
    <xf numFmtId="0" fontId="75" fillId="0" borderId="6" xfId="0" applyFont="1" applyBorder="1" applyAlignment="1">
      <alignment horizontal="center" vertical="center"/>
    </xf>
    <xf numFmtId="1" fontId="76" fillId="0" borderId="6" xfId="0" applyNumberFormat="1" applyFont="1" applyBorder="1" applyAlignment="1">
      <alignment horizontal="center"/>
    </xf>
    <xf numFmtId="1" fontId="76" fillId="5" borderId="6" xfId="0" applyNumberFormat="1" applyFont="1" applyFill="1" applyBorder="1" applyAlignment="1">
      <alignment horizontal="center"/>
    </xf>
    <xf numFmtId="0" fontId="24" fillId="0" borderId="6" xfId="0" applyFont="1" applyBorder="1" applyAlignment="1">
      <alignment horizontal="left" vertical="center" wrapText="1"/>
    </xf>
    <xf numFmtId="0" fontId="75" fillId="0" borderId="6" xfId="0" applyFont="1" applyBorder="1"/>
    <xf numFmtId="0" fontId="75" fillId="0" borderId="0" xfId="0" applyFont="1" applyBorder="1" applyAlignment="1">
      <alignment horizontal="center" vertical="center"/>
    </xf>
    <xf numFmtId="0" fontId="78" fillId="2" borderId="6" xfId="0" applyFont="1" applyFill="1" applyBorder="1" applyAlignment="1">
      <alignment horizontal="center" vertical="top" wrapText="1"/>
    </xf>
    <xf numFmtId="0" fontId="75" fillId="0" borderId="0" xfId="0" applyFont="1"/>
    <xf numFmtId="0" fontId="76" fillId="0" borderId="6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9" fillId="0" borderId="6" xfId="0" applyFont="1" applyBorder="1" applyAlignment="1">
      <alignment vertical="center"/>
    </xf>
    <xf numFmtId="1" fontId="75" fillId="0" borderId="6" xfId="0" applyNumberFormat="1" applyFont="1" applyBorder="1" applyAlignment="1">
      <alignment horizontal="center"/>
    </xf>
    <xf numFmtId="1" fontId="75" fillId="0" borderId="6" xfId="0" applyNumberFormat="1" applyFont="1" applyBorder="1" applyAlignment="1">
      <alignment horizontal="center" vertical="center"/>
    </xf>
    <xf numFmtId="0" fontId="72" fillId="0" borderId="0" xfId="0" applyFont="1"/>
    <xf numFmtId="0" fontId="81" fillId="0" borderId="0" xfId="0" applyFont="1"/>
    <xf numFmtId="0" fontId="42" fillId="0" borderId="0" xfId="0" applyFont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left"/>
    </xf>
    <xf numFmtId="0" fontId="24" fillId="2" borderId="6" xfId="2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distributed" wrapText="1"/>
    </xf>
    <xf numFmtId="0" fontId="42" fillId="0" borderId="0" xfId="0" applyFont="1" applyBorder="1" applyAlignment="1">
      <alignment horizontal="center" vertical="center" wrapText="1"/>
    </xf>
    <xf numFmtId="0" fontId="83" fillId="0" borderId="0" xfId="0" applyFont="1"/>
    <xf numFmtId="0" fontId="82" fillId="0" borderId="0" xfId="0" applyFont="1"/>
    <xf numFmtId="0" fontId="75" fillId="0" borderId="0" xfId="0" applyFont="1" applyFill="1"/>
    <xf numFmtId="0" fontId="75" fillId="5" borderId="6" xfId="0" applyFont="1" applyFill="1" applyBorder="1"/>
    <xf numFmtId="0" fontId="75" fillId="0" borderId="52" xfId="0" applyFont="1" applyBorder="1" applyAlignment="1">
      <alignment horizontal="center" vertical="center"/>
    </xf>
    <xf numFmtId="0" fontId="75" fillId="0" borderId="13" xfId="0" applyFont="1" applyBorder="1"/>
    <xf numFmtId="0" fontId="78" fillId="0" borderId="35" xfId="0" applyFont="1" applyBorder="1" applyAlignment="1">
      <alignment horizontal="center"/>
    </xf>
    <xf numFmtId="0" fontId="75" fillId="0" borderId="25" xfId="0" applyFont="1" applyBorder="1"/>
    <xf numFmtId="0" fontId="75" fillId="0" borderId="40" xfId="0" applyFont="1" applyBorder="1"/>
    <xf numFmtId="0" fontId="75" fillId="0" borderId="0" xfId="0" applyFont="1" applyBorder="1"/>
    <xf numFmtId="0" fontId="75" fillId="0" borderId="47" xfId="0" applyFont="1" applyBorder="1"/>
    <xf numFmtId="0" fontId="75" fillId="0" borderId="3" xfId="0" applyFont="1" applyBorder="1" applyAlignment="1">
      <alignment horizontal="center" vertical="center"/>
    </xf>
    <xf numFmtId="0" fontId="75" fillId="0" borderId="11" xfId="0" applyFont="1" applyBorder="1"/>
    <xf numFmtId="0" fontId="78" fillId="0" borderId="7" xfId="0" applyFont="1" applyBorder="1" applyAlignment="1">
      <alignment horizontal="center"/>
    </xf>
    <xf numFmtId="0" fontId="75" fillId="0" borderId="10" xfId="0" applyFont="1" applyBorder="1"/>
    <xf numFmtId="0" fontId="75" fillId="0" borderId="4" xfId="0" applyFont="1" applyBorder="1" applyAlignment="1">
      <alignment horizontal="center" vertical="center"/>
    </xf>
    <xf numFmtId="0" fontId="75" fillId="0" borderId="48" xfId="0" applyFont="1" applyBorder="1"/>
    <xf numFmtId="0" fontId="75" fillId="0" borderId="49" xfId="0" applyFont="1" applyBorder="1"/>
    <xf numFmtId="0" fontId="75" fillId="0" borderId="50" xfId="0" applyFont="1" applyBorder="1"/>
    <xf numFmtId="0" fontId="75" fillId="0" borderId="51" xfId="0" applyFont="1" applyBorder="1"/>
    <xf numFmtId="0" fontId="75" fillId="0" borderId="41" xfId="0" applyFont="1" applyBorder="1"/>
    <xf numFmtId="0" fontId="75" fillId="0" borderId="42" xfId="0" applyFont="1" applyBorder="1"/>
    <xf numFmtId="17" fontId="75" fillId="0" borderId="2" xfId="0" applyNumberFormat="1" applyFont="1" applyBorder="1" applyAlignment="1">
      <alignment horizontal="center"/>
    </xf>
    <xf numFmtId="0" fontId="75" fillId="0" borderId="43" xfId="0" applyFont="1" applyBorder="1"/>
    <xf numFmtId="0" fontId="78" fillId="0" borderId="44" xfId="0" applyFont="1" applyBorder="1" applyAlignment="1">
      <alignment horizontal="center"/>
    </xf>
    <xf numFmtId="0" fontId="75" fillId="0" borderId="29" xfId="0" applyFont="1" applyBorder="1"/>
    <xf numFmtId="0" fontId="75" fillId="0" borderId="45" xfId="0" applyFont="1" applyBorder="1"/>
    <xf numFmtId="0" fontId="75" fillId="0" borderId="31" xfId="0" applyFont="1" applyBorder="1"/>
    <xf numFmtId="0" fontId="75" fillId="0" borderId="46" xfId="0" applyFont="1" applyBorder="1"/>
    <xf numFmtId="0" fontId="75" fillId="0" borderId="3" xfId="0" applyFont="1" applyBorder="1" applyAlignment="1">
      <alignment horizontal="center"/>
    </xf>
    <xf numFmtId="0" fontId="75" fillId="0" borderId="4" xfId="0" applyFont="1" applyBorder="1" applyAlignment="1">
      <alignment horizontal="center"/>
    </xf>
    <xf numFmtId="0" fontId="75" fillId="0" borderId="2" xfId="0" applyFont="1" applyBorder="1" applyAlignment="1">
      <alignment horizontal="center"/>
    </xf>
    <xf numFmtId="0" fontId="24" fillId="2" borderId="7" xfId="0" applyFont="1" applyFill="1" applyBorder="1" applyAlignment="1">
      <alignment horizontal="center" vertical="center"/>
    </xf>
    <xf numFmtId="1" fontId="38" fillId="0" borderId="6" xfId="0" applyNumberFormat="1" applyFont="1" applyBorder="1" applyAlignment="1">
      <alignment horizontal="center" vertical="center" wrapText="1"/>
    </xf>
    <xf numFmtId="0" fontId="84" fillId="0" borderId="6" xfId="0" applyFont="1" applyBorder="1"/>
    <xf numFmtId="0" fontId="78" fillId="0" borderId="6" xfId="0" applyFont="1" applyBorder="1" applyAlignment="1">
      <alignment horizontal="left" vertical="center" wrapText="1"/>
    </xf>
    <xf numFmtId="1" fontId="76" fillId="0" borderId="6" xfId="0" applyNumberFormat="1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75" fillId="0" borderId="6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78" fillId="5" borderId="6" xfId="0" applyFont="1" applyFill="1" applyBorder="1" applyAlignment="1">
      <alignment horizontal="center" vertical="center"/>
    </xf>
    <xf numFmtId="0" fontId="78" fillId="5" borderId="6" xfId="0" applyFont="1" applyFill="1" applyBorder="1" applyAlignment="1">
      <alignment horizontal="center" vertical="center" wrapText="1"/>
    </xf>
    <xf numFmtId="2" fontId="75" fillId="0" borderId="6" xfId="0" applyNumberFormat="1" applyFont="1" applyFill="1" applyBorder="1" applyAlignment="1">
      <alignment horizontal="right"/>
    </xf>
    <xf numFmtId="1" fontId="75" fillId="0" borderId="6" xfId="0" applyNumberFormat="1" applyFont="1" applyFill="1" applyBorder="1"/>
    <xf numFmtId="1" fontId="75" fillId="0" borderId="6" xfId="0" applyNumberFormat="1" applyFont="1" applyFill="1" applyBorder="1" applyAlignment="1">
      <alignment horizontal="center" vertical="center"/>
    </xf>
    <xf numFmtId="0" fontId="75" fillId="0" borderId="6" xfId="0" applyFont="1" applyFill="1" applyBorder="1" applyAlignment="1">
      <alignment wrapText="1"/>
    </xf>
    <xf numFmtId="2" fontId="75" fillId="0" borderId="6" xfId="0" applyNumberFormat="1" applyFont="1" applyFill="1" applyBorder="1"/>
    <xf numFmtId="1" fontId="75" fillId="0" borderId="6" xfId="0" applyNumberFormat="1" applyFont="1" applyFill="1" applyBorder="1" applyAlignment="1">
      <alignment horizontal="center"/>
    </xf>
    <xf numFmtId="1" fontId="75" fillId="0" borderId="6" xfId="0" applyNumberFormat="1" applyFont="1" applyFill="1" applyBorder="1" applyAlignment="1">
      <alignment horizontal="right"/>
    </xf>
    <xf numFmtId="0" fontId="75" fillId="0" borderId="6" xfId="0" applyFont="1" applyFill="1" applyBorder="1" applyAlignment="1">
      <alignment horizontal="center"/>
    </xf>
    <xf numFmtId="0" fontId="75" fillId="0" borderId="6" xfId="0" applyFont="1" applyFill="1" applyBorder="1" applyAlignment="1">
      <alignment horizontal="center" wrapText="1"/>
    </xf>
    <xf numFmtId="0" fontId="75" fillId="0" borderId="6" xfId="0" applyFont="1" applyFill="1" applyBorder="1" applyAlignment="1">
      <alignment horizontal="right" wrapText="1"/>
    </xf>
    <xf numFmtId="0" fontId="75" fillId="0" borderId="6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44" fillId="0" borderId="6" xfId="0" applyNumberFormat="1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2" fontId="24" fillId="2" borderId="7" xfId="0" applyNumberFormat="1" applyFont="1" applyFill="1" applyBorder="1" applyAlignment="1">
      <alignment horizontal="center"/>
    </xf>
    <xf numFmtId="2" fontId="24" fillId="2" borderId="7" xfId="0" applyNumberFormat="1" applyFont="1" applyFill="1" applyBorder="1" applyAlignment="1">
      <alignment horizontal="left"/>
    </xf>
    <xf numFmtId="0" fontId="33" fillId="2" borderId="11" xfId="0" applyFont="1" applyFill="1" applyBorder="1" applyAlignment="1"/>
    <xf numFmtId="0" fontId="33" fillId="2" borderId="10" xfId="0" applyFont="1" applyFill="1" applyBorder="1" applyAlignment="1"/>
    <xf numFmtId="0" fontId="24" fillId="2" borderId="34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49" fontId="35" fillId="0" borderId="6" xfId="0" applyNumberFormat="1" applyFont="1" applyFill="1" applyBorder="1" applyAlignment="1">
      <alignment horizontal="left" vertical="center" wrapText="1"/>
    </xf>
    <xf numFmtId="49" fontId="44" fillId="0" borderId="6" xfId="0" applyNumberFormat="1" applyFont="1" applyFill="1" applyBorder="1" applyAlignment="1">
      <alignment horizontal="left" vertical="center" wrapText="1" indent="1"/>
    </xf>
    <xf numFmtId="0" fontId="24" fillId="2" borderId="7" xfId="0" applyFont="1" applyFill="1" applyBorder="1" applyAlignment="1">
      <alignment horizontal="center" wrapText="1"/>
    </xf>
    <xf numFmtId="49" fontId="44" fillId="0" borderId="9" xfId="0" applyNumberFormat="1" applyFont="1" applyFill="1" applyBorder="1" applyAlignment="1">
      <alignment horizontal="left" vertical="center" wrapText="1" indent="1"/>
    </xf>
    <xf numFmtId="49" fontId="35" fillId="0" borderId="6" xfId="0" applyNumberFormat="1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90" wrapText="1" shrinkToFit="1"/>
    </xf>
    <xf numFmtId="0" fontId="52" fillId="0" borderId="6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37" fillId="2" borderId="7" xfId="0" applyFont="1" applyFill="1" applyBorder="1" applyAlignment="1">
      <alignment horizontal="justify" vertical="center" wrapText="1"/>
    </xf>
    <xf numFmtId="0" fontId="45" fillId="2" borderId="11" xfId="0" applyFont="1" applyFill="1" applyBorder="1" applyAlignment="1">
      <alignment horizontal="justify" vertical="center" wrapText="1"/>
    </xf>
    <xf numFmtId="0" fontId="45" fillId="2" borderId="10" xfId="0" applyFont="1" applyFill="1" applyBorder="1" applyAlignment="1">
      <alignment horizontal="justify" vertical="center" wrapText="1"/>
    </xf>
    <xf numFmtId="1" fontId="24" fillId="2" borderId="6" xfId="0" applyNumberFormat="1" applyFont="1" applyFill="1" applyBorder="1" applyAlignment="1">
      <alignment horizontal="center"/>
    </xf>
    <xf numFmtId="0" fontId="33" fillId="2" borderId="6" xfId="0" applyFont="1" applyFill="1" applyBorder="1" applyAlignment="1"/>
    <xf numFmtId="0" fontId="37" fillId="2" borderId="7" xfId="0" applyFont="1" applyFill="1" applyBorder="1" applyAlignment="1">
      <alignment horizontal="left"/>
    </xf>
    <xf numFmtId="0" fontId="37" fillId="2" borderId="11" xfId="0" applyFont="1" applyFill="1" applyBorder="1" applyAlignment="1">
      <alignment horizontal="left"/>
    </xf>
    <xf numFmtId="0" fontId="37" fillId="2" borderId="10" xfId="0" applyFont="1" applyFill="1" applyBorder="1" applyAlignment="1">
      <alignment horizontal="left"/>
    </xf>
    <xf numFmtId="0" fontId="37" fillId="2" borderId="7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24" fillId="2" borderId="7" xfId="0" applyFont="1" applyFill="1" applyBorder="1" applyAlignment="1"/>
    <xf numFmtId="0" fontId="24" fillId="2" borderId="3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3" xfId="0" applyBorder="1" applyAlignment="1"/>
    <xf numFmtId="0" fontId="70" fillId="3" borderId="6" xfId="0" applyFont="1" applyFill="1" applyBorder="1" applyAlignment="1">
      <alignment horizontal="left" vertical="center" wrapText="1"/>
    </xf>
    <xf numFmtId="0" fontId="70" fillId="3" borderId="0" xfId="0" applyFont="1" applyFill="1" applyBorder="1" applyAlignment="1">
      <alignment horizontal="left" vertical="center" wrapText="1"/>
    </xf>
    <xf numFmtId="0" fontId="0" fillId="0" borderId="14" xfId="0" applyBorder="1" applyAlignment="1"/>
    <xf numFmtId="0" fontId="0" fillId="0" borderId="40" xfId="0" applyBorder="1" applyAlignment="1"/>
    <xf numFmtId="0" fontId="0" fillId="0" borderId="0" xfId="0" applyAlignment="1"/>
    <xf numFmtId="0" fontId="59" fillId="3" borderId="6" xfId="3" applyFont="1" applyFill="1" applyBorder="1" applyAlignment="1">
      <alignment horizontal="center" vertical="center"/>
    </xf>
    <xf numFmtId="0" fontId="59" fillId="3" borderId="6" xfId="2" applyFont="1" applyFill="1" applyBorder="1" applyAlignment="1">
      <alignment vertical="center"/>
    </xf>
    <xf numFmtId="0" fontId="59" fillId="0" borderId="6" xfId="0" applyFont="1" applyBorder="1" applyAlignment="1">
      <alignment horizontal="center" vertical="center"/>
    </xf>
    <xf numFmtId="0" fontId="59" fillId="3" borderId="6" xfId="0" applyFont="1" applyFill="1" applyBorder="1" applyAlignment="1">
      <alignment vertical="center"/>
    </xf>
    <xf numFmtId="0" fontId="66" fillId="0" borderId="1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7" fillId="0" borderId="1" xfId="4" applyFont="1" applyFill="1" applyBorder="1" applyAlignment="1">
      <alignment horizontal="right" vertical="center"/>
    </xf>
    <xf numFmtId="0" fontId="67" fillId="0" borderId="36" xfId="4" applyFont="1" applyFill="1" applyBorder="1" applyAlignment="1">
      <alignment horizontal="right" vertical="center"/>
    </xf>
    <xf numFmtId="0" fontId="67" fillId="0" borderId="37" xfId="4" applyFont="1" applyFill="1" applyBorder="1" applyAlignment="1">
      <alignment horizontal="right" vertical="center"/>
    </xf>
    <xf numFmtId="0" fontId="42" fillId="0" borderId="6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61" fillId="2" borderId="28" xfId="0" applyFont="1" applyFill="1" applyBorder="1" applyAlignment="1">
      <alignment horizontal="center" vertical="center"/>
    </xf>
    <xf numFmtId="0" fontId="61" fillId="2" borderId="20" xfId="0" applyFont="1" applyFill="1" applyBorder="1" applyAlignment="1">
      <alignment horizontal="center" vertical="center"/>
    </xf>
    <xf numFmtId="0" fontId="61" fillId="2" borderId="30" xfId="0" applyFont="1" applyFill="1" applyBorder="1" applyAlignment="1">
      <alignment horizontal="center" vertical="center" wrapText="1"/>
    </xf>
    <xf numFmtId="0" fontId="61" fillId="2" borderId="21" xfId="0" applyFont="1" applyFill="1" applyBorder="1" applyAlignment="1">
      <alignment horizontal="center" vertical="center" wrapText="1"/>
    </xf>
    <xf numFmtId="0" fontId="61" fillId="2" borderId="30" xfId="0" applyFont="1" applyFill="1" applyBorder="1" applyAlignment="1">
      <alignment horizontal="center" vertical="center"/>
    </xf>
    <xf numFmtId="0" fontId="61" fillId="2" borderId="33" xfId="4" applyFont="1" applyFill="1" applyBorder="1" applyAlignment="1">
      <alignment horizontal="center" vertical="center"/>
    </xf>
    <xf numFmtId="0" fontId="61" fillId="2" borderId="22" xfId="4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1" fillId="2" borderId="6" xfId="2" applyFont="1" applyFill="1" applyBorder="1" applyAlignment="1">
      <alignment horizontal="center" vertical="center"/>
    </xf>
    <xf numFmtId="0" fontId="61" fillId="2" borderId="9" xfId="2" applyFont="1" applyFill="1" applyBorder="1" applyAlignment="1">
      <alignment horizontal="center" vertical="center"/>
    </xf>
    <xf numFmtId="0" fontId="61" fillId="2" borderId="6" xfId="2" applyFont="1" applyFill="1" applyBorder="1" applyAlignment="1">
      <alignment horizontal="center" vertical="center" wrapText="1"/>
    </xf>
    <xf numFmtId="0" fontId="61" fillId="2" borderId="9" xfId="2" applyFont="1" applyFill="1" applyBorder="1" applyAlignment="1">
      <alignment horizontal="center" vertical="center" wrapText="1"/>
    </xf>
    <xf numFmtId="0" fontId="60" fillId="2" borderId="6" xfId="2" applyFont="1" applyFill="1" applyBorder="1" applyAlignment="1">
      <alignment horizontal="center" vertical="center" wrapText="1"/>
    </xf>
    <xf numFmtId="0" fontId="60" fillId="2" borderId="9" xfId="2" applyFont="1" applyFill="1" applyBorder="1" applyAlignment="1">
      <alignment horizontal="center" vertical="center" wrapText="1"/>
    </xf>
    <xf numFmtId="0" fontId="60" fillId="2" borderId="6" xfId="2" applyFont="1" applyFill="1" applyBorder="1" applyAlignment="1">
      <alignment horizontal="center" vertical="center"/>
    </xf>
    <xf numFmtId="0" fontId="60" fillId="2" borderId="9" xfId="2" applyFont="1" applyFill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37" fillId="0" borderId="6" xfId="0" applyFont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/>
    </xf>
    <xf numFmtId="0" fontId="24" fillId="2" borderId="9" xfId="2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4" fillId="2" borderId="6" xfId="2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80" fillId="0" borderId="7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80" fillId="0" borderId="6" xfId="0" applyFont="1" applyFill="1" applyBorder="1" applyAlignment="1">
      <alignment horizontal="center" vertical="center" wrapText="1"/>
    </xf>
    <xf numFmtId="0" fontId="77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3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75" fillId="5" borderId="7" xfId="0" applyFont="1" applyFill="1" applyBorder="1" applyAlignment="1"/>
    <xf numFmtId="0" fontId="75" fillId="0" borderId="10" xfId="0" applyFont="1" applyBorder="1" applyAlignment="1"/>
    <xf numFmtId="0" fontId="75" fillId="5" borderId="6" xfId="0" applyFont="1" applyFill="1" applyBorder="1" applyAlignment="1"/>
    <xf numFmtId="0" fontId="82" fillId="5" borderId="7" xfId="0" applyFont="1" applyFill="1" applyBorder="1" applyAlignment="1"/>
    <xf numFmtId="0" fontId="75" fillId="0" borderId="11" xfId="0" applyFont="1" applyBorder="1" applyAlignment="1"/>
    <xf numFmtId="0" fontId="83" fillId="5" borderId="6" xfId="0" applyFont="1" applyFill="1" applyBorder="1" applyAlignment="1"/>
    <xf numFmtId="0" fontId="0" fillId="5" borderId="6" xfId="0" applyFill="1" applyBorder="1" applyAlignment="1"/>
    <xf numFmtId="0" fontId="82" fillId="5" borderId="6" xfId="0" applyFont="1" applyFill="1" applyBorder="1" applyAlignment="1"/>
    <xf numFmtId="0" fontId="0" fillId="0" borderId="6" xfId="0" applyBorder="1" applyAlignment="1"/>
  </cellXfs>
  <cellStyles count="7">
    <cellStyle name="Гиперссылка" xfId="1" builtinId="8"/>
    <cellStyle name="Обычный" xfId="0" builtinId="0"/>
    <cellStyle name="Обычный_02" xfId="2"/>
    <cellStyle name="Обычный_03" xfId="3"/>
    <cellStyle name="Обычный_04" xfId="4"/>
    <cellStyle name="Обычный_Прайс 01.11.05" xfId="5"/>
    <cellStyle name="Обычный_розничный ИЮЛЬ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jpeg"/><Relationship Id="rId10" Type="http://schemas.openxmlformats.org/officeDocument/2006/relationships/image" Target="../media/image16.jpeg"/><Relationship Id="rId4" Type="http://schemas.openxmlformats.org/officeDocument/2006/relationships/image" Target="../media/image10.png"/><Relationship Id="rId9" Type="http://schemas.openxmlformats.org/officeDocument/2006/relationships/image" Target="../media/image15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jpeg"/><Relationship Id="rId3" Type="http://schemas.openxmlformats.org/officeDocument/2006/relationships/image" Target="../media/image19.jpeg"/><Relationship Id="rId7" Type="http://schemas.openxmlformats.org/officeDocument/2006/relationships/image" Target="../media/image23.jpeg"/><Relationship Id="rId2" Type="http://schemas.openxmlformats.org/officeDocument/2006/relationships/image" Target="../media/image18.jpeg"/><Relationship Id="rId1" Type="http://schemas.openxmlformats.org/officeDocument/2006/relationships/image" Target="../media/image17.jpeg"/><Relationship Id="rId6" Type="http://schemas.openxmlformats.org/officeDocument/2006/relationships/image" Target="../media/image22.jpeg"/><Relationship Id="rId5" Type="http://schemas.openxmlformats.org/officeDocument/2006/relationships/image" Target="../media/image21.jpeg"/><Relationship Id="rId10" Type="http://schemas.openxmlformats.org/officeDocument/2006/relationships/image" Target="../media/image26.jpeg"/><Relationship Id="rId4" Type="http://schemas.openxmlformats.org/officeDocument/2006/relationships/image" Target="../media/image20.jpeg"/><Relationship Id="rId9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28575</xdr:rowOff>
    </xdr:from>
    <xdr:to>
      <xdr:col>2</xdr:col>
      <xdr:colOff>1657350</xdr:colOff>
      <xdr:row>4</xdr:row>
      <xdr:rowOff>171450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0"/>
          <a:ext cx="16287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6</xdr:row>
      <xdr:rowOff>19050</xdr:rowOff>
    </xdr:from>
    <xdr:to>
      <xdr:col>9</xdr:col>
      <xdr:colOff>0</xdr:colOff>
      <xdr:row>6</xdr:row>
      <xdr:rowOff>1571625</xdr:rowOff>
    </xdr:to>
    <xdr:pic>
      <xdr:nvPicPr>
        <xdr:cNvPr id="2049" name="Picture 1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2457450"/>
          <a:ext cx="276225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</xdr:row>
      <xdr:rowOff>19050</xdr:rowOff>
    </xdr:from>
    <xdr:to>
      <xdr:col>2</xdr:col>
      <xdr:colOff>257175</xdr:colOff>
      <xdr:row>6</xdr:row>
      <xdr:rowOff>1590675</xdr:rowOff>
    </xdr:to>
    <xdr:pic>
      <xdr:nvPicPr>
        <xdr:cNvPr id="2050" name="Picture 2" descr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457450"/>
          <a:ext cx="27908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10</xdr:row>
      <xdr:rowOff>9525</xdr:rowOff>
    </xdr:from>
    <xdr:to>
      <xdr:col>8</xdr:col>
      <xdr:colOff>438150</xdr:colOff>
      <xdr:row>17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4572000"/>
          <a:ext cx="2219325" cy="239077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19</xdr:row>
      <xdr:rowOff>142875</xdr:rowOff>
    </xdr:from>
    <xdr:to>
      <xdr:col>8</xdr:col>
      <xdr:colOff>441325</xdr:colOff>
      <xdr:row>25</xdr:row>
      <xdr:rowOff>28575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7620000"/>
          <a:ext cx="2222500" cy="166687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30</xdr:row>
      <xdr:rowOff>142875</xdr:rowOff>
    </xdr:from>
    <xdr:to>
      <xdr:col>7</xdr:col>
      <xdr:colOff>381000</xdr:colOff>
      <xdr:row>35</xdr:row>
      <xdr:rowOff>114300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1020425"/>
          <a:ext cx="1219200" cy="142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6</xdr:row>
      <xdr:rowOff>95250</xdr:rowOff>
    </xdr:from>
    <xdr:to>
      <xdr:col>1</xdr:col>
      <xdr:colOff>0</xdr:colOff>
      <xdr:row>6</xdr:row>
      <xdr:rowOff>533400</xdr:rowOff>
    </xdr:to>
    <xdr:pic>
      <xdr:nvPicPr>
        <xdr:cNvPr id="307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019175"/>
          <a:ext cx="13335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21</xdr:row>
      <xdr:rowOff>47625</xdr:rowOff>
    </xdr:from>
    <xdr:to>
      <xdr:col>0</xdr:col>
      <xdr:colOff>1581150</xdr:colOff>
      <xdr:row>21</xdr:row>
      <xdr:rowOff>571500</xdr:rowOff>
    </xdr:to>
    <xdr:pic>
      <xdr:nvPicPr>
        <xdr:cNvPr id="30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800475"/>
          <a:ext cx="1209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44</xdr:row>
      <xdr:rowOff>104775</xdr:rowOff>
    </xdr:from>
    <xdr:to>
      <xdr:col>1</xdr:col>
      <xdr:colOff>38100</xdr:colOff>
      <xdr:row>44</xdr:row>
      <xdr:rowOff>476250</xdr:rowOff>
    </xdr:to>
    <xdr:pic>
      <xdr:nvPicPr>
        <xdr:cNvPr id="307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525" y="8562975"/>
          <a:ext cx="1276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76</xdr:row>
      <xdr:rowOff>95250</xdr:rowOff>
    </xdr:from>
    <xdr:to>
      <xdr:col>2</xdr:col>
      <xdr:colOff>76200</xdr:colOff>
      <xdr:row>76</xdr:row>
      <xdr:rowOff>466725</xdr:rowOff>
    </xdr:to>
    <xdr:pic>
      <xdr:nvPicPr>
        <xdr:cNvPr id="30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14935200"/>
          <a:ext cx="24003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107</xdr:row>
      <xdr:rowOff>76200</xdr:rowOff>
    </xdr:from>
    <xdr:to>
      <xdr:col>1</xdr:col>
      <xdr:colOff>533400</xdr:colOff>
      <xdr:row>107</xdr:row>
      <xdr:rowOff>571500</xdr:rowOff>
    </xdr:to>
    <xdr:pic>
      <xdr:nvPicPr>
        <xdr:cNvPr id="307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150" y="20678775"/>
          <a:ext cx="21050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115</xdr:row>
      <xdr:rowOff>95250</xdr:rowOff>
    </xdr:from>
    <xdr:to>
      <xdr:col>1</xdr:col>
      <xdr:colOff>133350</xdr:colOff>
      <xdr:row>115</xdr:row>
      <xdr:rowOff>476250</xdr:rowOff>
    </xdr:to>
    <xdr:pic>
      <xdr:nvPicPr>
        <xdr:cNvPr id="3078" name="Picture 5" descr="t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350" y="31299150"/>
          <a:ext cx="1628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122</xdr:row>
      <xdr:rowOff>28575</xdr:rowOff>
    </xdr:from>
    <xdr:to>
      <xdr:col>3</xdr:col>
      <xdr:colOff>695325</xdr:colOff>
      <xdr:row>122</xdr:row>
      <xdr:rowOff>581025</xdr:rowOff>
    </xdr:to>
    <xdr:pic>
      <xdr:nvPicPr>
        <xdr:cNvPr id="30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150" y="42386250"/>
          <a:ext cx="37528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628650</xdr:colOff>
      <xdr:row>30</xdr:row>
      <xdr:rowOff>95250</xdr:rowOff>
    </xdr:from>
    <xdr:to>
      <xdr:col>0</xdr:col>
      <xdr:colOff>1257300</xdr:colOff>
      <xdr:row>30</xdr:row>
      <xdr:rowOff>647700</xdr:rowOff>
    </xdr:to>
    <xdr:pic>
      <xdr:nvPicPr>
        <xdr:cNvPr id="3080" name="Object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8650" y="5743575"/>
          <a:ext cx="6286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60</xdr:row>
      <xdr:rowOff>142875</xdr:rowOff>
    </xdr:from>
    <xdr:to>
      <xdr:col>1</xdr:col>
      <xdr:colOff>285750</xdr:colOff>
      <xdr:row>60</xdr:row>
      <xdr:rowOff>447675</xdr:rowOff>
    </xdr:to>
    <xdr:pic>
      <xdr:nvPicPr>
        <xdr:cNvPr id="3081" name="Object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14325" y="11811000"/>
          <a:ext cx="160020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19051</xdr:colOff>
      <xdr:row>132</xdr:row>
      <xdr:rowOff>104775</xdr:rowOff>
    </xdr:from>
    <xdr:to>
      <xdr:col>1</xdr:col>
      <xdr:colOff>642810</xdr:colOff>
      <xdr:row>132</xdr:row>
      <xdr:rowOff>600074</xdr:rowOff>
    </xdr:to>
    <xdr:pic>
      <xdr:nvPicPr>
        <xdr:cNvPr id="12" name="Рисунок 11" descr="стирекс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051" y="50863500"/>
          <a:ext cx="2252534" cy="4952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6</xdr:row>
      <xdr:rowOff>9525</xdr:rowOff>
    </xdr:from>
    <xdr:to>
      <xdr:col>1</xdr:col>
      <xdr:colOff>1381125</xdr:colOff>
      <xdr:row>6</xdr:row>
      <xdr:rowOff>895350</xdr:rowOff>
    </xdr:to>
    <xdr:pic>
      <xdr:nvPicPr>
        <xdr:cNvPr id="4097" name="Picture 1" descr="андалузия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1409700"/>
          <a:ext cx="1152525" cy="885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7</xdr:row>
      <xdr:rowOff>76200</xdr:rowOff>
    </xdr:from>
    <xdr:to>
      <xdr:col>1</xdr:col>
      <xdr:colOff>1381125</xdr:colOff>
      <xdr:row>7</xdr:row>
      <xdr:rowOff>866775</xdr:rowOff>
    </xdr:to>
    <xdr:pic>
      <xdr:nvPicPr>
        <xdr:cNvPr id="4098" name="Picture 2" descr="монтеррей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28875" y="2390775"/>
          <a:ext cx="1114425" cy="7905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8</xdr:row>
      <xdr:rowOff>66675</xdr:rowOff>
    </xdr:from>
    <xdr:to>
      <xdr:col>1</xdr:col>
      <xdr:colOff>1581150</xdr:colOff>
      <xdr:row>8</xdr:row>
      <xdr:rowOff>895350</xdr:rowOff>
    </xdr:to>
    <xdr:pic>
      <xdr:nvPicPr>
        <xdr:cNvPr id="4099" name="Picture 3" descr="барселон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0" y="3295650"/>
          <a:ext cx="1552575" cy="828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9</xdr:row>
      <xdr:rowOff>190501</xdr:rowOff>
    </xdr:from>
    <xdr:to>
      <xdr:col>1</xdr:col>
      <xdr:colOff>1562100</xdr:colOff>
      <xdr:row>9</xdr:row>
      <xdr:rowOff>747025</xdr:rowOff>
    </xdr:to>
    <xdr:pic>
      <xdr:nvPicPr>
        <xdr:cNvPr id="4100" name="Picture 4" descr="венеция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09800" y="4333876"/>
          <a:ext cx="1514475" cy="5565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11</xdr:row>
      <xdr:rowOff>95250</xdr:rowOff>
    </xdr:from>
    <xdr:to>
      <xdr:col>1</xdr:col>
      <xdr:colOff>1552575</xdr:colOff>
      <xdr:row>11</xdr:row>
      <xdr:rowOff>885825</xdr:rowOff>
    </xdr:to>
    <xdr:pic>
      <xdr:nvPicPr>
        <xdr:cNvPr id="4101" name="Picture 5" descr="клауди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00275" y="5353050"/>
          <a:ext cx="1514475" cy="7905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</xdr:row>
      <xdr:rowOff>66675</xdr:rowOff>
    </xdr:from>
    <xdr:to>
      <xdr:col>1</xdr:col>
      <xdr:colOff>1571625</xdr:colOff>
      <xdr:row>12</xdr:row>
      <xdr:rowOff>857250</xdr:rowOff>
    </xdr:to>
    <xdr:pic>
      <xdr:nvPicPr>
        <xdr:cNvPr id="4102" name="Picture 6" descr="призм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71700" y="6238875"/>
          <a:ext cx="1562100" cy="7905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14</xdr:row>
      <xdr:rowOff>38100</xdr:rowOff>
    </xdr:from>
    <xdr:to>
      <xdr:col>1</xdr:col>
      <xdr:colOff>1571625</xdr:colOff>
      <xdr:row>14</xdr:row>
      <xdr:rowOff>819150</xdr:rowOff>
    </xdr:to>
    <xdr:pic>
      <xdr:nvPicPr>
        <xdr:cNvPr id="4104" name="Picture 8" descr="вельвет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19325" y="8039100"/>
          <a:ext cx="1514475" cy="781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13</xdr:row>
      <xdr:rowOff>47625</xdr:rowOff>
    </xdr:from>
    <xdr:to>
      <xdr:col>1</xdr:col>
      <xdr:colOff>1552575</xdr:colOff>
      <xdr:row>13</xdr:row>
      <xdr:rowOff>809625</xdr:rowOff>
    </xdr:to>
    <xdr:pic>
      <xdr:nvPicPr>
        <xdr:cNvPr id="4105" name="Picture 9" descr="викинг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57425" y="7134225"/>
          <a:ext cx="1457325" cy="762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15</xdr:row>
      <xdr:rowOff>85725</xdr:rowOff>
    </xdr:from>
    <xdr:to>
      <xdr:col>1</xdr:col>
      <xdr:colOff>1571625</xdr:colOff>
      <xdr:row>15</xdr:row>
      <xdr:rowOff>885825</xdr:rowOff>
    </xdr:to>
    <xdr:pic>
      <xdr:nvPicPr>
        <xdr:cNvPr id="4106" name="Picture 10" descr="стелс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09800" y="9001125"/>
          <a:ext cx="1524000" cy="800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6</xdr:row>
      <xdr:rowOff>9525</xdr:rowOff>
    </xdr:from>
    <xdr:to>
      <xdr:col>1</xdr:col>
      <xdr:colOff>1381125</xdr:colOff>
      <xdr:row>6</xdr:row>
      <xdr:rowOff>895350</xdr:rowOff>
    </xdr:to>
    <xdr:pic>
      <xdr:nvPicPr>
        <xdr:cNvPr id="11" name="Picture 1" descr="андалузия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1676400"/>
          <a:ext cx="1152525" cy="885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9</xdr:row>
      <xdr:rowOff>66675</xdr:rowOff>
    </xdr:from>
    <xdr:to>
      <xdr:col>1</xdr:col>
      <xdr:colOff>1581150</xdr:colOff>
      <xdr:row>9</xdr:row>
      <xdr:rowOff>895350</xdr:rowOff>
    </xdr:to>
    <xdr:pic>
      <xdr:nvPicPr>
        <xdr:cNvPr id="12" name="Picture 3" descr="барселон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0" y="4476750"/>
          <a:ext cx="1552575" cy="828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10</xdr:row>
      <xdr:rowOff>190501</xdr:rowOff>
    </xdr:from>
    <xdr:to>
      <xdr:col>1</xdr:col>
      <xdr:colOff>1562100</xdr:colOff>
      <xdr:row>11</xdr:row>
      <xdr:rowOff>4075</xdr:rowOff>
    </xdr:to>
    <xdr:pic>
      <xdr:nvPicPr>
        <xdr:cNvPr id="13" name="Picture 4" descr="венеция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09800" y="5514976"/>
          <a:ext cx="1514475" cy="5565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12</xdr:row>
      <xdr:rowOff>95250</xdr:rowOff>
    </xdr:from>
    <xdr:to>
      <xdr:col>1</xdr:col>
      <xdr:colOff>1552575</xdr:colOff>
      <xdr:row>12</xdr:row>
      <xdr:rowOff>885825</xdr:rowOff>
    </xdr:to>
    <xdr:pic>
      <xdr:nvPicPr>
        <xdr:cNvPr id="14" name="Picture 5" descr="клауди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00275" y="6638925"/>
          <a:ext cx="1514475" cy="7905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</xdr:row>
      <xdr:rowOff>66675</xdr:rowOff>
    </xdr:from>
    <xdr:to>
      <xdr:col>1</xdr:col>
      <xdr:colOff>1571625</xdr:colOff>
      <xdr:row>13</xdr:row>
      <xdr:rowOff>857250</xdr:rowOff>
    </xdr:to>
    <xdr:pic>
      <xdr:nvPicPr>
        <xdr:cNvPr id="15" name="Picture 6" descr="призм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71700" y="7524750"/>
          <a:ext cx="1562100" cy="7905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15</xdr:row>
      <xdr:rowOff>38100</xdr:rowOff>
    </xdr:from>
    <xdr:to>
      <xdr:col>1</xdr:col>
      <xdr:colOff>1571625</xdr:colOff>
      <xdr:row>15</xdr:row>
      <xdr:rowOff>819150</xdr:rowOff>
    </xdr:to>
    <xdr:pic>
      <xdr:nvPicPr>
        <xdr:cNvPr id="16" name="Picture 8" descr="вельвет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19325" y="9324975"/>
          <a:ext cx="1514475" cy="781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14</xdr:row>
      <xdr:rowOff>47625</xdr:rowOff>
    </xdr:from>
    <xdr:to>
      <xdr:col>1</xdr:col>
      <xdr:colOff>1552575</xdr:colOff>
      <xdr:row>14</xdr:row>
      <xdr:rowOff>809625</xdr:rowOff>
    </xdr:to>
    <xdr:pic>
      <xdr:nvPicPr>
        <xdr:cNvPr id="17" name="Picture 9" descr="викинг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57425" y="8420100"/>
          <a:ext cx="1457325" cy="762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16</xdr:row>
      <xdr:rowOff>85725</xdr:rowOff>
    </xdr:from>
    <xdr:to>
      <xdr:col>1</xdr:col>
      <xdr:colOff>1571625</xdr:colOff>
      <xdr:row>17</xdr:row>
      <xdr:rowOff>0</xdr:rowOff>
    </xdr:to>
    <xdr:pic>
      <xdr:nvPicPr>
        <xdr:cNvPr id="18" name="Picture 10" descr="стелс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09800" y="10287000"/>
          <a:ext cx="1524000" cy="800100"/>
        </a:xfrm>
        <a:prstGeom prst="rect">
          <a:avLst/>
        </a:prstGeom>
        <a:noFill/>
      </xdr:spPr>
    </xdr:pic>
    <xdr:clientData/>
  </xdr:twoCellAnchor>
  <xdr:oneCellAnchor>
    <xdr:from>
      <xdr:col>1</xdr:col>
      <xdr:colOff>266700</xdr:colOff>
      <xdr:row>8</xdr:row>
      <xdr:rowOff>76200</xdr:rowOff>
    </xdr:from>
    <xdr:ext cx="1114425" cy="790575"/>
    <xdr:pic>
      <xdr:nvPicPr>
        <xdr:cNvPr id="19" name="Picture 2" descr="монтеррей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28875" y="3571875"/>
          <a:ext cx="1114425" cy="79057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142875</xdr:colOff>
      <xdr:row>7</xdr:row>
      <xdr:rowOff>28575</xdr:rowOff>
    </xdr:from>
    <xdr:to>
      <xdr:col>1</xdr:col>
      <xdr:colOff>1485900</xdr:colOff>
      <xdr:row>7</xdr:row>
      <xdr:rowOff>910949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2609850"/>
          <a:ext cx="1343025" cy="882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0"/>
  <sheetViews>
    <sheetView workbookViewId="0">
      <selection activeCell="E2" sqref="E2"/>
    </sheetView>
  </sheetViews>
  <sheetFormatPr defaultRowHeight="12.75"/>
  <cols>
    <col min="1" max="1" width="2.140625" customWidth="1"/>
    <col min="2" max="2" width="1.140625" hidden="1" customWidth="1"/>
    <col min="3" max="3" width="26.85546875" style="28" customWidth="1"/>
    <col min="4" max="4" width="2.28515625" style="30" hidden="1" customWidth="1"/>
    <col min="5" max="5" width="15.140625" style="31" customWidth="1"/>
    <col min="6" max="6" width="1.28515625" style="32" hidden="1" customWidth="1"/>
    <col min="7" max="7" width="12.28515625" style="32" customWidth="1"/>
    <col min="8" max="8" width="5.5703125" style="33" hidden="1" customWidth="1"/>
    <col min="9" max="9" width="16.28515625" style="34" customWidth="1"/>
    <col min="10" max="10" width="1" style="23" hidden="1" customWidth="1"/>
    <col min="11" max="11" width="13" style="23" customWidth="1"/>
    <col min="12" max="12" width="2.28515625" style="23" hidden="1" customWidth="1"/>
    <col min="13" max="13" width="11.140625" style="34" customWidth="1"/>
  </cols>
  <sheetData>
    <row r="1" spans="1:14" ht="12.75" customHeight="1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4" ht="15" customHeight="1">
      <c r="A2" s="1"/>
      <c r="B2" s="1"/>
      <c r="C2" s="1"/>
      <c r="D2" s="1"/>
      <c r="E2" s="142" t="s">
        <v>1265</v>
      </c>
      <c r="F2" s="141"/>
      <c r="H2" s="141"/>
      <c r="I2" s="141"/>
      <c r="J2" s="141"/>
      <c r="K2" s="141"/>
      <c r="L2" s="141"/>
      <c r="M2" s="171"/>
    </row>
    <row r="3" spans="1:14" ht="17.25" customHeight="1">
      <c r="A3" s="1"/>
      <c r="B3" s="1"/>
      <c r="C3" s="1"/>
      <c r="D3" s="1"/>
      <c r="E3" s="146" t="s">
        <v>1697</v>
      </c>
      <c r="F3" s="141"/>
      <c r="H3" s="145"/>
      <c r="I3" s="145"/>
      <c r="J3" s="145"/>
      <c r="K3" s="145"/>
      <c r="L3" s="145"/>
      <c r="M3" s="145"/>
      <c r="N3" s="145"/>
    </row>
    <row r="4" spans="1:14" s="5" customFormat="1" ht="15.75" customHeight="1">
      <c r="A4" s="2"/>
      <c r="B4" s="3"/>
      <c r="C4" s="4"/>
      <c r="D4" s="3"/>
      <c r="E4" s="146" t="s">
        <v>1257</v>
      </c>
      <c r="F4" s="141"/>
      <c r="H4" s="145"/>
      <c r="I4" s="145"/>
      <c r="J4" s="145"/>
      <c r="K4" s="145"/>
      <c r="L4" s="145"/>
      <c r="M4" s="145"/>
      <c r="N4" s="145"/>
    </row>
    <row r="5" spans="1:14" s="5" customFormat="1" ht="15.75" customHeight="1">
      <c r="A5" s="6"/>
      <c r="C5" s="7"/>
      <c r="D5" s="8"/>
      <c r="E5" s="146" t="s">
        <v>1258</v>
      </c>
      <c r="F5" s="141"/>
      <c r="H5" s="145"/>
      <c r="I5" s="145"/>
      <c r="J5" s="145"/>
      <c r="K5" s="145"/>
      <c r="L5" s="145"/>
      <c r="M5" s="145"/>
      <c r="N5" s="145"/>
    </row>
    <row r="6" spans="1:14" s="5" customFormat="1" ht="15.75" customHeight="1">
      <c r="A6" s="6"/>
      <c r="C6" s="147" t="s">
        <v>1516</v>
      </c>
      <c r="D6" s="143"/>
      <c r="E6" s="146" t="s">
        <v>1508</v>
      </c>
      <c r="F6" s="144"/>
      <c r="H6" s="145"/>
      <c r="I6" s="146" t="s">
        <v>1509</v>
      </c>
      <c r="J6" s="145"/>
      <c r="K6" s="145"/>
      <c r="L6" s="145"/>
      <c r="M6" s="145"/>
      <c r="N6" s="145"/>
    </row>
    <row r="7" spans="1:14" s="5" customFormat="1" ht="16.5" customHeight="1">
      <c r="A7" s="6"/>
      <c r="D7" s="145"/>
      <c r="F7" s="145"/>
      <c r="H7" s="145"/>
      <c r="I7" s="145"/>
      <c r="J7" s="145"/>
      <c r="K7" s="145"/>
      <c r="L7" s="145"/>
      <c r="M7" s="145"/>
    </row>
    <row r="8" spans="1:14" s="5" customFormat="1" ht="33.75" customHeight="1">
      <c r="A8" s="10"/>
      <c r="B8" s="9"/>
      <c r="C8" s="443" t="s">
        <v>1521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</row>
    <row r="9" spans="1:14" s="5" customFormat="1" ht="12" customHeight="1">
      <c r="A9" s="11"/>
      <c r="B9" s="11"/>
      <c r="C9" s="43"/>
      <c r="D9" s="44"/>
      <c r="E9" s="45"/>
      <c r="F9" s="44"/>
      <c r="G9" s="46"/>
      <c r="H9" s="45"/>
      <c r="I9" s="45"/>
      <c r="J9" s="44"/>
      <c r="K9" s="46"/>
      <c r="L9" s="44"/>
      <c r="M9" s="45"/>
    </row>
    <row r="10" spans="1:14" s="5" customFormat="1" ht="15" customHeight="1" thickBot="1">
      <c r="A10" s="11"/>
      <c r="B10" s="11"/>
      <c r="C10" s="449" t="s">
        <v>1128</v>
      </c>
      <c r="D10" s="450"/>
      <c r="E10" s="451"/>
      <c r="F10" s="44"/>
      <c r="G10" s="46"/>
      <c r="H10" s="45"/>
      <c r="I10" s="45"/>
      <c r="J10" s="44"/>
      <c r="K10" s="46"/>
      <c r="L10" s="44"/>
      <c r="M10" s="45"/>
    </row>
    <row r="11" spans="1:14" s="13" customFormat="1" ht="25.5" customHeight="1" thickBot="1">
      <c r="A11" s="444"/>
      <c r="B11" s="12" t="s">
        <v>425</v>
      </c>
      <c r="C11" s="148" t="s">
        <v>425</v>
      </c>
      <c r="D11" s="47"/>
      <c r="E11" s="48" t="s">
        <v>1186</v>
      </c>
      <c r="F11" s="445" t="s">
        <v>425</v>
      </c>
      <c r="G11" s="445"/>
      <c r="H11" s="49"/>
      <c r="I11" s="48" t="s">
        <v>1187</v>
      </c>
      <c r="J11" s="50" t="s">
        <v>425</v>
      </c>
      <c r="K11" s="149" t="s">
        <v>425</v>
      </c>
      <c r="L11" s="50"/>
      <c r="M11" s="48" t="s">
        <v>1187</v>
      </c>
    </row>
    <row r="12" spans="1:14" s="13" customFormat="1" ht="12" customHeight="1">
      <c r="A12" s="444"/>
      <c r="B12" s="14" t="s">
        <v>426</v>
      </c>
      <c r="C12" s="51" t="s">
        <v>449</v>
      </c>
      <c r="D12" s="52">
        <v>1</v>
      </c>
      <c r="E12" s="340">
        <v>2667</v>
      </c>
      <c r="F12" s="54" t="s">
        <v>426</v>
      </c>
      <c r="G12" s="55" t="s">
        <v>495</v>
      </c>
      <c r="H12" s="52">
        <v>72</v>
      </c>
      <c r="I12" s="340">
        <v>3229.8</v>
      </c>
      <c r="J12" s="54" t="s">
        <v>426</v>
      </c>
      <c r="K12" s="51" t="s">
        <v>541</v>
      </c>
      <c r="L12" s="52">
        <v>143</v>
      </c>
      <c r="M12" s="340">
        <v>2987.25</v>
      </c>
    </row>
    <row r="13" spans="1:14" s="13" customFormat="1" ht="12" customHeight="1">
      <c r="A13" s="444"/>
      <c r="B13" s="15" t="s">
        <v>426</v>
      </c>
      <c r="C13" s="51" t="s">
        <v>450</v>
      </c>
      <c r="D13" s="52">
        <v>2</v>
      </c>
      <c r="E13" s="340">
        <v>2791.9500000000003</v>
      </c>
      <c r="F13" s="54" t="s">
        <v>426</v>
      </c>
      <c r="G13" s="55" t="s">
        <v>496</v>
      </c>
      <c r="H13" s="52">
        <v>73</v>
      </c>
      <c r="I13" s="340">
        <v>3382.05</v>
      </c>
      <c r="J13" s="54" t="s">
        <v>426</v>
      </c>
      <c r="K13" s="51" t="s">
        <v>542</v>
      </c>
      <c r="L13" s="52">
        <v>144</v>
      </c>
      <c r="M13" s="340">
        <v>2833.9500000000003</v>
      </c>
    </row>
    <row r="14" spans="1:14" s="13" customFormat="1" ht="12" customHeight="1">
      <c r="A14" s="444"/>
      <c r="B14" s="15" t="s">
        <v>426</v>
      </c>
      <c r="C14" s="51" t="s">
        <v>451</v>
      </c>
      <c r="D14" s="52">
        <v>3</v>
      </c>
      <c r="E14" s="340">
        <v>2913.75</v>
      </c>
      <c r="F14" s="54" t="s">
        <v>426</v>
      </c>
      <c r="G14" s="55" t="s">
        <v>497</v>
      </c>
      <c r="H14" s="52">
        <v>74</v>
      </c>
      <c r="I14" s="340">
        <v>3533.25</v>
      </c>
      <c r="J14" s="54" t="s">
        <v>426</v>
      </c>
      <c r="K14" s="51" t="s">
        <v>543</v>
      </c>
      <c r="L14" s="52">
        <v>145</v>
      </c>
      <c r="M14" s="340">
        <v>2962.05</v>
      </c>
    </row>
    <row r="15" spans="1:14" s="13" customFormat="1" ht="12" customHeight="1">
      <c r="A15" s="444"/>
      <c r="B15" s="15" t="s">
        <v>426</v>
      </c>
      <c r="C15" s="51" t="s">
        <v>452</v>
      </c>
      <c r="D15" s="52">
        <v>4</v>
      </c>
      <c r="E15" s="340">
        <v>3037.65</v>
      </c>
      <c r="F15" s="54" t="s">
        <v>426</v>
      </c>
      <c r="G15" s="55" t="s">
        <v>498</v>
      </c>
      <c r="H15" s="52">
        <v>75</v>
      </c>
      <c r="I15" s="340">
        <v>3683.4</v>
      </c>
      <c r="J15" s="54" t="s">
        <v>426</v>
      </c>
      <c r="K15" s="51" t="s">
        <v>544</v>
      </c>
      <c r="L15" s="52">
        <v>146</v>
      </c>
      <c r="M15" s="340">
        <v>3088.05</v>
      </c>
    </row>
    <row r="16" spans="1:14" s="13" customFormat="1" ht="12" customHeight="1">
      <c r="A16" s="444"/>
      <c r="B16" s="15" t="s">
        <v>426</v>
      </c>
      <c r="C16" s="51" t="s">
        <v>453</v>
      </c>
      <c r="D16" s="52">
        <v>5</v>
      </c>
      <c r="E16" s="340">
        <v>3161.55</v>
      </c>
      <c r="F16" s="54" t="s">
        <v>426</v>
      </c>
      <c r="G16" s="55" t="s">
        <v>499</v>
      </c>
      <c r="H16" s="52">
        <v>76</v>
      </c>
      <c r="I16" s="340">
        <v>3834.6000000000004</v>
      </c>
      <c r="J16" s="54" t="s">
        <v>426</v>
      </c>
      <c r="K16" s="51" t="s">
        <v>545</v>
      </c>
      <c r="L16" s="52">
        <v>147</v>
      </c>
      <c r="M16" s="340">
        <v>3216.15</v>
      </c>
    </row>
    <row r="17" spans="1:13" s="13" customFormat="1" ht="12" customHeight="1">
      <c r="A17" s="444"/>
      <c r="B17" s="15" t="s">
        <v>426</v>
      </c>
      <c r="C17" s="51" t="s">
        <v>454</v>
      </c>
      <c r="D17" s="52">
        <v>6</v>
      </c>
      <c r="E17" s="340">
        <v>3283.3500000000004</v>
      </c>
      <c r="F17" s="54" t="s">
        <v>426</v>
      </c>
      <c r="G17" s="55" t="s">
        <v>500</v>
      </c>
      <c r="H17" s="52">
        <v>77</v>
      </c>
      <c r="I17" s="340">
        <v>4016.25</v>
      </c>
      <c r="J17" s="54" t="s">
        <v>426</v>
      </c>
      <c r="K17" s="51" t="s">
        <v>546</v>
      </c>
      <c r="L17" s="52">
        <v>148</v>
      </c>
      <c r="M17" s="340">
        <v>3343.2000000000003</v>
      </c>
    </row>
    <row r="18" spans="1:13" s="13" customFormat="1" ht="12" customHeight="1">
      <c r="A18" s="444"/>
      <c r="B18" s="15" t="s">
        <v>426</v>
      </c>
      <c r="C18" s="51" t="s">
        <v>455</v>
      </c>
      <c r="D18" s="52">
        <v>7</v>
      </c>
      <c r="E18" s="340">
        <v>3406.2000000000003</v>
      </c>
      <c r="F18" s="54" t="s">
        <v>426</v>
      </c>
      <c r="G18" s="55" t="s">
        <v>501</v>
      </c>
      <c r="H18" s="52">
        <v>78</v>
      </c>
      <c r="I18" s="340">
        <v>4168.5</v>
      </c>
      <c r="J18" s="54" t="s">
        <v>426</v>
      </c>
      <c r="K18" s="51" t="s">
        <v>547</v>
      </c>
      <c r="L18" s="52">
        <v>149</v>
      </c>
      <c r="M18" s="340">
        <v>3470.25</v>
      </c>
    </row>
    <row r="19" spans="1:13" s="13" customFormat="1" ht="12" customHeight="1">
      <c r="A19" s="444"/>
      <c r="B19" s="15" t="s">
        <v>426</v>
      </c>
      <c r="C19" s="51" t="s">
        <v>456</v>
      </c>
      <c r="D19" s="52">
        <v>8</v>
      </c>
      <c r="E19" s="340">
        <v>3554.25</v>
      </c>
      <c r="F19" s="54" t="s">
        <v>426</v>
      </c>
      <c r="G19" s="55" t="s">
        <v>502</v>
      </c>
      <c r="H19" s="52">
        <v>79</v>
      </c>
      <c r="I19" s="340">
        <v>4358.55</v>
      </c>
      <c r="J19" s="54" t="s">
        <v>426</v>
      </c>
      <c r="K19" s="51" t="s">
        <v>548</v>
      </c>
      <c r="L19" s="52">
        <v>150</v>
      </c>
      <c r="M19" s="340">
        <v>3356.8500000000004</v>
      </c>
    </row>
    <row r="20" spans="1:13" s="13" customFormat="1" ht="12" customHeight="1">
      <c r="A20" s="444"/>
      <c r="B20" s="15" t="s">
        <v>426</v>
      </c>
      <c r="C20" s="51" t="s">
        <v>457</v>
      </c>
      <c r="D20" s="52">
        <v>9</v>
      </c>
      <c r="E20" s="340">
        <v>3678.15</v>
      </c>
      <c r="F20" s="54" t="s">
        <v>426</v>
      </c>
      <c r="G20" s="55" t="s">
        <v>503</v>
      </c>
      <c r="H20" s="52">
        <v>80</v>
      </c>
      <c r="I20" s="340">
        <v>4510.8</v>
      </c>
      <c r="J20" s="54" t="s">
        <v>426</v>
      </c>
      <c r="K20" s="51" t="s">
        <v>549</v>
      </c>
      <c r="L20" s="52">
        <v>151</v>
      </c>
      <c r="M20" s="340">
        <v>3481.8</v>
      </c>
    </row>
    <row r="21" spans="1:13" s="13" customFormat="1" ht="12" customHeight="1">
      <c r="A21" s="444"/>
      <c r="B21" s="15" t="s">
        <v>426</v>
      </c>
      <c r="C21" s="51" t="s">
        <v>458</v>
      </c>
      <c r="D21" s="52">
        <v>10</v>
      </c>
      <c r="E21" s="340">
        <v>3801</v>
      </c>
      <c r="F21" s="54" t="s">
        <v>426</v>
      </c>
      <c r="G21" s="55" t="s">
        <v>504</v>
      </c>
      <c r="H21" s="52">
        <v>81</v>
      </c>
      <c r="I21" s="340">
        <v>4663.05</v>
      </c>
      <c r="J21" s="54" t="s">
        <v>426</v>
      </c>
      <c r="K21" s="51" t="s">
        <v>550</v>
      </c>
      <c r="L21" s="52">
        <v>152</v>
      </c>
      <c r="M21" s="340">
        <v>3605.7000000000003</v>
      </c>
    </row>
    <row r="22" spans="1:13" s="13" customFormat="1" ht="12" customHeight="1">
      <c r="A22" s="444"/>
      <c r="B22" s="15" t="s">
        <v>426</v>
      </c>
      <c r="C22" s="51" t="s">
        <v>459</v>
      </c>
      <c r="D22" s="52">
        <v>11</v>
      </c>
      <c r="E22" s="340">
        <v>3958.5</v>
      </c>
      <c r="F22" s="54" t="s">
        <v>426</v>
      </c>
      <c r="G22" s="55" t="s">
        <v>505</v>
      </c>
      <c r="H22" s="52">
        <v>82</v>
      </c>
      <c r="I22" s="340">
        <v>4844.7</v>
      </c>
      <c r="J22" s="54" t="s">
        <v>426</v>
      </c>
      <c r="K22" s="51" t="s">
        <v>551</v>
      </c>
      <c r="L22" s="52">
        <v>153</v>
      </c>
      <c r="M22" s="340">
        <v>3730.65</v>
      </c>
    </row>
    <row r="23" spans="1:13" s="13" customFormat="1" ht="12" customHeight="1">
      <c r="A23" s="444"/>
      <c r="B23" s="15" t="s">
        <v>426</v>
      </c>
      <c r="C23" s="51" t="s">
        <v>460</v>
      </c>
      <c r="D23" s="52">
        <v>12</v>
      </c>
      <c r="E23" s="340">
        <v>4082.4</v>
      </c>
      <c r="F23" s="54" t="s">
        <v>426</v>
      </c>
      <c r="G23" s="55" t="s">
        <v>506</v>
      </c>
      <c r="H23" s="52">
        <v>83</v>
      </c>
      <c r="I23" s="340">
        <v>4998</v>
      </c>
      <c r="J23" s="54" t="s">
        <v>426</v>
      </c>
      <c r="K23" s="51" t="s">
        <v>552</v>
      </c>
      <c r="L23" s="52">
        <v>154</v>
      </c>
      <c r="M23" s="340">
        <v>3855.6000000000004</v>
      </c>
    </row>
    <row r="24" spans="1:13" s="13" customFormat="1" ht="12" customHeight="1">
      <c r="A24" s="444"/>
      <c r="B24" s="15" t="s">
        <v>426</v>
      </c>
      <c r="C24" s="51" t="s">
        <v>461</v>
      </c>
      <c r="D24" s="52">
        <v>13</v>
      </c>
      <c r="E24" s="340">
        <v>4208.4000000000005</v>
      </c>
      <c r="F24" s="54" t="s">
        <v>426</v>
      </c>
      <c r="G24" s="55" t="s">
        <v>507</v>
      </c>
      <c r="H24" s="52">
        <v>84</v>
      </c>
      <c r="I24" s="340">
        <v>5152.3500000000004</v>
      </c>
      <c r="J24" s="54" t="s">
        <v>426</v>
      </c>
      <c r="K24" s="51" t="s">
        <v>553</v>
      </c>
      <c r="L24" s="52">
        <v>155</v>
      </c>
      <c r="M24" s="340">
        <v>3980.55</v>
      </c>
    </row>
    <row r="25" spans="1:13" s="13" customFormat="1" ht="12" customHeight="1">
      <c r="A25" s="444"/>
      <c r="B25" s="15" t="s">
        <v>426</v>
      </c>
      <c r="C25" s="51" t="s">
        <v>462</v>
      </c>
      <c r="D25" s="52">
        <v>14</v>
      </c>
      <c r="E25" s="340">
        <v>4372.2</v>
      </c>
      <c r="F25" s="54" t="s">
        <v>426</v>
      </c>
      <c r="G25" s="55" t="s">
        <v>508</v>
      </c>
      <c r="H25" s="52">
        <v>85</v>
      </c>
      <c r="I25" s="340">
        <v>5304.6</v>
      </c>
      <c r="J25" s="54" t="s">
        <v>426</v>
      </c>
      <c r="K25" s="51" t="s">
        <v>554</v>
      </c>
      <c r="L25" s="52">
        <v>156</v>
      </c>
      <c r="M25" s="340">
        <v>4104.45</v>
      </c>
    </row>
    <row r="26" spans="1:13" s="13" customFormat="1" ht="12" customHeight="1">
      <c r="A26" s="444"/>
      <c r="B26" s="15" t="s">
        <v>426</v>
      </c>
      <c r="C26" s="51" t="s">
        <v>463</v>
      </c>
      <c r="D26" s="52">
        <v>15</v>
      </c>
      <c r="E26" s="340">
        <v>4499.25</v>
      </c>
      <c r="F26" s="54" t="s">
        <v>426</v>
      </c>
      <c r="G26" s="55" t="s">
        <v>509</v>
      </c>
      <c r="H26" s="52">
        <v>86</v>
      </c>
      <c r="I26" s="340">
        <v>5458.95</v>
      </c>
      <c r="J26" s="54" t="s">
        <v>426</v>
      </c>
      <c r="K26" s="51" t="s">
        <v>555</v>
      </c>
      <c r="L26" s="52">
        <v>157</v>
      </c>
      <c r="M26" s="340">
        <v>4506.6000000000004</v>
      </c>
    </row>
    <row r="27" spans="1:13" s="13" customFormat="1" ht="12" customHeight="1">
      <c r="A27" s="444"/>
      <c r="B27" s="15" t="s">
        <v>426</v>
      </c>
      <c r="C27" s="51" t="s">
        <v>464</v>
      </c>
      <c r="D27" s="52">
        <v>16</v>
      </c>
      <c r="E27" s="340">
        <v>4624.2</v>
      </c>
      <c r="F27" s="54" t="s">
        <v>426</v>
      </c>
      <c r="G27" s="55" t="s">
        <v>510</v>
      </c>
      <c r="H27" s="52">
        <v>87</v>
      </c>
      <c r="I27" s="340">
        <v>5613.3</v>
      </c>
      <c r="J27" s="54" t="s">
        <v>426</v>
      </c>
      <c r="K27" s="51" t="s">
        <v>556</v>
      </c>
      <c r="L27" s="52">
        <v>158</v>
      </c>
      <c r="M27" s="340">
        <v>4354.3500000000004</v>
      </c>
    </row>
    <row r="28" spans="1:13" s="13" customFormat="1" ht="12" customHeight="1">
      <c r="A28" s="444"/>
      <c r="B28" s="15" t="s">
        <v>426</v>
      </c>
      <c r="C28" s="51" t="s">
        <v>465</v>
      </c>
      <c r="D28" s="52">
        <v>17</v>
      </c>
      <c r="E28" s="340">
        <v>4625.25</v>
      </c>
      <c r="F28" s="54" t="s">
        <v>426</v>
      </c>
      <c r="G28" s="55" t="s">
        <v>511</v>
      </c>
      <c r="H28" s="52">
        <v>88</v>
      </c>
      <c r="I28" s="340">
        <v>5855.85</v>
      </c>
      <c r="J28" s="54" t="s">
        <v>426</v>
      </c>
      <c r="K28" s="51" t="s">
        <v>557</v>
      </c>
      <c r="L28" s="52">
        <v>159</v>
      </c>
      <c r="M28" s="340">
        <v>4480.3500000000004</v>
      </c>
    </row>
    <row r="29" spans="1:13" s="13" customFormat="1" ht="12" customHeight="1">
      <c r="A29" s="444"/>
      <c r="B29" s="15" t="s">
        <v>426</v>
      </c>
      <c r="C29" s="51" t="s">
        <v>466</v>
      </c>
      <c r="D29" s="52">
        <v>18</v>
      </c>
      <c r="E29" s="340">
        <v>4780.6500000000005</v>
      </c>
      <c r="F29" s="54" t="s">
        <v>426</v>
      </c>
      <c r="G29" s="55" t="s">
        <v>512</v>
      </c>
      <c r="H29" s="52">
        <v>89</v>
      </c>
      <c r="I29" s="340">
        <v>5531.4000000000005</v>
      </c>
      <c r="J29" s="54" t="s">
        <v>426</v>
      </c>
      <c r="K29" s="51" t="s">
        <v>558</v>
      </c>
      <c r="L29" s="52">
        <v>160</v>
      </c>
      <c r="M29" s="340">
        <v>4607.4000000000005</v>
      </c>
    </row>
    <row r="30" spans="1:13" s="13" customFormat="1" ht="12" customHeight="1">
      <c r="A30" s="444"/>
      <c r="B30" s="15" t="s">
        <v>426</v>
      </c>
      <c r="C30" s="51" t="s">
        <v>467</v>
      </c>
      <c r="D30" s="52">
        <v>19</v>
      </c>
      <c r="E30" s="340">
        <v>4912.95</v>
      </c>
      <c r="F30" s="54" t="s">
        <v>426</v>
      </c>
      <c r="G30" s="55" t="s">
        <v>513</v>
      </c>
      <c r="H30" s="52">
        <v>90</v>
      </c>
      <c r="I30" s="340">
        <v>5674.2</v>
      </c>
      <c r="J30" s="54" t="s">
        <v>426</v>
      </c>
      <c r="K30" s="51" t="s">
        <v>559</v>
      </c>
      <c r="L30" s="52">
        <v>161</v>
      </c>
      <c r="M30" s="340">
        <v>4729.2</v>
      </c>
    </row>
    <row r="31" spans="1:13" s="13" customFormat="1" ht="12" customHeight="1">
      <c r="A31" s="444"/>
      <c r="B31" s="15" t="s">
        <v>426</v>
      </c>
      <c r="C31" s="51" t="s">
        <v>468</v>
      </c>
      <c r="D31" s="52">
        <v>20</v>
      </c>
      <c r="E31" s="340">
        <v>5072.55</v>
      </c>
      <c r="F31" s="54" t="s">
        <v>426</v>
      </c>
      <c r="G31" s="55" t="s">
        <v>514</v>
      </c>
      <c r="H31" s="52">
        <v>91</v>
      </c>
      <c r="I31" s="340">
        <v>5954.55</v>
      </c>
      <c r="J31" s="54" t="s">
        <v>426</v>
      </c>
      <c r="K31" s="51" t="s">
        <v>560</v>
      </c>
      <c r="L31" s="52">
        <v>162</v>
      </c>
      <c r="M31" s="340">
        <v>4856.25</v>
      </c>
    </row>
    <row r="32" spans="1:13" s="13" customFormat="1" ht="12" customHeight="1">
      <c r="A32" s="444"/>
      <c r="B32" s="15" t="s">
        <v>426</v>
      </c>
      <c r="C32" s="51" t="s">
        <v>469</v>
      </c>
      <c r="D32" s="52">
        <v>21</v>
      </c>
      <c r="E32" s="340">
        <v>5271</v>
      </c>
      <c r="F32" s="54" t="s">
        <v>426</v>
      </c>
      <c r="G32" s="55" t="s">
        <v>515</v>
      </c>
      <c r="H32" s="52">
        <v>92</v>
      </c>
      <c r="I32" s="340">
        <v>6098.4000000000005</v>
      </c>
      <c r="J32" s="54" t="s">
        <v>426</v>
      </c>
      <c r="K32" s="51" t="s">
        <v>561</v>
      </c>
      <c r="L32" s="52">
        <v>163</v>
      </c>
      <c r="M32" s="340">
        <v>4982.25</v>
      </c>
    </row>
    <row r="33" spans="1:13" s="13" customFormat="1" ht="12" customHeight="1">
      <c r="A33" s="444"/>
      <c r="B33" s="15" t="s">
        <v>426</v>
      </c>
      <c r="C33" s="51" t="s">
        <v>470</v>
      </c>
      <c r="D33" s="52">
        <v>22</v>
      </c>
      <c r="E33" s="340">
        <v>5406.45</v>
      </c>
      <c r="F33" s="54" t="s">
        <v>426</v>
      </c>
      <c r="G33" s="55" t="s">
        <v>516</v>
      </c>
      <c r="H33" s="52">
        <v>93</v>
      </c>
      <c r="I33" s="340">
        <v>6243.3</v>
      </c>
      <c r="J33" s="54" t="s">
        <v>426</v>
      </c>
      <c r="K33" s="51" t="s">
        <v>562</v>
      </c>
      <c r="L33" s="52">
        <v>164</v>
      </c>
      <c r="M33" s="340">
        <v>5105.1000000000004</v>
      </c>
    </row>
    <row r="34" spans="1:13" s="13" customFormat="1" ht="12" customHeight="1">
      <c r="A34" s="444"/>
      <c r="B34" s="15" t="s">
        <v>426</v>
      </c>
      <c r="C34" s="51" t="s">
        <v>471</v>
      </c>
      <c r="D34" s="52">
        <v>23</v>
      </c>
      <c r="E34" s="340">
        <v>5532.45</v>
      </c>
      <c r="F34" s="54" t="s">
        <v>426</v>
      </c>
      <c r="G34" s="55" t="s">
        <v>517</v>
      </c>
      <c r="H34" s="52">
        <v>94</v>
      </c>
      <c r="I34" s="340">
        <v>6388.2</v>
      </c>
      <c r="J34" s="54" t="s">
        <v>426</v>
      </c>
      <c r="K34" s="51" t="s">
        <v>563</v>
      </c>
      <c r="L34" s="52">
        <v>165</v>
      </c>
      <c r="M34" s="340">
        <v>5231.1000000000004</v>
      </c>
    </row>
    <row r="35" spans="1:13" s="13" customFormat="1" ht="12" customHeight="1">
      <c r="A35" s="444"/>
      <c r="B35" s="15" t="s">
        <v>426</v>
      </c>
      <c r="C35" s="51" t="s">
        <v>472</v>
      </c>
      <c r="D35" s="52">
        <v>24</v>
      </c>
      <c r="E35" s="340">
        <v>6373.5</v>
      </c>
      <c r="F35" s="54" t="s">
        <v>426</v>
      </c>
      <c r="G35" s="55" t="s">
        <v>518</v>
      </c>
      <c r="H35" s="52">
        <v>95</v>
      </c>
      <c r="I35" s="340">
        <v>7424.55</v>
      </c>
      <c r="J35" s="54" t="s">
        <v>426</v>
      </c>
      <c r="K35" s="51" t="s">
        <v>564</v>
      </c>
      <c r="L35" s="52">
        <v>166</v>
      </c>
      <c r="M35" s="340">
        <v>5357.1</v>
      </c>
    </row>
    <row r="36" spans="1:13" s="13" customFormat="1" ht="12" customHeight="1">
      <c r="A36" s="444"/>
      <c r="B36" s="15" t="s">
        <v>426</v>
      </c>
      <c r="C36" s="51" t="s">
        <v>473</v>
      </c>
      <c r="D36" s="52">
        <v>25</v>
      </c>
      <c r="E36" s="340">
        <v>6436.5</v>
      </c>
      <c r="F36" s="54" t="s">
        <v>426</v>
      </c>
      <c r="G36" s="55" t="s">
        <v>519</v>
      </c>
      <c r="H36" s="52">
        <v>96</v>
      </c>
      <c r="I36" s="340">
        <v>7504.35</v>
      </c>
      <c r="J36" s="54" t="s">
        <v>426</v>
      </c>
      <c r="K36" s="51" t="s">
        <v>565</v>
      </c>
      <c r="L36" s="52">
        <v>167</v>
      </c>
      <c r="M36" s="340">
        <v>5458.95</v>
      </c>
    </row>
    <row r="37" spans="1:13" s="13" customFormat="1" ht="12" customHeight="1">
      <c r="A37" s="444"/>
      <c r="B37" s="15" t="s">
        <v>426</v>
      </c>
      <c r="C37" s="51" t="s">
        <v>474</v>
      </c>
      <c r="D37" s="52">
        <v>26</v>
      </c>
      <c r="E37" s="340">
        <v>6499.5</v>
      </c>
      <c r="F37" s="54" t="s">
        <v>426</v>
      </c>
      <c r="G37" s="55" t="s">
        <v>520</v>
      </c>
      <c r="H37" s="52">
        <v>97</v>
      </c>
      <c r="I37" s="340">
        <v>7583.1</v>
      </c>
      <c r="J37" s="54" t="s">
        <v>426</v>
      </c>
      <c r="K37" s="51" t="s">
        <v>566</v>
      </c>
      <c r="L37" s="52">
        <v>168</v>
      </c>
      <c r="M37" s="340">
        <v>5561.85</v>
      </c>
    </row>
    <row r="38" spans="1:13" s="13" customFormat="1" ht="12" customHeight="1">
      <c r="A38" s="444"/>
      <c r="B38" s="15" t="s">
        <v>426</v>
      </c>
      <c r="C38" s="51" t="s">
        <v>475</v>
      </c>
      <c r="D38" s="52">
        <v>27</v>
      </c>
      <c r="E38" s="340">
        <v>6563.55</v>
      </c>
      <c r="F38" s="54" t="s">
        <v>426</v>
      </c>
      <c r="G38" s="55" t="s">
        <v>521</v>
      </c>
      <c r="H38" s="52">
        <v>98</v>
      </c>
      <c r="I38" s="340">
        <v>7661.85</v>
      </c>
      <c r="J38" s="54" t="s">
        <v>426</v>
      </c>
      <c r="K38" s="51" t="s">
        <v>567</v>
      </c>
      <c r="L38" s="52">
        <v>169</v>
      </c>
      <c r="M38" s="340">
        <v>5663.7</v>
      </c>
    </row>
    <row r="39" spans="1:13" s="13" customFormat="1" ht="12" customHeight="1">
      <c r="A39" s="444"/>
      <c r="B39" s="15" t="s">
        <v>426</v>
      </c>
      <c r="C39" s="51" t="s">
        <v>476</v>
      </c>
      <c r="D39" s="52">
        <v>28</v>
      </c>
      <c r="E39" s="340">
        <v>6627.6</v>
      </c>
      <c r="F39" s="54" t="s">
        <v>426</v>
      </c>
      <c r="G39" s="55" t="s">
        <v>522</v>
      </c>
      <c r="H39" s="52">
        <v>99</v>
      </c>
      <c r="I39" s="340">
        <v>7741.6500000000005</v>
      </c>
      <c r="J39" s="54" t="s">
        <v>426</v>
      </c>
      <c r="K39" s="51" t="s">
        <v>568</v>
      </c>
      <c r="L39" s="52">
        <v>170</v>
      </c>
      <c r="M39" s="340">
        <v>5766.6</v>
      </c>
    </row>
    <row r="40" spans="1:13" s="13" customFormat="1" ht="12" customHeight="1">
      <c r="A40" s="444"/>
      <c r="B40" s="15" t="s">
        <v>426</v>
      </c>
      <c r="C40" s="51" t="s">
        <v>477</v>
      </c>
      <c r="D40" s="52">
        <v>29</v>
      </c>
      <c r="E40" s="340">
        <v>6691.6500000000005</v>
      </c>
      <c r="F40" s="54" t="s">
        <v>426</v>
      </c>
      <c r="G40" s="55" t="s">
        <v>523</v>
      </c>
      <c r="H40" s="52">
        <v>100</v>
      </c>
      <c r="I40" s="340">
        <v>7819.35</v>
      </c>
      <c r="J40" s="54" t="s">
        <v>426</v>
      </c>
      <c r="K40" s="51" t="s">
        <v>569</v>
      </c>
      <c r="L40" s="52">
        <v>171</v>
      </c>
      <c r="M40" s="340">
        <v>5869.5</v>
      </c>
    </row>
    <row r="41" spans="1:13" s="13" customFormat="1" ht="12" customHeight="1">
      <c r="A41" s="444"/>
      <c r="B41" s="15" t="s">
        <v>426</v>
      </c>
      <c r="C41" s="51" t="s">
        <v>478</v>
      </c>
      <c r="D41" s="52">
        <v>30</v>
      </c>
      <c r="E41" s="340">
        <v>6755.7000000000007</v>
      </c>
      <c r="F41" s="54" t="s">
        <v>426</v>
      </c>
      <c r="G41" s="55" t="s">
        <v>524</v>
      </c>
      <c r="H41" s="52">
        <v>101</v>
      </c>
      <c r="I41" s="340">
        <v>7899.1500000000005</v>
      </c>
      <c r="J41" s="54" t="s">
        <v>426</v>
      </c>
      <c r="K41" s="51" t="s">
        <v>570</v>
      </c>
      <c r="L41" s="52">
        <v>172</v>
      </c>
      <c r="M41" s="340">
        <v>5972.4000000000005</v>
      </c>
    </row>
    <row r="42" spans="1:13" s="13" customFormat="1" ht="12" customHeight="1">
      <c r="A42" s="444"/>
      <c r="B42" s="15" t="s">
        <v>426</v>
      </c>
      <c r="C42" s="51" t="s">
        <v>479</v>
      </c>
      <c r="D42" s="52">
        <v>31</v>
      </c>
      <c r="E42" s="340">
        <v>6818.7000000000007</v>
      </c>
      <c r="F42" s="54" t="s">
        <v>426</v>
      </c>
      <c r="G42" s="55" t="s">
        <v>525</v>
      </c>
      <c r="H42" s="52">
        <v>102</v>
      </c>
      <c r="I42" s="340">
        <v>7977.9000000000005</v>
      </c>
      <c r="J42" s="54" t="s">
        <v>426</v>
      </c>
      <c r="K42" s="51" t="s">
        <v>571</v>
      </c>
      <c r="L42" s="52">
        <v>173</v>
      </c>
      <c r="M42" s="340">
        <v>6075.3</v>
      </c>
    </row>
    <row r="43" spans="1:13" s="13" customFormat="1" ht="12" customHeight="1">
      <c r="A43" s="444"/>
      <c r="B43" s="15" t="s">
        <v>426</v>
      </c>
      <c r="C43" s="51" t="s">
        <v>480</v>
      </c>
      <c r="D43" s="52">
        <v>32</v>
      </c>
      <c r="E43" s="340">
        <v>6686.1</v>
      </c>
      <c r="F43" s="54" t="s">
        <v>426</v>
      </c>
      <c r="G43" s="55" t="s">
        <v>526</v>
      </c>
      <c r="H43" s="52">
        <v>103</v>
      </c>
      <c r="I43" s="340">
        <v>7826.46</v>
      </c>
      <c r="J43" s="54" t="s">
        <v>426</v>
      </c>
      <c r="K43" s="51" t="s">
        <v>572</v>
      </c>
      <c r="L43" s="52">
        <v>174</v>
      </c>
      <c r="M43" s="340">
        <v>6000.66</v>
      </c>
    </row>
    <row r="44" spans="1:13" s="13" customFormat="1" ht="12" customHeight="1">
      <c r="A44" s="444"/>
      <c r="B44" s="15" t="s">
        <v>426</v>
      </c>
      <c r="C44" s="51" t="s">
        <v>481</v>
      </c>
      <c r="D44" s="52">
        <v>33</v>
      </c>
      <c r="E44" s="340">
        <v>6748.32</v>
      </c>
      <c r="F44" s="54" t="s">
        <v>426</v>
      </c>
      <c r="G44" s="55" t="s">
        <v>527</v>
      </c>
      <c r="H44" s="52">
        <v>104</v>
      </c>
      <c r="I44" s="340">
        <v>8443.56</v>
      </c>
      <c r="J44" s="54" t="s">
        <v>426</v>
      </c>
      <c r="K44" s="51" t="s">
        <v>573</v>
      </c>
      <c r="L44" s="52">
        <v>175</v>
      </c>
      <c r="M44" s="340">
        <v>6313.8</v>
      </c>
    </row>
    <row r="45" spans="1:13" s="13" customFormat="1" ht="12" customHeight="1">
      <c r="A45" s="444"/>
      <c r="B45" s="15" t="s">
        <v>426</v>
      </c>
      <c r="C45" s="51" t="s">
        <v>482</v>
      </c>
      <c r="D45" s="52">
        <v>34</v>
      </c>
      <c r="E45" s="340">
        <v>6810.54</v>
      </c>
      <c r="F45" s="54" t="s">
        <v>426</v>
      </c>
      <c r="G45" s="55" t="s">
        <v>528</v>
      </c>
      <c r="H45" s="52">
        <v>105</v>
      </c>
      <c r="I45" s="340">
        <v>8520.06</v>
      </c>
      <c r="J45" s="54" t="s">
        <v>426</v>
      </c>
      <c r="K45" s="51" t="s">
        <v>574</v>
      </c>
      <c r="L45" s="52">
        <v>176</v>
      </c>
      <c r="M45" s="340">
        <v>6413.76</v>
      </c>
    </row>
    <row r="46" spans="1:13" s="13" customFormat="1" ht="12" customHeight="1">
      <c r="A46" s="444"/>
      <c r="B46" s="15" t="s">
        <v>426</v>
      </c>
      <c r="C46" s="51" t="s">
        <v>483</v>
      </c>
      <c r="D46" s="52">
        <v>35</v>
      </c>
      <c r="E46" s="340">
        <v>6870.72</v>
      </c>
      <c r="F46" s="54" t="s">
        <v>426</v>
      </c>
      <c r="G46" s="55" t="s">
        <v>529</v>
      </c>
      <c r="H46" s="52">
        <v>106</v>
      </c>
      <c r="I46" s="340">
        <v>8597.58</v>
      </c>
      <c r="J46" s="54" t="s">
        <v>426</v>
      </c>
      <c r="K46" s="51" t="s">
        <v>575</v>
      </c>
      <c r="L46" s="52">
        <v>177</v>
      </c>
      <c r="M46" s="340">
        <v>6513.72</v>
      </c>
    </row>
    <row r="47" spans="1:13" s="13" customFormat="1" ht="12" customHeight="1">
      <c r="A47" s="444"/>
      <c r="B47" s="15" t="s">
        <v>426</v>
      </c>
      <c r="C47" s="51" t="s">
        <v>484</v>
      </c>
      <c r="D47" s="52">
        <v>36</v>
      </c>
      <c r="E47" s="340">
        <v>6932.9400000000005</v>
      </c>
      <c r="F47" s="54" t="s">
        <v>426</v>
      </c>
      <c r="G47" s="55" t="s">
        <v>530</v>
      </c>
      <c r="H47" s="52">
        <v>107</v>
      </c>
      <c r="I47" s="340">
        <v>8673.06</v>
      </c>
      <c r="J47" s="54" t="s">
        <v>426</v>
      </c>
      <c r="K47" s="51" t="s">
        <v>576</v>
      </c>
      <c r="L47" s="52">
        <v>178</v>
      </c>
      <c r="M47" s="340">
        <v>6613.68</v>
      </c>
    </row>
    <row r="48" spans="1:13" s="13" customFormat="1" ht="12" customHeight="1">
      <c r="A48" s="444"/>
      <c r="B48" s="15" t="s">
        <v>426</v>
      </c>
      <c r="C48" s="51" t="s">
        <v>485</v>
      </c>
      <c r="D48" s="52">
        <v>37</v>
      </c>
      <c r="E48" s="340">
        <v>6995.16</v>
      </c>
      <c r="F48" s="54" t="s">
        <v>426</v>
      </c>
      <c r="G48" s="55" t="s">
        <v>531</v>
      </c>
      <c r="H48" s="52">
        <v>108</v>
      </c>
      <c r="I48" s="340">
        <v>8750.58</v>
      </c>
      <c r="J48" s="54" t="s">
        <v>426</v>
      </c>
      <c r="K48" s="51" t="s">
        <v>577</v>
      </c>
      <c r="L48" s="52">
        <v>179</v>
      </c>
      <c r="M48" s="340">
        <v>6713.64</v>
      </c>
    </row>
    <row r="49" spans="1:13" s="13" customFormat="1" ht="12" customHeight="1">
      <c r="A49" s="444"/>
      <c r="B49" s="15" t="s">
        <v>426</v>
      </c>
      <c r="C49" s="51" t="s">
        <v>486</v>
      </c>
      <c r="D49" s="52">
        <v>38</v>
      </c>
      <c r="E49" s="340">
        <v>7057.38</v>
      </c>
      <c r="F49" s="54" t="s">
        <v>426</v>
      </c>
      <c r="G49" s="55" t="s">
        <v>532</v>
      </c>
      <c r="H49" s="52">
        <v>109</v>
      </c>
      <c r="I49" s="340">
        <v>8836.26</v>
      </c>
      <c r="J49" s="54" t="s">
        <v>426</v>
      </c>
      <c r="K49" s="51" t="s">
        <v>578</v>
      </c>
      <c r="L49" s="52">
        <v>180</v>
      </c>
      <c r="M49" s="340">
        <v>6812.58</v>
      </c>
    </row>
    <row r="50" spans="1:13" s="13" customFormat="1" ht="12" customHeight="1">
      <c r="A50" s="444"/>
      <c r="B50" s="15" t="s">
        <v>426</v>
      </c>
      <c r="C50" s="51" t="s">
        <v>487</v>
      </c>
      <c r="D50" s="52">
        <v>39</v>
      </c>
      <c r="E50" s="340">
        <v>7258.32</v>
      </c>
      <c r="F50" s="54" t="s">
        <v>426</v>
      </c>
      <c r="G50" s="55" t="s">
        <v>533</v>
      </c>
      <c r="H50" s="52">
        <v>110</v>
      </c>
      <c r="I50" s="340">
        <v>9190.2000000000007</v>
      </c>
      <c r="J50" s="54" t="s">
        <v>426</v>
      </c>
      <c r="K50" s="51" t="s">
        <v>579</v>
      </c>
      <c r="L50" s="52">
        <v>181</v>
      </c>
      <c r="M50" s="340">
        <v>6912.54</v>
      </c>
    </row>
    <row r="51" spans="1:13" s="13" customFormat="1" ht="12" customHeight="1">
      <c r="A51" s="444"/>
      <c r="B51" s="15" t="s">
        <v>426</v>
      </c>
      <c r="C51" s="51" t="s">
        <v>488</v>
      </c>
      <c r="D51" s="52">
        <v>40</v>
      </c>
      <c r="E51" s="340">
        <v>7357.26</v>
      </c>
      <c r="F51" s="54" t="s">
        <v>426</v>
      </c>
      <c r="G51" s="55" t="s">
        <v>534</v>
      </c>
      <c r="H51" s="52">
        <v>111</v>
      </c>
      <c r="I51" s="340">
        <v>9316.68</v>
      </c>
      <c r="J51" s="54" t="s">
        <v>426</v>
      </c>
      <c r="K51" s="51" t="s">
        <v>580</v>
      </c>
      <c r="L51" s="52">
        <v>182</v>
      </c>
      <c r="M51" s="340">
        <v>7012.5</v>
      </c>
    </row>
    <row r="52" spans="1:13" s="13" customFormat="1" ht="12" customHeight="1">
      <c r="A52" s="444"/>
      <c r="B52" s="15" t="s">
        <v>426</v>
      </c>
      <c r="C52" s="51" t="s">
        <v>489</v>
      </c>
      <c r="D52" s="52">
        <v>41</v>
      </c>
      <c r="E52" s="341">
        <v>7380</v>
      </c>
      <c r="F52" s="54" t="s">
        <v>426</v>
      </c>
      <c r="G52" s="55" t="s">
        <v>535</v>
      </c>
      <c r="H52" s="52">
        <v>112</v>
      </c>
      <c r="I52" s="340">
        <v>9444.18</v>
      </c>
      <c r="J52" s="54" t="s">
        <v>426</v>
      </c>
      <c r="K52" s="51" t="s">
        <v>581</v>
      </c>
      <c r="L52" s="52">
        <v>183</v>
      </c>
      <c r="M52" s="340">
        <v>7112.46</v>
      </c>
    </row>
    <row r="53" spans="1:13" s="13" customFormat="1" ht="12" customHeight="1">
      <c r="A53" s="444"/>
      <c r="B53" s="15" t="s">
        <v>426</v>
      </c>
      <c r="C53" s="51" t="s">
        <v>490</v>
      </c>
      <c r="D53" s="52">
        <v>42</v>
      </c>
      <c r="E53" s="340">
        <v>7555.14</v>
      </c>
      <c r="F53" s="54" t="s">
        <v>426</v>
      </c>
      <c r="G53" s="55" t="s">
        <v>536</v>
      </c>
      <c r="H53" s="52">
        <v>113</v>
      </c>
      <c r="I53" s="340">
        <v>9570.66</v>
      </c>
      <c r="J53" s="54" t="s">
        <v>426</v>
      </c>
      <c r="K53" s="51" t="s">
        <v>582</v>
      </c>
      <c r="L53" s="52">
        <v>184</v>
      </c>
      <c r="M53" s="340">
        <v>7211.4000000000005</v>
      </c>
    </row>
    <row r="54" spans="1:13" s="13" customFormat="1" ht="12" customHeight="1">
      <c r="A54" s="444"/>
      <c r="B54" s="15" t="s">
        <v>426</v>
      </c>
      <c r="C54" s="51" t="s">
        <v>491</v>
      </c>
      <c r="D54" s="52">
        <v>43</v>
      </c>
      <c r="E54" s="340">
        <v>7655.1</v>
      </c>
      <c r="F54" s="54" t="s">
        <v>426</v>
      </c>
      <c r="G54" s="55" t="s">
        <v>537</v>
      </c>
      <c r="H54" s="52">
        <v>114</v>
      </c>
      <c r="I54" s="340">
        <v>9935.82</v>
      </c>
      <c r="J54" s="54" t="s">
        <v>426</v>
      </c>
      <c r="K54" s="51" t="s">
        <v>583</v>
      </c>
      <c r="L54" s="52">
        <v>185</v>
      </c>
      <c r="M54" s="340">
        <v>7311.3600000000006</v>
      </c>
    </row>
    <row r="55" spans="1:13" s="13" customFormat="1" ht="12" customHeight="1">
      <c r="A55" s="444"/>
      <c r="B55" s="15" t="s">
        <v>426</v>
      </c>
      <c r="C55" s="51" t="s">
        <v>492</v>
      </c>
      <c r="D55" s="52">
        <v>44</v>
      </c>
      <c r="E55" s="340">
        <v>7755.06</v>
      </c>
      <c r="F55" s="54" t="s">
        <v>426</v>
      </c>
      <c r="G55" s="55" t="s">
        <v>538</v>
      </c>
      <c r="H55" s="52">
        <v>115</v>
      </c>
      <c r="I55" s="340">
        <v>10064.34</v>
      </c>
      <c r="J55" s="54" t="s">
        <v>426</v>
      </c>
      <c r="K55" s="51" t="s">
        <v>584</v>
      </c>
      <c r="L55" s="52">
        <v>186</v>
      </c>
      <c r="M55" s="340">
        <v>7411.32</v>
      </c>
    </row>
    <row r="56" spans="1:13" s="13" customFormat="1" ht="12" customHeight="1">
      <c r="A56" s="444"/>
      <c r="B56" s="15" t="s">
        <v>426</v>
      </c>
      <c r="C56" s="51" t="s">
        <v>493</v>
      </c>
      <c r="D56" s="52">
        <v>45</v>
      </c>
      <c r="E56" s="340">
        <v>7855.02</v>
      </c>
      <c r="F56" s="54" t="s">
        <v>426</v>
      </c>
      <c r="G56" s="55" t="s">
        <v>539</v>
      </c>
      <c r="H56" s="52">
        <v>116</v>
      </c>
      <c r="I56" s="340">
        <v>10096.98</v>
      </c>
      <c r="J56" s="54" t="s">
        <v>426</v>
      </c>
      <c r="K56" s="51" t="s">
        <v>585</v>
      </c>
      <c r="L56" s="52">
        <v>187</v>
      </c>
      <c r="M56" s="340">
        <v>7510.26</v>
      </c>
    </row>
    <row r="57" spans="1:13" s="13" customFormat="1" ht="12" customHeight="1">
      <c r="A57" s="175"/>
      <c r="B57" s="35"/>
      <c r="C57" s="177" t="s">
        <v>1554</v>
      </c>
      <c r="D57" s="52"/>
      <c r="E57" s="53">
        <v>8069</v>
      </c>
      <c r="F57" s="54"/>
      <c r="G57" s="55" t="s">
        <v>81</v>
      </c>
      <c r="H57" s="52"/>
      <c r="I57" s="53">
        <v>11256</v>
      </c>
      <c r="J57" s="54"/>
      <c r="K57" s="177" t="s">
        <v>78</v>
      </c>
      <c r="L57" s="56"/>
      <c r="M57" s="53" t="s">
        <v>79</v>
      </c>
    </row>
    <row r="58" spans="1:13" s="13" customFormat="1" ht="12" customHeight="1">
      <c r="A58" s="175"/>
      <c r="B58" s="35"/>
      <c r="C58" s="177" t="s">
        <v>1555</v>
      </c>
      <c r="D58" s="52"/>
      <c r="E58" s="53">
        <v>8143</v>
      </c>
      <c r="F58" s="54"/>
      <c r="G58" s="55" t="s">
        <v>82</v>
      </c>
      <c r="H58" s="52"/>
      <c r="I58" s="53">
        <v>11429</v>
      </c>
      <c r="J58" s="54"/>
      <c r="K58" s="51"/>
      <c r="L58" s="52"/>
      <c r="M58" s="53"/>
    </row>
    <row r="59" spans="1:13" s="13" customFormat="1" ht="12" customHeight="1">
      <c r="A59" s="175"/>
      <c r="B59" s="35"/>
      <c r="C59" s="177" t="s">
        <v>1556</v>
      </c>
      <c r="D59" s="52"/>
      <c r="E59" s="53">
        <v>8232</v>
      </c>
      <c r="F59" s="54"/>
      <c r="G59" s="55" t="s">
        <v>83</v>
      </c>
      <c r="H59" s="52"/>
      <c r="I59" s="53">
        <v>11603</v>
      </c>
      <c r="J59" s="54"/>
      <c r="K59" s="51"/>
      <c r="L59" s="52"/>
      <c r="M59" s="53"/>
    </row>
    <row r="60" spans="1:13" s="13" customFormat="1" ht="12" customHeight="1">
      <c r="A60"/>
      <c r="B60" s="35"/>
      <c r="C60" s="51" t="s">
        <v>874</v>
      </c>
      <c r="D60" s="52"/>
      <c r="E60" s="53">
        <v>8389</v>
      </c>
      <c r="F60" s="54"/>
      <c r="G60" s="55" t="s">
        <v>875</v>
      </c>
      <c r="H60" s="52"/>
      <c r="I60" s="53">
        <v>11776</v>
      </c>
      <c r="J60" s="54"/>
      <c r="K60" s="51"/>
      <c r="L60" s="52"/>
      <c r="M60" s="53"/>
    </row>
    <row r="61" spans="1:13" s="13" customFormat="1" ht="12" customHeight="1">
      <c r="A61"/>
      <c r="B61" s="35"/>
      <c r="C61" s="177" t="s">
        <v>1557</v>
      </c>
      <c r="D61" s="52"/>
      <c r="E61" s="53">
        <v>8566</v>
      </c>
      <c r="F61" s="54"/>
      <c r="G61" s="55" t="s">
        <v>84</v>
      </c>
      <c r="H61" s="52"/>
      <c r="I61" s="53">
        <v>11949</v>
      </c>
      <c r="J61" s="54"/>
      <c r="K61" s="51"/>
      <c r="L61" s="52"/>
      <c r="M61" s="53"/>
    </row>
    <row r="62" spans="1:13" s="13" customFormat="1" ht="12" customHeight="1">
      <c r="A62"/>
      <c r="B62" s="35"/>
      <c r="C62" s="177" t="s">
        <v>1558</v>
      </c>
      <c r="D62" s="52"/>
      <c r="E62" s="53">
        <v>8620</v>
      </c>
      <c r="F62" s="54"/>
      <c r="G62" s="55" t="s">
        <v>85</v>
      </c>
      <c r="H62" s="52"/>
      <c r="I62" s="53">
        <v>12819</v>
      </c>
      <c r="J62" s="54"/>
      <c r="K62" s="51"/>
      <c r="L62" s="52"/>
      <c r="M62" s="53"/>
    </row>
    <row r="63" spans="1:13" s="13" customFormat="1" ht="12" customHeight="1">
      <c r="A63"/>
      <c r="B63" s="35"/>
      <c r="C63" s="177" t="s">
        <v>1559</v>
      </c>
      <c r="D63" s="52"/>
      <c r="E63" s="53">
        <v>9909</v>
      </c>
      <c r="F63" s="54"/>
      <c r="G63" s="177" t="s">
        <v>86</v>
      </c>
      <c r="H63" s="52"/>
      <c r="I63" s="53">
        <v>13003</v>
      </c>
      <c r="J63" s="54"/>
      <c r="K63" s="51"/>
      <c r="L63" s="52"/>
      <c r="M63" s="53"/>
    </row>
    <row r="64" spans="1:13" s="13" customFormat="1" ht="12" customHeight="1">
      <c r="A64"/>
      <c r="B64" s="35"/>
      <c r="C64" s="51" t="s">
        <v>494</v>
      </c>
      <c r="D64" s="52"/>
      <c r="E64" s="53">
        <v>10053</v>
      </c>
      <c r="F64" s="54"/>
      <c r="G64" s="177" t="s">
        <v>540</v>
      </c>
      <c r="H64" s="52"/>
      <c r="I64" s="53">
        <v>13188</v>
      </c>
      <c r="J64" s="54"/>
      <c r="K64" s="51"/>
      <c r="L64" s="52"/>
      <c r="M64" s="53"/>
    </row>
    <row r="65" spans="1:13" s="13" customFormat="1" ht="12" customHeight="1">
      <c r="A65"/>
      <c r="B65" s="35"/>
      <c r="C65" s="177" t="s">
        <v>0</v>
      </c>
      <c r="D65" s="52"/>
      <c r="E65" s="53">
        <v>10192</v>
      </c>
      <c r="F65" s="54"/>
      <c r="G65" s="177" t="s">
        <v>87</v>
      </c>
      <c r="H65" s="52"/>
      <c r="I65" s="53">
        <v>13370</v>
      </c>
      <c r="J65" s="54"/>
      <c r="K65" s="51"/>
      <c r="L65" s="52"/>
      <c r="M65" s="53"/>
    </row>
    <row r="66" spans="1:13" s="13" customFormat="1" ht="12" customHeight="1">
      <c r="A66"/>
      <c r="B66" s="35"/>
      <c r="C66" s="177" t="s">
        <v>1</v>
      </c>
      <c r="D66" s="52"/>
      <c r="E66" s="53">
        <v>10326</v>
      </c>
      <c r="F66" s="54"/>
      <c r="G66" s="177" t="s">
        <v>88</v>
      </c>
      <c r="H66" s="52"/>
      <c r="I66" s="53">
        <v>13554</v>
      </c>
      <c r="J66" s="54"/>
      <c r="K66" s="51"/>
      <c r="L66" s="52"/>
      <c r="M66" s="53"/>
    </row>
    <row r="67" spans="1:13" s="13" customFormat="1" ht="12" customHeight="1">
      <c r="A67"/>
      <c r="B67" s="35"/>
      <c r="C67" s="177" t="s">
        <v>2</v>
      </c>
      <c r="D67" s="52"/>
      <c r="E67" s="53">
        <v>10472</v>
      </c>
      <c r="F67" s="54"/>
      <c r="G67" s="177" t="s">
        <v>89</v>
      </c>
      <c r="H67" s="52"/>
      <c r="I67" s="53">
        <v>13733</v>
      </c>
      <c r="J67" s="54"/>
      <c r="K67" s="51"/>
      <c r="L67" s="52"/>
      <c r="M67" s="53"/>
    </row>
    <row r="68" spans="1:13" s="13" customFormat="1" ht="12" customHeight="1">
      <c r="A68"/>
      <c r="B68" s="35"/>
      <c r="C68" s="177" t="s">
        <v>3</v>
      </c>
      <c r="D68" s="52"/>
      <c r="E68" s="53">
        <v>10612</v>
      </c>
      <c r="F68" s="54"/>
      <c r="G68" s="177" t="s">
        <v>90</v>
      </c>
      <c r="H68" s="52"/>
      <c r="I68" s="53">
        <v>13917</v>
      </c>
      <c r="J68" s="54"/>
      <c r="K68" s="51"/>
      <c r="L68" s="52"/>
      <c r="M68" s="53"/>
    </row>
    <row r="69" spans="1:13" s="13" customFormat="1" ht="12" customHeight="1">
      <c r="A69"/>
      <c r="B69" s="35"/>
      <c r="C69" s="177" t="s">
        <v>4</v>
      </c>
      <c r="D69" s="52"/>
      <c r="E69" s="53">
        <v>10749</v>
      </c>
      <c r="F69" s="54"/>
      <c r="G69" s="177" t="s">
        <v>91</v>
      </c>
      <c r="H69" s="52"/>
      <c r="I69" s="53">
        <v>14101</v>
      </c>
      <c r="J69" s="54"/>
      <c r="K69" s="51"/>
      <c r="L69" s="52"/>
      <c r="M69" s="53"/>
    </row>
    <row r="70" spans="1:13" s="13" customFormat="1" ht="12" customHeight="1">
      <c r="A70"/>
      <c r="B70" s="35"/>
      <c r="C70" s="177" t="s">
        <v>5</v>
      </c>
      <c r="D70" s="52"/>
      <c r="E70" s="53">
        <v>10890</v>
      </c>
      <c r="F70" s="54"/>
      <c r="G70" s="177" t="s">
        <v>92</v>
      </c>
      <c r="H70" s="52"/>
      <c r="I70" s="53">
        <v>14286</v>
      </c>
      <c r="J70" s="54"/>
      <c r="K70" s="51"/>
      <c r="L70" s="52"/>
      <c r="M70" s="53"/>
    </row>
    <row r="71" spans="1:13" s="13" customFormat="1" ht="12" customHeight="1">
      <c r="A71"/>
      <c r="B71" s="35"/>
      <c r="C71" s="177" t="s">
        <v>6</v>
      </c>
      <c r="D71" s="52"/>
      <c r="E71" s="53">
        <v>11032</v>
      </c>
      <c r="F71" s="54"/>
      <c r="G71" s="177" t="s">
        <v>93</v>
      </c>
      <c r="H71" s="52"/>
      <c r="I71" s="53">
        <v>14469</v>
      </c>
      <c r="J71" s="54"/>
      <c r="K71" s="51"/>
      <c r="L71" s="52"/>
      <c r="M71" s="53"/>
    </row>
    <row r="72" spans="1:13" s="13" customFormat="1" ht="12" customHeight="1">
      <c r="A72"/>
      <c r="B72" s="35"/>
      <c r="C72" s="55" t="s">
        <v>877</v>
      </c>
      <c r="D72" s="52"/>
      <c r="E72" s="53">
        <v>11170</v>
      </c>
      <c r="F72" s="54"/>
      <c r="G72" s="177" t="s">
        <v>876</v>
      </c>
      <c r="H72" s="52"/>
      <c r="I72" s="53">
        <v>14652</v>
      </c>
      <c r="J72" s="54"/>
      <c r="K72" s="51"/>
      <c r="L72" s="52"/>
      <c r="M72" s="53"/>
    </row>
    <row r="73" spans="1:13" s="13" customFormat="1" ht="12" customHeight="1">
      <c r="A73"/>
      <c r="B73" s="35"/>
      <c r="C73" s="55" t="s">
        <v>7</v>
      </c>
      <c r="D73" s="52"/>
      <c r="E73" s="53">
        <v>11314</v>
      </c>
      <c r="F73" s="54"/>
      <c r="G73" s="177" t="s">
        <v>94</v>
      </c>
      <c r="H73" s="52"/>
      <c r="I73" s="53">
        <v>14837</v>
      </c>
      <c r="J73" s="54"/>
      <c r="K73" s="51"/>
      <c r="L73" s="52"/>
      <c r="M73" s="53"/>
    </row>
    <row r="74" spans="1:13" s="13" customFormat="1" ht="12" customHeight="1">
      <c r="A74"/>
      <c r="B74" s="35"/>
      <c r="C74" s="55" t="s">
        <v>8</v>
      </c>
      <c r="D74" s="52"/>
      <c r="E74" s="53">
        <v>11450</v>
      </c>
      <c r="F74" s="54"/>
      <c r="G74" s="177" t="s">
        <v>95</v>
      </c>
      <c r="H74" s="52"/>
      <c r="I74" s="53">
        <v>15020</v>
      </c>
      <c r="J74" s="54"/>
      <c r="K74" s="51"/>
      <c r="L74" s="52"/>
      <c r="M74" s="53"/>
    </row>
    <row r="75" spans="1:13" s="13" customFormat="1" ht="12" customHeight="1">
      <c r="A75"/>
      <c r="B75" s="35"/>
      <c r="C75" s="55" t="s">
        <v>9</v>
      </c>
      <c r="D75" s="52"/>
      <c r="E75" s="53">
        <v>11589</v>
      </c>
      <c r="F75" s="54"/>
      <c r="G75" s="177" t="s">
        <v>96</v>
      </c>
      <c r="H75" s="52"/>
      <c r="I75" s="53">
        <v>15204</v>
      </c>
      <c r="J75" s="54"/>
      <c r="K75" s="51"/>
      <c r="L75" s="52"/>
      <c r="M75" s="53"/>
    </row>
    <row r="76" spans="1:13" s="13" customFormat="1" ht="12" customHeight="1">
      <c r="A76"/>
      <c r="B76" s="35"/>
      <c r="C76" s="55" t="s">
        <v>10</v>
      </c>
      <c r="D76" s="52"/>
      <c r="E76" s="53">
        <v>11732</v>
      </c>
      <c r="F76" s="54"/>
      <c r="G76" s="177" t="s">
        <v>97</v>
      </c>
      <c r="H76" s="52"/>
      <c r="I76" s="53">
        <v>15389</v>
      </c>
      <c r="J76" s="54"/>
      <c r="K76" s="51"/>
      <c r="L76" s="52"/>
      <c r="M76" s="53"/>
    </row>
    <row r="77" spans="1:13" s="13" customFormat="1" ht="12" customHeight="1">
      <c r="A77"/>
      <c r="B77" s="35"/>
      <c r="C77" s="55" t="s">
        <v>11</v>
      </c>
      <c r="D77" s="52"/>
      <c r="E77" s="53">
        <v>11870</v>
      </c>
      <c r="F77" s="54"/>
      <c r="G77" s="177" t="s">
        <v>98</v>
      </c>
      <c r="H77" s="52"/>
      <c r="I77" s="53">
        <v>15573</v>
      </c>
      <c r="J77" s="54"/>
      <c r="K77" s="51"/>
      <c r="L77" s="52"/>
      <c r="M77" s="53"/>
    </row>
    <row r="78" spans="1:13" s="13" customFormat="1" ht="12" customHeight="1">
      <c r="A78"/>
      <c r="B78" s="35"/>
      <c r="C78" s="55" t="s">
        <v>879</v>
      </c>
      <c r="D78" s="52"/>
      <c r="E78" s="53">
        <v>12009</v>
      </c>
      <c r="F78" s="54"/>
      <c r="G78" s="177" t="s">
        <v>878</v>
      </c>
      <c r="H78" s="52"/>
      <c r="I78" s="53">
        <v>15758</v>
      </c>
      <c r="J78" s="54"/>
      <c r="K78" s="51"/>
      <c r="L78" s="52"/>
      <c r="M78" s="53"/>
    </row>
    <row r="79" spans="1:13" s="13" customFormat="1" ht="12" customHeight="1">
      <c r="A79"/>
      <c r="B79" s="35"/>
      <c r="C79" s="55" t="s">
        <v>12</v>
      </c>
      <c r="D79" s="52"/>
      <c r="E79" s="53">
        <v>12147</v>
      </c>
      <c r="F79" s="54"/>
      <c r="G79" s="177" t="s">
        <v>99</v>
      </c>
      <c r="H79" s="52"/>
      <c r="I79" s="53">
        <v>15941</v>
      </c>
      <c r="J79" s="54"/>
      <c r="K79" s="51"/>
      <c r="L79" s="52"/>
      <c r="M79" s="53"/>
    </row>
    <row r="80" spans="1:13" ht="13.5" thickBot="1">
      <c r="B80" s="16" t="s">
        <v>426</v>
      </c>
      <c r="C80" s="55" t="s">
        <v>880</v>
      </c>
      <c r="D80" s="52">
        <v>71</v>
      </c>
      <c r="E80" s="53">
        <v>12291</v>
      </c>
      <c r="F80" s="54" t="s">
        <v>426</v>
      </c>
      <c r="G80" s="177" t="s">
        <v>881</v>
      </c>
      <c r="H80" s="52"/>
      <c r="I80" s="53">
        <v>16125</v>
      </c>
      <c r="J80" s="56"/>
      <c r="K80" s="51"/>
      <c r="L80" s="52"/>
      <c r="M80" s="53"/>
    </row>
    <row r="81" spans="1:13">
      <c r="B81" s="18"/>
      <c r="C81" s="55" t="s">
        <v>13</v>
      </c>
      <c r="D81" s="52"/>
      <c r="E81" s="53">
        <v>12429</v>
      </c>
      <c r="F81" s="54"/>
      <c r="G81" s="177" t="s">
        <v>100</v>
      </c>
      <c r="H81" s="52"/>
      <c r="I81" s="53">
        <v>16310</v>
      </c>
      <c r="J81" s="56"/>
      <c r="K81" s="51"/>
      <c r="L81" s="52"/>
      <c r="M81" s="53"/>
    </row>
    <row r="82" spans="1:13">
      <c r="B82" s="18"/>
      <c r="C82" s="55" t="s">
        <v>14</v>
      </c>
      <c r="D82" s="52"/>
      <c r="E82" s="53">
        <v>12573</v>
      </c>
      <c r="F82" s="54"/>
      <c r="G82" s="177" t="s">
        <v>101</v>
      </c>
      <c r="H82" s="52"/>
      <c r="I82" s="53">
        <v>16487</v>
      </c>
      <c r="J82" s="56"/>
      <c r="K82" s="51"/>
      <c r="L82" s="52"/>
      <c r="M82" s="53"/>
    </row>
    <row r="83" spans="1:13">
      <c r="B83" s="18"/>
      <c r="C83" s="55" t="s">
        <v>15</v>
      </c>
      <c r="D83" s="52"/>
      <c r="E83" s="53">
        <v>12712</v>
      </c>
      <c r="F83" s="54"/>
      <c r="G83" s="177" t="s">
        <v>102</v>
      </c>
      <c r="H83" s="52"/>
      <c r="I83" s="53">
        <v>16672</v>
      </c>
      <c r="J83" s="56"/>
      <c r="K83" s="51"/>
      <c r="L83" s="52"/>
      <c r="M83" s="53"/>
    </row>
    <row r="84" spans="1:13">
      <c r="B84" s="18"/>
      <c r="C84" s="55" t="s">
        <v>16</v>
      </c>
      <c r="D84" s="52"/>
      <c r="E84" s="53">
        <v>12850</v>
      </c>
      <c r="F84" s="54"/>
      <c r="G84" s="177" t="s">
        <v>103</v>
      </c>
      <c r="H84" s="52"/>
      <c r="I84" s="53" t="s">
        <v>867</v>
      </c>
      <c r="J84" s="56"/>
      <c r="K84" s="51"/>
      <c r="L84" s="52"/>
      <c r="M84" s="53"/>
    </row>
    <row r="85" spans="1:13">
      <c r="B85" s="18"/>
      <c r="C85" s="55" t="s">
        <v>17</v>
      </c>
      <c r="D85" s="52"/>
      <c r="E85" s="53">
        <v>12993</v>
      </c>
      <c r="F85" s="54"/>
      <c r="G85" s="177" t="s">
        <v>104</v>
      </c>
      <c r="H85" s="52"/>
      <c r="I85" s="53">
        <v>17040</v>
      </c>
      <c r="J85" s="56"/>
      <c r="K85" s="51"/>
      <c r="L85" s="52"/>
      <c r="M85" s="53"/>
    </row>
    <row r="86" spans="1:13">
      <c r="B86" s="18"/>
      <c r="C86" s="55" t="s">
        <v>18</v>
      </c>
      <c r="D86" s="52"/>
      <c r="E86" s="53">
        <v>13131</v>
      </c>
      <c r="F86" s="54"/>
      <c r="G86" s="177" t="s">
        <v>105</v>
      </c>
      <c r="H86" s="52"/>
      <c r="I86" s="53">
        <v>17224</v>
      </c>
      <c r="J86" s="56"/>
      <c r="K86" s="51"/>
      <c r="L86" s="52"/>
      <c r="M86" s="53"/>
    </row>
    <row r="87" spans="1:13">
      <c r="B87" s="18"/>
      <c r="C87" s="55" t="s">
        <v>19</v>
      </c>
      <c r="D87" s="52"/>
      <c r="E87" s="53">
        <v>13270</v>
      </c>
      <c r="F87" s="54"/>
      <c r="G87" s="177" t="s">
        <v>106</v>
      </c>
      <c r="H87" s="52"/>
      <c r="I87" s="53">
        <v>17408</v>
      </c>
      <c r="J87" s="56"/>
      <c r="K87" s="51"/>
      <c r="L87" s="52"/>
      <c r="M87" s="53"/>
    </row>
    <row r="88" spans="1:13">
      <c r="B88" s="18"/>
      <c r="C88" s="55" t="s">
        <v>80</v>
      </c>
      <c r="D88" s="52"/>
      <c r="E88" s="53">
        <v>13400</v>
      </c>
      <c r="F88" s="54"/>
      <c r="G88" s="177" t="s">
        <v>107</v>
      </c>
      <c r="H88" s="52"/>
      <c r="I88" s="53">
        <v>17591</v>
      </c>
      <c r="J88" s="56"/>
      <c r="K88" s="51"/>
      <c r="L88" s="52"/>
      <c r="M88" s="53"/>
    </row>
    <row r="89" spans="1:13">
      <c r="B89" s="18"/>
      <c r="C89" s="55" t="s">
        <v>20</v>
      </c>
      <c r="D89" s="52"/>
      <c r="E89" s="53">
        <v>13522</v>
      </c>
      <c r="F89" s="54"/>
      <c r="G89" s="177" t="s">
        <v>108</v>
      </c>
      <c r="H89" s="52"/>
      <c r="I89" s="53">
        <v>17774</v>
      </c>
      <c r="J89" s="56"/>
      <c r="K89" s="51"/>
      <c r="L89" s="52"/>
      <c r="M89" s="53"/>
    </row>
    <row r="90" spans="1:13">
      <c r="A90" s="17"/>
      <c r="B90" s="18" t="s">
        <v>427</v>
      </c>
      <c r="C90" s="57" t="s">
        <v>1549</v>
      </c>
      <c r="D90" s="58"/>
      <c r="F90" s="60"/>
      <c r="G90" s="61"/>
      <c r="H90" s="58"/>
      <c r="I90" s="59"/>
      <c r="J90" s="62"/>
      <c r="K90" s="63"/>
      <c r="L90" s="58"/>
      <c r="M90" s="64"/>
    </row>
    <row r="91" spans="1:13" ht="13.5" thickBot="1">
      <c r="A91" s="17"/>
      <c r="B91" s="18"/>
      <c r="C91" s="57"/>
      <c r="D91" s="58"/>
      <c r="E91" s="59"/>
      <c r="F91" s="60"/>
      <c r="G91" s="61"/>
      <c r="H91" s="58"/>
      <c r="I91" s="59"/>
      <c r="J91" s="62"/>
      <c r="K91" s="63"/>
      <c r="L91" s="58"/>
      <c r="M91" s="65"/>
    </row>
    <row r="92" spans="1:13" ht="15.75" thickBot="1">
      <c r="B92" s="19" t="s">
        <v>428</v>
      </c>
      <c r="C92" s="129" t="s">
        <v>428</v>
      </c>
      <c r="D92" s="129"/>
      <c r="E92" s="129"/>
      <c r="F92" s="129"/>
      <c r="G92" s="129"/>
      <c r="H92" s="129"/>
      <c r="I92" s="176"/>
      <c r="J92" s="66"/>
      <c r="K92" s="66"/>
      <c r="L92" s="66"/>
      <c r="M92" s="66"/>
    </row>
    <row r="93" spans="1:13">
      <c r="B93" s="20" t="s">
        <v>426</v>
      </c>
      <c r="C93" s="51" t="s">
        <v>586</v>
      </c>
      <c r="D93" s="67">
        <v>214</v>
      </c>
      <c r="E93" s="340">
        <v>2502.06</v>
      </c>
      <c r="F93" s="68" t="s">
        <v>426</v>
      </c>
      <c r="G93" s="55" t="s">
        <v>657</v>
      </c>
      <c r="H93" s="69"/>
      <c r="I93" s="53">
        <v>3421</v>
      </c>
      <c r="J93" s="68" t="s">
        <v>426</v>
      </c>
      <c r="K93" s="51" t="s">
        <v>873</v>
      </c>
      <c r="L93" s="69"/>
      <c r="M93" s="53">
        <v>29400</v>
      </c>
    </row>
    <row r="94" spans="1:13">
      <c r="B94" s="21" t="s">
        <v>426</v>
      </c>
      <c r="C94" s="51" t="s">
        <v>587</v>
      </c>
      <c r="D94" s="67">
        <v>215</v>
      </c>
      <c r="E94" s="340">
        <v>2516.34</v>
      </c>
      <c r="F94" s="68" t="s">
        <v>426</v>
      </c>
      <c r="G94" s="55" t="s">
        <v>658</v>
      </c>
      <c r="H94" s="69"/>
      <c r="I94" s="53">
        <v>3525</v>
      </c>
      <c r="J94" s="68" t="s">
        <v>426</v>
      </c>
      <c r="K94" s="177" t="s">
        <v>33</v>
      </c>
      <c r="L94" s="52">
        <v>143</v>
      </c>
      <c r="M94" s="53">
        <v>2845</v>
      </c>
    </row>
    <row r="95" spans="1:13">
      <c r="B95" s="21" t="s">
        <v>426</v>
      </c>
      <c r="C95" s="51" t="s">
        <v>588</v>
      </c>
      <c r="D95" s="67">
        <v>216</v>
      </c>
      <c r="E95" s="340">
        <v>2656.08</v>
      </c>
      <c r="F95" s="68" t="s">
        <v>426</v>
      </c>
      <c r="G95" s="55" t="s">
        <v>659</v>
      </c>
      <c r="H95" s="69"/>
      <c r="I95" s="53">
        <v>3764</v>
      </c>
      <c r="J95" s="68" t="s">
        <v>426</v>
      </c>
      <c r="K95" s="177" t="s">
        <v>34</v>
      </c>
      <c r="L95" s="52">
        <v>144</v>
      </c>
      <c r="M95" s="53">
        <v>2699</v>
      </c>
    </row>
    <row r="96" spans="1:13">
      <c r="B96" s="21" t="s">
        <v>426</v>
      </c>
      <c r="C96" s="51" t="s">
        <v>589</v>
      </c>
      <c r="D96" s="67">
        <v>217</v>
      </c>
      <c r="E96" s="340">
        <v>2780.52</v>
      </c>
      <c r="F96" s="68" t="s">
        <v>426</v>
      </c>
      <c r="G96" s="55" t="s">
        <v>660</v>
      </c>
      <c r="H96" s="69"/>
      <c r="I96" s="53">
        <v>3935</v>
      </c>
      <c r="J96" s="68" t="s">
        <v>426</v>
      </c>
      <c r="K96" s="177" t="s">
        <v>35</v>
      </c>
      <c r="L96" s="52">
        <v>145</v>
      </c>
      <c r="M96" s="53">
        <v>2821</v>
      </c>
    </row>
    <row r="97" spans="2:13">
      <c r="B97" s="21" t="s">
        <v>426</v>
      </c>
      <c r="C97" s="51" t="s">
        <v>590</v>
      </c>
      <c r="D97" s="67">
        <v>218</v>
      </c>
      <c r="E97" s="340">
        <v>2857.02</v>
      </c>
      <c r="F97" s="68" t="s">
        <v>426</v>
      </c>
      <c r="G97" s="55" t="s">
        <v>661</v>
      </c>
      <c r="H97" s="69"/>
      <c r="I97" s="53">
        <v>4106</v>
      </c>
      <c r="J97" s="68" t="s">
        <v>426</v>
      </c>
      <c r="K97" s="177" t="s">
        <v>36</v>
      </c>
      <c r="L97" s="52">
        <v>146</v>
      </c>
      <c r="M97" s="53">
        <v>2941</v>
      </c>
    </row>
    <row r="98" spans="2:13">
      <c r="B98" s="21" t="s">
        <v>426</v>
      </c>
      <c r="C98" s="51" t="s">
        <v>591</v>
      </c>
      <c r="D98" s="67">
        <v>219</v>
      </c>
      <c r="E98" s="340">
        <v>3009</v>
      </c>
      <c r="F98" s="68" t="s">
        <v>426</v>
      </c>
      <c r="G98" s="55" t="s">
        <v>662</v>
      </c>
      <c r="H98" s="69"/>
      <c r="I98" s="53">
        <v>4277</v>
      </c>
      <c r="J98" s="68" t="s">
        <v>426</v>
      </c>
      <c r="K98" s="177" t="s">
        <v>37</v>
      </c>
      <c r="L98" s="52">
        <v>147</v>
      </c>
      <c r="M98" s="53">
        <v>3063</v>
      </c>
    </row>
    <row r="99" spans="2:13">
      <c r="B99" s="21" t="s">
        <v>426</v>
      </c>
      <c r="C99" s="51" t="s">
        <v>592</v>
      </c>
      <c r="D99" s="67">
        <v>220</v>
      </c>
      <c r="E99" s="340">
        <v>3100.8</v>
      </c>
      <c r="F99" s="68" t="s">
        <v>426</v>
      </c>
      <c r="G99" s="55" t="s">
        <v>663</v>
      </c>
      <c r="H99" s="69"/>
      <c r="I99" s="53">
        <v>4448</v>
      </c>
      <c r="J99" s="68" t="s">
        <v>426</v>
      </c>
      <c r="K99" s="177" t="s">
        <v>38</v>
      </c>
      <c r="L99" s="52">
        <v>148</v>
      </c>
      <c r="M99" s="53">
        <v>3184</v>
      </c>
    </row>
    <row r="100" spans="2:13">
      <c r="B100" s="21" t="s">
        <v>426</v>
      </c>
      <c r="C100" s="51" t="s">
        <v>593</v>
      </c>
      <c r="D100" s="67">
        <v>221</v>
      </c>
      <c r="E100" s="340">
        <v>3211.98</v>
      </c>
      <c r="F100" s="68" t="s">
        <v>426</v>
      </c>
      <c r="G100" s="55" t="s">
        <v>664</v>
      </c>
      <c r="H100" s="69"/>
      <c r="I100" s="53">
        <v>4619</v>
      </c>
      <c r="J100" s="68" t="s">
        <v>426</v>
      </c>
      <c r="K100" s="177" t="s">
        <v>39</v>
      </c>
      <c r="L100" s="52">
        <v>149</v>
      </c>
      <c r="M100" s="53">
        <v>3305</v>
      </c>
    </row>
    <row r="101" spans="2:13">
      <c r="B101" s="21" t="s">
        <v>426</v>
      </c>
      <c r="C101" s="51" t="s">
        <v>594</v>
      </c>
      <c r="D101" s="67">
        <v>222</v>
      </c>
      <c r="E101" s="340">
        <v>3323.16</v>
      </c>
      <c r="F101" s="68" t="s">
        <v>426</v>
      </c>
      <c r="G101" s="55" t="s">
        <v>665</v>
      </c>
      <c r="H101" s="69"/>
      <c r="I101" s="53">
        <v>4790</v>
      </c>
      <c r="J101" s="68" t="s">
        <v>426</v>
      </c>
      <c r="K101" s="177" t="s">
        <v>40</v>
      </c>
      <c r="L101" s="52">
        <v>150</v>
      </c>
      <c r="M101" s="53">
        <v>3197</v>
      </c>
    </row>
    <row r="102" spans="2:13">
      <c r="B102" s="21" t="s">
        <v>426</v>
      </c>
      <c r="C102" s="51" t="s">
        <v>595</v>
      </c>
      <c r="D102" s="67">
        <v>223</v>
      </c>
      <c r="E102" s="340">
        <v>3496.56</v>
      </c>
      <c r="F102" s="68" t="s">
        <v>426</v>
      </c>
      <c r="G102" s="55" t="s">
        <v>666</v>
      </c>
      <c r="H102" s="69"/>
      <c r="I102" s="53">
        <v>4961</v>
      </c>
      <c r="J102" s="68" t="s">
        <v>426</v>
      </c>
      <c r="K102" s="177" t="s">
        <v>41</v>
      </c>
      <c r="L102" s="52">
        <v>151</v>
      </c>
      <c r="M102" s="53">
        <v>3316</v>
      </c>
    </row>
    <row r="103" spans="2:13">
      <c r="B103" s="21" t="s">
        <v>426</v>
      </c>
      <c r="C103" s="51" t="s">
        <v>596</v>
      </c>
      <c r="D103" s="67">
        <v>224</v>
      </c>
      <c r="E103" s="340">
        <v>3580.2000000000003</v>
      </c>
      <c r="F103" s="68" t="s">
        <v>426</v>
      </c>
      <c r="G103" s="55" t="s">
        <v>667</v>
      </c>
      <c r="H103" s="69">
        <v>285</v>
      </c>
      <c r="I103" s="53">
        <v>5132</v>
      </c>
      <c r="J103" s="68" t="s">
        <v>426</v>
      </c>
      <c r="K103" s="177" t="s">
        <v>42</v>
      </c>
      <c r="L103" s="52">
        <v>152</v>
      </c>
      <c r="M103" s="53">
        <v>3434</v>
      </c>
    </row>
    <row r="104" spans="2:13">
      <c r="B104" s="21" t="s">
        <v>426</v>
      </c>
      <c r="C104" s="51" t="s">
        <v>597</v>
      </c>
      <c r="D104" s="67">
        <v>225</v>
      </c>
      <c r="E104" s="340">
        <v>3621</v>
      </c>
      <c r="F104" s="68" t="s">
        <v>426</v>
      </c>
      <c r="G104" s="55" t="s">
        <v>668</v>
      </c>
      <c r="H104" s="69">
        <v>286</v>
      </c>
      <c r="I104" s="53">
        <v>5303</v>
      </c>
      <c r="J104" s="68" t="s">
        <v>426</v>
      </c>
      <c r="K104" s="177" t="s">
        <v>43</v>
      </c>
      <c r="L104" s="52">
        <v>153</v>
      </c>
      <c r="M104" s="53">
        <v>3553</v>
      </c>
    </row>
    <row r="105" spans="2:13">
      <c r="B105" s="21" t="s">
        <v>426</v>
      </c>
      <c r="C105" s="51" t="s">
        <v>598</v>
      </c>
      <c r="D105" s="67">
        <v>226</v>
      </c>
      <c r="E105" s="340">
        <v>3823.98</v>
      </c>
      <c r="F105" s="68" t="s">
        <v>426</v>
      </c>
      <c r="G105" s="55" t="s">
        <v>669</v>
      </c>
      <c r="H105" s="69">
        <v>287</v>
      </c>
      <c r="I105" s="53">
        <v>5474</v>
      </c>
      <c r="J105" s="68" t="s">
        <v>426</v>
      </c>
      <c r="K105" s="177" t="s">
        <v>44</v>
      </c>
      <c r="L105" s="52">
        <v>154</v>
      </c>
      <c r="M105" s="53">
        <v>3672</v>
      </c>
    </row>
    <row r="106" spans="2:13">
      <c r="B106" s="21" t="s">
        <v>426</v>
      </c>
      <c r="C106" s="51" t="s">
        <v>599</v>
      </c>
      <c r="D106" s="67">
        <v>227</v>
      </c>
      <c r="E106" s="340">
        <v>3982.08</v>
      </c>
      <c r="F106" s="68" t="s">
        <v>426</v>
      </c>
      <c r="G106" s="55" t="s">
        <v>670</v>
      </c>
      <c r="H106" s="69">
        <v>288</v>
      </c>
      <c r="I106" s="53">
        <v>5646</v>
      </c>
      <c r="J106" s="68" t="s">
        <v>426</v>
      </c>
      <c r="K106" s="177" t="s">
        <v>45</v>
      </c>
      <c r="L106" s="52">
        <v>155</v>
      </c>
      <c r="M106" s="53">
        <v>3791</v>
      </c>
    </row>
    <row r="107" spans="2:13">
      <c r="B107" s="21" t="s">
        <v>426</v>
      </c>
      <c r="C107" s="51" t="s">
        <v>600</v>
      </c>
      <c r="D107" s="67">
        <v>228</v>
      </c>
      <c r="E107" s="340">
        <v>4052.46</v>
      </c>
      <c r="F107" s="68" t="s">
        <v>426</v>
      </c>
      <c r="G107" s="55" t="s">
        <v>671</v>
      </c>
      <c r="H107" s="69">
        <v>289</v>
      </c>
      <c r="I107" s="53">
        <v>5817</v>
      </c>
      <c r="J107" s="68" t="s">
        <v>426</v>
      </c>
      <c r="K107" s="177" t="s">
        <v>46</v>
      </c>
      <c r="L107" s="52">
        <v>156</v>
      </c>
      <c r="M107" s="53">
        <v>3909</v>
      </c>
    </row>
    <row r="108" spans="2:13">
      <c r="B108" s="21" t="s">
        <v>426</v>
      </c>
      <c r="C108" s="51" t="s">
        <v>601</v>
      </c>
      <c r="D108" s="67">
        <v>229</v>
      </c>
      <c r="E108" s="340">
        <v>4213.62</v>
      </c>
      <c r="F108" s="68" t="s">
        <v>426</v>
      </c>
      <c r="G108" s="55" t="s">
        <v>672</v>
      </c>
      <c r="H108" s="69">
        <v>290</v>
      </c>
      <c r="I108" s="53">
        <v>5988</v>
      </c>
      <c r="J108" s="68" t="s">
        <v>426</v>
      </c>
      <c r="K108" s="177" t="s">
        <v>47</v>
      </c>
      <c r="L108" s="52">
        <v>157</v>
      </c>
      <c r="M108" s="53">
        <v>4292</v>
      </c>
    </row>
    <row r="109" spans="2:13">
      <c r="B109" s="21" t="s">
        <v>426</v>
      </c>
      <c r="C109" s="51" t="s">
        <v>602</v>
      </c>
      <c r="D109" s="67">
        <v>230</v>
      </c>
      <c r="E109" s="340">
        <v>4296.24</v>
      </c>
      <c r="F109" s="68" t="s">
        <v>426</v>
      </c>
      <c r="G109" s="55" t="s">
        <v>673</v>
      </c>
      <c r="H109" s="69">
        <v>291</v>
      </c>
      <c r="I109" s="53">
        <v>6159</v>
      </c>
      <c r="J109" s="68" t="s">
        <v>426</v>
      </c>
      <c r="K109" s="177" t="s">
        <v>48</v>
      </c>
      <c r="L109" s="52">
        <v>158</v>
      </c>
      <c r="M109" s="53">
        <v>4147</v>
      </c>
    </row>
    <row r="110" spans="2:13">
      <c r="B110" s="21" t="s">
        <v>426</v>
      </c>
      <c r="C110" s="51" t="s">
        <v>603</v>
      </c>
      <c r="D110" s="67">
        <v>231</v>
      </c>
      <c r="E110" s="340">
        <v>4677.72</v>
      </c>
      <c r="F110" s="68" t="s">
        <v>426</v>
      </c>
      <c r="G110" s="55" t="s">
        <v>674</v>
      </c>
      <c r="H110" s="69">
        <v>292</v>
      </c>
      <c r="I110" s="53">
        <v>6330</v>
      </c>
      <c r="J110" s="68" t="s">
        <v>426</v>
      </c>
      <c r="K110" s="177" t="s">
        <v>49</v>
      </c>
      <c r="L110" s="52">
        <v>159</v>
      </c>
      <c r="M110" s="53">
        <v>4267</v>
      </c>
    </row>
    <row r="111" spans="2:13">
      <c r="B111" s="21" t="s">
        <v>426</v>
      </c>
      <c r="C111" s="51" t="s">
        <v>604</v>
      </c>
      <c r="D111" s="67">
        <v>232</v>
      </c>
      <c r="E111" s="340">
        <v>4768.5</v>
      </c>
      <c r="F111" s="68" t="s">
        <v>426</v>
      </c>
      <c r="G111" s="55" t="s">
        <v>675</v>
      </c>
      <c r="H111" s="69">
        <v>293</v>
      </c>
      <c r="I111" s="53">
        <v>6501</v>
      </c>
      <c r="J111" s="68" t="s">
        <v>426</v>
      </c>
      <c r="K111" s="177" t="s">
        <v>50</v>
      </c>
      <c r="L111" s="52">
        <v>160</v>
      </c>
      <c r="M111" s="53">
        <v>4388</v>
      </c>
    </row>
    <row r="112" spans="2:13">
      <c r="B112" s="21" t="s">
        <v>426</v>
      </c>
      <c r="C112" s="51" t="s">
        <v>605</v>
      </c>
      <c r="D112" s="67">
        <v>233</v>
      </c>
      <c r="E112" s="340">
        <v>4837.8599999999997</v>
      </c>
      <c r="F112" s="68" t="s">
        <v>426</v>
      </c>
      <c r="G112" s="55" t="s">
        <v>676</v>
      </c>
      <c r="H112" s="69">
        <v>294</v>
      </c>
      <c r="I112" s="53">
        <v>6672</v>
      </c>
      <c r="J112" s="68" t="s">
        <v>426</v>
      </c>
      <c r="K112" s="177" t="s">
        <v>51</v>
      </c>
      <c r="L112" s="52">
        <v>161</v>
      </c>
      <c r="M112" s="53">
        <v>4504</v>
      </c>
    </row>
    <row r="113" spans="2:13">
      <c r="B113" s="21" t="s">
        <v>426</v>
      </c>
      <c r="C113" s="51" t="s">
        <v>606</v>
      </c>
      <c r="D113" s="67">
        <v>234</v>
      </c>
      <c r="E113" s="340">
        <v>4866.42</v>
      </c>
      <c r="F113" s="68" t="s">
        <v>426</v>
      </c>
      <c r="G113" s="55" t="s">
        <v>677</v>
      </c>
      <c r="H113" s="69">
        <v>295</v>
      </c>
      <c r="I113" s="53">
        <v>6843</v>
      </c>
      <c r="J113" s="68" t="s">
        <v>426</v>
      </c>
      <c r="K113" s="177" t="s">
        <v>52</v>
      </c>
      <c r="L113" s="52">
        <v>162</v>
      </c>
      <c r="M113" s="53">
        <v>4625</v>
      </c>
    </row>
    <row r="114" spans="2:13">
      <c r="B114" s="21" t="s">
        <v>426</v>
      </c>
      <c r="C114" s="51" t="s">
        <v>607</v>
      </c>
      <c r="D114" s="67">
        <v>235</v>
      </c>
      <c r="E114" s="340">
        <v>4907.22</v>
      </c>
      <c r="F114" s="68" t="s">
        <v>426</v>
      </c>
      <c r="G114" s="55" t="s">
        <v>678</v>
      </c>
      <c r="H114" s="69">
        <v>296</v>
      </c>
      <c r="I114" s="53">
        <v>7014</v>
      </c>
      <c r="J114" s="68" t="s">
        <v>426</v>
      </c>
      <c r="K114" s="177" t="s">
        <v>53</v>
      </c>
      <c r="L114" s="52">
        <v>163</v>
      </c>
      <c r="M114" s="53">
        <v>4745</v>
      </c>
    </row>
    <row r="115" spans="2:13">
      <c r="B115" s="21" t="s">
        <v>426</v>
      </c>
      <c r="C115" s="51" t="s">
        <v>608</v>
      </c>
      <c r="D115" s="67">
        <v>236</v>
      </c>
      <c r="E115" s="340">
        <v>4935.78</v>
      </c>
      <c r="F115" s="68" t="s">
        <v>426</v>
      </c>
      <c r="G115" s="55" t="s">
        <v>679</v>
      </c>
      <c r="H115" s="69">
        <v>297</v>
      </c>
      <c r="I115" s="53">
        <v>7185</v>
      </c>
      <c r="J115" s="68" t="s">
        <v>426</v>
      </c>
      <c r="K115" s="177" t="s">
        <v>54</v>
      </c>
      <c r="L115" s="52">
        <v>164</v>
      </c>
      <c r="M115" s="53">
        <v>4862</v>
      </c>
    </row>
    <row r="116" spans="2:13">
      <c r="B116" s="21" t="s">
        <v>426</v>
      </c>
      <c r="C116" s="51" t="s">
        <v>609</v>
      </c>
      <c r="D116" s="67">
        <v>237</v>
      </c>
      <c r="E116" s="340">
        <v>5164.26</v>
      </c>
      <c r="F116" s="68" t="s">
        <v>426</v>
      </c>
      <c r="G116" s="55" t="s">
        <v>680</v>
      </c>
      <c r="H116" s="69">
        <v>298</v>
      </c>
      <c r="I116" s="53">
        <v>7356</v>
      </c>
      <c r="J116" s="68" t="s">
        <v>426</v>
      </c>
      <c r="K116" s="177" t="s">
        <v>55</v>
      </c>
      <c r="L116" s="52">
        <v>165</v>
      </c>
      <c r="M116" s="53">
        <v>4982</v>
      </c>
    </row>
    <row r="117" spans="2:13">
      <c r="B117" s="21" t="s">
        <v>426</v>
      </c>
      <c r="C117" s="51" t="s">
        <v>610</v>
      </c>
      <c r="D117" s="67">
        <v>238</v>
      </c>
      <c r="E117" s="340">
        <v>5532.4800000000005</v>
      </c>
      <c r="F117" s="68" t="s">
        <v>426</v>
      </c>
      <c r="G117" s="55" t="s">
        <v>681</v>
      </c>
      <c r="H117" s="69">
        <v>299</v>
      </c>
      <c r="I117" s="53">
        <v>7528</v>
      </c>
      <c r="J117" s="68" t="s">
        <v>426</v>
      </c>
      <c r="K117" s="177" t="s">
        <v>56</v>
      </c>
      <c r="L117" s="52">
        <v>166</v>
      </c>
      <c r="M117" s="53">
        <v>5102</v>
      </c>
    </row>
    <row r="118" spans="2:13">
      <c r="B118" s="21" t="s">
        <v>426</v>
      </c>
      <c r="C118" s="51" t="s">
        <v>611</v>
      </c>
      <c r="D118" s="67">
        <v>239</v>
      </c>
      <c r="E118" s="340">
        <v>5706.9000000000005</v>
      </c>
      <c r="F118" s="68" t="s">
        <v>426</v>
      </c>
      <c r="G118" s="55" t="s">
        <v>682</v>
      </c>
      <c r="H118" s="69">
        <v>300</v>
      </c>
      <c r="I118" s="53">
        <v>7699</v>
      </c>
      <c r="J118" s="68" t="s">
        <v>426</v>
      </c>
      <c r="K118" s="177" t="s">
        <v>57</v>
      </c>
      <c r="L118" s="52">
        <v>167</v>
      </c>
      <c r="M118" s="53">
        <v>5199</v>
      </c>
    </row>
    <row r="119" spans="2:13">
      <c r="B119" s="21" t="s">
        <v>426</v>
      </c>
      <c r="C119" s="51" t="s">
        <v>612</v>
      </c>
      <c r="D119" s="67">
        <v>240</v>
      </c>
      <c r="E119" s="340">
        <v>5776.26</v>
      </c>
      <c r="F119" s="68" t="s">
        <v>426</v>
      </c>
      <c r="G119" s="55" t="s">
        <v>683</v>
      </c>
      <c r="H119" s="69">
        <v>301</v>
      </c>
      <c r="I119" s="53">
        <v>7870</v>
      </c>
      <c r="J119" s="68" t="s">
        <v>426</v>
      </c>
      <c r="K119" s="177" t="s">
        <v>58</v>
      </c>
      <c r="L119" s="52">
        <v>168</v>
      </c>
      <c r="M119" s="53">
        <v>5297</v>
      </c>
    </row>
    <row r="120" spans="2:13">
      <c r="B120" s="21" t="s">
        <v>426</v>
      </c>
      <c r="C120" s="51" t="s">
        <v>613</v>
      </c>
      <c r="D120" s="67">
        <v>241</v>
      </c>
      <c r="E120" s="340">
        <v>5971.08</v>
      </c>
      <c r="F120" s="68" t="s">
        <v>426</v>
      </c>
      <c r="G120" s="55" t="s">
        <v>684</v>
      </c>
      <c r="H120" s="69">
        <v>302</v>
      </c>
      <c r="I120" s="53">
        <v>8041</v>
      </c>
      <c r="J120" s="68" t="s">
        <v>426</v>
      </c>
      <c r="K120" s="177" t="s">
        <v>59</v>
      </c>
      <c r="L120" s="52">
        <v>169</v>
      </c>
      <c r="M120" s="53">
        <v>5394</v>
      </c>
    </row>
    <row r="121" spans="2:13">
      <c r="B121" s="21" t="s">
        <v>426</v>
      </c>
      <c r="C121" s="51" t="s">
        <v>614</v>
      </c>
      <c r="D121" s="67">
        <v>242</v>
      </c>
      <c r="E121" s="340">
        <v>6004.74</v>
      </c>
      <c r="F121" s="68" t="s">
        <v>426</v>
      </c>
      <c r="G121" s="55" t="s">
        <v>685</v>
      </c>
      <c r="H121" s="69">
        <v>303</v>
      </c>
      <c r="I121" s="53">
        <v>8212</v>
      </c>
      <c r="J121" s="68" t="s">
        <v>426</v>
      </c>
      <c r="K121" s="177" t="s">
        <v>60</v>
      </c>
      <c r="L121" s="52">
        <v>170</v>
      </c>
      <c r="M121" s="53">
        <v>5492</v>
      </c>
    </row>
    <row r="122" spans="2:13">
      <c r="B122" s="21" t="s">
        <v>426</v>
      </c>
      <c r="C122" s="51" t="s">
        <v>615</v>
      </c>
      <c r="D122" s="67">
        <v>243</v>
      </c>
      <c r="E122" s="340">
        <v>6060.84</v>
      </c>
      <c r="F122" s="68" t="s">
        <v>426</v>
      </c>
      <c r="G122" s="55" t="s">
        <v>686</v>
      </c>
      <c r="H122" s="69">
        <v>304</v>
      </c>
      <c r="I122" s="53">
        <v>8383</v>
      </c>
      <c r="J122" s="68" t="s">
        <v>426</v>
      </c>
      <c r="K122" s="177" t="s">
        <v>61</v>
      </c>
      <c r="L122" s="52">
        <v>171</v>
      </c>
      <c r="M122" s="53">
        <v>5590</v>
      </c>
    </row>
    <row r="123" spans="2:13">
      <c r="B123" s="21" t="s">
        <v>426</v>
      </c>
      <c r="C123" s="51" t="s">
        <v>616</v>
      </c>
      <c r="D123" s="67">
        <v>244</v>
      </c>
      <c r="E123" s="340">
        <v>6116.9400000000005</v>
      </c>
      <c r="F123" s="68" t="s">
        <v>426</v>
      </c>
      <c r="G123" s="55" t="s">
        <v>687</v>
      </c>
      <c r="H123" s="69">
        <v>305</v>
      </c>
      <c r="I123" s="53">
        <v>8554</v>
      </c>
      <c r="J123" s="68" t="s">
        <v>426</v>
      </c>
      <c r="K123" s="177" t="s">
        <v>62</v>
      </c>
      <c r="L123" s="52">
        <v>172</v>
      </c>
      <c r="M123" s="53">
        <v>5688</v>
      </c>
    </row>
    <row r="124" spans="2:13">
      <c r="B124" s="21" t="s">
        <v>426</v>
      </c>
      <c r="C124" s="51" t="s">
        <v>617</v>
      </c>
      <c r="D124" s="67">
        <v>245</v>
      </c>
      <c r="E124" s="340">
        <v>6144.4800000000005</v>
      </c>
      <c r="F124" s="68" t="s">
        <v>426</v>
      </c>
      <c r="G124" s="55" t="s">
        <v>688</v>
      </c>
      <c r="H124" s="69">
        <v>306</v>
      </c>
      <c r="I124" s="53">
        <v>8725</v>
      </c>
      <c r="J124" s="68" t="s">
        <v>426</v>
      </c>
      <c r="K124" s="177" t="s">
        <v>63</v>
      </c>
      <c r="L124" s="52">
        <v>173</v>
      </c>
      <c r="M124" s="53">
        <v>5786</v>
      </c>
    </row>
    <row r="125" spans="2:13">
      <c r="B125" s="21" t="s">
        <v>426</v>
      </c>
      <c r="C125" s="51" t="s">
        <v>618</v>
      </c>
      <c r="D125" s="67">
        <v>246</v>
      </c>
      <c r="E125" s="340">
        <v>6206.7</v>
      </c>
      <c r="F125" s="68" t="s">
        <v>426</v>
      </c>
      <c r="G125" s="55" t="s">
        <v>689</v>
      </c>
      <c r="H125" s="69">
        <v>307</v>
      </c>
      <c r="I125" s="53">
        <v>8896</v>
      </c>
      <c r="J125" s="68" t="s">
        <v>426</v>
      </c>
      <c r="K125" s="177" t="s">
        <v>64</v>
      </c>
      <c r="L125" s="52">
        <v>174</v>
      </c>
      <c r="M125" s="53">
        <v>5883</v>
      </c>
    </row>
    <row r="126" spans="2:13">
      <c r="B126" s="21" t="s">
        <v>426</v>
      </c>
      <c r="C126" s="51" t="s">
        <v>619</v>
      </c>
      <c r="D126" s="67">
        <v>247</v>
      </c>
      <c r="E126" s="340">
        <v>6276.06</v>
      </c>
      <c r="F126" s="68" t="s">
        <v>426</v>
      </c>
      <c r="G126" s="55" t="s">
        <v>690</v>
      </c>
      <c r="H126" s="69">
        <v>308</v>
      </c>
      <c r="I126" s="53">
        <v>9067</v>
      </c>
      <c r="J126" s="68" t="s">
        <v>426</v>
      </c>
      <c r="K126" s="177" t="s">
        <v>65</v>
      </c>
      <c r="L126" s="52">
        <v>175</v>
      </c>
      <c r="M126" s="53">
        <v>6190</v>
      </c>
    </row>
    <row r="127" spans="2:13">
      <c r="B127" s="21" t="s">
        <v>426</v>
      </c>
      <c r="C127" s="51" t="s">
        <v>620</v>
      </c>
      <c r="D127" s="67">
        <v>248</v>
      </c>
      <c r="E127" s="340">
        <v>6346.4400000000005</v>
      </c>
      <c r="F127" s="68" t="s">
        <v>426</v>
      </c>
      <c r="G127" s="55" t="s">
        <v>691</v>
      </c>
      <c r="H127" s="69">
        <v>309</v>
      </c>
      <c r="I127" s="53">
        <v>9239</v>
      </c>
      <c r="J127" s="68" t="s">
        <v>426</v>
      </c>
      <c r="K127" s="177" t="s">
        <v>66</v>
      </c>
      <c r="L127" s="52">
        <v>176</v>
      </c>
      <c r="M127" s="53">
        <v>6288</v>
      </c>
    </row>
    <row r="128" spans="2:13">
      <c r="B128" s="21" t="s">
        <v>426</v>
      </c>
      <c r="C128" s="51" t="s">
        <v>621</v>
      </c>
      <c r="D128" s="67">
        <v>249</v>
      </c>
      <c r="E128" s="340">
        <v>6965.58</v>
      </c>
      <c r="F128" s="68" t="s">
        <v>426</v>
      </c>
      <c r="G128" s="55" t="s">
        <v>692</v>
      </c>
      <c r="H128" s="69">
        <v>310</v>
      </c>
      <c r="I128" s="53">
        <v>9410</v>
      </c>
      <c r="J128" s="68" t="s">
        <v>426</v>
      </c>
      <c r="K128" s="177" t="s">
        <v>67</v>
      </c>
      <c r="L128" s="52">
        <v>177</v>
      </c>
      <c r="M128" s="53">
        <v>6386</v>
      </c>
    </row>
    <row r="129" spans="2:13">
      <c r="B129" s="21" t="s">
        <v>426</v>
      </c>
      <c r="C129" s="51" t="s">
        <v>622</v>
      </c>
      <c r="D129" s="67">
        <v>250</v>
      </c>
      <c r="E129" s="340">
        <v>7033.92</v>
      </c>
      <c r="F129" s="68" t="s">
        <v>426</v>
      </c>
      <c r="G129" s="55" t="s">
        <v>693</v>
      </c>
      <c r="H129" s="69">
        <v>311</v>
      </c>
      <c r="I129" s="53">
        <v>9581</v>
      </c>
      <c r="J129" s="68" t="s">
        <v>426</v>
      </c>
      <c r="K129" s="177" t="s">
        <v>68</v>
      </c>
      <c r="L129" s="52">
        <v>178</v>
      </c>
      <c r="M129" s="53">
        <v>6484</v>
      </c>
    </row>
    <row r="130" spans="2:13">
      <c r="B130" s="21" t="s">
        <v>426</v>
      </c>
      <c r="C130" s="51" t="s">
        <v>623</v>
      </c>
      <c r="D130" s="67">
        <v>251</v>
      </c>
      <c r="E130" s="340">
        <v>7166.52</v>
      </c>
      <c r="F130" s="68" t="s">
        <v>426</v>
      </c>
      <c r="G130" s="55" t="s">
        <v>694</v>
      </c>
      <c r="H130" s="69">
        <v>312</v>
      </c>
      <c r="I130" s="53">
        <v>9752</v>
      </c>
      <c r="J130" s="68" t="s">
        <v>426</v>
      </c>
      <c r="K130" s="177" t="s">
        <v>69</v>
      </c>
      <c r="L130" s="52">
        <v>179</v>
      </c>
      <c r="M130" s="53">
        <v>6582</v>
      </c>
    </row>
    <row r="131" spans="2:13">
      <c r="B131" s="21" t="s">
        <v>426</v>
      </c>
      <c r="C131" s="51" t="s">
        <v>624</v>
      </c>
      <c r="D131" s="67">
        <v>252</v>
      </c>
      <c r="E131" s="340">
        <v>7290.96</v>
      </c>
      <c r="F131" s="68" t="s">
        <v>426</v>
      </c>
      <c r="G131" s="55" t="s">
        <v>695</v>
      </c>
      <c r="H131" s="69">
        <v>313</v>
      </c>
      <c r="I131" s="53">
        <v>10044</v>
      </c>
      <c r="J131" s="68" t="s">
        <v>426</v>
      </c>
      <c r="K131" s="177" t="s">
        <v>70</v>
      </c>
      <c r="L131" s="52">
        <v>180</v>
      </c>
      <c r="M131" s="53">
        <v>6679</v>
      </c>
    </row>
    <row r="132" spans="2:13">
      <c r="B132" s="21" t="s">
        <v>426</v>
      </c>
      <c r="C132" s="51" t="s">
        <v>625</v>
      </c>
      <c r="D132" s="67">
        <v>253</v>
      </c>
      <c r="E132" s="340">
        <v>7479.66</v>
      </c>
      <c r="F132" s="68" t="s">
        <v>426</v>
      </c>
      <c r="G132" s="55" t="s">
        <v>696</v>
      </c>
      <c r="H132" s="69">
        <v>314</v>
      </c>
      <c r="I132" s="53">
        <v>10217</v>
      </c>
      <c r="J132" s="68" t="s">
        <v>426</v>
      </c>
      <c r="K132" s="177" t="s">
        <v>71</v>
      </c>
      <c r="L132" s="52">
        <v>181</v>
      </c>
      <c r="M132" s="53">
        <v>6777</v>
      </c>
    </row>
    <row r="133" spans="2:13">
      <c r="B133" s="21" t="s">
        <v>426</v>
      </c>
      <c r="C133" s="51" t="s">
        <v>626</v>
      </c>
      <c r="D133" s="67">
        <v>254</v>
      </c>
      <c r="E133" s="340">
        <v>7549.02</v>
      </c>
      <c r="F133" s="68" t="s">
        <v>426</v>
      </c>
      <c r="G133" s="55" t="s">
        <v>697</v>
      </c>
      <c r="H133" s="69">
        <v>315</v>
      </c>
      <c r="I133" s="53">
        <v>10390</v>
      </c>
      <c r="J133" s="68" t="s">
        <v>426</v>
      </c>
      <c r="K133" s="177" t="s">
        <v>72</v>
      </c>
      <c r="L133" s="52">
        <v>182</v>
      </c>
      <c r="M133" s="53">
        <v>6875</v>
      </c>
    </row>
    <row r="134" spans="2:13">
      <c r="B134" s="21" t="s">
        <v>426</v>
      </c>
      <c r="C134" s="51" t="s">
        <v>627</v>
      </c>
      <c r="D134" s="67">
        <v>255</v>
      </c>
      <c r="E134" s="340">
        <v>7729.56</v>
      </c>
      <c r="F134" s="68" t="s">
        <v>426</v>
      </c>
      <c r="G134" s="55" t="s">
        <v>698</v>
      </c>
      <c r="H134" s="69">
        <v>316</v>
      </c>
      <c r="I134" s="53">
        <v>10563</v>
      </c>
      <c r="J134" s="68" t="s">
        <v>426</v>
      </c>
      <c r="K134" s="177" t="s">
        <v>73</v>
      </c>
      <c r="L134" s="52">
        <v>183</v>
      </c>
      <c r="M134" s="53">
        <v>6973</v>
      </c>
    </row>
    <row r="135" spans="2:13">
      <c r="B135" s="21" t="s">
        <v>426</v>
      </c>
      <c r="C135" s="51" t="s">
        <v>628</v>
      </c>
      <c r="D135" s="67">
        <v>256</v>
      </c>
      <c r="E135" s="340">
        <v>7798.92</v>
      </c>
      <c r="F135" s="68" t="s">
        <v>426</v>
      </c>
      <c r="G135" s="55" t="s">
        <v>699</v>
      </c>
      <c r="H135" s="69">
        <v>317</v>
      </c>
      <c r="I135" s="53">
        <v>10737</v>
      </c>
      <c r="J135" s="68" t="s">
        <v>426</v>
      </c>
      <c r="K135" s="177" t="s">
        <v>74</v>
      </c>
      <c r="L135" s="52">
        <v>184</v>
      </c>
      <c r="M135" s="53">
        <v>7070</v>
      </c>
    </row>
    <row r="136" spans="2:13">
      <c r="B136" s="21" t="s">
        <v>426</v>
      </c>
      <c r="C136" s="51" t="s">
        <v>629</v>
      </c>
      <c r="D136" s="67">
        <v>257</v>
      </c>
      <c r="E136" s="340">
        <v>7846.8600000000006</v>
      </c>
      <c r="F136" s="68" t="s">
        <v>426</v>
      </c>
      <c r="G136" s="55" t="s">
        <v>700</v>
      </c>
      <c r="H136" s="69">
        <v>318</v>
      </c>
      <c r="I136" s="53">
        <v>10910</v>
      </c>
      <c r="J136" s="68" t="s">
        <v>426</v>
      </c>
      <c r="K136" s="177" t="s">
        <v>75</v>
      </c>
      <c r="L136" s="52">
        <v>185</v>
      </c>
      <c r="M136" s="53">
        <v>7168</v>
      </c>
    </row>
    <row r="137" spans="2:13">
      <c r="B137" s="21" t="s">
        <v>426</v>
      </c>
      <c r="C137" s="51" t="s">
        <v>630</v>
      </c>
      <c r="D137" s="67">
        <v>258</v>
      </c>
      <c r="E137" s="340">
        <v>8097.78</v>
      </c>
      <c r="F137" s="68" t="s">
        <v>426</v>
      </c>
      <c r="G137" s="55" t="s">
        <v>701</v>
      </c>
      <c r="H137" s="69">
        <v>319</v>
      </c>
      <c r="I137" s="53">
        <v>11083</v>
      </c>
      <c r="J137" s="68" t="s">
        <v>426</v>
      </c>
      <c r="K137" s="177" t="s">
        <v>76</v>
      </c>
      <c r="L137" s="52">
        <v>186</v>
      </c>
      <c r="M137" s="53">
        <v>7266</v>
      </c>
    </row>
    <row r="138" spans="2:13">
      <c r="B138" s="21" t="s">
        <v>426</v>
      </c>
      <c r="C138" s="51" t="s">
        <v>631</v>
      </c>
      <c r="D138" s="67">
        <v>259</v>
      </c>
      <c r="E138" s="340">
        <v>8230.380000000001</v>
      </c>
      <c r="F138" s="68" t="s">
        <v>426</v>
      </c>
      <c r="G138" s="55" t="s">
        <v>702</v>
      </c>
      <c r="H138" s="69">
        <v>320</v>
      </c>
      <c r="I138" s="53">
        <v>11256</v>
      </c>
      <c r="J138" s="68" t="s">
        <v>426</v>
      </c>
      <c r="K138" s="177" t="s">
        <v>77</v>
      </c>
      <c r="L138" s="52">
        <v>187</v>
      </c>
      <c r="M138" s="53">
        <v>7363</v>
      </c>
    </row>
    <row r="139" spans="2:13">
      <c r="B139" s="21" t="s">
        <v>426</v>
      </c>
      <c r="C139" s="51" t="s">
        <v>632</v>
      </c>
      <c r="D139" s="67">
        <v>260</v>
      </c>
      <c r="E139" s="340">
        <v>8305.86</v>
      </c>
      <c r="F139" s="68" t="s">
        <v>426</v>
      </c>
      <c r="G139" s="55" t="s">
        <v>703</v>
      </c>
      <c r="H139" s="69">
        <v>321</v>
      </c>
      <c r="I139" s="53">
        <v>11429</v>
      </c>
      <c r="J139" s="68" t="s">
        <v>426</v>
      </c>
      <c r="K139" s="177" t="s">
        <v>78</v>
      </c>
      <c r="L139" s="56"/>
      <c r="M139" s="53" t="s">
        <v>79</v>
      </c>
    </row>
    <row r="140" spans="2:13">
      <c r="B140" s="21" t="s">
        <v>426</v>
      </c>
      <c r="C140" s="51" t="s">
        <v>633</v>
      </c>
      <c r="D140" s="67">
        <v>261</v>
      </c>
      <c r="E140" s="340">
        <v>8396.64</v>
      </c>
      <c r="F140" s="68" t="s">
        <v>426</v>
      </c>
      <c r="G140" s="55" t="s">
        <v>704</v>
      </c>
      <c r="H140" s="69">
        <v>322</v>
      </c>
      <c r="I140" s="53">
        <v>11603</v>
      </c>
      <c r="J140" s="68" t="s">
        <v>426</v>
      </c>
      <c r="K140" s="51"/>
      <c r="L140" s="56"/>
      <c r="M140" s="53"/>
    </row>
    <row r="141" spans="2:13">
      <c r="B141" s="21" t="s">
        <v>426</v>
      </c>
      <c r="C141" s="51" t="s">
        <v>634</v>
      </c>
      <c r="D141" s="67">
        <v>262</v>
      </c>
      <c r="E141" s="340">
        <v>8556.7800000000007</v>
      </c>
      <c r="F141" s="68" t="s">
        <v>426</v>
      </c>
      <c r="G141" s="55" t="s">
        <v>705</v>
      </c>
      <c r="H141" s="69">
        <v>323</v>
      </c>
      <c r="I141" s="53">
        <v>11776</v>
      </c>
      <c r="J141" s="68" t="s">
        <v>426</v>
      </c>
      <c r="K141" s="51"/>
      <c r="L141" s="56"/>
      <c r="M141" s="53"/>
    </row>
    <row r="142" spans="2:13">
      <c r="B142" s="21" t="s">
        <v>426</v>
      </c>
      <c r="C142" s="51" t="s">
        <v>635</v>
      </c>
      <c r="D142" s="67">
        <v>263</v>
      </c>
      <c r="E142" s="340">
        <v>8737.32</v>
      </c>
      <c r="F142" s="68" t="s">
        <v>426</v>
      </c>
      <c r="G142" s="55" t="s">
        <v>706</v>
      </c>
      <c r="H142" s="69">
        <v>324</v>
      </c>
      <c r="I142" s="53">
        <v>11949</v>
      </c>
      <c r="J142" s="68" t="s">
        <v>426</v>
      </c>
      <c r="K142" s="51"/>
      <c r="L142" s="56"/>
      <c r="M142" s="53"/>
    </row>
    <row r="143" spans="2:13">
      <c r="B143" s="21" t="s">
        <v>426</v>
      </c>
      <c r="C143" s="51" t="s">
        <v>636</v>
      </c>
      <c r="D143" s="67">
        <v>264</v>
      </c>
      <c r="E143" s="340">
        <v>8792.4</v>
      </c>
      <c r="F143" s="68" t="s">
        <v>426</v>
      </c>
      <c r="G143" s="55" t="s">
        <v>707</v>
      </c>
      <c r="H143" s="69">
        <v>325</v>
      </c>
      <c r="I143" s="53">
        <v>12819</v>
      </c>
      <c r="J143" s="68" t="s">
        <v>426</v>
      </c>
      <c r="K143" s="51"/>
      <c r="L143" s="56"/>
      <c r="M143" s="53"/>
    </row>
    <row r="144" spans="2:13">
      <c r="B144" s="21" t="s">
        <v>426</v>
      </c>
      <c r="C144" s="51" t="s">
        <v>637</v>
      </c>
      <c r="D144" s="67">
        <v>265</v>
      </c>
      <c r="E144" s="340">
        <v>9087.18</v>
      </c>
      <c r="F144" s="68" t="s">
        <v>426</v>
      </c>
      <c r="G144" s="51" t="s">
        <v>708</v>
      </c>
      <c r="H144" s="69">
        <v>326</v>
      </c>
      <c r="I144" s="53">
        <v>13003</v>
      </c>
      <c r="J144" s="68" t="s">
        <v>426</v>
      </c>
      <c r="K144" s="51"/>
      <c r="L144" s="56"/>
      <c r="M144" s="53"/>
    </row>
    <row r="145" spans="2:13">
      <c r="B145" s="21" t="s">
        <v>426</v>
      </c>
      <c r="C145" s="51" t="s">
        <v>638</v>
      </c>
      <c r="D145" s="67">
        <v>266</v>
      </c>
      <c r="E145" s="53">
        <v>9600</v>
      </c>
      <c r="F145" s="68" t="s">
        <v>426</v>
      </c>
      <c r="G145" s="51" t="s">
        <v>709</v>
      </c>
      <c r="H145" s="69">
        <v>327</v>
      </c>
      <c r="I145" s="53">
        <v>13188</v>
      </c>
      <c r="J145" s="68" t="s">
        <v>426</v>
      </c>
      <c r="K145" s="51"/>
      <c r="L145" s="56"/>
      <c r="M145" s="53"/>
    </row>
    <row r="146" spans="2:13">
      <c r="B146" s="21" t="s">
        <v>426</v>
      </c>
      <c r="C146" s="51" t="s">
        <v>639</v>
      </c>
      <c r="D146" s="67">
        <v>267</v>
      </c>
      <c r="E146" s="53">
        <v>10280</v>
      </c>
      <c r="F146" s="68" t="s">
        <v>426</v>
      </c>
      <c r="G146" s="51" t="s">
        <v>710</v>
      </c>
      <c r="H146" s="69">
        <v>328</v>
      </c>
      <c r="I146" s="53">
        <v>13370</v>
      </c>
      <c r="J146" s="68" t="s">
        <v>426</v>
      </c>
      <c r="K146" s="51"/>
      <c r="L146" s="56"/>
      <c r="M146" s="53"/>
    </row>
    <row r="147" spans="2:13">
      <c r="B147" s="21" t="s">
        <v>426</v>
      </c>
      <c r="C147" s="51" t="s">
        <v>640</v>
      </c>
      <c r="D147" s="67">
        <v>268</v>
      </c>
      <c r="E147" s="53">
        <v>10390</v>
      </c>
      <c r="F147" s="68" t="s">
        <v>426</v>
      </c>
      <c r="G147" s="51" t="s">
        <v>711</v>
      </c>
      <c r="H147" s="69">
        <v>329</v>
      </c>
      <c r="I147" s="53">
        <v>13554</v>
      </c>
      <c r="J147" s="68" t="s">
        <v>426</v>
      </c>
      <c r="K147" s="51"/>
      <c r="L147" s="56"/>
      <c r="M147" s="53"/>
    </row>
    <row r="148" spans="2:13">
      <c r="B148" s="21" t="s">
        <v>426</v>
      </c>
      <c r="C148" s="51" t="s">
        <v>641</v>
      </c>
      <c r="D148" s="67">
        <v>269</v>
      </c>
      <c r="E148" s="53">
        <v>10550</v>
      </c>
      <c r="F148" s="68" t="s">
        <v>426</v>
      </c>
      <c r="G148" s="51" t="s">
        <v>712</v>
      </c>
      <c r="H148" s="69">
        <v>330</v>
      </c>
      <c r="I148" s="53">
        <v>13733</v>
      </c>
      <c r="J148" s="68" t="s">
        <v>426</v>
      </c>
      <c r="K148" s="51"/>
      <c r="L148" s="56"/>
      <c r="M148" s="53"/>
    </row>
    <row r="149" spans="2:13">
      <c r="B149" s="21" t="s">
        <v>426</v>
      </c>
      <c r="C149" s="51" t="s">
        <v>642</v>
      </c>
      <c r="D149" s="67">
        <v>270</v>
      </c>
      <c r="E149" s="53">
        <v>10612</v>
      </c>
      <c r="F149" s="68" t="s">
        <v>426</v>
      </c>
      <c r="G149" s="51" t="s">
        <v>713</v>
      </c>
      <c r="H149" s="69">
        <v>331</v>
      </c>
      <c r="I149" s="53">
        <v>13917</v>
      </c>
      <c r="J149" s="68" t="s">
        <v>426</v>
      </c>
      <c r="K149" s="51"/>
      <c r="L149" s="56"/>
      <c r="M149" s="53"/>
    </row>
    <row r="150" spans="2:13">
      <c r="B150" s="21" t="s">
        <v>426</v>
      </c>
      <c r="C150" s="51" t="s">
        <v>643</v>
      </c>
      <c r="D150" s="67">
        <v>271</v>
      </c>
      <c r="E150" s="53">
        <v>10749</v>
      </c>
      <c r="F150" s="68" t="s">
        <v>426</v>
      </c>
      <c r="G150" s="51" t="s">
        <v>714</v>
      </c>
      <c r="H150" s="69">
        <v>332</v>
      </c>
      <c r="I150" s="53">
        <v>14101</v>
      </c>
      <c r="J150" s="68" t="s">
        <v>426</v>
      </c>
      <c r="K150" s="51"/>
      <c r="L150" s="56"/>
      <c r="M150" s="53"/>
    </row>
    <row r="151" spans="2:13">
      <c r="B151" s="21" t="s">
        <v>426</v>
      </c>
      <c r="C151" s="51" t="s">
        <v>644</v>
      </c>
      <c r="D151" s="67">
        <v>272</v>
      </c>
      <c r="E151" s="53">
        <v>10990</v>
      </c>
      <c r="F151" s="68" t="s">
        <v>426</v>
      </c>
      <c r="G151" s="51" t="s">
        <v>715</v>
      </c>
      <c r="H151" s="69">
        <v>333</v>
      </c>
      <c r="I151" s="53">
        <v>14286</v>
      </c>
      <c r="J151" s="68" t="s">
        <v>426</v>
      </c>
      <c r="K151" s="51"/>
      <c r="L151" s="56"/>
      <c r="M151" s="53"/>
    </row>
    <row r="152" spans="2:13">
      <c r="B152" s="21" t="s">
        <v>426</v>
      </c>
      <c r="C152" s="51" t="s">
        <v>645</v>
      </c>
      <c r="D152" s="67">
        <v>273</v>
      </c>
      <c r="E152" s="340">
        <v>11142.32</v>
      </c>
      <c r="F152" s="68" t="s">
        <v>426</v>
      </c>
      <c r="G152" s="51" t="s">
        <v>716</v>
      </c>
      <c r="H152" s="69">
        <v>334</v>
      </c>
      <c r="I152" s="53">
        <v>14469</v>
      </c>
      <c r="J152" s="68" t="s">
        <v>426</v>
      </c>
      <c r="K152" s="51"/>
      <c r="L152" s="56"/>
      <c r="M152" s="53"/>
    </row>
    <row r="153" spans="2:13" ht="13.5" thickBot="1">
      <c r="B153" s="22" t="s">
        <v>426</v>
      </c>
      <c r="C153" s="51" t="s">
        <v>646</v>
      </c>
      <c r="D153" s="67">
        <v>274</v>
      </c>
      <c r="E153" s="340">
        <v>11281.7</v>
      </c>
      <c r="F153" s="68" t="s">
        <v>426</v>
      </c>
      <c r="G153" s="51" t="s">
        <v>717</v>
      </c>
      <c r="H153" s="69">
        <v>335</v>
      </c>
      <c r="I153" s="53">
        <v>14652</v>
      </c>
      <c r="J153" s="68"/>
      <c r="K153" s="51"/>
      <c r="L153" s="56"/>
      <c r="M153" s="53"/>
    </row>
    <row r="154" spans="2:13" ht="13.5" thickBot="1">
      <c r="B154" s="179"/>
      <c r="C154" s="177" t="s">
        <v>647</v>
      </c>
      <c r="D154" s="67"/>
      <c r="E154" s="340">
        <v>11427.14</v>
      </c>
      <c r="F154" s="68"/>
      <c r="G154" s="51" t="s">
        <v>718</v>
      </c>
      <c r="H154" s="69"/>
      <c r="I154" s="53">
        <v>14837</v>
      </c>
      <c r="J154" s="68"/>
      <c r="K154" s="51"/>
      <c r="L154" s="56"/>
      <c r="M154" s="53"/>
    </row>
    <row r="155" spans="2:13" ht="13.5" thickBot="1">
      <c r="B155" s="179"/>
      <c r="C155" s="177" t="s">
        <v>648</v>
      </c>
      <c r="D155" s="67"/>
      <c r="E155" s="340">
        <v>11564.5</v>
      </c>
      <c r="F155" s="68"/>
      <c r="G155" s="51" t="s">
        <v>719</v>
      </c>
      <c r="H155" s="69"/>
      <c r="I155" s="53">
        <v>15020</v>
      </c>
      <c r="J155" s="68"/>
      <c r="K155" s="51"/>
      <c r="L155" s="56"/>
      <c r="M155" s="53"/>
    </row>
    <row r="156" spans="2:13" ht="13.5" thickBot="1">
      <c r="B156" s="179"/>
      <c r="C156" s="177" t="s">
        <v>649</v>
      </c>
      <c r="D156" s="67"/>
      <c r="E156" s="340">
        <v>11704.89</v>
      </c>
      <c r="F156" s="68"/>
      <c r="G156" s="51" t="s">
        <v>720</v>
      </c>
      <c r="H156" s="69"/>
      <c r="I156" s="53">
        <v>15204</v>
      </c>
      <c r="J156" s="68"/>
      <c r="K156" s="460" t="s">
        <v>446</v>
      </c>
      <c r="L156" s="424"/>
      <c r="M156" s="425"/>
    </row>
    <row r="157" spans="2:13" ht="13.5" thickBot="1">
      <c r="B157" s="179"/>
      <c r="C157" s="177" t="s">
        <v>650</v>
      </c>
      <c r="D157" s="67"/>
      <c r="E157" s="340">
        <v>11849.32</v>
      </c>
      <c r="F157" s="68"/>
      <c r="G157" s="51" t="s">
        <v>721</v>
      </c>
      <c r="H157" s="69"/>
      <c r="I157" s="53">
        <v>15389</v>
      </c>
      <c r="J157" s="68"/>
      <c r="K157" s="51" t="s">
        <v>1243</v>
      </c>
      <c r="L157" s="70"/>
      <c r="M157" s="53">
        <v>13400</v>
      </c>
    </row>
    <row r="158" spans="2:13" ht="13.5" thickBot="1">
      <c r="B158" s="179"/>
      <c r="C158" s="177" t="s">
        <v>651</v>
      </c>
      <c r="D158" s="67"/>
      <c r="E158" s="340">
        <v>11988.7</v>
      </c>
      <c r="F158" s="68"/>
      <c r="G158" s="51" t="s">
        <v>722</v>
      </c>
      <c r="H158" s="69"/>
      <c r="I158" s="53">
        <v>15573</v>
      </c>
      <c r="J158" s="68"/>
      <c r="K158" s="51" t="s">
        <v>1035</v>
      </c>
      <c r="L158" s="70"/>
      <c r="M158" s="53" t="s">
        <v>867</v>
      </c>
    </row>
    <row r="159" spans="2:13" ht="13.5" thickBot="1">
      <c r="B159" s="179"/>
      <c r="C159" s="177" t="s">
        <v>652</v>
      </c>
      <c r="D159" s="67"/>
      <c r="E159" s="340">
        <v>12129.09</v>
      </c>
      <c r="F159" s="68"/>
      <c r="G159" s="51" t="s">
        <v>723</v>
      </c>
      <c r="H159" s="69"/>
      <c r="I159" s="53">
        <v>15758</v>
      </c>
      <c r="J159" s="68"/>
      <c r="K159" s="71" t="s">
        <v>1023</v>
      </c>
      <c r="L159" s="70"/>
      <c r="M159" s="72">
        <v>4725</v>
      </c>
    </row>
    <row r="160" spans="2:13" ht="13.5" thickBot="1">
      <c r="B160" s="179"/>
      <c r="C160" s="177" t="s">
        <v>653</v>
      </c>
      <c r="D160" s="67"/>
      <c r="E160" s="340">
        <v>12268.47</v>
      </c>
      <c r="F160" s="68"/>
      <c r="G160" s="51" t="s">
        <v>724</v>
      </c>
      <c r="H160" s="69"/>
      <c r="I160" s="53">
        <v>15941</v>
      </c>
      <c r="J160" s="68"/>
      <c r="K160" s="71" t="s">
        <v>1024</v>
      </c>
      <c r="L160" s="70"/>
      <c r="M160" s="72">
        <v>6510</v>
      </c>
    </row>
    <row r="161" spans="2:13" ht="13.5" thickBot="1">
      <c r="B161" s="179"/>
      <c r="C161" s="177" t="s">
        <v>654</v>
      </c>
      <c r="D161" s="67"/>
      <c r="E161" s="340">
        <v>12413.91</v>
      </c>
      <c r="F161" s="68"/>
      <c r="G161" s="51" t="s">
        <v>868</v>
      </c>
      <c r="H161" s="69"/>
      <c r="I161" s="53">
        <v>16125</v>
      </c>
      <c r="J161" s="68"/>
      <c r="K161" s="71" t="s">
        <v>1025</v>
      </c>
      <c r="L161" s="70"/>
      <c r="M161" s="72">
        <v>6090</v>
      </c>
    </row>
    <row r="162" spans="2:13" ht="13.5" thickBot="1">
      <c r="B162" s="179"/>
      <c r="C162" s="177" t="s">
        <v>655</v>
      </c>
      <c r="D162" s="67"/>
      <c r="E162" s="340">
        <v>12553.29</v>
      </c>
      <c r="F162" s="68"/>
      <c r="G162" s="51" t="s">
        <v>869</v>
      </c>
      <c r="H162" s="69"/>
      <c r="I162" s="53">
        <v>16310</v>
      </c>
      <c r="J162" s="68"/>
      <c r="K162" s="71" t="s">
        <v>1026</v>
      </c>
      <c r="L162" s="70"/>
      <c r="M162" s="72">
        <v>8190</v>
      </c>
    </row>
    <row r="163" spans="2:13" ht="13.5" thickBot="1">
      <c r="B163" s="179"/>
      <c r="C163" s="177" t="s">
        <v>656</v>
      </c>
      <c r="D163" s="67"/>
      <c r="E163" s="340">
        <v>12698.73</v>
      </c>
      <c r="F163" s="68"/>
      <c r="G163" s="51" t="s">
        <v>870</v>
      </c>
      <c r="H163" s="69"/>
      <c r="I163" s="53">
        <v>16487</v>
      </c>
      <c r="J163" s="68"/>
      <c r="K163" s="71" t="s">
        <v>1027</v>
      </c>
      <c r="L163" s="70"/>
      <c r="M163" s="72">
        <v>8379</v>
      </c>
    </row>
    <row r="164" spans="2:13" ht="13.5" thickBot="1">
      <c r="B164" s="179"/>
      <c r="C164" s="177" t="s">
        <v>21</v>
      </c>
      <c r="D164" s="67"/>
      <c r="E164" s="340">
        <v>12839.12</v>
      </c>
      <c r="F164" s="68"/>
      <c r="G164" s="51" t="s">
        <v>871</v>
      </c>
      <c r="H164" s="69"/>
      <c r="I164" s="53">
        <v>16672</v>
      </c>
      <c r="J164" s="68"/>
      <c r="K164" s="71" t="s">
        <v>1028</v>
      </c>
      <c r="L164" s="70"/>
      <c r="M164" s="72">
        <v>8715</v>
      </c>
    </row>
    <row r="165" spans="2:13" ht="13.5" thickBot="1">
      <c r="B165" s="179"/>
      <c r="C165" s="177" t="s">
        <v>22</v>
      </c>
      <c r="D165" s="67"/>
      <c r="E165" s="340">
        <v>12978.5</v>
      </c>
      <c r="F165" s="68"/>
      <c r="G165" s="177" t="s">
        <v>28</v>
      </c>
      <c r="H165" s="69"/>
      <c r="I165" s="53" t="s">
        <v>867</v>
      </c>
      <c r="J165" s="68"/>
      <c r="K165" s="71" t="s">
        <v>1029</v>
      </c>
      <c r="L165" s="70"/>
      <c r="M165" s="72">
        <v>9639</v>
      </c>
    </row>
    <row r="166" spans="2:13" ht="13.5" thickBot="1">
      <c r="B166" s="179"/>
      <c r="C166" s="177" t="s">
        <v>23</v>
      </c>
      <c r="D166" s="67"/>
      <c r="E166" s="340">
        <v>13122.93</v>
      </c>
      <c r="F166" s="68"/>
      <c r="G166" s="51" t="s">
        <v>872</v>
      </c>
      <c r="H166" s="69"/>
      <c r="I166" s="53">
        <v>17040</v>
      </c>
      <c r="J166" s="68"/>
      <c r="K166" s="71" t="s">
        <v>1030</v>
      </c>
      <c r="L166" s="70"/>
      <c r="M166" s="72">
        <v>9975</v>
      </c>
    </row>
    <row r="167" spans="2:13" ht="13.5" thickBot="1">
      <c r="B167" s="179"/>
      <c r="C167" s="177" t="s">
        <v>24</v>
      </c>
      <c r="D167" s="67"/>
      <c r="E167" s="340">
        <v>13262.31</v>
      </c>
      <c r="F167" s="68"/>
      <c r="G167" s="177" t="s">
        <v>29</v>
      </c>
      <c r="H167" s="69"/>
      <c r="I167" s="53">
        <v>17224</v>
      </c>
      <c r="J167" s="68"/>
      <c r="K167" s="71" t="s">
        <v>1031</v>
      </c>
      <c r="L167" s="70"/>
      <c r="M167" s="72">
        <v>11025</v>
      </c>
    </row>
    <row r="168" spans="2:13" ht="13.5" thickBot="1">
      <c r="B168" s="179"/>
      <c r="C168" s="177" t="s">
        <v>25</v>
      </c>
      <c r="D168" s="67"/>
      <c r="E168" s="340">
        <v>13402.7</v>
      </c>
      <c r="F168" s="68"/>
      <c r="G168" s="177" t="s">
        <v>30</v>
      </c>
      <c r="H168" s="69"/>
      <c r="I168" s="53">
        <v>17408</v>
      </c>
      <c r="J168" s="68"/>
      <c r="K168" s="71" t="s">
        <v>1032</v>
      </c>
      <c r="L168" s="70"/>
      <c r="M168" s="72">
        <v>11445</v>
      </c>
    </row>
    <row r="169" spans="2:13" ht="13.5" thickBot="1">
      <c r="B169" s="179"/>
      <c r="C169" s="177" t="s">
        <v>26</v>
      </c>
      <c r="D169" s="67"/>
      <c r="E169" s="340">
        <v>13544.1</v>
      </c>
      <c r="F169" s="68"/>
      <c r="G169" s="177" t="s">
        <v>31</v>
      </c>
      <c r="H169" s="69"/>
      <c r="I169" s="53">
        <v>17591</v>
      </c>
      <c r="J169" s="68"/>
      <c r="K169" s="71" t="s">
        <v>1033</v>
      </c>
      <c r="L169" s="70"/>
      <c r="M169" s="53" t="s">
        <v>867</v>
      </c>
    </row>
    <row r="170" spans="2:13" ht="13.5" thickBot="1">
      <c r="B170" s="179"/>
      <c r="C170" s="177" t="s">
        <v>27</v>
      </c>
      <c r="D170" s="67">
        <v>274</v>
      </c>
      <c r="E170" s="340">
        <v>13657.22</v>
      </c>
      <c r="F170" s="68" t="s">
        <v>426</v>
      </c>
      <c r="G170" s="177" t="s">
        <v>32</v>
      </c>
      <c r="H170" s="69"/>
      <c r="I170" s="53">
        <v>17774</v>
      </c>
      <c r="J170" s="68"/>
      <c r="K170" s="71" t="s">
        <v>1034</v>
      </c>
      <c r="L170" s="70"/>
      <c r="M170" s="72">
        <v>7129.5</v>
      </c>
    </row>
    <row r="171" spans="2:13" s="39" customFormat="1" ht="13.5" customHeight="1" thickBot="1">
      <c r="B171" s="38" t="s">
        <v>429</v>
      </c>
      <c r="C171" s="454" t="s">
        <v>429</v>
      </c>
      <c r="D171" s="455"/>
      <c r="E171" s="456"/>
      <c r="F171" s="457" t="s">
        <v>1517</v>
      </c>
      <c r="G171" s="458"/>
      <c r="H171" s="458"/>
      <c r="I171" s="459"/>
      <c r="J171" s="150" t="s">
        <v>426</v>
      </c>
      <c r="K171" s="457" t="s">
        <v>431</v>
      </c>
      <c r="L171" s="458"/>
      <c r="M171" s="459"/>
    </row>
    <row r="172" spans="2:13" s="39" customFormat="1">
      <c r="B172" s="24" t="s">
        <v>426</v>
      </c>
      <c r="C172" s="73" t="s">
        <v>725</v>
      </c>
      <c r="D172" s="67">
        <v>410</v>
      </c>
      <c r="E172" s="53">
        <v>540</v>
      </c>
      <c r="F172" s="68" t="s">
        <v>426</v>
      </c>
      <c r="G172" s="51" t="s">
        <v>972</v>
      </c>
      <c r="H172" s="69">
        <v>519</v>
      </c>
      <c r="I172" s="74">
        <v>141.75</v>
      </c>
      <c r="J172" s="68" t="s">
        <v>426</v>
      </c>
      <c r="K172" s="51" t="s">
        <v>765</v>
      </c>
      <c r="L172" s="56">
        <v>589</v>
      </c>
      <c r="M172" s="53">
        <v>155</v>
      </c>
    </row>
    <row r="173" spans="2:13" s="39" customFormat="1">
      <c r="B173" s="25" t="s">
        <v>426</v>
      </c>
      <c r="C173" s="73" t="s">
        <v>726</v>
      </c>
      <c r="D173" s="67">
        <v>411</v>
      </c>
      <c r="E173" s="53">
        <v>725</v>
      </c>
      <c r="F173" s="68" t="s">
        <v>426</v>
      </c>
      <c r="G173" s="51" t="s">
        <v>973</v>
      </c>
      <c r="H173" s="69">
        <v>520</v>
      </c>
      <c r="I173" s="74">
        <v>157.5</v>
      </c>
      <c r="J173" s="68" t="s">
        <v>426</v>
      </c>
      <c r="K173" s="51" t="s">
        <v>1129</v>
      </c>
      <c r="L173" s="56">
        <v>590</v>
      </c>
      <c r="M173" s="53">
        <v>913.5</v>
      </c>
    </row>
    <row r="174" spans="2:13" s="39" customFormat="1">
      <c r="B174" s="25" t="s">
        <v>426</v>
      </c>
      <c r="C174" s="73" t="s">
        <v>727</v>
      </c>
      <c r="D174" s="67">
        <v>412</v>
      </c>
      <c r="E174" s="53">
        <v>910</v>
      </c>
      <c r="F174" s="68" t="s">
        <v>426</v>
      </c>
      <c r="G174" s="51" t="s">
        <v>974</v>
      </c>
      <c r="H174" s="69">
        <v>521</v>
      </c>
      <c r="I174" s="74">
        <v>199.5</v>
      </c>
      <c r="J174" s="68" t="s">
        <v>426</v>
      </c>
      <c r="K174" s="51" t="s">
        <v>766</v>
      </c>
      <c r="L174" s="56">
        <v>591</v>
      </c>
      <c r="M174" s="53">
        <v>330</v>
      </c>
    </row>
    <row r="175" spans="2:13" s="39" customFormat="1">
      <c r="B175" s="25" t="s">
        <v>426</v>
      </c>
      <c r="C175" s="73" t="s">
        <v>728</v>
      </c>
      <c r="D175" s="67">
        <v>413</v>
      </c>
      <c r="E175" s="53">
        <v>1095</v>
      </c>
      <c r="F175" s="68" t="s">
        <v>426</v>
      </c>
      <c r="G175" s="51" t="s">
        <v>975</v>
      </c>
      <c r="H175" s="69">
        <v>522</v>
      </c>
      <c r="I175" s="74">
        <v>220.5</v>
      </c>
      <c r="J175" s="68" t="s">
        <v>426</v>
      </c>
      <c r="K175" s="51" t="s">
        <v>1130</v>
      </c>
      <c r="L175" s="56">
        <v>592</v>
      </c>
      <c r="M175" s="53">
        <v>840</v>
      </c>
    </row>
    <row r="176" spans="2:13" s="39" customFormat="1">
      <c r="B176" s="25" t="s">
        <v>426</v>
      </c>
      <c r="C176" s="73" t="s">
        <v>729</v>
      </c>
      <c r="D176" s="67">
        <v>414</v>
      </c>
      <c r="E176" s="53">
        <v>761</v>
      </c>
      <c r="F176" s="68" t="s">
        <v>426</v>
      </c>
      <c r="G176" s="51" t="s">
        <v>976</v>
      </c>
      <c r="H176" s="69">
        <v>523</v>
      </c>
      <c r="I176" s="74">
        <v>241.5</v>
      </c>
      <c r="J176" s="68" t="s">
        <v>426</v>
      </c>
      <c r="K176" s="51" t="s">
        <v>767</v>
      </c>
      <c r="L176" s="56">
        <v>593</v>
      </c>
      <c r="M176" s="53">
        <v>1400</v>
      </c>
    </row>
    <row r="177" spans="2:13" s="39" customFormat="1">
      <c r="B177" s="25" t="s">
        <v>426</v>
      </c>
      <c r="C177" s="73" t="s">
        <v>730</v>
      </c>
      <c r="D177" s="67">
        <v>415</v>
      </c>
      <c r="E177" s="53">
        <v>995</v>
      </c>
      <c r="F177" s="68" t="s">
        <v>426</v>
      </c>
      <c r="G177" s="51" t="s">
        <v>977</v>
      </c>
      <c r="H177" s="69">
        <v>524</v>
      </c>
      <c r="I177" s="74">
        <v>273</v>
      </c>
      <c r="J177" s="68" t="s">
        <v>426</v>
      </c>
      <c r="K177" s="177" t="s">
        <v>1553</v>
      </c>
      <c r="L177" s="56">
        <v>594</v>
      </c>
      <c r="M177" s="53">
        <v>1200</v>
      </c>
    </row>
    <row r="178" spans="2:13" s="39" customFormat="1">
      <c r="B178" s="25" t="s">
        <v>426</v>
      </c>
      <c r="C178" s="73" t="s">
        <v>731</v>
      </c>
      <c r="D178" s="67">
        <v>416</v>
      </c>
      <c r="E178" s="53">
        <v>1210</v>
      </c>
      <c r="F178" s="68" t="s">
        <v>426</v>
      </c>
      <c r="G178" s="51" t="s">
        <v>978</v>
      </c>
      <c r="H178" s="69">
        <v>525</v>
      </c>
      <c r="I178" s="74">
        <v>325.5</v>
      </c>
      <c r="J178" s="68" t="s">
        <v>426</v>
      </c>
      <c r="K178" s="51" t="s">
        <v>768</v>
      </c>
      <c r="L178" s="56">
        <v>595</v>
      </c>
      <c r="M178" s="53" t="s">
        <v>1131</v>
      </c>
    </row>
    <row r="179" spans="2:13" s="39" customFormat="1">
      <c r="B179" s="25" t="s">
        <v>426</v>
      </c>
      <c r="C179" s="73" t="s">
        <v>732</v>
      </c>
      <c r="D179" s="67">
        <v>417</v>
      </c>
      <c r="E179" s="53">
        <v>1495</v>
      </c>
      <c r="F179" s="68" t="s">
        <v>426</v>
      </c>
      <c r="G179" s="51" t="s">
        <v>979</v>
      </c>
      <c r="H179" s="69">
        <v>526</v>
      </c>
      <c r="I179" s="74">
        <v>383.25</v>
      </c>
      <c r="J179" s="68" t="s">
        <v>426</v>
      </c>
      <c r="K179" s="51" t="s">
        <v>769</v>
      </c>
      <c r="L179" s="56">
        <v>596</v>
      </c>
      <c r="M179" s="53">
        <v>1600</v>
      </c>
    </row>
    <row r="180" spans="2:13" s="39" customFormat="1">
      <c r="B180" s="25" t="s">
        <v>426</v>
      </c>
      <c r="C180" s="73" t="s">
        <v>733</v>
      </c>
      <c r="D180" s="67">
        <v>418</v>
      </c>
      <c r="E180" s="53">
        <v>470</v>
      </c>
      <c r="F180" s="68" t="s">
        <v>426</v>
      </c>
      <c r="G180" s="51" t="s">
        <v>980</v>
      </c>
      <c r="H180" s="69">
        <v>527</v>
      </c>
      <c r="I180" s="74">
        <v>414.75</v>
      </c>
      <c r="J180" s="68" t="s">
        <v>426</v>
      </c>
      <c r="K180" s="177" t="s">
        <v>1552</v>
      </c>
      <c r="L180" s="56">
        <v>597</v>
      </c>
      <c r="M180" s="53">
        <v>1200</v>
      </c>
    </row>
    <row r="181" spans="2:13" s="39" customFormat="1">
      <c r="B181" s="25" t="s">
        <v>426</v>
      </c>
      <c r="C181" s="73" t="s">
        <v>734</v>
      </c>
      <c r="D181" s="67">
        <v>419</v>
      </c>
      <c r="E181" s="53">
        <v>589</v>
      </c>
      <c r="F181" s="68" t="s">
        <v>426</v>
      </c>
      <c r="G181" s="51" t="s">
        <v>981</v>
      </c>
      <c r="H181" s="69">
        <v>528</v>
      </c>
      <c r="I181" s="74">
        <v>493.5</v>
      </c>
      <c r="J181" s="174"/>
      <c r="K181" s="178" t="s">
        <v>1551</v>
      </c>
      <c r="L181" s="93"/>
      <c r="M181" s="109">
        <v>360</v>
      </c>
    </row>
    <row r="182" spans="2:13" s="39" customFormat="1">
      <c r="B182" s="25" t="s">
        <v>426</v>
      </c>
      <c r="C182" s="73" t="s">
        <v>735</v>
      </c>
      <c r="D182" s="67">
        <v>420</v>
      </c>
      <c r="E182" s="53">
        <v>710</v>
      </c>
      <c r="F182" s="68" t="s">
        <v>426</v>
      </c>
      <c r="G182" s="51" t="s">
        <v>982</v>
      </c>
      <c r="H182" s="69">
        <v>529</v>
      </c>
      <c r="I182" s="74">
        <v>519.75</v>
      </c>
      <c r="J182" s="68" t="s">
        <v>426</v>
      </c>
      <c r="K182" s="446" t="s">
        <v>1170</v>
      </c>
      <c r="L182" s="447"/>
      <c r="M182" s="448"/>
    </row>
    <row r="183" spans="2:13" s="39" customFormat="1">
      <c r="B183" s="25" t="s">
        <v>426</v>
      </c>
      <c r="C183" s="73" t="s">
        <v>736</v>
      </c>
      <c r="D183" s="67">
        <v>421</v>
      </c>
      <c r="E183" s="53">
        <v>1450</v>
      </c>
      <c r="F183" s="68" t="s">
        <v>426</v>
      </c>
      <c r="G183" s="51" t="s">
        <v>983</v>
      </c>
      <c r="H183" s="69">
        <v>530</v>
      </c>
      <c r="I183" s="74">
        <v>609</v>
      </c>
      <c r="J183" s="75" t="s">
        <v>426</v>
      </c>
      <c r="K183" s="438" t="s">
        <v>1156</v>
      </c>
      <c r="L183" s="438"/>
      <c r="M183" s="76">
        <v>315</v>
      </c>
    </row>
    <row r="184" spans="2:13" s="39" customFormat="1">
      <c r="B184" s="25" t="s">
        <v>426</v>
      </c>
      <c r="C184" s="73" t="s">
        <v>737</v>
      </c>
      <c r="D184" s="67">
        <v>422</v>
      </c>
      <c r="E184" s="53">
        <v>1899</v>
      </c>
      <c r="F184" s="68" t="s">
        <v>426</v>
      </c>
      <c r="G184" s="51" t="s">
        <v>984</v>
      </c>
      <c r="H184" s="69">
        <v>531</v>
      </c>
      <c r="I184" s="74">
        <v>619.5</v>
      </c>
      <c r="J184" s="75" t="s">
        <v>426</v>
      </c>
      <c r="K184" s="438" t="s">
        <v>1157</v>
      </c>
      <c r="L184" s="438"/>
      <c r="M184" s="76">
        <v>2205</v>
      </c>
    </row>
    <row r="185" spans="2:13" s="39" customFormat="1">
      <c r="B185" s="25" t="s">
        <v>426</v>
      </c>
      <c r="C185" s="73" t="s">
        <v>738</v>
      </c>
      <c r="D185" s="67">
        <v>423</v>
      </c>
      <c r="E185" s="53">
        <v>2399</v>
      </c>
      <c r="F185" s="68" t="s">
        <v>426</v>
      </c>
      <c r="G185" s="51" t="s">
        <v>985</v>
      </c>
      <c r="H185" s="69">
        <v>532</v>
      </c>
      <c r="I185" s="74">
        <v>409.5</v>
      </c>
      <c r="J185" s="75" t="s">
        <v>426</v>
      </c>
      <c r="K185" s="438" t="s">
        <v>1158</v>
      </c>
      <c r="L185" s="438"/>
      <c r="M185" s="76">
        <v>2310</v>
      </c>
    </row>
    <row r="186" spans="2:13" s="39" customFormat="1">
      <c r="B186" s="25" t="s">
        <v>426</v>
      </c>
      <c r="C186" s="73" t="s">
        <v>739</v>
      </c>
      <c r="D186" s="67">
        <v>424</v>
      </c>
      <c r="E186" s="53">
        <v>2920</v>
      </c>
      <c r="F186" s="68" t="s">
        <v>426</v>
      </c>
      <c r="G186" s="51" t="s">
        <v>986</v>
      </c>
      <c r="H186" s="69">
        <v>533</v>
      </c>
      <c r="I186" s="74">
        <v>525</v>
      </c>
      <c r="J186" s="75" t="s">
        <v>426</v>
      </c>
      <c r="K186" s="438" t="s">
        <v>1159</v>
      </c>
      <c r="L186" s="438"/>
      <c r="M186" s="76">
        <v>3192</v>
      </c>
    </row>
    <row r="187" spans="2:13" s="39" customFormat="1">
      <c r="B187" s="25" t="s">
        <v>426</v>
      </c>
      <c r="C187" s="73" t="s">
        <v>740</v>
      </c>
      <c r="D187" s="67">
        <v>431</v>
      </c>
      <c r="E187" s="53">
        <v>610</v>
      </c>
      <c r="F187" s="68" t="s">
        <v>426</v>
      </c>
      <c r="G187" s="51" t="s">
        <v>987</v>
      </c>
      <c r="H187" s="69">
        <v>534</v>
      </c>
      <c r="I187" s="74">
        <v>619.5</v>
      </c>
      <c r="J187" s="75" t="s">
        <v>426</v>
      </c>
      <c r="K187" s="438" t="s">
        <v>1160</v>
      </c>
      <c r="L187" s="438"/>
      <c r="M187" s="76">
        <v>3097.5</v>
      </c>
    </row>
    <row r="188" spans="2:13" s="39" customFormat="1">
      <c r="B188" s="25" t="s">
        <v>426</v>
      </c>
      <c r="C188" s="73" t="s">
        <v>741</v>
      </c>
      <c r="D188" s="67">
        <v>432</v>
      </c>
      <c r="E188" s="53">
        <v>843</v>
      </c>
      <c r="F188" s="68" t="s">
        <v>426</v>
      </c>
      <c r="G188" s="51" t="s">
        <v>988</v>
      </c>
      <c r="H188" s="69">
        <v>535</v>
      </c>
      <c r="I188" s="74">
        <v>640.5</v>
      </c>
      <c r="J188" s="75" t="s">
        <v>426</v>
      </c>
      <c r="K188" s="438" t="s">
        <v>1161</v>
      </c>
      <c r="L188" s="438"/>
      <c r="M188" s="76">
        <v>3738</v>
      </c>
    </row>
    <row r="189" spans="2:13" s="39" customFormat="1" ht="13.5" thickBot="1">
      <c r="B189" s="26" t="s">
        <v>426</v>
      </c>
      <c r="C189" s="73" t="s">
        <v>742</v>
      </c>
      <c r="D189" s="67">
        <v>433</v>
      </c>
      <c r="E189" s="53">
        <v>1020</v>
      </c>
      <c r="F189" s="68" t="s">
        <v>426</v>
      </c>
      <c r="G189" s="51" t="s">
        <v>989</v>
      </c>
      <c r="H189" s="69">
        <v>536</v>
      </c>
      <c r="I189" s="74">
        <v>645.75</v>
      </c>
      <c r="J189" s="75" t="s">
        <v>426</v>
      </c>
      <c r="K189" s="438" t="s">
        <v>1162</v>
      </c>
      <c r="L189" s="438"/>
      <c r="M189" s="76">
        <v>4725</v>
      </c>
    </row>
    <row r="190" spans="2:13" s="39" customFormat="1" ht="13.5" thickBot="1">
      <c r="B190" s="40" t="s">
        <v>432</v>
      </c>
      <c r="C190" s="418" t="s">
        <v>432</v>
      </c>
      <c r="D190" s="439"/>
      <c r="E190" s="440"/>
      <c r="F190" s="68" t="s">
        <v>426</v>
      </c>
      <c r="G190" s="51" t="s">
        <v>990</v>
      </c>
      <c r="H190" s="69">
        <v>537</v>
      </c>
      <c r="I190" s="74">
        <v>724.5</v>
      </c>
      <c r="J190" s="75" t="s">
        <v>426</v>
      </c>
      <c r="K190" s="438" t="s">
        <v>1163</v>
      </c>
      <c r="L190" s="438"/>
      <c r="M190" s="76">
        <v>5722.5</v>
      </c>
    </row>
    <row r="191" spans="2:13" s="39" customFormat="1">
      <c r="B191" s="24" t="s">
        <v>426</v>
      </c>
      <c r="C191" s="78" t="s">
        <v>760</v>
      </c>
      <c r="D191" s="67">
        <v>439</v>
      </c>
      <c r="E191" s="53">
        <v>1021.335</v>
      </c>
      <c r="F191" s="68" t="s">
        <v>426</v>
      </c>
      <c r="G191" s="51" t="s">
        <v>991</v>
      </c>
      <c r="H191" s="69">
        <v>538</v>
      </c>
      <c r="I191" s="74">
        <v>745.5</v>
      </c>
      <c r="J191" s="79"/>
      <c r="K191" s="438" t="s">
        <v>1164</v>
      </c>
      <c r="L191" s="438"/>
      <c r="M191" s="76">
        <v>7717.5</v>
      </c>
    </row>
    <row r="192" spans="2:13" s="39" customFormat="1">
      <c r="B192" s="25" t="s">
        <v>426</v>
      </c>
      <c r="C192" s="78" t="s">
        <v>761</v>
      </c>
      <c r="D192" s="67">
        <v>440</v>
      </c>
      <c r="E192" s="53">
        <v>2097.1334999999999</v>
      </c>
      <c r="F192" s="68" t="s">
        <v>426</v>
      </c>
      <c r="G192" s="51" t="s">
        <v>992</v>
      </c>
      <c r="H192" s="69">
        <v>539</v>
      </c>
      <c r="I192" s="74">
        <v>829.5</v>
      </c>
      <c r="J192" s="75" t="s">
        <v>426</v>
      </c>
      <c r="K192" s="438" t="s">
        <v>1165</v>
      </c>
      <c r="L192" s="438"/>
      <c r="M192" s="76">
        <v>7297.5</v>
      </c>
    </row>
    <row r="193" spans="2:13" s="39" customFormat="1">
      <c r="B193" s="25" t="s">
        <v>426</v>
      </c>
      <c r="C193" s="78" t="s">
        <v>762</v>
      </c>
      <c r="D193" s="67">
        <v>442</v>
      </c>
      <c r="E193" s="53">
        <v>1296.4140000000002</v>
      </c>
      <c r="F193" s="68" t="s">
        <v>426</v>
      </c>
      <c r="G193" s="51" t="s">
        <v>993</v>
      </c>
      <c r="H193" s="69">
        <v>540</v>
      </c>
      <c r="I193" s="74">
        <v>924</v>
      </c>
      <c r="J193" s="75" t="s">
        <v>426</v>
      </c>
      <c r="K193" s="438" t="s">
        <v>1166</v>
      </c>
      <c r="L193" s="438"/>
      <c r="M193" s="76">
        <v>8505</v>
      </c>
    </row>
    <row r="194" spans="2:13" s="39" customFormat="1">
      <c r="B194" s="25" t="s">
        <v>426</v>
      </c>
      <c r="C194" s="78" t="s">
        <v>763</v>
      </c>
      <c r="D194" s="67">
        <v>443</v>
      </c>
      <c r="E194" s="53">
        <v>2676.8070000000002</v>
      </c>
      <c r="F194" s="68" t="s">
        <v>426</v>
      </c>
      <c r="G194" s="51" t="s">
        <v>994</v>
      </c>
      <c r="H194" s="69">
        <v>541</v>
      </c>
      <c r="I194" s="74">
        <v>1008</v>
      </c>
      <c r="J194" s="75" t="s">
        <v>426</v>
      </c>
      <c r="K194" s="438" t="s">
        <v>1167</v>
      </c>
      <c r="L194" s="438"/>
      <c r="M194" s="76">
        <v>11760</v>
      </c>
    </row>
    <row r="195" spans="2:13" s="39" customFormat="1">
      <c r="B195" s="25" t="s">
        <v>426</v>
      </c>
      <c r="C195" s="78" t="s">
        <v>745</v>
      </c>
      <c r="D195" s="67">
        <v>444</v>
      </c>
      <c r="E195" s="53">
        <v>1146.0540000000001</v>
      </c>
      <c r="F195" s="68" t="s">
        <v>426</v>
      </c>
      <c r="G195" s="51" t="s">
        <v>995</v>
      </c>
      <c r="H195" s="69">
        <v>542</v>
      </c>
      <c r="I195" s="74">
        <v>1575</v>
      </c>
      <c r="J195" s="75" t="s">
        <v>426</v>
      </c>
      <c r="K195" s="438" t="s">
        <v>1168</v>
      </c>
      <c r="L195" s="438"/>
      <c r="M195" s="76">
        <v>11497.5</v>
      </c>
    </row>
    <row r="196" spans="2:13" s="39" customFormat="1">
      <c r="B196" s="25" t="s">
        <v>426</v>
      </c>
      <c r="C196" s="78" t="s">
        <v>743</v>
      </c>
      <c r="D196" s="67">
        <v>445</v>
      </c>
      <c r="E196" s="53">
        <v>1702.5225</v>
      </c>
      <c r="F196" s="68" t="s">
        <v>426</v>
      </c>
      <c r="G196" s="51" t="s">
        <v>996</v>
      </c>
      <c r="H196" s="69">
        <v>543</v>
      </c>
      <c r="I196" s="74">
        <v>987</v>
      </c>
      <c r="J196" s="75" t="s">
        <v>426</v>
      </c>
      <c r="K196" s="438" t="s">
        <v>1169</v>
      </c>
      <c r="L196" s="438"/>
      <c r="M196" s="76">
        <v>13755</v>
      </c>
    </row>
    <row r="197" spans="2:13" s="39" customFormat="1">
      <c r="B197" s="25" t="s">
        <v>426</v>
      </c>
      <c r="C197" s="78" t="s">
        <v>744</v>
      </c>
      <c r="D197" s="67">
        <v>446</v>
      </c>
      <c r="E197" s="53">
        <v>3432.9645</v>
      </c>
      <c r="F197" s="68" t="s">
        <v>426</v>
      </c>
      <c r="G197" s="51" t="s">
        <v>997</v>
      </c>
      <c r="H197" s="69">
        <v>544</v>
      </c>
      <c r="I197" s="74">
        <v>1223.25</v>
      </c>
      <c r="J197" s="68" t="s">
        <v>426</v>
      </c>
      <c r="K197" s="418" t="s">
        <v>433</v>
      </c>
      <c r="L197" s="439"/>
      <c r="M197" s="440"/>
    </row>
    <row r="198" spans="2:13" s="39" customFormat="1">
      <c r="B198" s="25" t="s">
        <v>426</v>
      </c>
      <c r="C198" s="78" t="s">
        <v>748</v>
      </c>
      <c r="D198" s="67">
        <v>447</v>
      </c>
      <c r="E198" s="53">
        <v>1388.9295</v>
      </c>
      <c r="F198" s="68" t="s">
        <v>426</v>
      </c>
      <c r="G198" s="51" t="s">
        <v>998</v>
      </c>
      <c r="H198" s="69">
        <v>545</v>
      </c>
      <c r="I198" s="74">
        <v>1470</v>
      </c>
      <c r="J198" s="68" t="s">
        <v>426</v>
      </c>
      <c r="K198" s="438" t="s">
        <v>883</v>
      </c>
      <c r="L198" s="438"/>
      <c r="M198" s="76">
        <v>2289</v>
      </c>
    </row>
    <row r="199" spans="2:13" s="39" customFormat="1">
      <c r="B199" s="25" t="s">
        <v>426</v>
      </c>
      <c r="C199" s="78" t="s">
        <v>746</v>
      </c>
      <c r="D199" s="67">
        <v>448</v>
      </c>
      <c r="E199" s="53">
        <v>2069.2560000000003</v>
      </c>
      <c r="F199" s="68" t="s">
        <v>426</v>
      </c>
      <c r="G199" s="51" t="s">
        <v>999</v>
      </c>
      <c r="H199" s="69">
        <v>546</v>
      </c>
      <c r="I199" s="74">
        <v>1669.5</v>
      </c>
      <c r="J199" s="68" t="s">
        <v>426</v>
      </c>
      <c r="K199" s="438" t="s">
        <v>884</v>
      </c>
      <c r="L199" s="438"/>
      <c r="M199" s="76">
        <v>3633</v>
      </c>
    </row>
    <row r="200" spans="2:13" s="39" customFormat="1">
      <c r="B200" s="25" t="s">
        <v>426</v>
      </c>
      <c r="C200" s="78" t="s">
        <v>747</v>
      </c>
      <c r="D200" s="67">
        <v>449</v>
      </c>
      <c r="E200" s="53">
        <v>4171.9125000000004</v>
      </c>
      <c r="F200" s="68" t="s">
        <v>426</v>
      </c>
      <c r="G200" s="51" t="s">
        <v>1000</v>
      </c>
      <c r="H200" s="69">
        <v>547</v>
      </c>
      <c r="I200" s="74">
        <v>1774.5</v>
      </c>
      <c r="J200" s="68" t="s">
        <v>426</v>
      </c>
      <c r="K200" s="438" t="s">
        <v>885</v>
      </c>
      <c r="L200" s="438"/>
      <c r="M200" s="76">
        <v>4147.5</v>
      </c>
    </row>
    <row r="201" spans="2:13" s="39" customFormat="1">
      <c r="B201" s="25" t="s">
        <v>426</v>
      </c>
      <c r="C201" s="78" t="s">
        <v>751</v>
      </c>
      <c r="D201" s="67">
        <v>451</v>
      </c>
      <c r="E201" s="53">
        <v>1797.201</v>
      </c>
      <c r="F201" s="68" t="s">
        <v>426</v>
      </c>
      <c r="G201" s="51" t="s">
        <v>1001</v>
      </c>
      <c r="H201" s="69">
        <v>548</v>
      </c>
      <c r="I201" s="74">
        <v>2299.5</v>
      </c>
      <c r="J201" s="68" t="s">
        <v>426</v>
      </c>
      <c r="K201" s="438" t="s">
        <v>886</v>
      </c>
      <c r="L201" s="438"/>
      <c r="M201" s="76">
        <v>5040</v>
      </c>
    </row>
    <row r="202" spans="2:13" s="39" customFormat="1">
      <c r="B202" s="25" t="s">
        <v>426</v>
      </c>
      <c r="C202" s="78" t="s">
        <v>749</v>
      </c>
      <c r="D202" s="67">
        <v>452</v>
      </c>
      <c r="E202" s="53">
        <v>2646.105</v>
      </c>
      <c r="F202" s="68" t="s">
        <v>426</v>
      </c>
      <c r="G202" s="51" t="s">
        <v>1002</v>
      </c>
      <c r="H202" s="69">
        <v>549</v>
      </c>
      <c r="I202" s="74">
        <v>2310</v>
      </c>
      <c r="J202" s="68" t="s">
        <v>426</v>
      </c>
      <c r="K202" s="438" t="s">
        <v>887</v>
      </c>
      <c r="L202" s="438"/>
      <c r="M202" s="76">
        <v>5985</v>
      </c>
    </row>
    <row r="203" spans="2:13" s="39" customFormat="1">
      <c r="B203" s="25" t="s">
        <v>426</v>
      </c>
      <c r="C203" s="78" t="s">
        <v>750</v>
      </c>
      <c r="D203" s="67">
        <v>453</v>
      </c>
      <c r="E203" s="53">
        <v>5348.4480000000003</v>
      </c>
      <c r="F203" s="68" t="s">
        <v>426</v>
      </c>
      <c r="G203" s="51" t="s">
        <v>1003</v>
      </c>
      <c r="H203" s="69">
        <v>550</v>
      </c>
      <c r="I203" s="74">
        <v>2656.5</v>
      </c>
      <c r="J203" s="68" t="s">
        <v>426</v>
      </c>
      <c r="K203" s="438" t="s">
        <v>888</v>
      </c>
      <c r="L203" s="438"/>
      <c r="M203" s="76">
        <v>6882.75</v>
      </c>
    </row>
    <row r="204" spans="2:13" s="39" customFormat="1">
      <c r="B204" s="25" t="s">
        <v>426</v>
      </c>
      <c r="C204" s="78" t="s">
        <v>753</v>
      </c>
      <c r="D204" s="67">
        <v>456</v>
      </c>
      <c r="E204" s="53">
        <v>2343.201</v>
      </c>
      <c r="F204" s="68" t="s">
        <v>426</v>
      </c>
      <c r="G204" s="55"/>
      <c r="H204" s="69">
        <v>551</v>
      </c>
      <c r="I204" s="53"/>
      <c r="J204" s="68" t="s">
        <v>426</v>
      </c>
      <c r="K204" s="438" t="s">
        <v>889</v>
      </c>
      <c r="L204" s="438"/>
      <c r="M204" s="76">
        <v>9450</v>
      </c>
    </row>
    <row r="205" spans="2:13" s="39" customFormat="1">
      <c r="B205" s="25" t="s">
        <v>426</v>
      </c>
      <c r="C205" s="78" t="s">
        <v>1021</v>
      </c>
      <c r="D205" s="67">
        <v>460</v>
      </c>
      <c r="E205" s="53">
        <v>3480.2985000000003</v>
      </c>
      <c r="F205" s="68" t="s">
        <v>426</v>
      </c>
      <c r="G205" s="452" t="s">
        <v>1155</v>
      </c>
      <c r="H205" s="453"/>
      <c r="I205" s="453"/>
      <c r="J205" s="68" t="s">
        <v>426</v>
      </c>
      <c r="K205" s="438" t="s">
        <v>890</v>
      </c>
      <c r="L205" s="438"/>
      <c r="M205" s="76">
        <v>16485</v>
      </c>
    </row>
    <row r="206" spans="2:13" s="39" customFormat="1">
      <c r="B206" s="25" t="s">
        <v>426</v>
      </c>
      <c r="C206" s="78" t="s">
        <v>752</v>
      </c>
      <c r="D206" s="67">
        <v>462</v>
      </c>
      <c r="E206" s="53">
        <v>7396.7775000000001</v>
      </c>
      <c r="F206" s="68" t="s">
        <v>426</v>
      </c>
      <c r="G206" s="80" t="s">
        <v>1139</v>
      </c>
      <c r="H206" s="81">
        <v>553</v>
      </c>
      <c r="I206" s="82">
        <v>1134</v>
      </c>
      <c r="J206" s="83" t="s">
        <v>426</v>
      </c>
      <c r="K206" s="438" t="s">
        <v>891</v>
      </c>
      <c r="L206" s="438"/>
      <c r="M206" s="76">
        <v>8977.5</v>
      </c>
    </row>
    <row r="207" spans="2:13" s="39" customFormat="1">
      <c r="B207" s="25" t="s">
        <v>426</v>
      </c>
      <c r="C207" s="78" t="s">
        <v>758</v>
      </c>
      <c r="D207" s="67">
        <v>463</v>
      </c>
      <c r="E207" s="53">
        <v>3665.1405000000004</v>
      </c>
      <c r="F207" s="68" t="s">
        <v>426</v>
      </c>
      <c r="G207" s="84" t="s">
        <v>1140</v>
      </c>
      <c r="H207" s="69">
        <v>554</v>
      </c>
      <c r="I207" s="85"/>
      <c r="J207" s="83" t="s">
        <v>426</v>
      </c>
      <c r="K207" s="438" t="s">
        <v>892</v>
      </c>
      <c r="L207" s="438"/>
      <c r="M207" s="76">
        <v>9975</v>
      </c>
    </row>
    <row r="208" spans="2:13" s="39" customFormat="1" ht="12.75" customHeight="1">
      <c r="B208" s="25" t="s">
        <v>426</v>
      </c>
      <c r="C208" s="78" t="s">
        <v>754</v>
      </c>
      <c r="D208" s="67">
        <v>464</v>
      </c>
      <c r="E208" s="53">
        <v>5656.9275000000007</v>
      </c>
      <c r="F208" s="68" t="s">
        <v>426</v>
      </c>
      <c r="G208" s="84" t="s">
        <v>1141</v>
      </c>
      <c r="H208" s="69">
        <v>555</v>
      </c>
      <c r="I208" s="82">
        <v>1323</v>
      </c>
      <c r="J208" s="83" t="s">
        <v>426</v>
      </c>
      <c r="K208" s="438" t="s">
        <v>893</v>
      </c>
      <c r="L208" s="438"/>
      <c r="M208" s="76">
        <v>14962.5</v>
      </c>
    </row>
    <row r="209" spans="2:13" s="39" customFormat="1" ht="12.75" customHeight="1">
      <c r="B209" s="25" t="s">
        <v>426</v>
      </c>
      <c r="C209" s="78" t="s">
        <v>759</v>
      </c>
      <c r="D209" s="67">
        <v>465</v>
      </c>
      <c r="E209" s="53">
        <v>4531.7685000000001</v>
      </c>
      <c r="F209" s="68" t="s">
        <v>426</v>
      </c>
      <c r="G209" s="84" t="s">
        <v>1142</v>
      </c>
      <c r="H209" s="69">
        <v>556</v>
      </c>
      <c r="I209" s="85"/>
      <c r="J209" s="83" t="s">
        <v>426</v>
      </c>
      <c r="K209" s="438" t="s">
        <v>894</v>
      </c>
      <c r="L209" s="438"/>
      <c r="M209" s="76">
        <v>15855</v>
      </c>
    </row>
    <row r="210" spans="2:13" s="39" customFormat="1" ht="12.75" customHeight="1">
      <c r="B210" s="25" t="s">
        <v>426</v>
      </c>
      <c r="C210" s="78" t="s">
        <v>755</v>
      </c>
      <c r="D210" s="67">
        <v>466</v>
      </c>
      <c r="E210" s="53">
        <v>7257.4634999999998</v>
      </c>
      <c r="F210" s="68" t="s">
        <v>426</v>
      </c>
      <c r="G210" s="84" t="s">
        <v>1143</v>
      </c>
      <c r="H210" s="69">
        <v>557</v>
      </c>
      <c r="I210" s="82">
        <v>1501.5</v>
      </c>
      <c r="J210" s="83" t="s">
        <v>426</v>
      </c>
      <c r="K210" s="438" t="s">
        <v>895</v>
      </c>
      <c r="L210" s="438"/>
      <c r="M210" s="76">
        <v>12495</v>
      </c>
    </row>
    <row r="211" spans="2:13" s="39" customFormat="1" ht="12.75" customHeight="1">
      <c r="B211" s="25" t="s">
        <v>426</v>
      </c>
      <c r="C211" s="78" t="s">
        <v>757</v>
      </c>
      <c r="D211" s="67">
        <v>467</v>
      </c>
      <c r="E211" s="53">
        <v>5375.4750000000004</v>
      </c>
      <c r="F211" s="68" t="s">
        <v>426</v>
      </c>
      <c r="G211" s="84" t="s">
        <v>1144</v>
      </c>
      <c r="H211" s="69">
        <v>558</v>
      </c>
      <c r="I211" s="85"/>
      <c r="J211" s="83" t="s">
        <v>426</v>
      </c>
      <c r="K211" s="438" t="s">
        <v>896</v>
      </c>
      <c r="L211" s="438"/>
      <c r="M211" s="76">
        <v>13755</v>
      </c>
    </row>
    <row r="212" spans="2:13" s="39" customFormat="1" ht="12.75" customHeight="1">
      <c r="B212" s="25" t="s">
        <v>426</v>
      </c>
      <c r="C212" s="78" t="s">
        <v>756</v>
      </c>
      <c r="D212" s="67">
        <v>468</v>
      </c>
      <c r="E212" s="53">
        <v>9745.0815000000002</v>
      </c>
      <c r="F212" s="68" t="s">
        <v>426</v>
      </c>
      <c r="G212" s="84" t="s">
        <v>1145</v>
      </c>
      <c r="H212" s="69">
        <v>559</v>
      </c>
      <c r="I212" s="82">
        <v>1869</v>
      </c>
      <c r="J212" s="83" t="s">
        <v>426</v>
      </c>
      <c r="K212" s="438" t="s">
        <v>897</v>
      </c>
      <c r="L212" s="438"/>
      <c r="M212" s="76">
        <v>17325</v>
      </c>
    </row>
    <row r="213" spans="2:13" s="39" customFormat="1" ht="12.75" customHeight="1">
      <c r="B213" s="25" t="s">
        <v>426</v>
      </c>
      <c r="C213" s="78" t="s">
        <v>1022</v>
      </c>
      <c r="D213" s="67">
        <v>471</v>
      </c>
      <c r="E213" s="53">
        <v>7301.4900000000007</v>
      </c>
      <c r="F213" s="68" t="s">
        <v>426</v>
      </c>
      <c r="G213" s="84" t="s">
        <v>1146</v>
      </c>
      <c r="H213" s="69">
        <v>560</v>
      </c>
      <c r="I213" s="85"/>
      <c r="J213" s="83" t="s">
        <v>426</v>
      </c>
      <c r="K213" s="438" t="s">
        <v>898</v>
      </c>
      <c r="L213" s="438"/>
      <c r="M213" s="76">
        <v>19425</v>
      </c>
    </row>
    <row r="214" spans="2:13" s="39" customFormat="1" ht="12.75" customHeight="1">
      <c r="B214" s="25" t="s">
        <v>426</v>
      </c>
      <c r="C214" s="78" t="s">
        <v>764</v>
      </c>
      <c r="D214" s="67">
        <v>472</v>
      </c>
      <c r="E214" s="53">
        <v>11076.7965</v>
      </c>
      <c r="F214" s="68" t="s">
        <v>426</v>
      </c>
      <c r="G214" s="84" t="s">
        <v>1147</v>
      </c>
      <c r="H214" s="69">
        <v>561</v>
      </c>
      <c r="I214" s="82">
        <v>2184</v>
      </c>
      <c r="J214" s="83" t="s">
        <v>426</v>
      </c>
      <c r="K214" s="438" t="s">
        <v>899</v>
      </c>
      <c r="L214" s="438"/>
      <c r="M214" s="76">
        <v>20580</v>
      </c>
    </row>
    <row r="215" spans="2:13" s="39" customFormat="1" ht="12.75" customHeight="1">
      <c r="B215" s="25" t="s">
        <v>426</v>
      </c>
      <c r="C215" s="446" t="s">
        <v>435</v>
      </c>
      <c r="D215" s="447"/>
      <c r="E215" s="448"/>
      <c r="F215" s="68" t="s">
        <v>426</v>
      </c>
      <c r="G215" s="84" t="s">
        <v>1148</v>
      </c>
      <c r="H215" s="69">
        <v>562</v>
      </c>
      <c r="I215" s="85"/>
      <c r="J215" s="83" t="s">
        <v>426</v>
      </c>
      <c r="K215" s="438" t="s">
        <v>900</v>
      </c>
      <c r="L215" s="438"/>
      <c r="M215" s="76">
        <v>18375</v>
      </c>
    </row>
    <row r="216" spans="2:13" s="39" customFormat="1" ht="12.75" customHeight="1">
      <c r="B216" s="41"/>
      <c r="C216" s="417" t="s">
        <v>921</v>
      </c>
      <c r="D216" s="417"/>
      <c r="E216" s="86">
        <v>2341.5</v>
      </c>
      <c r="F216" s="83"/>
      <c r="G216" s="84" t="s">
        <v>1149</v>
      </c>
      <c r="H216" s="69"/>
      <c r="I216" s="82">
        <v>2709</v>
      </c>
      <c r="J216" s="83"/>
      <c r="K216" s="438" t="s">
        <v>901</v>
      </c>
      <c r="L216" s="438"/>
      <c r="M216" s="76">
        <v>18900</v>
      </c>
    </row>
    <row r="217" spans="2:13" s="39" customFormat="1" ht="12.75" customHeight="1">
      <c r="B217" s="41"/>
      <c r="C217" s="417" t="s">
        <v>922</v>
      </c>
      <c r="D217" s="417"/>
      <c r="E217" s="86">
        <v>2635.5</v>
      </c>
      <c r="F217" s="83"/>
      <c r="G217" s="84" t="s">
        <v>1150</v>
      </c>
      <c r="H217" s="69"/>
      <c r="I217" s="85"/>
      <c r="J217" s="83"/>
      <c r="K217" s="438" t="s">
        <v>902</v>
      </c>
      <c r="L217" s="438"/>
      <c r="M217" s="76">
        <v>23625</v>
      </c>
    </row>
    <row r="218" spans="2:13" s="39" customFormat="1" ht="12.75" customHeight="1">
      <c r="B218" s="41"/>
      <c r="C218" s="417" t="s">
        <v>923</v>
      </c>
      <c r="D218" s="417"/>
      <c r="E218" s="86">
        <v>3123.75</v>
      </c>
      <c r="F218" s="83"/>
      <c r="G218" s="84" t="s">
        <v>1151</v>
      </c>
      <c r="H218" s="69"/>
      <c r="I218" s="82">
        <v>3202.5</v>
      </c>
      <c r="J218" s="83"/>
      <c r="K218" s="438" t="s">
        <v>903</v>
      </c>
      <c r="L218" s="438"/>
      <c r="M218" s="76" t="s">
        <v>904</v>
      </c>
    </row>
    <row r="219" spans="2:13" s="39" customFormat="1" ht="12.75" customHeight="1">
      <c r="B219" s="41"/>
      <c r="C219" s="417" t="s">
        <v>924</v>
      </c>
      <c r="D219" s="417"/>
      <c r="E219" s="86">
        <v>3496.5</v>
      </c>
      <c r="F219" s="83"/>
      <c r="G219" s="84" t="s">
        <v>1152</v>
      </c>
      <c r="H219" s="69"/>
      <c r="I219" s="85"/>
      <c r="J219" s="83"/>
      <c r="K219" s="438" t="s">
        <v>905</v>
      </c>
      <c r="L219" s="438"/>
      <c r="M219" s="76">
        <v>19425</v>
      </c>
    </row>
    <row r="220" spans="2:13" s="39" customFormat="1">
      <c r="B220" s="41"/>
      <c r="C220" s="417" t="s">
        <v>925</v>
      </c>
      <c r="D220" s="417"/>
      <c r="E220" s="86">
        <v>4095</v>
      </c>
      <c r="F220" s="83"/>
      <c r="G220" s="84" t="s">
        <v>1153</v>
      </c>
      <c r="H220" s="69"/>
      <c r="I220" s="82">
        <v>3433.5</v>
      </c>
      <c r="J220" s="87"/>
      <c r="K220" s="68" t="s">
        <v>1133</v>
      </c>
      <c r="L220" s="56"/>
      <c r="M220" s="53" t="s">
        <v>904</v>
      </c>
    </row>
    <row r="221" spans="2:13" s="39" customFormat="1" ht="12.75" customHeight="1">
      <c r="B221" s="41"/>
      <c r="C221" s="417" t="s">
        <v>926</v>
      </c>
      <c r="D221" s="417"/>
      <c r="E221" s="86">
        <v>4210.5</v>
      </c>
      <c r="F221" s="83"/>
      <c r="G221" s="88" t="s">
        <v>1154</v>
      </c>
      <c r="H221" s="89"/>
      <c r="I221" s="85"/>
      <c r="J221" s="90"/>
      <c r="K221" s="68" t="s">
        <v>1132</v>
      </c>
      <c r="L221" s="56"/>
      <c r="M221" s="53" t="s">
        <v>904</v>
      </c>
    </row>
    <row r="222" spans="2:13" s="39" customFormat="1" ht="12.75" customHeight="1">
      <c r="B222" s="41"/>
      <c r="C222" s="417" t="s">
        <v>927</v>
      </c>
      <c r="D222" s="417"/>
      <c r="E222" s="86">
        <v>5019</v>
      </c>
      <c r="F222" s="83"/>
      <c r="G222" s="461" t="s">
        <v>1224</v>
      </c>
      <c r="H222" s="462"/>
      <c r="I222" s="463"/>
      <c r="J222" s="68"/>
      <c r="K222" s="68" t="s">
        <v>1134</v>
      </c>
      <c r="L222" s="56"/>
      <c r="M222" s="53" t="s">
        <v>904</v>
      </c>
    </row>
    <row r="223" spans="2:13" s="39" customFormat="1" ht="12.75" customHeight="1">
      <c r="B223" s="41"/>
      <c r="C223" s="417" t="s">
        <v>928</v>
      </c>
      <c r="D223" s="417"/>
      <c r="E223" s="86">
        <v>5355</v>
      </c>
      <c r="F223" s="87"/>
      <c r="G223" s="438" t="s">
        <v>1188</v>
      </c>
      <c r="H223" s="438"/>
      <c r="I223" s="91">
        <v>446.25</v>
      </c>
      <c r="J223" s="83"/>
      <c r="K223" s="68" t="s">
        <v>1135</v>
      </c>
      <c r="L223" s="56"/>
      <c r="M223" s="53" t="s">
        <v>904</v>
      </c>
    </row>
    <row r="224" spans="2:13" s="39" customFormat="1" ht="12.75" customHeight="1">
      <c r="B224" s="41"/>
      <c r="C224" s="417" t="s">
        <v>929</v>
      </c>
      <c r="D224" s="417"/>
      <c r="E224" s="86">
        <v>5565</v>
      </c>
      <c r="F224" s="87"/>
      <c r="G224" s="438" t="s">
        <v>1189</v>
      </c>
      <c r="H224" s="438"/>
      <c r="I224" s="91">
        <v>934.5</v>
      </c>
      <c r="J224" s="83"/>
      <c r="K224" s="68" t="s">
        <v>1136</v>
      </c>
      <c r="L224" s="56"/>
      <c r="M224" s="53" t="s">
        <v>904</v>
      </c>
    </row>
    <row r="225" spans="2:13" s="39" customFormat="1" ht="12.75" customHeight="1">
      <c r="B225" s="41"/>
      <c r="C225" s="417" t="s">
        <v>930</v>
      </c>
      <c r="D225" s="417"/>
      <c r="E225" s="86">
        <v>5565</v>
      </c>
      <c r="F225" s="87"/>
      <c r="G225" s="438" t="s">
        <v>1190</v>
      </c>
      <c r="H225" s="438"/>
      <c r="I225" s="91">
        <v>1186.5</v>
      </c>
      <c r="J225" s="83"/>
      <c r="K225" s="68" t="s">
        <v>1138</v>
      </c>
      <c r="L225" s="56"/>
      <c r="M225" s="53" t="s">
        <v>904</v>
      </c>
    </row>
    <row r="226" spans="2:13" s="39" customFormat="1" ht="12.75" customHeight="1">
      <c r="B226" s="41"/>
      <c r="C226" s="417" t="s">
        <v>931</v>
      </c>
      <c r="D226" s="417"/>
      <c r="E226" s="86">
        <v>5906.25</v>
      </c>
      <c r="F226" s="87"/>
      <c r="G226" s="438" t="s">
        <v>1191</v>
      </c>
      <c r="H226" s="438"/>
      <c r="I226" s="91">
        <v>1281</v>
      </c>
      <c r="J226" s="83"/>
      <c r="K226" s="68" t="s">
        <v>1137</v>
      </c>
      <c r="L226" s="56"/>
      <c r="M226" s="53" t="s">
        <v>904</v>
      </c>
    </row>
    <row r="227" spans="2:13" s="39" customFormat="1" ht="12.75" customHeight="1">
      <c r="B227" s="41"/>
      <c r="C227" s="417" t="s">
        <v>932</v>
      </c>
      <c r="D227" s="417"/>
      <c r="E227" s="86">
        <v>6447</v>
      </c>
      <c r="F227" s="87"/>
      <c r="G227" s="438" t="s">
        <v>1192</v>
      </c>
      <c r="H227" s="438"/>
      <c r="I227" s="91">
        <v>1386</v>
      </c>
      <c r="J227" s="87"/>
      <c r="K227" s="441" t="s">
        <v>1171</v>
      </c>
      <c r="L227" s="433"/>
      <c r="M227" s="433"/>
    </row>
    <row r="228" spans="2:13" s="39" customFormat="1" ht="12.75" customHeight="1">
      <c r="B228" s="41"/>
      <c r="C228" s="417" t="s">
        <v>933</v>
      </c>
      <c r="D228" s="417"/>
      <c r="E228" s="86">
        <v>6121.5</v>
      </c>
      <c r="F228" s="87"/>
      <c r="G228" s="438" t="s">
        <v>1193</v>
      </c>
      <c r="H228" s="438"/>
      <c r="I228" s="91">
        <v>1533</v>
      </c>
      <c r="J228" s="87"/>
      <c r="K228" s="435" t="s">
        <v>951</v>
      </c>
      <c r="L228" s="435"/>
      <c r="M228" s="86">
        <v>735</v>
      </c>
    </row>
    <row r="229" spans="2:13" s="39" customFormat="1" ht="12.75" customHeight="1">
      <c r="B229" s="41"/>
      <c r="C229" s="417" t="s">
        <v>934</v>
      </c>
      <c r="D229" s="417"/>
      <c r="E229" s="86">
        <v>6447</v>
      </c>
      <c r="F229" s="87"/>
      <c r="G229" s="438" t="s">
        <v>1194</v>
      </c>
      <c r="H229" s="438"/>
      <c r="I229" s="91">
        <v>1680</v>
      </c>
      <c r="J229" s="87"/>
      <c r="K229" s="435" t="s">
        <v>952</v>
      </c>
      <c r="L229" s="435"/>
      <c r="M229" s="86">
        <v>1050</v>
      </c>
    </row>
    <row r="230" spans="2:13" s="39" customFormat="1" ht="12.75" customHeight="1">
      <c r="B230" s="41"/>
      <c r="C230" s="417" t="s">
        <v>935</v>
      </c>
      <c r="D230" s="417"/>
      <c r="E230" s="86">
        <v>6982.5</v>
      </c>
      <c r="F230" s="87"/>
      <c r="G230" s="438" t="s">
        <v>1195</v>
      </c>
      <c r="H230" s="438"/>
      <c r="I230" s="91">
        <v>1732.5</v>
      </c>
      <c r="J230" s="87"/>
      <c r="K230" s="435" t="s">
        <v>775</v>
      </c>
      <c r="L230" s="435"/>
      <c r="M230" s="86">
        <v>1155</v>
      </c>
    </row>
    <row r="231" spans="2:13" s="39" customFormat="1" ht="12.75" customHeight="1">
      <c r="B231" s="41"/>
      <c r="C231" s="417" t="s">
        <v>936</v>
      </c>
      <c r="D231" s="417"/>
      <c r="E231" s="86">
        <v>7428.75</v>
      </c>
      <c r="F231" s="87"/>
      <c r="G231" s="438" t="s">
        <v>1196</v>
      </c>
      <c r="H231" s="438"/>
      <c r="I231" s="91">
        <v>1827</v>
      </c>
      <c r="J231" s="87"/>
      <c r="K231" s="435" t="s">
        <v>953</v>
      </c>
      <c r="L231" s="435"/>
      <c r="M231" s="86">
        <v>1365</v>
      </c>
    </row>
    <row r="232" spans="2:13" s="39" customFormat="1" ht="12.75" customHeight="1">
      <c r="B232" s="41"/>
      <c r="C232" s="417" t="s">
        <v>937</v>
      </c>
      <c r="D232" s="417"/>
      <c r="E232" s="86">
        <v>8200.5</v>
      </c>
      <c r="F232" s="87"/>
      <c r="G232" s="438" t="s">
        <v>1197</v>
      </c>
      <c r="H232" s="438"/>
      <c r="I232" s="91">
        <v>2173.5</v>
      </c>
      <c r="J232" s="87"/>
      <c r="K232" s="435" t="s">
        <v>776</v>
      </c>
      <c r="L232" s="435"/>
      <c r="M232" s="86">
        <v>1575</v>
      </c>
    </row>
    <row r="233" spans="2:13" s="39" customFormat="1" ht="13.5" customHeight="1">
      <c r="B233" s="41"/>
      <c r="C233" s="417" t="s">
        <v>938</v>
      </c>
      <c r="D233" s="417"/>
      <c r="E233" s="86">
        <v>8526</v>
      </c>
      <c r="F233" s="87"/>
      <c r="G233" s="438" t="s">
        <v>1198</v>
      </c>
      <c r="H233" s="438"/>
      <c r="I233" s="91">
        <v>2520</v>
      </c>
      <c r="J233" s="92"/>
      <c r="K233" s="435" t="s">
        <v>777</v>
      </c>
      <c r="L233" s="435"/>
      <c r="M233" s="86">
        <v>1890</v>
      </c>
    </row>
    <row r="234" spans="2:13" s="39" customFormat="1" ht="12.75" customHeight="1">
      <c r="B234" s="41"/>
      <c r="C234" s="417" t="s">
        <v>939</v>
      </c>
      <c r="D234" s="417"/>
      <c r="E234" s="86">
        <v>7875</v>
      </c>
      <c r="F234" s="87"/>
      <c r="G234" s="438" t="s">
        <v>1199</v>
      </c>
      <c r="H234" s="438"/>
      <c r="I234" s="91">
        <v>3622.5</v>
      </c>
      <c r="J234" s="87"/>
      <c r="K234" s="435" t="s">
        <v>954</v>
      </c>
      <c r="L234" s="435"/>
      <c r="M234" s="86">
        <v>2625</v>
      </c>
    </row>
    <row r="235" spans="2:13" s="39" customFormat="1" ht="12.75" customHeight="1">
      <c r="B235" s="41"/>
      <c r="C235" s="417" t="s">
        <v>940</v>
      </c>
      <c r="D235" s="417"/>
      <c r="E235" s="86">
        <v>8410.5</v>
      </c>
      <c r="F235" s="87"/>
      <c r="G235" s="438" t="s">
        <v>1200</v>
      </c>
      <c r="H235" s="438"/>
      <c r="I235" s="91">
        <v>3465</v>
      </c>
      <c r="J235" s="87"/>
      <c r="K235" s="435" t="s">
        <v>955</v>
      </c>
      <c r="L235" s="435"/>
      <c r="M235" s="86">
        <v>4200</v>
      </c>
    </row>
    <row r="236" spans="2:13" s="39" customFormat="1" ht="12.75" customHeight="1">
      <c r="B236" s="41"/>
      <c r="C236" s="417" t="s">
        <v>941</v>
      </c>
      <c r="D236" s="417"/>
      <c r="E236" s="86">
        <v>8741.25</v>
      </c>
      <c r="F236" s="87"/>
      <c r="G236" s="438" t="s">
        <v>1201</v>
      </c>
      <c r="H236" s="438"/>
      <c r="I236" s="91">
        <v>535.5</v>
      </c>
      <c r="J236" s="87"/>
      <c r="K236" s="435" t="s">
        <v>956</v>
      </c>
      <c r="L236" s="435"/>
      <c r="M236" s="86">
        <v>2520</v>
      </c>
    </row>
    <row r="237" spans="2:13" s="39" customFormat="1" ht="12.75" customHeight="1">
      <c r="B237" s="41"/>
      <c r="C237" s="417" t="s">
        <v>942</v>
      </c>
      <c r="D237" s="417"/>
      <c r="E237" s="86">
        <v>9082.5</v>
      </c>
      <c r="F237" s="87"/>
      <c r="G237" s="438" t="s">
        <v>1202</v>
      </c>
      <c r="H237" s="438"/>
      <c r="I237" s="91">
        <v>1281</v>
      </c>
      <c r="J237" s="87"/>
      <c r="K237" s="435" t="s">
        <v>770</v>
      </c>
      <c r="L237" s="435"/>
      <c r="M237" s="86">
        <v>2835</v>
      </c>
    </row>
    <row r="238" spans="2:13" s="39" customFormat="1" ht="12.75" customHeight="1">
      <c r="B238" s="41"/>
      <c r="C238" s="417" t="s">
        <v>943</v>
      </c>
      <c r="D238" s="417"/>
      <c r="E238" s="86">
        <v>8426.25</v>
      </c>
      <c r="F238" s="87"/>
      <c r="G238" s="438" t="s">
        <v>1203</v>
      </c>
      <c r="H238" s="438"/>
      <c r="I238" s="91">
        <v>1470</v>
      </c>
      <c r="J238" s="87"/>
      <c r="K238" s="435" t="s">
        <v>957</v>
      </c>
      <c r="L238" s="435"/>
      <c r="M238" s="86">
        <v>3885</v>
      </c>
    </row>
    <row r="239" spans="2:13" s="39" customFormat="1" ht="12.75" customHeight="1">
      <c r="B239" s="41"/>
      <c r="C239" s="417" t="s">
        <v>944</v>
      </c>
      <c r="D239" s="417"/>
      <c r="E239" s="86">
        <v>9471</v>
      </c>
      <c r="F239" s="87"/>
      <c r="G239" s="438" t="s">
        <v>1204</v>
      </c>
      <c r="H239" s="438"/>
      <c r="I239" s="91">
        <v>2331</v>
      </c>
      <c r="J239" s="87"/>
      <c r="K239" s="435" t="s">
        <v>958</v>
      </c>
      <c r="L239" s="435"/>
      <c r="M239" s="86">
        <v>4725</v>
      </c>
    </row>
    <row r="240" spans="2:13" s="39" customFormat="1" ht="12.75" customHeight="1">
      <c r="B240" s="41"/>
      <c r="C240" s="417" t="s">
        <v>945</v>
      </c>
      <c r="D240" s="417"/>
      <c r="E240" s="86">
        <v>9723</v>
      </c>
      <c r="F240" s="87"/>
      <c r="G240" s="438" t="s">
        <v>1205</v>
      </c>
      <c r="H240" s="438"/>
      <c r="I240" s="91">
        <v>3811.5</v>
      </c>
      <c r="J240" s="87"/>
      <c r="K240" s="435" t="s">
        <v>771</v>
      </c>
      <c r="L240" s="435"/>
      <c r="M240" s="86">
        <v>3255</v>
      </c>
    </row>
    <row r="241" spans="2:13" s="39" customFormat="1" ht="12.75" customHeight="1">
      <c r="B241" s="41"/>
      <c r="C241" s="417" t="s">
        <v>946</v>
      </c>
      <c r="D241" s="417"/>
      <c r="E241" s="86">
        <v>9990.75</v>
      </c>
      <c r="F241" s="87"/>
      <c r="G241" s="438" t="s">
        <v>1206</v>
      </c>
      <c r="H241" s="438"/>
      <c r="I241" s="91">
        <v>546</v>
      </c>
      <c r="J241" s="87"/>
      <c r="K241" s="435" t="s">
        <v>772</v>
      </c>
      <c r="L241" s="435"/>
      <c r="M241" s="86">
        <v>3675</v>
      </c>
    </row>
    <row r="242" spans="2:13" s="39" customFormat="1">
      <c r="B242" s="41"/>
      <c r="C242" s="417" t="s">
        <v>947</v>
      </c>
      <c r="D242" s="417"/>
      <c r="E242" s="86">
        <v>10253.25</v>
      </c>
      <c r="F242" s="87"/>
      <c r="G242" s="438" t="s">
        <v>1207</v>
      </c>
      <c r="H242" s="438"/>
      <c r="I242" s="91">
        <v>640.5</v>
      </c>
      <c r="J242" s="87"/>
      <c r="K242" s="435" t="s">
        <v>959</v>
      </c>
      <c r="L242" s="435"/>
      <c r="M242" s="86">
        <v>4725</v>
      </c>
    </row>
    <row r="243" spans="2:13" s="39" customFormat="1">
      <c r="B243" s="41"/>
      <c r="C243" s="417" t="s">
        <v>948</v>
      </c>
      <c r="D243" s="417"/>
      <c r="E243" s="86">
        <v>10804.5</v>
      </c>
      <c r="F243" s="87"/>
      <c r="G243" s="438" t="s">
        <v>1208</v>
      </c>
      <c r="H243" s="438"/>
      <c r="I243" s="91">
        <v>1585.5</v>
      </c>
      <c r="J243" s="87"/>
      <c r="K243" s="435" t="s">
        <v>773</v>
      </c>
      <c r="L243" s="435"/>
      <c r="M243" s="86">
        <v>5250</v>
      </c>
    </row>
    <row r="244" spans="2:13" s="39" customFormat="1">
      <c r="B244" s="41"/>
      <c r="C244" s="417" t="s">
        <v>949</v>
      </c>
      <c r="D244" s="417"/>
      <c r="E244" s="86">
        <v>11350.5</v>
      </c>
      <c r="F244" s="87"/>
      <c r="G244" s="438" t="s">
        <v>1209</v>
      </c>
      <c r="H244" s="438"/>
      <c r="I244" s="91">
        <v>1680</v>
      </c>
      <c r="J244" s="87"/>
      <c r="K244" s="435" t="s">
        <v>960</v>
      </c>
      <c r="L244" s="435"/>
      <c r="M244" s="86">
        <v>6510</v>
      </c>
    </row>
    <row r="245" spans="2:13" s="39" customFormat="1" ht="13.5" thickBot="1">
      <c r="B245" s="26" t="s">
        <v>426</v>
      </c>
      <c r="C245" s="417" t="s">
        <v>950</v>
      </c>
      <c r="D245" s="417"/>
      <c r="E245" s="86">
        <v>11686.5</v>
      </c>
      <c r="F245" s="87"/>
      <c r="G245" s="438" t="s">
        <v>1210</v>
      </c>
      <c r="H245" s="438"/>
      <c r="I245" s="91">
        <v>1827</v>
      </c>
      <c r="J245" s="87" t="s">
        <v>426</v>
      </c>
      <c r="K245" s="435" t="s">
        <v>961</v>
      </c>
      <c r="L245" s="435"/>
      <c r="M245" s="86">
        <v>4935</v>
      </c>
    </row>
    <row r="246" spans="2:13" s="39" customFormat="1" ht="13.5" thickBot="1">
      <c r="B246" s="40" t="s">
        <v>430</v>
      </c>
      <c r="C246" s="93" t="s">
        <v>1225</v>
      </c>
      <c r="D246" s="77"/>
      <c r="E246" s="94">
        <v>2299.4181000000003</v>
      </c>
      <c r="F246" s="87"/>
      <c r="G246" s="438" t="s">
        <v>1211</v>
      </c>
      <c r="H246" s="438"/>
      <c r="I246" s="91">
        <v>2278.5</v>
      </c>
      <c r="J246" s="87" t="s">
        <v>426</v>
      </c>
      <c r="K246" s="435" t="s">
        <v>962</v>
      </c>
      <c r="L246" s="435"/>
      <c r="M246" s="86">
        <v>5040</v>
      </c>
    </row>
    <row r="247" spans="2:13" s="39" customFormat="1">
      <c r="B247" s="24" t="s">
        <v>426</v>
      </c>
      <c r="C247" s="93" t="s">
        <v>1226</v>
      </c>
      <c r="D247" s="67"/>
      <c r="E247" s="94">
        <v>2596.6080000000002</v>
      </c>
      <c r="F247" s="87"/>
      <c r="G247" s="438" t="s">
        <v>1212</v>
      </c>
      <c r="H247" s="438"/>
      <c r="I247" s="91">
        <v>2467.5</v>
      </c>
      <c r="J247" s="87" t="s">
        <v>426</v>
      </c>
      <c r="K247" s="435" t="s">
        <v>963</v>
      </c>
      <c r="L247" s="435"/>
      <c r="M247" s="86">
        <v>6300</v>
      </c>
    </row>
    <row r="248" spans="2:13" s="39" customFormat="1">
      <c r="B248" s="25" t="s">
        <v>426</v>
      </c>
      <c r="C248" s="93" t="s">
        <v>1227</v>
      </c>
      <c r="D248" s="67"/>
      <c r="E248" s="94">
        <v>2890.7550000000001</v>
      </c>
      <c r="F248" s="87"/>
      <c r="G248" s="438" t="s">
        <v>1213</v>
      </c>
      <c r="H248" s="438"/>
      <c r="I248" s="91">
        <v>2919</v>
      </c>
      <c r="J248" s="87" t="s">
        <v>426</v>
      </c>
      <c r="K248" s="435" t="s">
        <v>964</v>
      </c>
      <c r="L248" s="435"/>
      <c r="M248" s="86">
        <v>7350</v>
      </c>
    </row>
    <row r="249" spans="2:13" s="39" customFormat="1">
      <c r="B249" s="25" t="s">
        <v>426</v>
      </c>
      <c r="C249" s="93" t="s">
        <v>1228</v>
      </c>
      <c r="D249" s="67"/>
      <c r="E249" s="94">
        <v>3372.5475000000001</v>
      </c>
      <c r="F249" s="87"/>
      <c r="G249" s="438" t="s">
        <v>1214</v>
      </c>
      <c r="H249" s="438"/>
      <c r="I249" s="91">
        <v>1585.5</v>
      </c>
      <c r="J249" s="87" t="s">
        <v>426</v>
      </c>
      <c r="K249" s="435" t="s">
        <v>774</v>
      </c>
      <c r="L249" s="435"/>
      <c r="M249" s="86">
        <v>5670</v>
      </c>
    </row>
    <row r="250" spans="2:13" s="39" customFormat="1">
      <c r="B250" s="25" t="s">
        <v>426</v>
      </c>
      <c r="C250" s="93" t="s">
        <v>1229</v>
      </c>
      <c r="D250" s="67"/>
      <c r="E250" s="94">
        <v>4290.4889999999996</v>
      </c>
      <c r="F250" s="87"/>
      <c r="G250" s="438" t="s">
        <v>1215</v>
      </c>
      <c r="H250" s="438"/>
      <c r="I250" s="91">
        <v>1680</v>
      </c>
      <c r="J250" s="87" t="s">
        <v>426</v>
      </c>
      <c r="K250" s="435" t="s">
        <v>965</v>
      </c>
      <c r="L250" s="435"/>
      <c r="M250" s="86">
        <v>6720</v>
      </c>
    </row>
    <row r="251" spans="2:13" s="39" customFormat="1">
      <c r="B251" s="25" t="s">
        <v>426</v>
      </c>
      <c r="C251" s="93" t="s">
        <v>1230</v>
      </c>
      <c r="D251" s="67"/>
      <c r="E251" s="94">
        <v>4721.5664999999999</v>
      </c>
      <c r="F251" s="87"/>
      <c r="G251" s="438" t="s">
        <v>1216</v>
      </c>
      <c r="H251" s="438"/>
      <c r="I251" s="91">
        <v>1984.5</v>
      </c>
      <c r="J251" s="87" t="s">
        <v>434</v>
      </c>
      <c r="K251" s="435" t="s">
        <v>966</v>
      </c>
      <c r="L251" s="435"/>
      <c r="M251" s="86">
        <v>7455</v>
      </c>
    </row>
    <row r="252" spans="2:13" s="39" customFormat="1">
      <c r="B252" s="25" t="s">
        <v>426</v>
      </c>
      <c r="C252" s="418" t="s">
        <v>436</v>
      </c>
      <c r="D252" s="419"/>
      <c r="E252" s="420"/>
      <c r="F252" s="75"/>
      <c r="G252" s="438" t="s">
        <v>1217</v>
      </c>
      <c r="H252" s="438"/>
      <c r="I252" s="91">
        <v>2478</v>
      </c>
      <c r="J252" s="87" t="s">
        <v>426</v>
      </c>
      <c r="K252" s="435" t="s">
        <v>967</v>
      </c>
      <c r="L252" s="435"/>
      <c r="M252" s="86">
        <v>8505</v>
      </c>
    </row>
    <row r="253" spans="2:13" s="39" customFormat="1">
      <c r="B253" s="25" t="s">
        <v>426</v>
      </c>
      <c r="C253" s="417" t="s">
        <v>778</v>
      </c>
      <c r="D253" s="417"/>
      <c r="E253" s="86">
        <v>8715</v>
      </c>
      <c r="F253" s="87"/>
      <c r="G253" s="438" t="s">
        <v>1218</v>
      </c>
      <c r="H253" s="438"/>
      <c r="I253" s="91">
        <v>4462.5</v>
      </c>
      <c r="J253" s="87" t="s">
        <v>426</v>
      </c>
      <c r="K253" s="435" t="s">
        <v>968</v>
      </c>
      <c r="L253" s="435"/>
      <c r="M253" s="86">
        <v>7245</v>
      </c>
    </row>
    <row r="254" spans="2:13" s="39" customFormat="1">
      <c r="B254" s="25" t="s">
        <v>426</v>
      </c>
      <c r="C254" s="417" t="s">
        <v>779</v>
      </c>
      <c r="D254" s="417"/>
      <c r="E254" s="86">
        <v>6982.5</v>
      </c>
      <c r="F254" s="87"/>
      <c r="G254" s="438" t="s">
        <v>1219</v>
      </c>
      <c r="H254" s="438"/>
      <c r="I254" s="91">
        <v>735</v>
      </c>
      <c r="J254" s="87" t="s">
        <v>426</v>
      </c>
      <c r="K254" s="435" t="s">
        <v>969</v>
      </c>
      <c r="L254" s="435"/>
      <c r="M254" s="86">
        <v>8190</v>
      </c>
    </row>
    <row r="255" spans="2:13" s="39" customFormat="1">
      <c r="B255" s="25" t="s">
        <v>426</v>
      </c>
      <c r="C255" s="417" t="s">
        <v>780</v>
      </c>
      <c r="D255" s="417"/>
      <c r="E255" s="86">
        <v>6279</v>
      </c>
      <c r="F255" s="87"/>
      <c r="G255" s="438" t="s">
        <v>1220</v>
      </c>
      <c r="H255" s="438"/>
      <c r="I255" s="91">
        <v>840</v>
      </c>
      <c r="J255" s="87" t="s">
        <v>426</v>
      </c>
      <c r="K255" s="435" t="s">
        <v>970</v>
      </c>
      <c r="L255" s="435"/>
      <c r="M255" s="86">
        <v>8925</v>
      </c>
    </row>
    <row r="256" spans="2:13" s="39" customFormat="1">
      <c r="B256" s="25" t="s">
        <v>426</v>
      </c>
      <c r="C256" s="417" t="s">
        <v>781</v>
      </c>
      <c r="D256" s="417"/>
      <c r="E256" s="86">
        <v>11896.5</v>
      </c>
      <c r="F256" s="87"/>
      <c r="G256" s="438" t="s">
        <v>1221</v>
      </c>
      <c r="H256" s="438"/>
      <c r="I256" s="91">
        <v>1081.5</v>
      </c>
      <c r="J256" s="87" t="s">
        <v>426</v>
      </c>
      <c r="K256" s="437" t="s">
        <v>971</v>
      </c>
      <c r="L256" s="437"/>
      <c r="M256" s="95">
        <v>10500</v>
      </c>
    </row>
    <row r="257" spans="2:13" s="39" customFormat="1">
      <c r="B257" s="25" t="s">
        <v>426</v>
      </c>
      <c r="C257" s="417" t="s">
        <v>782</v>
      </c>
      <c r="D257" s="417"/>
      <c r="E257" s="86">
        <v>8673</v>
      </c>
      <c r="F257" s="87"/>
      <c r="G257" s="438" t="s">
        <v>1222</v>
      </c>
      <c r="H257" s="438"/>
      <c r="I257" s="91">
        <v>2877</v>
      </c>
      <c r="J257" s="87" t="s">
        <v>426</v>
      </c>
      <c r="K257" s="426" t="s">
        <v>1518</v>
      </c>
      <c r="L257" s="427"/>
      <c r="M257" s="428"/>
    </row>
    <row r="258" spans="2:13" s="39" customFormat="1">
      <c r="B258" s="25" t="s">
        <v>426</v>
      </c>
      <c r="C258" s="417" t="s">
        <v>783</v>
      </c>
      <c r="D258" s="417"/>
      <c r="E258" s="86">
        <v>8032.5</v>
      </c>
      <c r="F258" s="87"/>
      <c r="G258" s="438" t="s">
        <v>1223</v>
      </c>
      <c r="H258" s="438"/>
      <c r="I258" s="91">
        <v>3864</v>
      </c>
      <c r="J258" s="87" t="s">
        <v>426</v>
      </c>
      <c r="K258" s="429"/>
      <c r="L258" s="430"/>
      <c r="M258" s="431"/>
    </row>
    <row r="259" spans="2:13" s="39" customFormat="1">
      <c r="B259" s="25" t="s">
        <v>426</v>
      </c>
      <c r="C259" s="417" t="s">
        <v>784</v>
      </c>
      <c r="D259" s="417"/>
      <c r="E259" s="86">
        <v>6594</v>
      </c>
      <c r="F259" s="83"/>
      <c r="G259" s="418" t="s">
        <v>906</v>
      </c>
      <c r="H259" s="419"/>
      <c r="I259" s="420"/>
      <c r="J259" s="75" t="s">
        <v>426</v>
      </c>
      <c r="K259" s="434" t="s">
        <v>1172</v>
      </c>
      <c r="L259" s="434"/>
      <c r="M259" s="91">
        <v>546</v>
      </c>
    </row>
    <row r="260" spans="2:13" s="39" customFormat="1">
      <c r="B260" s="25" t="s">
        <v>426</v>
      </c>
      <c r="C260" s="417" t="s">
        <v>785</v>
      </c>
      <c r="D260" s="417"/>
      <c r="E260" s="86">
        <v>15057</v>
      </c>
      <c r="F260" s="87"/>
      <c r="G260" s="417" t="s">
        <v>907</v>
      </c>
      <c r="H260" s="417"/>
      <c r="I260" s="86">
        <v>670</v>
      </c>
      <c r="J260" s="87" t="s">
        <v>426</v>
      </c>
      <c r="K260" s="434" t="s">
        <v>1173</v>
      </c>
      <c r="L260" s="434"/>
      <c r="M260" s="91">
        <v>567</v>
      </c>
    </row>
    <row r="261" spans="2:13" s="39" customFormat="1" ht="13.5" thickBot="1">
      <c r="B261" s="26" t="s">
        <v>426</v>
      </c>
      <c r="C261" s="417" t="s">
        <v>786</v>
      </c>
      <c r="D261" s="417"/>
      <c r="E261" s="86">
        <v>9723</v>
      </c>
      <c r="F261" s="87"/>
      <c r="G261" s="417" t="s">
        <v>908</v>
      </c>
      <c r="H261" s="417"/>
      <c r="I261" s="86">
        <v>770</v>
      </c>
      <c r="J261" s="87"/>
      <c r="K261" s="434" t="s">
        <v>1174</v>
      </c>
      <c r="L261" s="434"/>
      <c r="M261" s="91">
        <v>724.5</v>
      </c>
    </row>
    <row r="262" spans="2:13" s="39" customFormat="1">
      <c r="B262" s="36"/>
      <c r="C262" s="417" t="s">
        <v>1036</v>
      </c>
      <c r="D262" s="417"/>
      <c r="E262" s="86">
        <v>4158</v>
      </c>
      <c r="F262" s="87"/>
      <c r="G262" s="417" t="s">
        <v>909</v>
      </c>
      <c r="H262" s="417"/>
      <c r="I262" s="86">
        <v>1550</v>
      </c>
      <c r="J262" s="87"/>
      <c r="K262" s="434" t="s">
        <v>1175</v>
      </c>
      <c r="L262" s="434"/>
      <c r="M262" s="91">
        <v>840</v>
      </c>
    </row>
    <row r="263" spans="2:13" s="39" customFormat="1">
      <c r="B263" s="36"/>
      <c r="C263" s="417" t="s">
        <v>1037</v>
      </c>
      <c r="D263" s="417"/>
      <c r="E263" s="86">
        <v>3339</v>
      </c>
      <c r="F263" s="87"/>
      <c r="G263" s="417" t="s">
        <v>910</v>
      </c>
      <c r="H263" s="417"/>
      <c r="I263" s="86">
        <v>2170</v>
      </c>
      <c r="J263" s="87"/>
      <c r="K263" s="434" t="s">
        <v>1176</v>
      </c>
      <c r="L263" s="434"/>
      <c r="M263" s="91">
        <v>1092</v>
      </c>
    </row>
    <row r="264" spans="2:13" s="39" customFormat="1">
      <c r="B264" s="36"/>
      <c r="C264" s="417" t="s">
        <v>1038</v>
      </c>
      <c r="D264" s="417"/>
      <c r="E264" s="86">
        <v>5103</v>
      </c>
      <c r="F264" s="87"/>
      <c r="G264" s="417" t="s">
        <v>911</v>
      </c>
      <c r="H264" s="417"/>
      <c r="I264" s="86">
        <v>2460</v>
      </c>
      <c r="J264" s="87"/>
      <c r="K264" s="434" t="s">
        <v>1177</v>
      </c>
      <c r="L264" s="434"/>
      <c r="M264" s="91">
        <v>1155</v>
      </c>
    </row>
    <row r="265" spans="2:13" s="39" customFormat="1">
      <c r="B265" s="36"/>
      <c r="C265" s="417" t="s">
        <v>1039</v>
      </c>
      <c r="D265" s="417"/>
      <c r="E265" s="86">
        <v>4095</v>
      </c>
      <c r="F265" s="87"/>
      <c r="G265" s="417" t="s">
        <v>912</v>
      </c>
      <c r="H265" s="417"/>
      <c r="I265" s="86">
        <v>3200</v>
      </c>
      <c r="J265" s="87"/>
      <c r="K265" s="434" t="s">
        <v>1178</v>
      </c>
      <c r="L265" s="434"/>
      <c r="M265" s="91">
        <v>1512</v>
      </c>
    </row>
    <row r="266" spans="2:13" s="39" customFormat="1">
      <c r="B266" s="36"/>
      <c r="C266" s="422" t="s">
        <v>918</v>
      </c>
      <c r="D266" s="419"/>
      <c r="E266" s="420"/>
      <c r="F266" s="75"/>
      <c r="G266" s="93" t="s">
        <v>1232</v>
      </c>
      <c r="H266" s="96"/>
      <c r="I266" s="94">
        <v>5200</v>
      </c>
      <c r="J266" s="87"/>
      <c r="K266" s="434" t="s">
        <v>1179</v>
      </c>
      <c r="L266" s="434"/>
      <c r="M266" s="91">
        <v>1942.5</v>
      </c>
    </row>
    <row r="267" spans="2:13" s="39" customFormat="1">
      <c r="B267" s="36"/>
      <c r="C267" s="107" t="s">
        <v>919</v>
      </c>
      <c r="D267" s="67"/>
      <c r="E267" s="53">
        <v>6288.7965000000004</v>
      </c>
      <c r="F267" s="75"/>
      <c r="G267" s="93" t="s">
        <v>1233</v>
      </c>
      <c r="H267" s="96"/>
      <c r="I267" s="94">
        <v>6200</v>
      </c>
      <c r="J267" s="87"/>
      <c r="K267" s="434" t="s">
        <v>1180</v>
      </c>
      <c r="L267" s="434"/>
      <c r="M267" s="91">
        <v>1984.5</v>
      </c>
    </row>
    <row r="268" spans="2:13" s="39" customFormat="1">
      <c r="B268" s="36"/>
      <c r="C268" s="107" t="s">
        <v>920</v>
      </c>
      <c r="D268" s="67"/>
      <c r="E268" s="53">
        <v>1503.3690000000001</v>
      </c>
      <c r="F268" s="75"/>
      <c r="G268" s="432" t="s">
        <v>1237</v>
      </c>
      <c r="H268" s="433"/>
      <c r="I268" s="433"/>
      <c r="J268" s="87"/>
      <c r="K268" s="434" t="s">
        <v>1181</v>
      </c>
      <c r="L268" s="434"/>
      <c r="M268" s="91">
        <v>2121</v>
      </c>
    </row>
    <row r="269" spans="2:13" s="39" customFormat="1">
      <c r="B269" s="36"/>
      <c r="C269" s="55" t="s">
        <v>1238</v>
      </c>
      <c r="D269" s="67"/>
      <c r="E269" s="53">
        <v>6825</v>
      </c>
      <c r="F269" s="75"/>
      <c r="G269" s="434" t="s">
        <v>1270</v>
      </c>
      <c r="H269" s="417"/>
      <c r="I269" s="97">
        <v>1650</v>
      </c>
      <c r="J269" s="87"/>
      <c r="K269" s="434" t="s">
        <v>1182</v>
      </c>
      <c r="L269" s="434"/>
      <c r="M269" s="91">
        <v>2698.5</v>
      </c>
    </row>
    <row r="270" spans="2:13" s="39" customFormat="1">
      <c r="B270" s="36"/>
      <c r="C270" s="55" t="s">
        <v>1239</v>
      </c>
      <c r="D270" s="67"/>
      <c r="E270" s="53">
        <v>1365</v>
      </c>
      <c r="F270" s="75"/>
      <c r="G270" s="417" t="s">
        <v>1271</v>
      </c>
      <c r="H270" s="417"/>
      <c r="I270" s="97">
        <v>3150</v>
      </c>
      <c r="J270" s="87"/>
      <c r="K270" s="434" t="s">
        <v>1183</v>
      </c>
      <c r="L270" s="434"/>
      <c r="M270" s="91">
        <v>2835</v>
      </c>
    </row>
    <row r="271" spans="2:13" s="39" customFormat="1">
      <c r="B271" s="36"/>
      <c r="C271" s="55" t="s">
        <v>1240</v>
      </c>
      <c r="D271" s="67"/>
      <c r="E271" s="53">
        <v>1365</v>
      </c>
      <c r="F271" s="75"/>
      <c r="G271" s="93" t="s">
        <v>1234</v>
      </c>
      <c r="H271" s="96"/>
      <c r="I271" s="94">
        <v>6400</v>
      </c>
      <c r="J271" s="87"/>
      <c r="K271" s="434" t="s">
        <v>1184</v>
      </c>
      <c r="L271" s="434"/>
      <c r="M271" s="91">
        <v>3454.5</v>
      </c>
    </row>
    <row r="272" spans="2:13" s="39" customFormat="1">
      <c r="B272" s="36"/>
      <c r="C272" s="55" t="s">
        <v>1062</v>
      </c>
      <c r="D272" s="67"/>
      <c r="E272" s="53">
        <v>1270.5</v>
      </c>
      <c r="F272" s="75"/>
      <c r="G272" s="93" t="s">
        <v>1269</v>
      </c>
      <c r="H272" s="96"/>
      <c r="I272" s="94">
        <v>5900</v>
      </c>
      <c r="J272" s="87"/>
      <c r="K272" s="434" t="s">
        <v>1185</v>
      </c>
      <c r="L272" s="434"/>
      <c r="M272" s="91">
        <v>4704</v>
      </c>
    </row>
    <row r="273" spans="2:13" s="39" customFormat="1">
      <c r="B273" s="36"/>
      <c r="C273" s="93" t="s">
        <v>1063</v>
      </c>
      <c r="D273" s="67"/>
      <c r="E273" s="53">
        <v>1417.5</v>
      </c>
      <c r="F273" s="75"/>
      <c r="G273" s="93" t="s">
        <v>1235</v>
      </c>
      <c r="H273" s="96"/>
      <c r="I273" s="94">
        <v>2250</v>
      </c>
      <c r="J273" s="87"/>
      <c r="K273" s="432" t="s">
        <v>440</v>
      </c>
      <c r="L273" s="433"/>
      <c r="M273" s="433"/>
    </row>
    <row r="274" spans="2:13" s="39" customFormat="1">
      <c r="B274" s="36"/>
      <c r="C274" s="98" t="s">
        <v>1078</v>
      </c>
      <c r="D274" s="67"/>
      <c r="E274" s="53">
        <v>8840.3490000000002</v>
      </c>
      <c r="F274" s="75"/>
      <c r="G274" s="93" t="s">
        <v>1236</v>
      </c>
      <c r="H274" s="96"/>
      <c r="I274" s="94">
        <v>3500</v>
      </c>
      <c r="J274" s="87"/>
      <c r="K274" s="93" t="s">
        <v>1055</v>
      </c>
      <c r="L274" s="56"/>
      <c r="M274" s="94">
        <v>1588.0200000000002</v>
      </c>
    </row>
    <row r="275" spans="2:13" s="39" customFormat="1">
      <c r="B275" s="36"/>
      <c r="C275" s="51" t="s">
        <v>1079</v>
      </c>
      <c r="D275" s="67"/>
      <c r="E275" s="53">
        <v>2127.7620000000002</v>
      </c>
      <c r="F275" s="75"/>
      <c r="G275" s="432" t="s">
        <v>913</v>
      </c>
      <c r="H275" s="433"/>
      <c r="I275" s="433"/>
      <c r="J275" s="87"/>
      <c r="K275" s="93" t="s">
        <v>1056</v>
      </c>
      <c r="L275" s="56"/>
      <c r="M275" s="94">
        <v>2341.1325000000002</v>
      </c>
    </row>
    <row r="276" spans="2:13" s="39" customFormat="1" ht="12.75" customHeight="1">
      <c r="B276" s="27" t="str">
        <f>B90</f>
        <v>Все цены данны с учетом НДС 18 %.</v>
      </c>
      <c r="C276" s="51" t="s">
        <v>1080</v>
      </c>
      <c r="D276" s="67"/>
      <c r="E276" s="53">
        <v>2260.0095000000001</v>
      </c>
      <c r="F276" s="68"/>
      <c r="G276" s="93" t="s">
        <v>1231</v>
      </c>
      <c r="H276" s="99"/>
      <c r="I276" s="97">
        <v>570</v>
      </c>
      <c r="J276" s="100"/>
      <c r="K276" s="417" t="s">
        <v>1057</v>
      </c>
      <c r="L276" s="417"/>
      <c r="M276" s="101">
        <v>2782.5</v>
      </c>
    </row>
    <row r="277" spans="2:13" s="39" customFormat="1" ht="12.75" customHeight="1">
      <c r="B277" s="27" t="e">
        <f>#REF!</f>
        <v>#REF!</v>
      </c>
      <c r="C277" s="51" t="s">
        <v>1081</v>
      </c>
      <c r="D277" s="67"/>
      <c r="E277" s="53">
        <v>12092.167500000001</v>
      </c>
      <c r="F277" s="68"/>
      <c r="G277" s="432" t="s">
        <v>914</v>
      </c>
      <c r="H277" s="433"/>
      <c r="I277" s="433"/>
      <c r="J277" s="100"/>
      <c r="K277" s="102" t="s">
        <v>1058</v>
      </c>
      <c r="L277" s="93"/>
      <c r="M277" s="103">
        <v>1745.1000000000001</v>
      </c>
    </row>
    <row r="278" spans="2:13" s="39" customFormat="1" ht="12.75" customHeight="1" thickBot="1">
      <c r="B278" s="27" t="e">
        <f>#REF!</f>
        <v>#REF!</v>
      </c>
      <c r="C278" s="73" t="s">
        <v>839</v>
      </c>
      <c r="D278" s="67">
        <v>824</v>
      </c>
      <c r="E278" s="53" t="s">
        <v>904</v>
      </c>
      <c r="F278" s="68"/>
      <c r="G278" s="104" t="s">
        <v>915</v>
      </c>
      <c r="H278" s="99"/>
      <c r="I278" s="101">
        <v>5869.5</v>
      </c>
      <c r="J278" s="75" t="s">
        <v>437</v>
      </c>
      <c r="K278" s="102" t="s">
        <v>1059</v>
      </c>
      <c r="L278" s="105"/>
      <c r="M278" s="103">
        <v>2669.1</v>
      </c>
    </row>
    <row r="279" spans="2:13" s="39" customFormat="1" ht="12.75" customHeight="1" thickBot="1">
      <c r="B279" s="40" t="s">
        <v>435</v>
      </c>
      <c r="C279" s="73" t="s">
        <v>840</v>
      </c>
      <c r="D279" s="67">
        <v>825</v>
      </c>
      <c r="E279" s="53" t="s">
        <v>904</v>
      </c>
      <c r="F279" s="68"/>
      <c r="G279" s="104" t="s">
        <v>916</v>
      </c>
      <c r="H279" s="99"/>
      <c r="I279" s="101">
        <v>16800</v>
      </c>
      <c r="J279" s="75" t="s">
        <v>426</v>
      </c>
      <c r="K279" s="102" t="s">
        <v>1060</v>
      </c>
      <c r="L279" s="105"/>
      <c r="M279" s="103">
        <v>2983.05</v>
      </c>
    </row>
    <row r="280" spans="2:13" s="39" customFormat="1" ht="12.75" customHeight="1">
      <c r="B280" s="24" t="s">
        <v>426</v>
      </c>
      <c r="C280" s="418" t="s">
        <v>1241</v>
      </c>
      <c r="D280" s="419"/>
      <c r="E280" s="420"/>
      <c r="F280" s="68"/>
      <c r="G280" s="104" t="s">
        <v>917</v>
      </c>
      <c r="H280" s="99"/>
      <c r="I280" s="101">
        <v>13177.5</v>
      </c>
      <c r="J280" s="75" t="s">
        <v>426</v>
      </c>
      <c r="K280" s="102" t="s">
        <v>1061</v>
      </c>
      <c r="L280" s="105"/>
      <c r="M280" s="106">
        <v>10468.5</v>
      </c>
    </row>
    <row r="281" spans="2:13" s="39" customFormat="1" ht="12.75" customHeight="1">
      <c r="B281" s="25" t="s">
        <v>426</v>
      </c>
      <c r="C281" s="51" t="s">
        <v>825</v>
      </c>
      <c r="D281" s="56">
        <v>792</v>
      </c>
      <c r="E281" s="53" t="s">
        <v>904</v>
      </c>
      <c r="F281" s="68"/>
      <c r="G281" s="418" t="s">
        <v>1244</v>
      </c>
      <c r="H281" s="419"/>
      <c r="I281" s="420"/>
      <c r="J281" s="75" t="s">
        <v>426</v>
      </c>
      <c r="K281" s="107" t="s">
        <v>1054</v>
      </c>
      <c r="L281" s="56"/>
      <c r="M281" s="97">
        <v>9135</v>
      </c>
    </row>
    <row r="282" spans="2:13" s="39" customFormat="1" ht="12.75" customHeight="1">
      <c r="B282" s="25" t="s">
        <v>426</v>
      </c>
      <c r="C282" s="51" t="s">
        <v>826</v>
      </c>
      <c r="D282" s="56">
        <v>793</v>
      </c>
      <c r="E282" s="53" t="s">
        <v>904</v>
      </c>
      <c r="F282" s="75"/>
      <c r="G282" s="93" t="s">
        <v>1040</v>
      </c>
      <c r="H282" s="108"/>
      <c r="I282" s="99">
        <v>400.64850000000001</v>
      </c>
      <c r="J282" s="87" t="s">
        <v>426</v>
      </c>
      <c r="K282" s="436" t="s">
        <v>1245</v>
      </c>
      <c r="L282" s="419"/>
      <c r="M282" s="420"/>
    </row>
    <row r="283" spans="2:13" s="39" customFormat="1" ht="12.75" customHeight="1">
      <c r="B283" s="25" t="s">
        <v>426</v>
      </c>
      <c r="C283" s="51" t="s">
        <v>827</v>
      </c>
      <c r="D283" s="56">
        <v>794</v>
      </c>
      <c r="E283" s="53" t="s">
        <v>904</v>
      </c>
      <c r="F283" s="75"/>
      <c r="G283" s="93" t="s">
        <v>1041</v>
      </c>
      <c r="H283" s="108"/>
      <c r="I283" s="99">
        <v>341.09250000000003</v>
      </c>
      <c r="J283" s="87" t="s">
        <v>426</v>
      </c>
      <c r="K283" s="93" t="s">
        <v>1100</v>
      </c>
      <c r="L283" s="105"/>
      <c r="M283" s="94">
        <v>858.77584565850032</v>
      </c>
    </row>
    <row r="284" spans="2:13" s="39" customFormat="1" ht="12.75" customHeight="1">
      <c r="B284" s="25" t="s">
        <v>426</v>
      </c>
      <c r="C284" s="51" t="s">
        <v>828</v>
      </c>
      <c r="D284" s="56">
        <v>795</v>
      </c>
      <c r="E284" s="53">
        <v>651</v>
      </c>
      <c r="F284" s="75"/>
      <c r="G284" s="93" t="s">
        <v>1051</v>
      </c>
      <c r="H284" s="108"/>
      <c r="I284" s="109">
        <v>535.5</v>
      </c>
      <c r="J284" s="87" t="s">
        <v>426</v>
      </c>
      <c r="K284" s="93" t="s">
        <v>1101</v>
      </c>
      <c r="L284" s="105"/>
      <c r="M284" s="74">
        <v>1003.7</v>
      </c>
    </row>
    <row r="285" spans="2:13" s="39" customFormat="1" ht="12.75" customHeight="1">
      <c r="B285" s="25" t="s">
        <v>426</v>
      </c>
      <c r="C285" s="51" t="s">
        <v>829</v>
      </c>
      <c r="D285" s="56">
        <v>796</v>
      </c>
      <c r="E285" s="53">
        <v>672</v>
      </c>
      <c r="F285" s="75"/>
      <c r="G285" s="93" t="s">
        <v>1052</v>
      </c>
      <c r="H285" s="108"/>
      <c r="I285" s="109">
        <v>693</v>
      </c>
      <c r="J285" s="87" t="s">
        <v>426</v>
      </c>
      <c r="K285" s="417" t="s">
        <v>1106</v>
      </c>
      <c r="L285" s="417"/>
      <c r="M285" s="86">
        <v>787.5</v>
      </c>
    </row>
    <row r="286" spans="2:13" s="39" customFormat="1" ht="12.75" customHeight="1">
      <c r="B286" s="25" t="s">
        <v>426</v>
      </c>
      <c r="C286" s="51" t="s">
        <v>830</v>
      </c>
      <c r="D286" s="56">
        <v>797</v>
      </c>
      <c r="E286" s="53" t="s">
        <v>904</v>
      </c>
      <c r="F286" s="75"/>
      <c r="G286" s="93" t="s">
        <v>1053</v>
      </c>
      <c r="H286" s="108"/>
      <c r="I286" s="109">
        <v>787.5</v>
      </c>
      <c r="J286" s="87" t="s">
        <v>438</v>
      </c>
      <c r="K286" s="417" t="s">
        <v>1107</v>
      </c>
      <c r="L286" s="417"/>
      <c r="M286" s="86">
        <v>1134</v>
      </c>
    </row>
    <row r="287" spans="2:13" s="39" customFormat="1" ht="12.75" customHeight="1">
      <c r="B287" s="25" t="s">
        <v>426</v>
      </c>
      <c r="C287" s="51" t="s">
        <v>831</v>
      </c>
      <c r="D287" s="56">
        <v>798</v>
      </c>
      <c r="E287" s="53">
        <v>724.5</v>
      </c>
      <c r="F287" s="75"/>
      <c r="G287" s="417" t="s">
        <v>1042</v>
      </c>
      <c r="H287" s="417"/>
      <c r="I287" s="110">
        <v>210</v>
      </c>
      <c r="J287" s="87" t="s">
        <v>426</v>
      </c>
      <c r="K287" s="417" t="s">
        <v>1108</v>
      </c>
      <c r="L287" s="417"/>
      <c r="M287" s="86">
        <v>945</v>
      </c>
    </row>
    <row r="288" spans="2:13" s="39" customFormat="1" ht="12.75" customHeight="1">
      <c r="B288" s="25" t="s">
        <v>426</v>
      </c>
      <c r="C288" s="51" t="s">
        <v>832</v>
      </c>
      <c r="D288" s="56">
        <v>799</v>
      </c>
      <c r="E288" s="53">
        <v>808.5</v>
      </c>
      <c r="F288" s="75"/>
      <c r="G288" s="417" t="s">
        <v>1043</v>
      </c>
      <c r="H288" s="417"/>
      <c r="I288" s="110">
        <v>267.75</v>
      </c>
      <c r="J288" s="87" t="s">
        <v>426</v>
      </c>
      <c r="K288" s="417" t="s">
        <v>1109</v>
      </c>
      <c r="L288" s="417"/>
      <c r="M288" s="86">
        <v>1627.5</v>
      </c>
    </row>
    <row r="289" spans="2:13" s="39" customFormat="1" ht="13.5" customHeight="1">
      <c r="B289" s="25" t="s">
        <v>426</v>
      </c>
      <c r="C289" s="51" t="s">
        <v>833</v>
      </c>
      <c r="D289" s="56">
        <v>800</v>
      </c>
      <c r="E289" s="53">
        <v>850.5</v>
      </c>
      <c r="F289" s="75"/>
      <c r="G289" s="417" t="s">
        <v>1044</v>
      </c>
      <c r="H289" s="417"/>
      <c r="I289" s="110">
        <v>378</v>
      </c>
      <c r="J289" s="87" t="s">
        <v>426</v>
      </c>
      <c r="K289" s="418" t="s">
        <v>1246</v>
      </c>
      <c r="L289" s="419"/>
      <c r="M289" s="420"/>
    </row>
    <row r="290" spans="2:13" s="39" customFormat="1">
      <c r="B290" s="25" t="s">
        <v>426</v>
      </c>
      <c r="C290" s="51" t="s">
        <v>834</v>
      </c>
      <c r="D290" s="56">
        <v>801</v>
      </c>
      <c r="E290" s="53" t="s">
        <v>904</v>
      </c>
      <c r="F290" s="75"/>
      <c r="G290" s="417" t="s">
        <v>1045</v>
      </c>
      <c r="H290" s="417"/>
      <c r="I290" s="110">
        <v>519.75</v>
      </c>
      <c r="J290" s="87" t="s">
        <v>426</v>
      </c>
      <c r="K290" s="93" t="s">
        <v>1102</v>
      </c>
      <c r="L290" s="105"/>
      <c r="M290" s="94">
        <v>2689.0506217575012</v>
      </c>
    </row>
    <row r="291" spans="2:13" s="39" customFormat="1">
      <c r="B291" s="25" t="s">
        <v>426</v>
      </c>
      <c r="C291" s="51" t="s">
        <v>835</v>
      </c>
      <c r="D291" s="56">
        <v>802</v>
      </c>
      <c r="E291" s="53" t="s">
        <v>904</v>
      </c>
      <c r="F291" s="75"/>
      <c r="G291" s="417" t="s">
        <v>1046</v>
      </c>
      <c r="H291" s="417"/>
      <c r="I291" s="110">
        <v>624.75</v>
      </c>
      <c r="J291" s="87" t="s">
        <v>426</v>
      </c>
      <c r="K291" s="93" t="s">
        <v>1103</v>
      </c>
      <c r="L291" s="105"/>
      <c r="M291" s="94">
        <v>1372.6434229200004</v>
      </c>
    </row>
    <row r="292" spans="2:13" s="39" customFormat="1">
      <c r="B292" s="25" t="s">
        <v>426</v>
      </c>
      <c r="C292" s="51" t="s">
        <v>836</v>
      </c>
      <c r="D292" s="56">
        <v>803</v>
      </c>
      <c r="E292" s="53">
        <v>1386</v>
      </c>
      <c r="F292" s="75"/>
      <c r="G292" s="417" t="s">
        <v>1047</v>
      </c>
      <c r="H292" s="417"/>
      <c r="I292" s="110">
        <v>1701</v>
      </c>
      <c r="J292" s="87" t="s">
        <v>426</v>
      </c>
      <c r="K292" s="93" t="s">
        <v>1104</v>
      </c>
      <c r="L292" s="105"/>
      <c r="M292" s="94">
        <v>2385.26040375</v>
      </c>
    </row>
    <row r="293" spans="2:13" s="39" customFormat="1">
      <c r="B293" s="25" t="s">
        <v>426</v>
      </c>
      <c r="C293" s="51" t="s">
        <v>837</v>
      </c>
      <c r="D293" s="56">
        <v>804</v>
      </c>
      <c r="E293" s="53" t="s">
        <v>904</v>
      </c>
      <c r="F293" s="75"/>
      <c r="G293" s="417" t="s">
        <v>1048</v>
      </c>
      <c r="H293" s="417"/>
      <c r="I293" s="110">
        <v>1748.25</v>
      </c>
      <c r="J293" s="87" t="s">
        <v>426</v>
      </c>
      <c r="K293" s="93" t="s">
        <v>1105</v>
      </c>
      <c r="L293" s="93"/>
      <c r="M293" s="94">
        <v>1350.1606387500001</v>
      </c>
    </row>
    <row r="294" spans="2:13" s="39" customFormat="1">
      <c r="B294" s="25" t="s">
        <v>426</v>
      </c>
      <c r="C294" s="51" t="s">
        <v>838</v>
      </c>
      <c r="D294" s="56">
        <v>805</v>
      </c>
      <c r="E294" s="53" t="s">
        <v>904</v>
      </c>
      <c r="F294" s="75"/>
      <c r="G294" s="417" t="s">
        <v>1049</v>
      </c>
      <c r="H294" s="417"/>
      <c r="I294" s="110">
        <v>4016.25</v>
      </c>
      <c r="J294" s="87" t="s">
        <v>439</v>
      </c>
      <c r="K294" s="417" t="s">
        <v>1110</v>
      </c>
      <c r="L294" s="417"/>
      <c r="M294" s="86">
        <v>2257.5</v>
      </c>
    </row>
    <row r="295" spans="2:13" s="39" customFormat="1">
      <c r="B295" s="25" t="s">
        <v>426</v>
      </c>
      <c r="C295" s="418" t="s">
        <v>439</v>
      </c>
      <c r="D295" s="419"/>
      <c r="E295" s="420"/>
      <c r="F295" s="75"/>
      <c r="G295" s="417" t="s">
        <v>1050</v>
      </c>
      <c r="H295" s="417"/>
      <c r="I295" s="110">
        <v>6426</v>
      </c>
      <c r="J295" s="87" t="s">
        <v>426</v>
      </c>
      <c r="K295" s="417" t="s">
        <v>1111</v>
      </c>
      <c r="L295" s="417"/>
      <c r="M295" s="86">
        <v>2520</v>
      </c>
    </row>
    <row r="296" spans="2:13" s="39" customFormat="1">
      <c r="B296" s="25" t="s">
        <v>426</v>
      </c>
      <c r="C296" s="93" t="s">
        <v>1004</v>
      </c>
      <c r="D296" s="67"/>
      <c r="E296" s="94">
        <v>3374.1881192250007</v>
      </c>
      <c r="F296" s="83"/>
      <c r="G296" s="422" t="s">
        <v>1247</v>
      </c>
      <c r="H296" s="419"/>
      <c r="I296" s="420"/>
      <c r="J296" s="68" t="s">
        <v>426</v>
      </c>
      <c r="K296" s="418" t="s">
        <v>448</v>
      </c>
      <c r="L296" s="419"/>
      <c r="M296" s="420"/>
    </row>
    <row r="297" spans="2:13" s="39" customFormat="1">
      <c r="B297" s="25" t="s">
        <v>426</v>
      </c>
      <c r="C297" s="93" t="s">
        <v>1005</v>
      </c>
      <c r="D297" s="67"/>
      <c r="E297" s="94">
        <v>3869.2247863500015</v>
      </c>
      <c r="F297" s="83"/>
      <c r="G297" s="51" t="s">
        <v>1072</v>
      </c>
      <c r="H297" s="69"/>
      <c r="I297" s="53">
        <v>5742.9886500000011</v>
      </c>
      <c r="J297" s="75" t="s">
        <v>426</v>
      </c>
      <c r="K297" s="93" t="s">
        <v>1255</v>
      </c>
      <c r="L297" s="56"/>
      <c r="M297" s="94">
        <v>6044.3504100000009</v>
      </c>
    </row>
    <row r="298" spans="2:13" s="39" customFormat="1">
      <c r="B298" s="25" t="s">
        <v>426</v>
      </c>
      <c r="C298" s="93" t="s">
        <v>1006</v>
      </c>
      <c r="D298" s="67"/>
      <c r="E298" s="94">
        <v>2118.3049676250002</v>
      </c>
      <c r="F298" s="83"/>
      <c r="G298" s="51" t="s">
        <v>1073</v>
      </c>
      <c r="H298" s="69"/>
      <c r="I298" s="53">
        <v>8524.2213000000011</v>
      </c>
      <c r="J298" s="75" t="s">
        <v>426</v>
      </c>
      <c r="K298" s="93" t="s">
        <v>1126</v>
      </c>
      <c r="L298" s="56"/>
      <c r="M298" s="94">
        <v>6438.3530400000009</v>
      </c>
    </row>
    <row r="299" spans="2:13" s="39" customFormat="1">
      <c r="B299" s="25" t="s">
        <v>426</v>
      </c>
      <c r="C299" s="51" t="s">
        <v>807</v>
      </c>
      <c r="D299" s="56">
        <v>768</v>
      </c>
      <c r="E299" s="53" t="s">
        <v>867</v>
      </c>
      <c r="F299" s="83"/>
      <c r="G299" s="51" t="s">
        <v>1074</v>
      </c>
      <c r="H299" s="69"/>
      <c r="I299" s="53">
        <v>4039.2512999999999</v>
      </c>
      <c r="J299" s="75" t="s">
        <v>426</v>
      </c>
      <c r="K299" s="93" t="s">
        <v>1256</v>
      </c>
      <c r="L299" s="56"/>
      <c r="M299" s="94">
        <v>8540.9109450000014</v>
      </c>
    </row>
    <row r="300" spans="2:13" s="39" customFormat="1">
      <c r="B300" s="25" t="s">
        <v>426</v>
      </c>
      <c r="C300" s="51" t="s">
        <v>808</v>
      </c>
      <c r="D300" s="56">
        <v>769</v>
      </c>
      <c r="E300" s="53" t="s">
        <v>867</v>
      </c>
      <c r="F300" s="83"/>
      <c r="G300" s="111" t="s">
        <v>1248</v>
      </c>
      <c r="H300" s="112"/>
      <c r="I300" s="113"/>
      <c r="J300" s="75" t="s">
        <v>426</v>
      </c>
      <c r="K300" s="93" t="s">
        <v>1127</v>
      </c>
      <c r="L300" s="56"/>
      <c r="M300" s="94">
        <v>8264.7380025000002</v>
      </c>
    </row>
    <row r="301" spans="2:13" s="39" customFormat="1">
      <c r="B301" s="25" t="s">
        <v>426</v>
      </c>
      <c r="C301" s="51" t="s">
        <v>809</v>
      </c>
      <c r="D301" s="56">
        <v>770</v>
      </c>
      <c r="E301" s="53" t="s">
        <v>867</v>
      </c>
      <c r="F301" s="83"/>
      <c r="G301" s="55" t="s">
        <v>1075</v>
      </c>
      <c r="H301" s="69"/>
      <c r="I301" s="53">
        <v>9545.8198500000017</v>
      </c>
      <c r="J301" s="75" t="s">
        <v>426</v>
      </c>
      <c r="K301" s="151" t="s">
        <v>851</v>
      </c>
      <c r="L301" s="56"/>
      <c r="M301" s="53">
        <v>10719.828000000001</v>
      </c>
    </row>
    <row r="302" spans="2:13" s="39" customFormat="1">
      <c r="B302" s="25" t="s">
        <v>426</v>
      </c>
      <c r="C302" s="51" t="s">
        <v>810</v>
      </c>
      <c r="D302" s="56">
        <v>771</v>
      </c>
      <c r="E302" s="53" t="s">
        <v>867</v>
      </c>
      <c r="F302" s="83"/>
      <c r="G302" s="55" t="s">
        <v>1076</v>
      </c>
      <c r="H302" s="69"/>
      <c r="I302" s="53">
        <v>12853.463175000001</v>
      </c>
      <c r="J302" s="75" t="s">
        <v>426</v>
      </c>
      <c r="K302" s="151" t="s">
        <v>852</v>
      </c>
      <c r="L302" s="56"/>
      <c r="M302" s="53">
        <v>16431.618000000002</v>
      </c>
    </row>
    <row r="303" spans="2:13" s="39" customFormat="1">
      <c r="B303" s="25" t="s">
        <v>426</v>
      </c>
      <c r="C303" s="51" t="s">
        <v>811</v>
      </c>
      <c r="D303" s="56">
        <v>772</v>
      </c>
      <c r="E303" s="53" t="s">
        <v>867</v>
      </c>
      <c r="F303" s="83"/>
      <c r="G303" s="55" t="s">
        <v>1077</v>
      </c>
      <c r="H303" s="69"/>
      <c r="I303" s="53">
        <v>9343.4229000000014</v>
      </c>
      <c r="J303" s="75" t="s">
        <v>426</v>
      </c>
      <c r="K303" s="151" t="s">
        <v>853</v>
      </c>
      <c r="L303" s="56"/>
      <c r="M303" s="53">
        <v>21491.694</v>
      </c>
    </row>
    <row r="304" spans="2:13" s="39" customFormat="1">
      <c r="B304" s="25" t="s">
        <v>426</v>
      </c>
      <c r="C304" s="51" t="s">
        <v>812</v>
      </c>
      <c r="D304" s="56">
        <v>773</v>
      </c>
      <c r="E304" s="53" t="s">
        <v>867</v>
      </c>
      <c r="F304" s="83"/>
      <c r="G304" s="114" t="s">
        <v>1082</v>
      </c>
      <c r="H304" s="69"/>
      <c r="I304" s="53">
        <v>7966.7699999999995</v>
      </c>
      <c r="J304" s="75" t="s">
        <v>426</v>
      </c>
      <c r="K304" s="151" t="s">
        <v>854</v>
      </c>
      <c r="L304" s="56"/>
      <c r="M304" s="53">
        <v>29043.399000000001</v>
      </c>
    </row>
    <row r="305" spans="2:13" s="39" customFormat="1">
      <c r="B305" s="25" t="s">
        <v>426</v>
      </c>
      <c r="C305" s="51" t="s">
        <v>1242</v>
      </c>
      <c r="D305" s="56">
        <v>775</v>
      </c>
      <c r="E305" s="115">
        <v>8853.3984000000019</v>
      </c>
      <c r="F305" s="83"/>
      <c r="G305" s="116" t="s">
        <v>1083</v>
      </c>
      <c r="H305" s="69"/>
      <c r="I305" s="53">
        <v>8524.32</v>
      </c>
      <c r="J305" s="68" t="s">
        <v>426</v>
      </c>
      <c r="K305" s="426" t="s">
        <v>1510</v>
      </c>
      <c r="L305" s="427"/>
      <c r="M305" s="428"/>
    </row>
    <row r="306" spans="2:13" s="39" customFormat="1">
      <c r="B306" s="25" t="s">
        <v>426</v>
      </c>
      <c r="C306" s="51" t="s">
        <v>813</v>
      </c>
      <c r="D306" s="56">
        <v>776</v>
      </c>
      <c r="E306" s="53">
        <v>5999</v>
      </c>
      <c r="F306" s="83"/>
      <c r="G306" s="116" t="s">
        <v>1084</v>
      </c>
      <c r="H306" s="69"/>
      <c r="I306" s="53">
        <v>8524.32</v>
      </c>
      <c r="J306" s="68" t="s">
        <v>426</v>
      </c>
      <c r="K306" s="429"/>
      <c r="L306" s="430"/>
      <c r="M306" s="431"/>
    </row>
    <row r="307" spans="2:13" s="39" customFormat="1">
      <c r="B307" s="25" t="s">
        <v>426</v>
      </c>
      <c r="C307" s="51" t="s">
        <v>814</v>
      </c>
      <c r="D307" s="56">
        <v>778</v>
      </c>
      <c r="E307" s="53" t="s">
        <v>867</v>
      </c>
      <c r="F307" s="83"/>
      <c r="G307" s="116" t="s">
        <v>1085</v>
      </c>
      <c r="H307" s="69"/>
      <c r="I307" s="53">
        <v>7787.1150000000007</v>
      </c>
      <c r="J307" s="68" t="s">
        <v>426</v>
      </c>
      <c r="K307" s="93" t="s">
        <v>1249</v>
      </c>
      <c r="L307" s="68"/>
      <c r="M307" s="117"/>
    </row>
    <row r="308" spans="2:13" s="39" customFormat="1">
      <c r="B308" s="25" t="s">
        <v>426</v>
      </c>
      <c r="C308" s="51" t="s">
        <v>793</v>
      </c>
      <c r="D308" s="56">
        <v>754</v>
      </c>
      <c r="E308" s="53">
        <v>5740</v>
      </c>
      <c r="F308" s="83"/>
      <c r="G308" s="116" t="s">
        <v>1086</v>
      </c>
      <c r="H308" s="68"/>
      <c r="I308" s="118">
        <v>5984.37</v>
      </c>
      <c r="J308" s="68" t="s">
        <v>426</v>
      </c>
      <c r="K308" s="119" t="s">
        <v>841</v>
      </c>
      <c r="L308" s="68"/>
      <c r="M308" s="120">
        <v>9319.8000000000011</v>
      </c>
    </row>
    <row r="309" spans="2:13" s="39" customFormat="1">
      <c r="B309" s="25" t="s">
        <v>426</v>
      </c>
      <c r="C309" s="51" t="s">
        <v>794</v>
      </c>
      <c r="D309" s="56">
        <v>755</v>
      </c>
      <c r="E309" s="53">
        <v>7156.17</v>
      </c>
      <c r="F309" s="83"/>
      <c r="G309" s="116" t="s">
        <v>1087</v>
      </c>
      <c r="H309" s="69"/>
      <c r="I309" s="53">
        <v>5501.16</v>
      </c>
      <c r="J309" s="75" t="s">
        <v>439</v>
      </c>
      <c r="K309" s="119" t="s">
        <v>842</v>
      </c>
      <c r="L309" s="56"/>
      <c r="M309" s="120">
        <v>8407.35</v>
      </c>
    </row>
    <row r="310" spans="2:13" s="39" customFormat="1">
      <c r="B310" s="25" t="s">
        <v>426</v>
      </c>
      <c r="C310" s="51" t="s">
        <v>795</v>
      </c>
      <c r="D310" s="56">
        <v>756</v>
      </c>
      <c r="E310" s="53">
        <v>7561.32</v>
      </c>
      <c r="F310" s="83"/>
      <c r="G310" s="116" t="s">
        <v>1088</v>
      </c>
      <c r="H310" s="69"/>
      <c r="I310" s="53">
        <v>6046.32</v>
      </c>
      <c r="J310" s="68" t="s">
        <v>426</v>
      </c>
      <c r="K310" s="119" t="s">
        <v>843</v>
      </c>
      <c r="L310" s="56"/>
      <c r="M310" s="120">
        <v>7565.25</v>
      </c>
    </row>
    <row r="311" spans="2:13" s="39" customFormat="1">
      <c r="B311" s="25" t="s">
        <v>426</v>
      </c>
      <c r="C311" s="51" t="s">
        <v>796</v>
      </c>
      <c r="D311" s="56">
        <v>757</v>
      </c>
      <c r="E311" s="53">
        <v>8643.57</v>
      </c>
      <c r="F311" s="83"/>
      <c r="G311" s="116" t="s">
        <v>1089</v>
      </c>
      <c r="H311" s="69"/>
      <c r="I311" s="53">
        <v>5501.16</v>
      </c>
      <c r="J311" s="68" t="s">
        <v>426</v>
      </c>
      <c r="K311" s="119" t="s">
        <v>844</v>
      </c>
      <c r="L311" s="56"/>
      <c r="M311" s="120">
        <v>6439.6500000000005</v>
      </c>
    </row>
    <row r="312" spans="2:13" s="39" customFormat="1">
      <c r="B312" s="25" t="s">
        <v>426</v>
      </c>
      <c r="C312" s="51" t="s">
        <v>797</v>
      </c>
      <c r="D312" s="56">
        <v>758</v>
      </c>
      <c r="E312" s="53" t="s">
        <v>867</v>
      </c>
      <c r="F312" s="83"/>
      <c r="G312" s="116" t="s">
        <v>1090</v>
      </c>
      <c r="H312" s="69"/>
      <c r="I312" s="53">
        <v>28187.25</v>
      </c>
      <c r="J312" s="68" t="s">
        <v>426</v>
      </c>
      <c r="K312" s="119" t="s">
        <v>845</v>
      </c>
      <c r="L312" s="56"/>
      <c r="M312" s="120">
        <v>5597.55</v>
      </c>
    </row>
    <row r="313" spans="2:13" s="39" customFormat="1">
      <c r="B313" s="25" t="s">
        <v>426</v>
      </c>
      <c r="C313" s="51" t="s">
        <v>798</v>
      </c>
      <c r="D313" s="56">
        <v>759</v>
      </c>
      <c r="E313" s="53">
        <v>13675</v>
      </c>
      <c r="F313" s="83"/>
      <c r="G313" s="116" t="s">
        <v>1091</v>
      </c>
      <c r="H313" s="69"/>
      <c r="I313" s="53">
        <v>28905.870000000003</v>
      </c>
      <c r="J313" s="68" t="s">
        <v>426</v>
      </c>
      <c r="K313" s="119" t="s">
        <v>846</v>
      </c>
      <c r="L313" s="56"/>
      <c r="M313" s="120">
        <v>5284.6500000000005</v>
      </c>
    </row>
    <row r="314" spans="2:13" s="39" customFormat="1">
      <c r="B314" s="25" t="s">
        <v>426</v>
      </c>
      <c r="C314" s="51" t="s">
        <v>799</v>
      </c>
      <c r="D314" s="56">
        <v>760</v>
      </c>
      <c r="E314" s="53">
        <v>13062.5</v>
      </c>
      <c r="F314" s="83"/>
      <c r="G314" s="423" t="s">
        <v>1092</v>
      </c>
      <c r="H314" s="424"/>
      <c r="I314" s="425"/>
      <c r="J314" s="68" t="s">
        <v>426</v>
      </c>
      <c r="K314" s="119" t="s">
        <v>847</v>
      </c>
      <c r="L314" s="56"/>
      <c r="M314" s="120">
        <v>4035.15</v>
      </c>
    </row>
    <row r="315" spans="2:13" s="39" customFormat="1" ht="15" customHeight="1">
      <c r="B315" s="25" t="s">
        <v>426</v>
      </c>
      <c r="C315" s="107" t="s">
        <v>791</v>
      </c>
      <c r="D315" s="67"/>
      <c r="E315" s="53" t="s">
        <v>904</v>
      </c>
      <c r="F315" s="83"/>
      <c r="G315" s="116" t="s">
        <v>1093</v>
      </c>
      <c r="H315" s="69"/>
      <c r="I315" s="53">
        <v>6833.085</v>
      </c>
      <c r="J315" s="68" t="s">
        <v>426</v>
      </c>
      <c r="K315" s="119" t="s">
        <v>848</v>
      </c>
      <c r="L315" s="56"/>
      <c r="M315" s="120">
        <v>3522.75</v>
      </c>
    </row>
    <row r="316" spans="2:13" s="39" customFormat="1" ht="12" customHeight="1">
      <c r="B316" s="25" t="s">
        <v>426</v>
      </c>
      <c r="C316" s="51" t="s">
        <v>787</v>
      </c>
      <c r="D316" s="67"/>
      <c r="E316" s="121">
        <v>8316</v>
      </c>
      <c r="F316" s="83"/>
      <c r="G316" s="116" t="s">
        <v>1094</v>
      </c>
      <c r="H316" s="69"/>
      <c r="I316" s="53">
        <v>7762.335</v>
      </c>
      <c r="J316" s="68" t="s">
        <v>426</v>
      </c>
      <c r="K316" s="119" t="s">
        <v>849</v>
      </c>
      <c r="L316" s="56"/>
      <c r="M316" s="120">
        <v>2390.85</v>
      </c>
    </row>
    <row r="317" spans="2:13" s="39" customFormat="1" ht="15" customHeight="1">
      <c r="B317" s="25" t="s">
        <v>426</v>
      </c>
      <c r="C317" s="122" t="s">
        <v>792</v>
      </c>
      <c r="D317" s="67"/>
      <c r="E317" s="115">
        <v>11793.173699999999</v>
      </c>
      <c r="F317" s="83"/>
      <c r="G317" s="116" t="s">
        <v>1095</v>
      </c>
      <c r="H317" s="69"/>
      <c r="I317" s="53">
        <v>1003.59</v>
      </c>
      <c r="J317" s="68" t="s">
        <v>426</v>
      </c>
      <c r="K317" s="123" t="s">
        <v>850</v>
      </c>
      <c r="L317" s="124"/>
      <c r="M317" s="125">
        <v>1186.5</v>
      </c>
    </row>
    <row r="318" spans="2:13" s="39" customFormat="1" ht="15" customHeight="1" thickBot="1">
      <c r="B318" s="26" t="s">
        <v>426</v>
      </c>
      <c r="C318" s="122" t="s">
        <v>788</v>
      </c>
      <c r="D318" s="67"/>
      <c r="E318" s="126">
        <v>20161.379699999998</v>
      </c>
      <c r="F318" s="83"/>
      <c r="G318" s="116" t="s">
        <v>1096</v>
      </c>
      <c r="H318" s="69"/>
      <c r="I318" s="53">
        <v>1443.4350000000002</v>
      </c>
      <c r="J318" s="75" t="s">
        <v>426</v>
      </c>
      <c r="K318" s="127" t="s">
        <v>1116</v>
      </c>
      <c r="L318" s="56"/>
      <c r="M318" s="53" t="s">
        <v>867</v>
      </c>
    </row>
    <row r="319" spans="2:13" s="39" customFormat="1" ht="15" customHeight="1" thickBot="1">
      <c r="B319" s="40" t="s">
        <v>436</v>
      </c>
      <c r="C319" s="122" t="s">
        <v>789</v>
      </c>
      <c r="D319" s="67"/>
      <c r="E319" s="126">
        <v>16894.508399999999</v>
      </c>
      <c r="F319" s="83"/>
      <c r="G319" s="116" t="s">
        <v>1097</v>
      </c>
      <c r="H319" s="69"/>
      <c r="I319" s="53">
        <v>1815.1350000000002</v>
      </c>
      <c r="J319" s="75" t="s">
        <v>426</v>
      </c>
      <c r="K319" s="127" t="s">
        <v>1117</v>
      </c>
      <c r="L319" s="68"/>
      <c r="M319" s="53" t="s">
        <v>867</v>
      </c>
    </row>
    <row r="320" spans="2:13" s="39" customFormat="1" ht="15" customHeight="1">
      <c r="B320" s="24" t="s">
        <v>426</v>
      </c>
      <c r="C320" s="122" t="s">
        <v>790</v>
      </c>
      <c r="D320" s="67"/>
      <c r="E320" s="126">
        <v>19330.5</v>
      </c>
      <c r="F320" s="83"/>
      <c r="G320" s="116" t="s">
        <v>1098</v>
      </c>
      <c r="H320" s="69"/>
      <c r="I320" s="53">
        <v>3995.7750000000001</v>
      </c>
      <c r="J320" s="75" t="s">
        <v>441</v>
      </c>
      <c r="K320" s="127" t="s">
        <v>1118</v>
      </c>
      <c r="L320" s="56"/>
      <c r="M320" s="53" t="s">
        <v>867</v>
      </c>
    </row>
    <row r="321" spans="2:13" s="39" customFormat="1">
      <c r="B321" s="25" t="s">
        <v>426</v>
      </c>
      <c r="C321" s="107" t="s">
        <v>1007</v>
      </c>
      <c r="D321" s="67"/>
      <c r="E321" s="53" t="s">
        <v>904</v>
      </c>
      <c r="F321" s="83"/>
      <c r="G321" s="116" t="s">
        <v>1099</v>
      </c>
      <c r="H321" s="69"/>
      <c r="I321" s="53">
        <v>14552.055</v>
      </c>
      <c r="J321" s="75" t="s">
        <v>426</v>
      </c>
      <c r="K321" s="127" t="s">
        <v>1119</v>
      </c>
      <c r="L321" s="56"/>
      <c r="M321" s="53" t="s">
        <v>867</v>
      </c>
    </row>
    <row r="322" spans="2:13" s="39" customFormat="1">
      <c r="B322" s="25" t="s">
        <v>426</v>
      </c>
      <c r="C322" s="51" t="s">
        <v>1008</v>
      </c>
      <c r="D322" s="67"/>
      <c r="E322" s="121">
        <v>8568</v>
      </c>
      <c r="F322" s="83"/>
      <c r="G322" s="422" t="s">
        <v>1511</v>
      </c>
      <c r="H322" s="419"/>
      <c r="I322" s="420"/>
      <c r="J322" s="75" t="s">
        <v>426</v>
      </c>
      <c r="K322" s="127" t="s">
        <v>1120</v>
      </c>
      <c r="L322" s="56"/>
      <c r="M322" s="53" t="s">
        <v>867</v>
      </c>
    </row>
    <row r="323" spans="2:13" s="39" customFormat="1">
      <c r="B323" s="25" t="s">
        <v>426</v>
      </c>
      <c r="C323" s="51" t="s">
        <v>1009</v>
      </c>
      <c r="D323" s="67"/>
      <c r="E323" s="121">
        <v>7434</v>
      </c>
      <c r="F323" s="75"/>
      <c r="G323" s="93" t="s">
        <v>1064</v>
      </c>
      <c r="H323" s="69"/>
      <c r="I323" s="94">
        <v>9224.9151750000019</v>
      </c>
      <c r="J323" s="87" t="s">
        <v>426</v>
      </c>
      <c r="K323" s="127" t="s">
        <v>1121</v>
      </c>
      <c r="L323" s="56"/>
      <c r="M323" s="53" t="s">
        <v>867</v>
      </c>
    </row>
    <row r="324" spans="2:13" s="39" customFormat="1">
      <c r="B324" s="25" t="s">
        <v>426</v>
      </c>
      <c r="C324" s="51" t="s">
        <v>1010</v>
      </c>
      <c r="D324" s="67"/>
      <c r="E324" s="121">
        <v>5670</v>
      </c>
      <c r="F324" s="75"/>
      <c r="G324" s="93" t="s">
        <v>1065</v>
      </c>
      <c r="H324" s="68"/>
      <c r="I324" s="94">
        <v>9640.7230500000005</v>
      </c>
      <c r="J324" s="87" t="s">
        <v>426</v>
      </c>
      <c r="K324" s="127" t="s">
        <v>1122</v>
      </c>
      <c r="L324" s="56"/>
      <c r="M324" s="53" t="s">
        <v>867</v>
      </c>
    </row>
    <row r="325" spans="2:13" s="39" customFormat="1">
      <c r="B325" s="25" t="s">
        <v>426</v>
      </c>
      <c r="C325" s="51" t="s">
        <v>800</v>
      </c>
      <c r="D325" s="56">
        <v>761</v>
      </c>
      <c r="E325" s="53">
        <v>13403.25</v>
      </c>
      <c r="F325" s="75"/>
      <c r="G325" s="93" t="s">
        <v>1066</v>
      </c>
      <c r="H325" s="69"/>
      <c r="I325" s="94">
        <v>9986.996250000002</v>
      </c>
      <c r="J325" s="87" t="s">
        <v>426</v>
      </c>
      <c r="K325" s="127" t="s">
        <v>1123</v>
      </c>
      <c r="L325" s="56"/>
      <c r="M325" s="53" t="s">
        <v>867</v>
      </c>
    </row>
    <row r="326" spans="2:13" s="39" customFormat="1">
      <c r="B326" s="25" t="s">
        <v>426</v>
      </c>
      <c r="C326" s="51" t="s">
        <v>801</v>
      </c>
      <c r="D326" s="56">
        <v>762</v>
      </c>
      <c r="E326" s="53">
        <v>16249.29</v>
      </c>
      <c r="F326" s="75"/>
      <c r="G326" s="93" t="s">
        <v>1067</v>
      </c>
      <c r="H326" s="69"/>
      <c r="I326" s="94">
        <v>831.59370000000001</v>
      </c>
      <c r="J326" s="87" t="s">
        <v>426</v>
      </c>
      <c r="K326" s="127" t="s">
        <v>1124</v>
      </c>
      <c r="L326" s="56"/>
      <c r="M326" s="53" t="s">
        <v>867</v>
      </c>
    </row>
    <row r="327" spans="2:13" s="39" customFormat="1">
      <c r="B327" s="25" t="s">
        <v>426</v>
      </c>
      <c r="C327" s="51" t="s">
        <v>802</v>
      </c>
      <c r="D327" s="56">
        <v>763</v>
      </c>
      <c r="E327" s="53" t="s">
        <v>867</v>
      </c>
      <c r="F327" s="75"/>
      <c r="G327" s="93" t="s">
        <v>1068</v>
      </c>
      <c r="H327" s="69"/>
      <c r="I327" s="94">
        <v>7767.8895000000002</v>
      </c>
      <c r="J327" s="87" t="s">
        <v>426</v>
      </c>
      <c r="K327" s="127" t="s">
        <v>1125</v>
      </c>
      <c r="L327" s="56"/>
      <c r="M327" s="53" t="s">
        <v>867</v>
      </c>
    </row>
    <row r="328" spans="2:13" s="39" customFormat="1">
      <c r="B328" s="25" t="s">
        <v>426</v>
      </c>
      <c r="C328" s="51" t="s">
        <v>803</v>
      </c>
      <c r="D328" s="56">
        <v>764</v>
      </c>
      <c r="E328" s="53" t="s">
        <v>867</v>
      </c>
      <c r="F328" s="75"/>
      <c r="G328" s="93" t="s">
        <v>1069</v>
      </c>
      <c r="H328" s="69"/>
      <c r="I328" s="94">
        <v>14357.118825000001</v>
      </c>
      <c r="J328" s="83" t="s">
        <v>426</v>
      </c>
      <c r="K328" s="418" t="s">
        <v>447</v>
      </c>
      <c r="L328" s="419"/>
      <c r="M328" s="420"/>
    </row>
    <row r="329" spans="2:13" s="39" customFormat="1">
      <c r="B329" s="25" t="s">
        <v>426</v>
      </c>
      <c r="C329" s="51" t="s">
        <v>804</v>
      </c>
      <c r="D329" s="56">
        <v>765</v>
      </c>
      <c r="E329" s="53" t="s">
        <v>867</v>
      </c>
      <c r="F329" s="75"/>
      <c r="G329" s="51" t="s">
        <v>1070</v>
      </c>
      <c r="H329" s="51"/>
      <c r="I329" s="53">
        <v>129414.243</v>
      </c>
      <c r="J329" s="83" t="s">
        <v>426</v>
      </c>
      <c r="K329" s="51" t="s">
        <v>855</v>
      </c>
      <c r="L329" s="56">
        <v>912</v>
      </c>
      <c r="M329" s="53">
        <v>10875</v>
      </c>
    </row>
    <row r="330" spans="2:13" s="39" customFormat="1">
      <c r="B330" s="25" t="s">
        <v>426</v>
      </c>
      <c r="C330" s="51" t="s">
        <v>805</v>
      </c>
      <c r="D330" s="56">
        <v>766</v>
      </c>
      <c r="E330" s="53" t="s">
        <v>867</v>
      </c>
      <c r="F330" s="75"/>
      <c r="G330" s="51" t="s">
        <v>1071</v>
      </c>
      <c r="H330" s="51"/>
      <c r="I330" s="53">
        <v>1075778.55</v>
      </c>
      <c r="J330" s="83" t="s">
        <v>426</v>
      </c>
      <c r="K330" s="51" t="s">
        <v>856</v>
      </c>
      <c r="L330" s="56">
        <v>913</v>
      </c>
      <c r="M330" s="53">
        <v>17750</v>
      </c>
    </row>
    <row r="331" spans="2:13" s="39" customFormat="1">
      <c r="B331" s="25" t="s">
        <v>426</v>
      </c>
      <c r="C331" s="51" t="s">
        <v>806</v>
      </c>
      <c r="D331" s="56">
        <v>767</v>
      </c>
      <c r="E331" s="53" t="s">
        <v>867</v>
      </c>
      <c r="F331" s="75"/>
      <c r="G331" s="93" t="s">
        <v>1069</v>
      </c>
      <c r="H331" s="69"/>
      <c r="I331" s="94">
        <v>14357.118825000001</v>
      </c>
      <c r="J331" s="83" t="s">
        <v>426</v>
      </c>
      <c r="K331" s="51" t="s">
        <v>857</v>
      </c>
      <c r="L331" s="56">
        <v>914</v>
      </c>
      <c r="M331" s="53">
        <v>28812.5</v>
      </c>
    </row>
    <row r="332" spans="2:13" s="39" customFormat="1">
      <c r="B332" s="25" t="s">
        <v>426</v>
      </c>
      <c r="C332" s="122" t="s">
        <v>1011</v>
      </c>
      <c r="D332" s="67"/>
      <c r="E332" s="115">
        <v>6495.7200000000012</v>
      </c>
      <c r="F332" s="75"/>
      <c r="G332" s="93" t="s">
        <v>1069</v>
      </c>
      <c r="H332" s="69"/>
      <c r="I332" s="94">
        <v>14357.118825000001</v>
      </c>
      <c r="J332" s="83" t="s">
        <v>426</v>
      </c>
      <c r="K332" s="51" t="s">
        <v>858</v>
      </c>
      <c r="L332" s="56">
        <v>915</v>
      </c>
      <c r="M332" s="53">
        <v>6356.25</v>
      </c>
    </row>
    <row r="333" spans="2:13" s="39" customFormat="1">
      <c r="B333" s="25" t="s">
        <v>426</v>
      </c>
      <c r="C333" s="122" t="s">
        <v>1012</v>
      </c>
      <c r="D333" s="67"/>
      <c r="E333" s="115">
        <v>7375.8300000000008</v>
      </c>
      <c r="F333" s="75"/>
      <c r="G333" s="93" t="s">
        <v>1068</v>
      </c>
      <c r="H333" s="69"/>
      <c r="I333" s="94">
        <v>7767.8895000000002</v>
      </c>
      <c r="J333" s="83" t="s">
        <v>426</v>
      </c>
      <c r="K333" s="51" t="s">
        <v>859</v>
      </c>
      <c r="L333" s="56">
        <v>916</v>
      </c>
      <c r="M333" s="53">
        <v>7062.5</v>
      </c>
    </row>
    <row r="334" spans="2:13" s="39" customFormat="1">
      <c r="B334" s="25" t="s">
        <v>426</v>
      </c>
      <c r="C334" s="122" t="s">
        <v>1013</v>
      </c>
      <c r="D334" s="67"/>
      <c r="E334" s="115">
        <v>8309.6013000000021</v>
      </c>
      <c r="F334" s="75"/>
      <c r="G334" s="93" t="s">
        <v>1112</v>
      </c>
      <c r="H334" s="69"/>
      <c r="I334" s="94">
        <v>831.59370000000001</v>
      </c>
      <c r="J334" s="83" t="s">
        <v>426</v>
      </c>
      <c r="K334" s="51" t="s">
        <v>860</v>
      </c>
      <c r="L334" s="56">
        <v>917</v>
      </c>
      <c r="M334" s="53">
        <v>8475</v>
      </c>
    </row>
    <row r="335" spans="2:13" s="39" customFormat="1">
      <c r="B335" s="25" t="s">
        <v>426</v>
      </c>
      <c r="C335" s="122" t="s">
        <v>1014</v>
      </c>
      <c r="D335" s="67"/>
      <c r="E335" s="115">
        <v>6451.9686000000002</v>
      </c>
      <c r="F335" s="75"/>
      <c r="G335" s="93" t="s">
        <v>1113</v>
      </c>
      <c r="H335" s="69"/>
      <c r="I335" s="94">
        <v>831.59370000000001</v>
      </c>
      <c r="J335" s="87" t="s">
        <v>442</v>
      </c>
      <c r="K335" s="51" t="s">
        <v>861</v>
      </c>
      <c r="L335" s="56">
        <v>918</v>
      </c>
      <c r="M335" s="53">
        <v>9322.5</v>
      </c>
    </row>
    <row r="336" spans="2:13" s="39" customFormat="1">
      <c r="B336" s="25" t="s">
        <v>426</v>
      </c>
      <c r="C336" s="51" t="s">
        <v>815</v>
      </c>
      <c r="D336" s="56">
        <v>779</v>
      </c>
      <c r="E336" s="53" t="s">
        <v>867</v>
      </c>
      <c r="F336" s="75"/>
      <c r="G336" s="93" t="s">
        <v>1114</v>
      </c>
      <c r="H336" s="69"/>
      <c r="I336" s="94">
        <v>9986.996250000002</v>
      </c>
      <c r="J336" s="83" t="s">
        <v>426</v>
      </c>
      <c r="K336" s="51" t="s">
        <v>862</v>
      </c>
      <c r="L336" s="56">
        <v>919</v>
      </c>
      <c r="M336" s="53">
        <v>13550</v>
      </c>
    </row>
    <row r="337" spans="1:13" s="39" customFormat="1">
      <c r="B337" s="25" t="s">
        <v>426</v>
      </c>
      <c r="C337" s="51" t="s">
        <v>816</v>
      </c>
      <c r="D337" s="56">
        <v>780</v>
      </c>
      <c r="E337" s="53">
        <v>6900</v>
      </c>
      <c r="F337" s="75"/>
      <c r="G337" s="93" t="s">
        <v>1115</v>
      </c>
      <c r="H337" s="69"/>
      <c r="I337" s="94">
        <v>9986.996250000002</v>
      </c>
      <c r="J337" s="83" t="s">
        <v>426</v>
      </c>
      <c r="K337" s="51" t="s">
        <v>863</v>
      </c>
      <c r="L337" s="56">
        <v>920</v>
      </c>
      <c r="M337" s="53">
        <v>19251.25</v>
      </c>
    </row>
    <row r="338" spans="1:13" s="39" customFormat="1">
      <c r="B338" s="25" t="s">
        <v>426</v>
      </c>
      <c r="C338" s="122" t="s">
        <v>814</v>
      </c>
      <c r="D338" s="67"/>
      <c r="E338" s="126">
        <v>3844.05</v>
      </c>
      <c r="F338" s="75"/>
      <c r="G338" s="93" t="s">
        <v>1114</v>
      </c>
      <c r="H338" s="69"/>
      <c r="I338" s="94">
        <v>9986.996250000002</v>
      </c>
      <c r="J338" s="83" t="s">
        <v>426</v>
      </c>
      <c r="K338" s="51" t="s">
        <v>864</v>
      </c>
      <c r="L338" s="56">
        <v>921</v>
      </c>
      <c r="M338" s="53">
        <v>66130</v>
      </c>
    </row>
    <row r="339" spans="1:13" s="39" customFormat="1">
      <c r="B339" s="25" t="s">
        <v>426</v>
      </c>
      <c r="C339" s="122" t="s">
        <v>1015</v>
      </c>
      <c r="D339" s="67"/>
      <c r="E339" s="115">
        <v>19293.75</v>
      </c>
      <c r="F339" s="68"/>
      <c r="G339" s="55"/>
      <c r="H339" s="69"/>
      <c r="I339" s="53"/>
      <c r="J339" s="68" t="s">
        <v>426</v>
      </c>
      <c r="K339" s="51" t="s">
        <v>865</v>
      </c>
      <c r="L339" s="56">
        <v>922</v>
      </c>
      <c r="M339" s="53">
        <v>81921.25</v>
      </c>
    </row>
    <row r="340" spans="1:13" s="39" customFormat="1" ht="13.5" thickBot="1">
      <c r="B340" s="26" t="s">
        <v>426</v>
      </c>
      <c r="C340" s="122" t="s">
        <v>1016</v>
      </c>
      <c r="D340" s="67"/>
      <c r="E340" s="115">
        <v>18193.3521</v>
      </c>
      <c r="F340" s="68"/>
      <c r="G340" s="68"/>
      <c r="H340" s="68"/>
      <c r="I340" s="68"/>
      <c r="J340" s="68"/>
      <c r="K340" s="51" t="s">
        <v>866</v>
      </c>
      <c r="L340" s="56">
        <v>923</v>
      </c>
      <c r="M340" s="53">
        <v>108340</v>
      </c>
    </row>
    <row r="341" spans="1:13" s="39" customFormat="1">
      <c r="A341" s="36"/>
      <c r="B341" s="27" t="e">
        <f>B277</f>
        <v>#REF!</v>
      </c>
      <c r="C341" s="122" t="s">
        <v>1017</v>
      </c>
      <c r="D341" s="77"/>
      <c r="E341" s="115">
        <v>19294.5753</v>
      </c>
      <c r="F341" s="68"/>
      <c r="G341" s="55"/>
      <c r="H341" s="69"/>
      <c r="I341" s="53"/>
      <c r="J341" s="68"/>
      <c r="K341" s="87"/>
      <c r="L341" s="87"/>
      <c r="M341" s="83"/>
    </row>
    <row r="342" spans="1:13" s="39" customFormat="1" ht="13.5" thickBot="1">
      <c r="A342" s="36"/>
      <c r="B342" s="27" t="e">
        <f>B278</f>
        <v>#REF!</v>
      </c>
      <c r="C342" s="122" t="s">
        <v>1018</v>
      </c>
      <c r="D342" s="67"/>
      <c r="E342" s="115">
        <v>19294.275000000001</v>
      </c>
      <c r="F342" s="68"/>
      <c r="G342" s="55"/>
      <c r="H342" s="69"/>
      <c r="I342" s="53"/>
      <c r="J342" s="75" t="s">
        <v>443</v>
      </c>
      <c r="K342" s="51"/>
      <c r="L342" s="56"/>
      <c r="M342" s="53"/>
    </row>
    <row r="343" spans="1:13" s="39" customFormat="1" ht="13.5" thickBot="1">
      <c r="B343" s="42" t="s">
        <v>442</v>
      </c>
      <c r="C343" s="122" t="s">
        <v>1019</v>
      </c>
      <c r="D343" s="67"/>
      <c r="E343" s="115">
        <v>4330.2</v>
      </c>
      <c r="F343" s="68"/>
      <c r="G343" s="55"/>
      <c r="H343" s="69"/>
      <c r="I343" s="53"/>
      <c r="J343" s="68" t="s">
        <v>426</v>
      </c>
      <c r="K343" s="51"/>
      <c r="L343" s="56"/>
      <c r="M343" s="53"/>
    </row>
    <row r="344" spans="1:13" s="39" customFormat="1">
      <c r="B344" s="24" t="s">
        <v>426</v>
      </c>
      <c r="C344" s="122" t="s">
        <v>1020</v>
      </c>
      <c r="D344" s="67"/>
      <c r="E344" s="115">
        <v>3867.15</v>
      </c>
      <c r="F344" s="68"/>
      <c r="G344" s="55"/>
      <c r="H344" s="69"/>
      <c r="I344" s="53"/>
      <c r="J344" s="68" t="s">
        <v>426</v>
      </c>
      <c r="K344" s="51"/>
      <c r="L344" s="56"/>
      <c r="M344" s="53"/>
    </row>
    <row r="345" spans="1:13" s="39" customFormat="1">
      <c r="B345" s="25" t="s">
        <v>426</v>
      </c>
      <c r="C345" s="51" t="s">
        <v>817</v>
      </c>
      <c r="D345" s="56">
        <v>782</v>
      </c>
      <c r="E345" s="53">
        <v>5519.8</v>
      </c>
      <c r="F345" s="68"/>
      <c r="G345" s="55"/>
      <c r="H345" s="69"/>
      <c r="I345" s="53"/>
      <c r="J345" s="68" t="s">
        <v>426</v>
      </c>
      <c r="K345" s="51"/>
      <c r="L345" s="56"/>
      <c r="M345" s="53"/>
    </row>
    <row r="346" spans="1:13" s="39" customFormat="1">
      <c r="B346" s="25" t="s">
        <v>426</v>
      </c>
      <c r="C346" s="51" t="s">
        <v>818</v>
      </c>
      <c r="D346" s="56">
        <v>783</v>
      </c>
      <c r="E346" s="53">
        <v>6259</v>
      </c>
      <c r="F346" s="68"/>
      <c r="G346" s="55"/>
      <c r="H346" s="69"/>
      <c r="I346" s="53"/>
      <c r="J346" s="68" t="s">
        <v>426</v>
      </c>
      <c r="K346" s="51"/>
      <c r="L346" s="56"/>
      <c r="M346" s="53"/>
    </row>
    <row r="347" spans="1:13" s="39" customFormat="1">
      <c r="B347" s="25" t="s">
        <v>426</v>
      </c>
      <c r="C347" s="51" t="s">
        <v>819</v>
      </c>
      <c r="D347" s="56">
        <v>784</v>
      </c>
      <c r="E347" s="53">
        <v>6545</v>
      </c>
      <c r="F347" s="68"/>
      <c r="G347" s="55"/>
      <c r="H347" s="69"/>
      <c r="I347" s="53"/>
      <c r="J347" s="68" t="s">
        <v>426</v>
      </c>
      <c r="K347" s="51"/>
      <c r="L347" s="56"/>
      <c r="M347" s="53"/>
    </row>
    <row r="348" spans="1:13" s="39" customFormat="1">
      <c r="B348" s="25" t="s">
        <v>426</v>
      </c>
      <c r="C348" s="51" t="s">
        <v>824</v>
      </c>
      <c r="D348" s="56">
        <v>791</v>
      </c>
      <c r="E348" s="53">
        <v>6506.5</v>
      </c>
      <c r="F348" s="68"/>
      <c r="G348" s="55"/>
      <c r="H348" s="69"/>
      <c r="I348" s="53"/>
      <c r="J348" s="68" t="s">
        <v>426</v>
      </c>
      <c r="K348" s="51"/>
      <c r="L348" s="56"/>
      <c r="M348" s="53"/>
    </row>
    <row r="349" spans="1:13" s="39" customFormat="1">
      <c r="B349" s="25" t="s">
        <v>426</v>
      </c>
      <c r="C349" s="51" t="s">
        <v>820</v>
      </c>
      <c r="D349" s="56">
        <v>785</v>
      </c>
      <c r="E349" s="53" t="s">
        <v>867</v>
      </c>
      <c r="F349" s="68"/>
      <c r="G349" s="68"/>
      <c r="H349" s="68"/>
      <c r="I349" s="68"/>
      <c r="J349" s="68" t="s">
        <v>426</v>
      </c>
      <c r="K349" s="87"/>
      <c r="L349" s="87"/>
      <c r="M349" s="83"/>
    </row>
    <row r="350" spans="1:13" s="39" customFormat="1">
      <c r="B350" s="25" t="s">
        <v>426</v>
      </c>
      <c r="C350" s="51" t="s">
        <v>821</v>
      </c>
      <c r="D350" s="56">
        <v>786</v>
      </c>
      <c r="E350" s="53" t="s">
        <v>867</v>
      </c>
      <c r="F350" s="68"/>
      <c r="G350" s="55"/>
      <c r="H350" s="69"/>
      <c r="I350" s="53"/>
      <c r="J350" s="75" t="s">
        <v>444</v>
      </c>
      <c r="K350" s="51"/>
      <c r="L350" s="56"/>
      <c r="M350" s="53"/>
    </row>
    <row r="351" spans="1:13" s="39" customFormat="1">
      <c r="B351" s="25" t="s">
        <v>426</v>
      </c>
      <c r="C351" s="51" t="s">
        <v>822</v>
      </c>
      <c r="D351" s="56">
        <v>787</v>
      </c>
      <c r="E351" s="53">
        <v>8743.4699999999993</v>
      </c>
      <c r="F351" s="68"/>
      <c r="G351" s="55"/>
      <c r="H351" s="69"/>
      <c r="I351" s="53"/>
      <c r="J351" s="68" t="s">
        <v>426</v>
      </c>
      <c r="K351" s="51"/>
      <c r="L351" s="56"/>
      <c r="M351" s="53"/>
    </row>
    <row r="352" spans="1:13" s="39" customFormat="1">
      <c r="B352" s="25" t="s">
        <v>426</v>
      </c>
      <c r="C352" s="51" t="s">
        <v>823</v>
      </c>
      <c r="D352" s="56">
        <v>788</v>
      </c>
      <c r="E352" s="53" t="s">
        <v>867</v>
      </c>
      <c r="F352" s="68" t="s">
        <v>445</v>
      </c>
      <c r="G352" s="55"/>
      <c r="H352" s="69"/>
      <c r="I352" s="53"/>
      <c r="J352" s="68" t="s">
        <v>426</v>
      </c>
      <c r="K352" s="51"/>
      <c r="L352" s="56"/>
      <c r="M352" s="53"/>
    </row>
    <row r="353" spans="3:13">
      <c r="C353" s="23"/>
      <c r="D353"/>
      <c r="E353" s="29"/>
      <c r="F353"/>
      <c r="G353" s="28"/>
      <c r="H353"/>
      <c r="I353" s="29"/>
      <c r="J353"/>
      <c r="K353" s="28"/>
      <c r="L353"/>
      <c r="M353" s="29"/>
    </row>
    <row r="354" spans="3:13" ht="15.75">
      <c r="C354" s="421" t="s">
        <v>1512</v>
      </c>
      <c r="D354" s="421"/>
      <c r="E354" s="421"/>
      <c r="F354" s="421"/>
      <c r="G354" s="421"/>
      <c r="H354" s="421"/>
      <c r="I354" s="421"/>
      <c r="J354" s="421"/>
      <c r="K354" s="421"/>
      <c r="L354" s="421"/>
      <c r="M354" s="421"/>
    </row>
    <row r="355" spans="3:13">
      <c r="C355" s="23"/>
      <c r="D355"/>
      <c r="E355" s="29"/>
      <c r="F355"/>
      <c r="G355" s="28"/>
      <c r="H355"/>
      <c r="I355" s="29"/>
      <c r="J355"/>
      <c r="K355" s="28"/>
      <c r="L355"/>
      <c r="M355" s="29"/>
    </row>
    <row r="356" spans="3:13">
      <c r="C356" s="23"/>
      <c r="D356"/>
      <c r="E356" s="29"/>
      <c r="F356"/>
      <c r="G356" s="28"/>
      <c r="H356"/>
      <c r="I356" s="29"/>
      <c r="J356"/>
      <c r="K356" s="28"/>
      <c r="L356"/>
      <c r="M356" s="29"/>
    </row>
    <row r="357" spans="3:13">
      <c r="C357" s="23"/>
      <c r="D357"/>
      <c r="E357" s="29"/>
      <c r="F357"/>
      <c r="G357" s="28"/>
      <c r="H357"/>
      <c r="I357" s="29"/>
      <c r="J357"/>
      <c r="K357" s="28"/>
      <c r="L357"/>
      <c r="M357" s="29"/>
    </row>
    <row r="358" spans="3:13">
      <c r="C358" s="23"/>
      <c r="D358"/>
      <c r="E358" s="29"/>
      <c r="F358"/>
      <c r="J358"/>
      <c r="K358" s="28"/>
      <c r="L358"/>
      <c r="M358" s="29"/>
    </row>
    <row r="359" spans="3:13">
      <c r="C359" s="23"/>
      <c r="D359"/>
      <c r="E359" s="29"/>
      <c r="F359"/>
      <c r="J359"/>
    </row>
    <row r="360" spans="3:13">
      <c r="C360" s="23"/>
      <c r="D360"/>
      <c r="E360" s="29"/>
      <c r="F360"/>
    </row>
  </sheetData>
  <sheetProtection password="9452" sheet="1" objects="1" scenarios="1" selectLockedCells="1" selectUnlockedCells="1"/>
  <mergeCells count="218">
    <mergeCell ref="C232:D232"/>
    <mergeCell ref="C239:D239"/>
    <mergeCell ref="C233:D233"/>
    <mergeCell ref="C240:D240"/>
    <mergeCell ref="C234:D234"/>
    <mergeCell ref="C236:D236"/>
    <mergeCell ref="C237:D237"/>
    <mergeCell ref="C235:D235"/>
    <mergeCell ref="C238:D238"/>
    <mergeCell ref="C242:D242"/>
    <mergeCell ref="C243:D243"/>
    <mergeCell ref="C255:D255"/>
    <mergeCell ref="C259:D259"/>
    <mergeCell ref="C258:D258"/>
    <mergeCell ref="C257:D257"/>
    <mergeCell ref="C254:D254"/>
    <mergeCell ref="G245:H245"/>
    <mergeCell ref="C244:D244"/>
    <mergeCell ref="G243:H243"/>
    <mergeCell ref="G248:H248"/>
    <mergeCell ref="G252:H252"/>
    <mergeCell ref="G250:H250"/>
    <mergeCell ref="G253:H253"/>
    <mergeCell ref="G251:H251"/>
    <mergeCell ref="G259:I259"/>
    <mergeCell ref="C261:D261"/>
    <mergeCell ref="C260:D260"/>
    <mergeCell ref="C245:D245"/>
    <mergeCell ref="C253:D253"/>
    <mergeCell ref="C252:E252"/>
    <mergeCell ref="G225:H225"/>
    <mergeCell ref="C223:D223"/>
    <mergeCell ref="G222:I222"/>
    <mergeCell ref="C225:D225"/>
    <mergeCell ref="C222:D222"/>
    <mergeCell ref="C256:D256"/>
    <mergeCell ref="C231:D231"/>
    <mergeCell ref="C229:D229"/>
    <mergeCell ref="G229:H229"/>
    <mergeCell ref="C230:D230"/>
    <mergeCell ref="G258:H258"/>
    <mergeCell ref="G255:H255"/>
    <mergeCell ref="G254:H254"/>
    <mergeCell ref="G247:H247"/>
    <mergeCell ref="G249:H249"/>
    <mergeCell ref="G261:H261"/>
    <mergeCell ref="G257:H257"/>
    <mergeCell ref="G256:H256"/>
    <mergeCell ref="G260:H260"/>
    <mergeCell ref="C215:E215"/>
    <mergeCell ref="C216:D216"/>
    <mergeCell ref="G224:H224"/>
    <mergeCell ref="C217:D217"/>
    <mergeCell ref="C218:D218"/>
    <mergeCell ref="C219:D219"/>
    <mergeCell ref="C221:D221"/>
    <mergeCell ref="C220:D220"/>
    <mergeCell ref="G223:H223"/>
    <mergeCell ref="C224:D224"/>
    <mergeCell ref="K217:L217"/>
    <mergeCell ref="K208:L208"/>
    <mergeCell ref="K207:L207"/>
    <mergeCell ref="K209:L209"/>
    <mergeCell ref="K202:L202"/>
    <mergeCell ref="K212:L212"/>
    <mergeCell ref="K214:L214"/>
    <mergeCell ref="K213:L213"/>
    <mergeCell ref="K211:L211"/>
    <mergeCell ref="K216:L216"/>
    <mergeCell ref="K210:L210"/>
    <mergeCell ref="K189:L189"/>
    <mergeCell ref="K188:L188"/>
    <mergeCell ref="K190:L190"/>
    <mergeCell ref="K191:L191"/>
    <mergeCell ref="K215:L215"/>
    <mergeCell ref="K206:L206"/>
    <mergeCell ref="K203:L203"/>
    <mergeCell ref="K199:L199"/>
    <mergeCell ref="K204:L204"/>
    <mergeCell ref="K200:L200"/>
    <mergeCell ref="K201:L201"/>
    <mergeCell ref="G232:H232"/>
    <mergeCell ref="G237:H237"/>
    <mergeCell ref="K228:L228"/>
    <mergeCell ref="C241:D241"/>
    <mergeCell ref="A1:M1"/>
    <mergeCell ref="C8:M8"/>
    <mergeCell ref="K205:L205"/>
    <mergeCell ref="A11:A56"/>
    <mergeCell ref="F11:G11"/>
    <mergeCell ref="K182:M182"/>
    <mergeCell ref="K194:L194"/>
    <mergeCell ref="C10:E10"/>
    <mergeCell ref="G205:I205"/>
    <mergeCell ref="K195:L195"/>
    <mergeCell ref="K198:L198"/>
    <mergeCell ref="K196:L196"/>
    <mergeCell ref="C171:E171"/>
    <mergeCell ref="F171:I171"/>
    <mergeCell ref="K156:M156"/>
    <mergeCell ref="K171:M171"/>
    <mergeCell ref="K183:L183"/>
    <mergeCell ref="K184:L184"/>
    <mergeCell ref="K185:L185"/>
    <mergeCell ref="K187:L187"/>
    <mergeCell ref="C228:D228"/>
    <mergeCell ref="G228:H228"/>
    <mergeCell ref="G231:H231"/>
    <mergeCell ref="K243:L243"/>
    <mergeCell ref="K238:L238"/>
    <mergeCell ref="K242:L242"/>
    <mergeCell ref="G235:H235"/>
    <mergeCell ref="G246:H246"/>
    <mergeCell ref="G242:H242"/>
    <mergeCell ref="G239:H239"/>
    <mergeCell ref="G241:H241"/>
    <mergeCell ref="G236:H236"/>
    <mergeCell ref="G240:H240"/>
    <mergeCell ref="G238:H238"/>
    <mergeCell ref="G244:H244"/>
    <mergeCell ref="K236:L236"/>
    <mergeCell ref="K239:L239"/>
    <mergeCell ref="K245:L245"/>
    <mergeCell ref="K246:L246"/>
    <mergeCell ref="K241:L241"/>
    <mergeCell ref="K237:L237"/>
    <mergeCell ref="K235:L235"/>
    <mergeCell ref="K244:L244"/>
    <mergeCell ref="G233:H233"/>
    <mergeCell ref="K263:L263"/>
    <mergeCell ref="K260:L260"/>
    <mergeCell ref="K257:M258"/>
    <mergeCell ref="K186:L186"/>
    <mergeCell ref="G226:H226"/>
    <mergeCell ref="C190:E190"/>
    <mergeCell ref="K218:L218"/>
    <mergeCell ref="K193:L193"/>
    <mergeCell ref="K197:M197"/>
    <mergeCell ref="K192:L192"/>
    <mergeCell ref="C226:D226"/>
    <mergeCell ref="K240:L240"/>
    <mergeCell ref="K229:L229"/>
    <mergeCell ref="K231:L231"/>
    <mergeCell ref="K233:L233"/>
    <mergeCell ref="K219:L219"/>
    <mergeCell ref="K230:L230"/>
    <mergeCell ref="C227:D227"/>
    <mergeCell ref="K234:L234"/>
    <mergeCell ref="G227:H227"/>
    <mergeCell ref="K227:M227"/>
    <mergeCell ref="G230:H230"/>
    <mergeCell ref="K232:L232"/>
    <mergeCell ref="G234:H234"/>
    <mergeCell ref="K247:L247"/>
    <mergeCell ref="K270:L270"/>
    <mergeCell ref="K271:L271"/>
    <mergeCell ref="K282:M282"/>
    <mergeCell ref="K273:M273"/>
    <mergeCell ref="K261:L261"/>
    <mergeCell ref="K252:L252"/>
    <mergeCell ref="K269:L269"/>
    <mergeCell ref="K256:L256"/>
    <mergeCell ref="K262:L262"/>
    <mergeCell ref="K259:L259"/>
    <mergeCell ref="K267:L267"/>
    <mergeCell ref="K266:L266"/>
    <mergeCell ref="K268:L268"/>
    <mergeCell ref="K272:L272"/>
    <mergeCell ref="K255:L255"/>
    <mergeCell ref="K254:L254"/>
    <mergeCell ref="K253:L253"/>
    <mergeCell ref="K251:L251"/>
    <mergeCell ref="K249:L249"/>
    <mergeCell ref="K250:L250"/>
    <mergeCell ref="K248:L248"/>
    <mergeCell ref="K265:L265"/>
    <mergeCell ref="K264:L264"/>
    <mergeCell ref="C262:D262"/>
    <mergeCell ref="C266:E266"/>
    <mergeCell ref="G262:H262"/>
    <mergeCell ref="G288:H288"/>
    <mergeCell ref="C265:D265"/>
    <mergeCell ref="G281:I281"/>
    <mergeCell ref="C263:D263"/>
    <mergeCell ref="C280:E280"/>
    <mergeCell ref="G268:I268"/>
    <mergeCell ref="G265:H265"/>
    <mergeCell ref="G277:I277"/>
    <mergeCell ref="G287:H287"/>
    <mergeCell ref="C264:D264"/>
    <mergeCell ref="G275:I275"/>
    <mergeCell ref="G270:H270"/>
    <mergeCell ref="G264:H264"/>
    <mergeCell ref="G263:H263"/>
    <mergeCell ref="G269:H269"/>
    <mergeCell ref="C295:E295"/>
    <mergeCell ref="G294:H294"/>
    <mergeCell ref="G295:H295"/>
    <mergeCell ref="C354:M354"/>
    <mergeCell ref="K328:M328"/>
    <mergeCell ref="G296:I296"/>
    <mergeCell ref="K295:L295"/>
    <mergeCell ref="G314:I314"/>
    <mergeCell ref="K296:M296"/>
    <mergeCell ref="G322:I322"/>
    <mergeCell ref="K305:M306"/>
    <mergeCell ref="G293:H293"/>
    <mergeCell ref="G291:H291"/>
    <mergeCell ref="K276:L276"/>
    <mergeCell ref="K294:L294"/>
    <mergeCell ref="K289:M289"/>
    <mergeCell ref="G292:H292"/>
    <mergeCell ref="K286:L286"/>
    <mergeCell ref="G290:H290"/>
    <mergeCell ref="G289:H289"/>
    <mergeCell ref="K285:L285"/>
    <mergeCell ref="K288:L288"/>
    <mergeCell ref="K287:L287"/>
  </mergeCells>
  <phoneticPr fontId="9" type="noConversion"/>
  <pageMargins left="0.75" right="0.75" top="1" bottom="1" header="0.5" footer="0.5"/>
  <pageSetup paperSize="9" scale="8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A2" sqref="A2:B2"/>
    </sheetView>
  </sheetViews>
  <sheetFormatPr defaultRowHeight="12.75"/>
  <cols>
    <col min="1" max="1" width="50.7109375" customWidth="1"/>
    <col min="2" max="2" width="22.7109375" style="17" customWidth="1"/>
    <col min="3" max="3" width="0.140625" hidden="1" customWidth="1"/>
  </cols>
  <sheetData>
    <row r="2" spans="1:2" ht="33.75" customHeight="1">
      <c r="A2" s="464" t="s">
        <v>1530</v>
      </c>
      <c r="B2" s="464"/>
    </row>
    <row r="4" spans="1:2" s="128" customFormat="1">
      <c r="A4" s="164" t="s">
        <v>425</v>
      </c>
      <c r="B4" s="163" t="s">
        <v>1531</v>
      </c>
    </row>
    <row r="5" spans="1:2" s="128" customFormat="1">
      <c r="A5" s="181" t="s">
        <v>114</v>
      </c>
      <c r="B5" s="158">
        <v>215</v>
      </c>
    </row>
    <row r="6" spans="1:2" s="128" customFormat="1">
      <c r="A6" s="181" t="s">
        <v>1562</v>
      </c>
      <c r="B6" s="158">
        <v>220</v>
      </c>
    </row>
    <row r="7" spans="1:2" s="128" customFormat="1">
      <c r="A7" s="181" t="s">
        <v>112</v>
      </c>
      <c r="B7" s="158" t="s">
        <v>113</v>
      </c>
    </row>
    <row r="17" spans="3:3">
      <c r="C17" s="37"/>
    </row>
    <row r="19" spans="3:3">
      <c r="C19" s="37"/>
    </row>
  </sheetData>
  <sheetProtection password="9452" sheet="1" objects="1" scenarios="1" selectLockedCells="1" selectUnlockedCells="1"/>
  <mergeCells count="1">
    <mergeCell ref="A2:B2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A2" sqref="A2:E2"/>
    </sheetView>
  </sheetViews>
  <sheetFormatPr defaultRowHeight="12.75"/>
  <cols>
    <col min="1" max="3" width="14.7109375" customWidth="1"/>
    <col min="4" max="4" width="23" customWidth="1"/>
    <col min="5" max="5" width="14.7109375" customWidth="1"/>
  </cols>
  <sheetData>
    <row r="2" spans="1:5" ht="29.25" customHeight="1">
      <c r="A2" s="464" t="s">
        <v>1565</v>
      </c>
      <c r="B2" s="464"/>
      <c r="C2" s="464"/>
      <c r="D2" s="464"/>
      <c r="E2" s="464"/>
    </row>
    <row r="3" spans="1:5" ht="12" customHeight="1">
      <c r="A3" s="301"/>
      <c r="B3" s="301"/>
      <c r="C3" s="301"/>
      <c r="D3" s="301"/>
      <c r="E3" s="301"/>
    </row>
    <row r="4" spans="1:5">
      <c r="A4" s="153" t="s">
        <v>425</v>
      </c>
      <c r="B4" s="154" t="s">
        <v>1186</v>
      </c>
      <c r="C4" s="155" t="s">
        <v>1566</v>
      </c>
      <c r="D4" s="155" t="s">
        <v>1567</v>
      </c>
      <c r="E4" s="155" t="s">
        <v>1568</v>
      </c>
    </row>
    <row r="5" spans="1:5">
      <c r="A5" s="336" t="s">
        <v>1569</v>
      </c>
      <c r="B5" s="74" t="s">
        <v>904</v>
      </c>
      <c r="C5" s="337">
        <v>10</v>
      </c>
      <c r="D5" s="337" t="s">
        <v>1572</v>
      </c>
      <c r="E5" s="337" t="s">
        <v>1574</v>
      </c>
    </row>
    <row r="6" spans="1:5">
      <c r="A6" s="336" t="s">
        <v>1570</v>
      </c>
      <c r="B6" s="74" t="s">
        <v>904</v>
      </c>
      <c r="C6" s="337">
        <v>10</v>
      </c>
      <c r="D6" s="337" t="s">
        <v>1573</v>
      </c>
      <c r="E6" s="337" t="s">
        <v>1575</v>
      </c>
    </row>
    <row r="7" spans="1:5">
      <c r="A7" s="336" t="s">
        <v>1571</v>
      </c>
      <c r="B7" s="74" t="s">
        <v>904</v>
      </c>
      <c r="C7" s="337">
        <v>10</v>
      </c>
      <c r="D7" s="337" t="s">
        <v>1573</v>
      </c>
      <c r="E7" s="337" t="s">
        <v>1575</v>
      </c>
    </row>
    <row r="8" spans="1:5">
      <c r="A8" s="336" t="s">
        <v>1569</v>
      </c>
      <c r="B8" s="74" t="s">
        <v>904</v>
      </c>
      <c r="C8" s="339">
        <v>12</v>
      </c>
      <c r="D8" s="337" t="s">
        <v>1572</v>
      </c>
      <c r="E8" s="337" t="s">
        <v>1574</v>
      </c>
    </row>
    <row r="9" spans="1:5">
      <c r="A9" s="336" t="s">
        <v>1570</v>
      </c>
      <c r="B9" s="74" t="s">
        <v>904</v>
      </c>
      <c r="C9" s="338">
        <v>12</v>
      </c>
      <c r="D9" s="337" t="s">
        <v>1573</v>
      </c>
      <c r="E9" s="337" t="s">
        <v>1575</v>
      </c>
    </row>
    <row r="10" spans="1:5">
      <c r="A10" s="336" t="s">
        <v>1570</v>
      </c>
      <c r="B10" s="74" t="s">
        <v>904</v>
      </c>
      <c r="C10" s="338">
        <v>14</v>
      </c>
      <c r="D10" s="337" t="s">
        <v>1573</v>
      </c>
      <c r="E10" s="337" t="s">
        <v>1575</v>
      </c>
    </row>
    <row r="11" spans="1:5">
      <c r="A11" s="336" t="s">
        <v>1569</v>
      </c>
      <c r="B11" s="74" t="s">
        <v>904</v>
      </c>
      <c r="C11" s="338">
        <v>16</v>
      </c>
      <c r="D11" s="337" t="s">
        <v>1572</v>
      </c>
      <c r="E11" s="337" t="s">
        <v>1574</v>
      </c>
    </row>
    <row r="12" spans="1:5">
      <c r="A12" s="336" t="s">
        <v>1569</v>
      </c>
      <c r="B12" s="74" t="s">
        <v>904</v>
      </c>
      <c r="C12" s="338">
        <v>20</v>
      </c>
      <c r="D12" s="337" t="s">
        <v>1572</v>
      </c>
      <c r="E12" s="337" t="s">
        <v>1574</v>
      </c>
    </row>
    <row r="13" spans="1:5">
      <c r="A13" s="336" t="s">
        <v>1570</v>
      </c>
      <c r="B13" s="74" t="s">
        <v>904</v>
      </c>
      <c r="C13" s="338">
        <v>20</v>
      </c>
      <c r="D13" s="337" t="s">
        <v>1573</v>
      </c>
      <c r="E13" s="337" t="s">
        <v>1575</v>
      </c>
    </row>
    <row r="14" spans="1:5">
      <c r="A14" s="336" t="s">
        <v>1569</v>
      </c>
      <c r="B14" s="74" t="s">
        <v>904</v>
      </c>
      <c r="C14" s="338">
        <v>20</v>
      </c>
      <c r="D14" s="337" t="s">
        <v>1573</v>
      </c>
      <c r="E14" s="337" t="s">
        <v>1576</v>
      </c>
    </row>
    <row r="15" spans="1:5">
      <c r="A15" s="336" t="s">
        <v>1570</v>
      </c>
      <c r="B15" s="74" t="s">
        <v>904</v>
      </c>
      <c r="C15" s="338">
        <v>25</v>
      </c>
      <c r="D15" s="337" t="s">
        <v>1573</v>
      </c>
      <c r="E15" s="337" t="s">
        <v>1575</v>
      </c>
    </row>
    <row r="16" spans="1:5">
      <c r="A16" s="336" t="s">
        <v>1571</v>
      </c>
      <c r="B16" s="74" t="s">
        <v>904</v>
      </c>
      <c r="C16" s="338">
        <v>25</v>
      </c>
      <c r="D16" s="337" t="s">
        <v>1573</v>
      </c>
      <c r="E16" s="337" t="s">
        <v>1575</v>
      </c>
    </row>
    <row r="17" spans="1:5">
      <c r="A17" s="336" t="s">
        <v>1569</v>
      </c>
      <c r="B17" s="74" t="s">
        <v>904</v>
      </c>
      <c r="C17" s="338">
        <v>32</v>
      </c>
      <c r="D17" s="337" t="s">
        <v>1572</v>
      </c>
      <c r="E17" s="337" t="s">
        <v>1574</v>
      </c>
    </row>
    <row r="19" spans="1:5" ht="29.25" customHeight="1">
      <c r="A19" s="464" t="s">
        <v>1577</v>
      </c>
      <c r="B19" s="464"/>
      <c r="C19" s="464"/>
      <c r="D19" s="464"/>
      <c r="E19" s="464"/>
    </row>
    <row r="20" spans="1:5" ht="24">
      <c r="A20" s="153" t="s">
        <v>425</v>
      </c>
      <c r="B20" s="154" t="s">
        <v>1583</v>
      </c>
      <c r="C20" s="154" t="s">
        <v>1584</v>
      </c>
      <c r="D20" s="155" t="s">
        <v>1566</v>
      </c>
    </row>
    <row r="21" spans="1:5">
      <c r="A21" s="336" t="s">
        <v>1578</v>
      </c>
      <c r="B21" s="74">
        <v>7.5</v>
      </c>
      <c r="C21" s="337">
        <v>8.1999999999999993</v>
      </c>
      <c r="D21" s="337">
        <v>6</v>
      </c>
    </row>
    <row r="22" spans="1:5">
      <c r="A22" s="336" t="s">
        <v>1579</v>
      </c>
      <c r="B22" s="74">
        <v>11</v>
      </c>
      <c r="C22" s="337">
        <v>12</v>
      </c>
      <c r="D22" s="337">
        <v>8</v>
      </c>
    </row>
    <row r="23" spans="1:5">
      <c r="A23" s="336" t="s">
        <v>1580</v>
      </c>
      <c r="B23" s="74">
        <v>15.5</v>
      </c>
      <c r="C23" s="337">
        <v>16</v>
      </c>
      <c r="D23" s="337">
        <v>10</v>
      </c>
    </row>
    <row r="24" spans="1:5">
      <c r="A24" s="336" t="s">
        <v>1581</v>
      </c>
      <c r="B24" s="74">
        <v>23</v>
      </c>
      <c r="C24" s="339">
        <v>12</v>
      </c>
      <c r="D24" s="339">
        <v>12</v>
      </c>
    </row>
    <row r="25" spans="1:5">
      <c r="A25" s="336" t="s">
        <v>1582</v>
      </c>
      <c r="B25" s="74">
        <v>33</v>
      </c>
      <c r="C25" s="338">
        <v>14</v>
      </c>
      <c r="D25" s="338">
        <v>14</v>
      </c>
    </row>
  </sheetData>
  <sheetProtection password="9452" sheet="1" objects="1" scenarios="1" selectLockedCells="1" selectUnlockedCells="1"/>
  <mergeCells count="2">
    <mergeCell ref="A2:E2"/>
    <mergeCell ref="A19:E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A2" sqref="A2:E2"/>
    </sheetView>
  </sheetViews>
  <sheetFormatPr defaultRowHeight="12.75"/>
  <cols>
    <col min="1" max="1" width="38.85546875" customWidth="1"/>
    <col min="2" max="2" width="27.140625" customWidth="1"/>
    <col min="3" max="3" width="2.42578125" customWidth="1"/>
    <col min="4" max="4" width="23" hidden="1" customWidth="1"/>
    <col min="5" max="5" width="14.7109375" hidden="1" customWidth="1"/>
  </cols>
  <sheetData>
    <row r="2" spans="1:5" ht="29.25" customHeight="1">
      <c r="A2" s="464" t="s">
        <v>1757</v>
      </c>
      <c r="B2" s="464"/>
      <c r="C2" s="464"/>
      <c r="D2" s="464"/>
      <c r="E2" s="464"/>
    </row>
    <row r="3" spans="1:5" ht="12" customHeight="1">
      <c r="A3" s="360"/>
      <c r="B3" s="360"/>
      <c r="C3" s="360"/>
      <c r="D3" s="360"/>
      <c r="E3" s="360"/>
    </row>
    <row r="4" spans="1:5">
      <c r="A4" s="393" t="s">
        <v>425</v>
      </c>
      <c r="B4" s="169" t="s">
        <v>1758</v>
      </c>
    </row>
    <row r="5" spans="1:5">
      <c r="A5" s="181" t="s">
        <v>1759</v>
      </c>
      <c r="B5" s="158"/>
    </row>
    <row r="6" spans="1:5">
      <c r="A6" s="181" t="s">
        <v>1760</v>
      </c>
      <c r="B6" s="158">
        <v>6100</v>
      </c>
    </row>
    <row r="7" spans="1:5">
      <c r="A7" s="181" t="s">
        <v>1761</v>
      </c>
      <c r="B7" s="158">
        <v>6100</v>
      </c>
    </row>
    <row r="8" spans="1:5">
      <c r="A8" s="181" t="s">
        <v>1762</v>
      </c>
      <c r="B8" s="158">
        <v>6400</v>
      </c>
    </row>
    <row r="9" spans="1:5">
      <c r="A9" s="181" t="s">
        <v>1763</v>
      </c>
      <c r="B9" s="158">
        <v>6100</v>
      </c>
    </row>
    <row r="10" spans="1:5">
      <c r="A10" s="181" t="s">
        <v>1764</v>
      </c>
      <c r="B10" s="158">
        <v>6100</v>
      </c>
    </row>
    <row r="11" spans="1:5">
      <c r="A11" s="181" t="s">
        <v>1765</v>
      </c>
      <c r="B11" s="158">
        <v>6100</v>
      </c>
    </row>
    <row r="12" spans="1:5">
      <c r="A12" s="181" t="s">
        <v>1766</v>
      </c>
      <c r="B12" s="158">
        <v>6100</v>
      </c>
    </row>
    <row r="13" spans="1:5">
      <c r="A13" s="181" t="s">
        <v>1767</v>
      </c>
      <c r="B13" s="158">
        <v>6100</v>
      </c>
    </row>
    <row r="14" spans="1:5">
      <c r="A14" s="181" t="s">
        <v>1768</v>
      </c>
      <c r="B14" s="158">
        <v>6100</v>
      </c>
    </row>
    <row r="15" spans="1:5">
      <c r="A15" s="181" t="s">
        <v>1769</v>
      </c>
      <c r="B15" s="158">
        <v>6100</v>
      </c>
    </row>
    <row r="16" spans="1:5">
      <c r="A16" s="181" t="s">
        <v>1770</v>
      </c>
      <c r="B16" s="158">
        <v>6100</v>
      </c>
    </row>
    <row r="17" spans="1:2">
      <c r="A17" s="181" t="s">
        <v>1771</v>
      </c>
      <c r="B17" s="158">
        <v>6100</v>
      </c>
    </row>
    <row r="18" spans="1:2">
      <c r="A18" s="181" t="s">
        <v>1772</v>
      </c>
      <c r="B18" s="158">
        <v>6400</v>
      </c>
    </row>
  </sheetData>
  <sheetProtection password="9452" sheet="1" objects="1" scenarios="1" selectLockedCells="1" selectUnlockedCells="1"/>
  <mergeCells count="1"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A2" sqref="A2:B2"/>
    </sheetView>
  </sheetViews>
  <sheetFormatPr defaultRowHeight="12.75"/>
  <cols>
    <col min="1" max="1" width="48.85546875" customWidth="1"/>
    <col min="2" max="2" width="22.85546875" customWidth="1"/>
  </cols>
  <sheetData>
    <row r="2" spans="1:5" ht="60.75" customHeight="1">
      <c r="A2" s="464" t="s">
        <v>1564</v>
      </c>
      <c r="B2" s="464"/>
      <c r="C2" s="152"/>
      <c r="D2" s="152"/>
      <c r="E2" s="152"/>
    </row>
    <row r="4" spans="1:5">
      <c r="A4" s="153" t="s">
        <v>425</v>
      </c>
      <c r="B4" s="154" t="s">
        <v>1186</v>
      </c>
    </row>
    <row r="5" spans="1:5">
      <c r="A5" s="302" t="s">
        <v>364</v>
      </c>
      <c r="B5" s="303" t="s">
        <v>374</v>
      </c>
    </row>
    <row r="6" spans="1:5">
      <c r="A6" s="302" t="s">
        <v>365</v>
      </c>
      <c r="B6" s="303" t="s">
        <v>375</v>
      </c>
    </row>
    <row r="7" spans="1:5">
      <c r="A7" s="302" t="s">
        <v>366</v>
      </c>
      <c r="B7" s="303" t="s">
        <v>380</v>
      </c>
    </row>
    <row r="8" spans="1:5">
      <c r="A8" s="302" t="s">
        <v>367</v>
      </c>
      <c r="B8" s="303" t="s">
        <v>381</v>
      </c>
    </row>
    <row r="9" spans="1:5">
      <c r="A9" s="302" t="s">
        <v>368</v>
      </c>
      <c r="B9" s="303" t="s">
        <v>382</v>
      </c>
    </row>
    <row r="10" spans="1:5">
      <c r="A10" s="302" t="s">
        <v>369</v>
      </c>
      <c r="B10" s="303" t="s">
        <v>383</v>
      </c>
    </row>
    <row r="11" spans="1:5">
      <c r="A11" s="302" t="s">
        <v>370</v>
      </c>
      <c r="B11" s="303" t="s">
        <v>371</v>
      </c>
    </row>
    <row r="12" spans="1:5">
      <c r="A12" s="302" t="s">
        <v>372</v>
      </c>
      <c r="B12" s="303" t="s">
        <v>384</v>
      </c>
    </row>
    <row r="13" spans="1:5">
      <c r="A13" s="302" t="s">
        <v>373</v>
      </c>
      <c r="B13" s="303" t="s">
        <v>385</v>
      </c>
    </row>
  </sheetData>
  <sheetProtection password="9452" sheet="1" objects="1" scenarios="1" selectLockedCells="1" selectUnlockedCells="1"/>
  <mergeCells count="1">
    <mergeCell ref="A2:B2"/>
  </mergeCells>
  <phoneticPr fontId="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E19" sqref="E19"/>
    </sheetView>
  </sheetViews>
  <sheetFormatPr defaultRowHeight="12.75"/>
  <cols>
    <col min="2" max="2" width="69.140625" customWidth="1"/>
    <col min="5" max="5" width="14.42578125" customWidth="1"/>
  </cols>
  <sheetData>
    <row r="2" spans="1:7" s="133" customFormat="1" ht="33.75" customHeight="1">
      <c r="A2" s="464" t="s">
        <v>1532</v>
      </c>
      <c r="B2" s="464"/>
      <c r="C2" s="464"/>
      <c r="D2" s="464"/>
      <c r="E2" s="464"/>
      <c r="F2" s="152"/>
      <c r="G2" s="132"/>
    </row>
    <row r="3" spans="1:7" s="133" customFormat="1" ht="14.25" customHeight="1">
      <c r="F3" s="132"/>
      <c r="G3" s="132"/>
    </row>
    <row r="4" spans="1:7" s="133" customFormat="1" ht="27.75" customHeight="1">
      <c r="A4" s="160" t="s">
        <v>1272</v>
      </c>
      <c r="B4" s="169" t="s">
        <v>1525</v>
      </c>
      <c r="C4" s="169" t="s">
        <v>1507</v>
      </c>
      <c r="D4" s="169" t="s">
        <v>1273</v>
      </c>
      <c r="E4" s="169" t="s">
        <v>1187</v>
      </c>
      <c r="F4" s="132"/>
      <c r="G4" s="132"/>
    </row>
    <row r="5" spans="1:7" s="128" customFormat="1">
      <c r="A5" s="432" t="s">
        <v>1274</v>
      </c>
      <c r="B5" s="432"/>
      <c r="C5" s="432"/>
      <c r="D5" s="432"/>
      <c r="E5" s="432"/>
    </row>
    <row r="6" spans="1:7" s="128" customFormat="1">
      <c r="A6" s="109">
        <v>1</v>
      </c>
      <c r="B6" s="52" t="s">
        <v>1533</v>
      </c>
      <c r="C6" s="109" t="s">
        <v>1534</v>
      </c>
      <c r="D6" s="109">
        <v>1</v>
      </c>
      <c r="E6" s="166">
        <v>1300</v>
      </c>
    </row>
    <row r="7" spans="1:7" s="128" customFormat="1">
      <c r="A7" s="109">
        <v>2</v>
      </c>
      <c r="B7" s="52" t="s">
        <v>1774</v>
      </c>
      <c r="C7" s="109" t="s">
        <v>1534</v>
      </c>
      <c r="D7" s="109">
        <v>1</v>
      </c>
      <c r="E7" s="166">
        <v>2500</v>
      </c>
    </row>
    <row r="8" spans="1:7">
      <c r="A8" s="432" t="s">
        <v>1535</v>
      </c>
      <c r="B8" s="432"/>
      <c r="C8" s="432"/>
      <c r="D8" s="432"/>
      <c r="E8" s="432"/>
    </row>
    <row r="9" spans="1:7">
      <c r="A9" s="109">
        <v>1</v>
      </c>
      <c r="B9" s="167" t="s">
        <v>1547</v>
      </c>
      <c r="C9" s="109" t="s">
        <v>1536</v>
      </c>
      <c r="D9" s="109">
        <v>1</v>
      </c>
      <c r="E9" s="166">
        <v>1000</v>
      </c>
    </row>
    <row r="10" spans="1:7">
      <c r="A10" s="109">
        <v>2</v>
      </c>
      <c r="B10" s="167" t="s">
        <v>1537</v>
      </c>
      <c r="C10" s="109" t="s">
        <v>1536</v>
      </c>
      <c r="D10" s="109">
        <v>1</v>
      </c>
      <c r="E10" s="168">
        <v>500</v>
      </c>
    </row>
    <row r="11" spans="1:7">
      <c r="A11" s="432" t="s">
        <v>1538</v>
      </c>
      <c r="B11" s="432"/>
      <c r="C11" s="432"/>
      <c r="D11" s="432"/>
      <c r="E11" s="432"/>
    </row>
    <row r="12" spans="1:7">
      <c r="A12" s="109">
        <v>1</v>
      </c>
      <c r="B12" s="167" t="s">
        <v>1539</v>
      </c>
      <c r="C12" s="109" t="s">
        <v>1542</v>
      </c>
      <c r="D12" s="109">
        <v>1</v>
      </c>
      <c r="E12" s="168">
        <v>270</v>
      </c>
    </row>
    <row r="13" spans="1:7">
      <c r="A13" s="109">
        <v>2</v>
      </c>
      <c r="B13" s="167" t="s">
        <v>1540</v>
      </c>
      <c r="C13" s="109" t="s">
        <v>1542</v>
      </c>
      <c r="D13" s="109">
        <v>1</v>
      </c>
      <c r="E13" s="168">
        <v>500</v>
      </c>
    </row>
    <row r="14" spans="1:7">
      <c r="A14" s="109">
        <v>3</v>
      </c>
      <c r="B14" s="167" t="s">
        <v>1541</v>
      </c>
      <c r="C14" s="109" t="s">
        <v>1534</v>
      </c>
      <c r="D14" s="109">
        <v>1</v>
      </c>
      <c r="E14" s="168">
        <v>2800</v>
      </c>
    </row>
    <row r="15" spans="1:7">
      <c r="A15" s="432" t="s">
        <v>1543</v>
      </c>
      <c r="B15" s="432"/>
      <c r="C15" s="432"/>
      <c r="D15" s="432"/>
      <c r="E15" s="432"/>
    </row>
    <row r="16" spans="1:7">
      <c r="A16" s="109">
        <v>1</v>
      </c>
      <c r="B16" s="167" t="s">
        <v>1544</v>
      </c>
      <c r="C16" s="109" t="s">
        <v>1548</v>
      </c>
      <c r="D16" s="109">
        <v>1</v>
      </c>
      <c r="E16" s="168">
        <v>900</v>
      </c>
    </row>
    <row r="17" spans="1:5">
      <c r="A17" s="109">
        <v>2</v>
      </c>
      <c r="B17" s="167" t="s">
        <v>1545</v>
      </c>
      <c r="C17" s="109" t="s">
        <v>1548</v>
      </c>
      <c r="D17" s="109">
        <v>1</v>
      </c>
      <c r="E17" s="168">
        <v>1600</v>
      </c>
    </row>
    <row r="18" spans="1:5">
      <c r="A18" s="109">
        <v>3</v>
      </c>
      <c r="B18" s="167" t="s">
        <v>1775</v>
      </c>
      <c r="C18" s="109" t="s">
        <v>1548</v>
      </c>
      <c r="D18" s="109">
        <v>1</v>
      </c>
      <c r="E18" s="168">
        <v>1200</v>
      </c>
    </row>
    <row r="19" spans="1:5">
      <c r="A19" s="109">
        <v>4</v>
      </c>
      <c r="B19" s="167" t="s">
        <v>1776</v>
      </c>
      <c r="C19" s="109" t="s">
        <v>1548</v>
      </c>
      <c r="D19" s="109">
        <v>1</v>
      </c>
      <c r="E19" s="168">
        <v>800</v>
      </c>
    </row>
    <row r="20" spans="1:5">
      <c r="A20" s="400"/>
      <c r="B20" s="401"/>
      <c r="C20" s="400"/>
      <c r="D20" s="400"/>
      <c r="E20" s="402"/>
    </row>
    <row r="21" spans="1:5">
      <c r="A21" s="165"/>
      <c r="B21" s="165"/>
      <c r="C21" s="165"/>
      <c r="D21" s="165"/>
      <c r="E21" s="165"/>
    </row>
    <row r="22" spans="1:5" ht="15">
      <c r="A22" s="516" t="s">
        <v>1526</v>
      </c>
      <c r="B22" s="516"/>
      <c r="C22" s="516"/>
      <c r="D22" s="516"/>
      <c r="E22" s="517"/>
    </row>
    <row r="23" spans="1:5" ht="15">
      <c r="A23" s="161"/>
      <c r="B23" s="161"/>
      <c r="C23" s="161"/>
      <c r="D23" s="161"/>
      <c r="E23" s="161"/>
    </row>
  </sheetData>
  <sheetProtection password="9452" sheet="1" objects="1" scenarios="1" selectLockedCells="1" selectUnlockedCells="1"/>
  <mergeCells count="6">
    <mergeCell ref="A2:E2"/>
    <mergeCell ref="A15:E15"/>
    <mergeCell ref="A22:E22"/>
    <mergeCell ref="A5:E5"/>
    <mergeCell ref="A8:E8"/>
    <mergeCell ref="A11:E11"/>
  </mergeCells>
  <phoneticPr fontId="9" type="noConversion"/>
  <pageMargins left="0.7" right="0.7" top="0.75" bottom="0.75" header="0.3" footer="0.3"/>
  <pageSetup paperSize="9" scale="7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9"/>
  <sheetViews>
    <sheetView workbookViewId="0">
      <selection activeCell="A2" sqref="A2:E2"/>
    </sheetView>
  </sheetViews>
  <sheetFormatPr defaultRowHeight="12.75"/>
  <cols>
    <col min="2" max="2" width="69.140625" customWidth="1"/>
    <col min="5" max="5" width="14.42578125" customWidth="1"/>
  </cols>
  <sheetData>
    <row r="2" spans="1:7" s="133" customFormat="1" ht="33.75" customHeight="1">
      <c r="A2" s="464" t="s">
        <v>1527</v>
      </c>
      <c r="B2" s="464"/>
      <c r="C2" s="464"/>
      <c r="D2" s="464"/>
      <c r="E2" s="464"/>
      <c r="F2" s="152"/>
      <c r="G2" s="132"/>
    </row>
    <row r="3" spans="1:7" s="133" customFormat="1" ht="14.25" customHeight="1">
      <c r="F3" s="132"/>
      <c r="G3" s="132"/>
    </row>
    <row r="4" spans="1:7" s="133" customFormat="1" ht="27.75" customHeight="1">
      <c r="A4" s="169" t="s">
        <v>1272</v>
      </c>
      <c r="B4" s="169" t="s">
        <v>1525</v>
      </c>
      <c r="C4" s="169" t="s">
        <v>1507</v>
      </c>
      <c r="D4" s="169" t="s">
        <v>1273</v>
      </c>
      <c r="E4" s="169" t="s">
        <v>1187</v>
      </c>
      <c r="F4" s="132"/>
      <c r="G4" s="132"/>
    </row>
    <row r="5" spans="1:7" s="134" customFormat="1">
      <c r="A5" s="432" t="s">
        <v>1274</v>
      </c>
      <c r="B5" s="432"/>
      <c r="C5" s="432"/>
      <c r="D5" s="432"/>
      <c r="E5" s="432"/>
    </row>
    <row r="6" spans="1:7" s="134" customFormat="1">
      <c r="A6" s="135">
        <v>1</v>
      </c>
      <c r="B6" s="136" t="s">
        <v>1275</v>
      </c>
      <c r="C6" s="135" t="s">
        <v>1276</v>
      </c>
      <c r="D6" s="135">
        <v>1</v>
      </c>
      <c r="E6" s="137">
        <v>200</v>
      </c>
    </row>
    <row r="7" spans="1:7" s="134" customFormat="1">
      <c r="A7" s="135">
        <f>A6+1</f>
        <v>2</v>
      </c>
      <c r="B7" s="136" t="s">
        <v>1277</v>
      </c>
      <c r="C7" s="135" t="s">
        <v>1276</v>
      </c>
      <c r="D7" s="135">
        <v>1</v>
      </c>
      <c r="E7" s="137">
        <v>300</v>
      </c>
    </row>
    <row r="8" spans="1:7" s="134" customFormat="1">
      <c r="A8" s="135">
        <f t="shared" ref="A8:A61" si="0">A7+1</f>
        <v>3</v>
      </c>
      <c r="B8" s="136" t="s">
        <v>1278</v>
      </c>
      <c r="C8" s="135" t="s">
        <v>1276</v>
      </c>
      <c r="D8" s="135">
        <v>1</v>
      </c>
      <c r="E8" s="137">
        <v>160</v>
      </c>
    </row>
    <row r="9" spans="1:7" s="134" customFormat="1">
      <c r="A9" s="135">
        <f t="shared" si="0"/>
        <v>4</v>
      </c>
      <c r="B9" s="136" t="s">
        <v>1279</v>
      </c>
      <c r="C9" s="135" t="s">
        <v>1280</v>
      </c>
      <c r="D9" s="135">
        <v>1</v>
      </c>
      <c r="E9" s="137">
        <v>550</v>
      </c>
    </row>
    <row r="10" spans="1:7" s="134" customFormat="1">
      <c r="A10" s="135">
        <f t="shared" si="0"/>
        <v>5</v>
      </c>
      <c r="B10" s="136" t="s">
        <v>1281</v>
      </c>
      <c r="C10" s="135" t="s">
        <v>1276</v>
      </c>
      <c r="D10" s="135">
        <v>1</v>
      </c>
      <c r="E10" s="137">
        <v>140</v>
      </c>
    </row>
    <row r="11" spans="1:7" s="134" customFormat="1">
      <c r="A11" s="135">
        <f t="shared" si="0"/>
        <v>6</v>
      </c>
      <c r="B11" s="136" t="s">
        <v>1282</v>
      </c>
      <c r="C11" s="135" t="s">
        <v>1276</v>
      </c>
      <c r="D11" s="135">
        <v>1</v>
      </c>
      <c r="E11" s="137">
        <v>150</v>
      </c>
    </row>
    <row r="12" spans="1:7" s="134" customFormat="1">
      <c r="A12" s="135">
        <f t="shared" si="0"/>
        <v>7</v>
      </c>
      <c r="B12" s="136" t="s">
        <v>1283</v>
      </c>
      <c r="C12" s="135" t="s">
        <v>1276</v>
      </c>
      <c r="D12" s="135">
        <v>1</v>
      </c>
      <c r="E12" s="137">
        <v>90</v>
      </c>
    </row>
    <row r="13" spans="1:7" s="134" customFormat="1">
      <c r="A13" s="135">
        <f t="shared" si="0"/>
        <v>8</v>
      </c>
      <c r="B13" s="136" t="s">
        <v>1284</v>
      </c>
      <c r="C13" s="135" t="s">
        <v>1276</v>
      </c>
      <c r="D13" s="135">
        <v>1</v>
      </c>
      <c r="E13" s="137">
        <v>700</v>
      </c>
    </row>
    <row r="14" spans="1:7" s="134" customFormat="1">
      <c r="A14" s="135">
        <f t="shared" si="0"/>
        <v>9</v>
      </c>
      <c r="B14" s="136" t="s">
        <v>1285</v>
      </c>
      <c r="C14" s="135" t="s">
        <v>1276</v>
      </c>
      <c r="D14" s="135">
        <v>1</v>
      </c>
      <c r="E14" s="137">
        <v>520</v>
      </c>
    </row>
    <row r="15" spans="1:7" s="134" customFormat="1">
      <c r="A15" s="135">
        <f t="shared" si="0"/>
        <v>10</v>
      </c>
      <c r="B15" s="136" t="s">
        <v>1286</v>
      </c>
      <c r="C15" s="135" t="s">
        <v>1276</v>
      </c>
      <c r="D15" s="135">
        <v>1</v>
      </c>
      <c r="E15" s="137">
        <v>650</v>
      </c>
    </row>
    <row r="16" spans="1:7" s="134" customFormat="1">
      <c r="A16" s="135">
        <f t="shared" si="0"/>
        <v>11</v>
      </c>
      <c r="B16" s="136" t="s">
        <v>1287</v>
      </c>
      <c r="C16" s="135" t="s">
        <v>1276</v>
      </c>
      <c r="D16" s="135">
        <v>1</v>
      </c>
      <c r="E16" s="137">
        <v>2300</v>
      </c>
    </row>
    <row r="17" spans="1:5" s="134" customFormat="1">
      <c r="A17" s="135">
        <f t="shared" si="0"/>
        <v>12</v>
      </c>
      <c r="B17" s="136" t="s">
        <v>1288</v>
      </c>
      <c r="C17" s="135" t="s">
        <v>1276</v>
      </c>
      <c r="D17" s="135">
        <v>1</v>
      </c>
      <c r="E17" s="137">
        <v>2800</v>
      </c>
    </row>
    <row r="18" spans="1:5" s="134" customFormat="1">
      <c r="A18" s="135">
        <f t="shared" si="0"/>
        <v>13</v>
      </c>
      <c r="B18" s="136" t="s">
        <v>1289</v>
      </c>
      <c r="C18" s="135" t="s">
        <v>1276</v>
      </c>
      <c r="D18" s="135">
        <v>1</v>
      </c>
      <c r="E18" s="137">
        <v>1800</v>
      </c>
    </row>
    <row r="19" spans="1:5" s="134" customFormat="1">
      <c r="A19" s="135">
        <f t="shared" si="0"/>
        <v>14</v>
      </c>
      <c r="B19" s="136" t="s">
        <v>1290</v>
      </c>
      <c r="C19" s="135" t="s">
        <v>1291</v>
      </c>
      <c r="D19" s="135">
        <v>1</v>
      </c>
      <c r="E19" s="137">
        <v>1500</v>
      </c>
    </row>
    <row r="20" spans="1:5" s="134" customFormat="1">
      <c r="A20" s="135">
        <f t="shared" si="0"/>
        <v>15</v>
      </c>
      <c r="B20" s="136" t="s">
        <v>1292</v>
      </c>
      <c r="C20" s="135" t="s">
        <v>1276</v>
      </c>
      <c r="D20" s="135">
        <v>1</v>
      </c>
      <c r="E20" s="137">
        <v>240</v>
      </c>
    </row>
    <row r="21" spans="1:5" s="134" customFormat="1">
      <c r="A21" s="135">
        <f t="shared" si="0"/>
        <v>16</v>
      </c>
      <c r="B21" s="136" t="s">
        <v>1293</v>
      </c>
      <c r="C21" s="135" t="s">
        <v>1276</v>
      </c>
      <c r="D21" s="135">
        <v>1</v>
      </c>
      <c r="E21" s="137">
        <v>320</v>
      </c>
    </row>
    <row r="22" spans="1:5" s="134" customFormat="1">
      <c r="A22" s="135">
        <f t="shared" si="0"/>
        <v>17</v>
      </c>
      <c r="B22" s="136" t="s">
        <v>1294</v>
      </c>
      <c r="C22" s="135" t="s">
        <v>1295</v>
      </c>
      <c r="D22" s="135">
        <v>1</v>
      </c>
      <c r="E22" s="137">
        <v>1200</v>
      </c>
    </row>
    <row r="23" spans="1:5" s="134" customFormat="1">
      <c r="A23" s="135">
        <f t="shared" si="0"/>
        <v>18</v>
      </c>
      <c r="B23" s="136" t="s">
        <v>1296</v>
      </c>
      <c r="C23" s="135" t="s">
        <v>1295</v>
      </c>
      <c r="D23" s="135">
        <v>1</v>
      </c>
      <c r="E23" s="137">
        <v>900</v>
      </c>
    </row>
    <row r="24" spans="1:5" s="134" customFormat="1">
      <c r="A24" s="135">
        <f t="shared" si="0"/>
        <v>19</v>
      </c>
      <c r="B24" s="136" t="s">
        <v>1297</v>
      </c>
      <c r="C24" s="135" t="s">
        <v>1276</v>
      </c>
      <c r="D24" s="135">
        <v>1</v>
      </c>
      <c r="E24" s="137">
        <v>80</v>
      </c>
    </row>
    <row r="25" spans="1:5" s="134" customFormat="1">
      <c r="A25" s="135">
        <f t="shared" si="0"/>
        <v>20</v>
      </c>
      <c r="B25" s="136" t="s">
        <v>1298</v>
      </c>
      <c r="C25" s="135" t="s">
        <v>1299</v>
      </c>
      <c r="D25" s="135">
        <v>1</v>
      </c>
      <c r="E25" s="137">
        <v>160</v>
      </c>
    </row>
    <row r="26" spans="1:5" s="134" customFormat="1">
      <c r="A26" s="135">
        <f t="shared" si="0"/>
        <v>21</v>
      </c>
      <c r="B26" s="136" t="s">
        <v>1300</v>
      </c>
      <c r="C26" s="135" t="s">
        <v>1299</v>
      </c>
      <c r="D26" s="135">
        <v>1</v>
      </c>
      <c r="E26" s="137">
        <v>160</v>
      </c>
    </row>
    <row r="27" spans="1:5" s="134" customFormat="1">
      <c r="A27" s="135">
        <f t="shared" si="0"/>
        <v>22</v>
      </c>
      <c r="B27" s="136" t="s">
        <v>1301</v>
      </c>
      <c r="C27" s="135" t="s">
        <v>1276</v>
      </c>
      <c r="D27" s="135">
        <v>1</v>
      </c>
      <c r="E27" s="137">
        <v>350</v>
      </c>
    </row>
    <row r="28" spans="1:5" s="134" customFormat="1">
      <c r="A28" s="135">
        <f t="shared" si="0"/>
        <v>23</v>
      </c>
      <c r="B28" s="136" t="s">
        <v>1302</v>
      </c>
      <c r="C28" s="135" t="s">
        <v>1276</v>
      </c>
      <c r="D28" s="135">
        <v>1</v>
      </c>
      <c r="E28" s="137">
        <v>560</v>
      </c>
    </row>
    <row r="29" spans="1:5" s="134" customFormat="1">
      <c r="A29" s="135">
        <f t="shared" si="0"/>
        <v>24</v>
      </c>
      <c r="B29" s="136" t="s">
        <v>1303</v>
      </c>
      <c r="C29" s="135" t="s">
        <v>1276</v>
      </c>
      <c r="D29" s="135">
        <v>1</v>
      </c>
      <c r="E29" s="137">
        <v>490</v>
      </c>
    </row>
    <row r="30" spans="1:5" s="134" customFormat="1">
      <c r="A30" s="135">
        <f t="shared" si="0"/>
        <v>25</v>
      </c>
      <c r="B30" s="136" t="s">
        <v>1304</v>
      </c>
      <c r="C30" s="135" t="s">
        <v>1276</v>
      </c>
      <c r="D30" s="135">
        <v>1</v>
      </c>
      <c r="E30" s="137">
        <v>350</v>
      </c>
    </row>
    <row r="31" spans="1:5" s="134" customFormat="1">
      <c r="A31" s="135">
        <f t="shared" si="0"/>
        <v>26</v>
      </c>
      <c r="B31" s="136" t="s">
        <v>1305</v>
      </c>
      <c r="C31" s="135" t="s">
        <v>1276</v>
      </c>
      <c r="D31" s="135">
        <v>1</v>
      </c>
      <c r="E31" s="137">
        <v>160</v>
      </c>
    </row>
    <row r="32" spans="1:5" s="134" customFormat="1">
      <c r="A32" s="135">
        <f t="shared" si="0"/>
        <v>27</v>
      </c>
      <c r="B32" s="136" t="s">
        <v>1306</v>
      </c>
      <c r="C32" s="135" t="s">
        <v>1299</v>
      </c>
      <c r="D32" s="135">
        <v>1</v>
      </c>
      <c r="E32" s="137">
        <v>90</v>
      </c>
    </row>
    <row r="33" spans="1:5" s="134" customFormat="1">
      <c r="A33" s="135">
        <f t="shared" si="0"/>
        <v>28</v>
      </c>
      <c r="B33" s="136" t="s">
        <v>1307</v>
      </c>
      <c r="C33" s="135" t="s">
        <v>1299</v>
      </c>
      <c r="D33" s="135">
        <v>1</v>
      </c>
      <c r="E33" s="137">
        <v>420</v>
      </c>
    </row>
    <row r="34" spans="1:5" s="134" customFormat="1">
      <c r="A34" s="135">
        <f>A33+1</f>
        <v>29</v>
      </c>
      <c r="B34" s="136" t="s">
        <v>1308</v>
      </c>
      <c r="C34" s="135" t="s">
        <v>1299</v>
      </c>
      <c r="D34" s="135">
        <v>1</v>
      </c>
      <c r="E34" s="137">
        <v>570</v>
      </c>
    </row>
    <row r="35" spans="1:5" s="134" customFormat="1">
      <c r="A35" s="135">
        <f t="shared" si="0"/>
        <v>30</v>
      </c>
      <c r="B35" s="136" t="s">
        <v>1309</v>
      </c>
      <c r="C35" s="135" t="s">
        <v>1299</v>
      </c>
      <c r="D35" s="135">
        <v>1</v>
      </c>
      <c r="E35" s="137">
        <v>190</v>
      </c>
    </row>
    <row r="36" spans="1:5" s="134" customFormat="1">
      <c r="A36" s="135">
        <f t="shared" si="0"/>
        <v>31</v>
      </c>
      <c r="B36" s="136" t="s">
        <v>1310</v>
      </c>
      <c r="C36" s="135" t="s">
        <v>1276</v>
      </c>
      <c r="D36" s="135">
        <v>1</v>
      </c>
      <c r="E36" s="137">
        <v>80</v>
      </c>
    </row>
    <row r="37" spans="1:5" s="134" customFormat="1">
      <c r="A37" s="135">
        <f t="shared" si="0"/>
        <v>32</v>
      </c>
      <c r="B37" s="136" t="s">
        <v>1311</v>
      </c>
      <c r="C37" s="135" t="s">
        <v>1276</v>
      </c>
      <c r="D37" s="135">
        <v>1</v>
      </c>
      <c r="E37" s="137">
        <v>70</v>
      </c>
    </row>
    <row r="38" spans="1:5" s="134" customFormat="1">
      <c r="A38" s="135">
        <f t="shared" si="0"/>
        <v>33</v>
      </c>
      <c r="B38" s="136" t="s">
        <v>1312</v>
      </c>
      <c r="C38" s="135" t="s">
        <v>1280</v>
      </c>
      <c r="D38" s="135">
        <v>1</v>
      </c>
      <c r="E38" s="137">
        <v>700</v>
      </c>
    </row>
    <row r="39" spans="1:5" s="134" customFormat="1">
      <c r="A39" s="135">
        <f t="shared" si="0"/>
        <v>34</v>
      </c>
      <c r="B39" s="136" t="s">
        <v>1313</v>
      </c>
      <c r="C39" s="135" t="s">
        <v>1299</v>
      </c>
      <c r="D39" s="135">
        <v>1</v>
      </c>
      <c r="E39" s="137">
        <v>90</v>
      </c>
    </row>
    <row r="40" spans="1:5" s="134" customFormat="1">
      <c r="A40" s="135">
        <f t="shared" si="0"/>
        <v>35</v>
      </c>
      <c r="B40" s="136" t="s">
        <v>1314</v>
      </c>
      <c r="C40" s="135" t="s">
        <v>1276</v>
      </c>
      <c r="D40" s="135">
        <v>1</v>
      </c>
      <c r="E40" s="137">
        <v>160</v>
      </c>
    </row>
    <row r="41" spans="1:5" s="134" customFormat="1">
      <c r="A41" s="135">
        <f t="shared" si="0"/>
        <v>36</v>
      </c>
      <c r="B41" s="136" t="s">
        <v>1315</v>
      </c>
      <c r="C41" s="135" t="s">
        <v>1276</v>
      </c>
      <c r="D41" s="135">
        <v>1</v>
      </c>
      <c r="E41" s="137">
        <v>200</v>
      </c>
    </row>
    <row r="42" spans="1:5" s="134" customFormat="1">
      <c r="A42" s="135">
        <f t="shared" si="0"/>
        <v>37</v>
      </c>
      <c r="B42" s="136" t="s">
        <v>1316</v>
      </c>
      <c r="C42" s="135" t="s">
        <v>1276</v>
      </c>
      <c r="D42" s="135">
        <v>1</v>
      </c>
      <c r="E42" s="137">
        <v>250</v>
      </c>
    </row>
    <row r="43" spans="1:5" s="134" customFormat="1">
      <c r="A43" s="135">
        <f t="shared" si="0"/>
        <v>38</v>
      </c>
      <c r="B43" s="136" t="s">
        <v>1317</v>
      </c>
      <c r="C43" s="135" t="s">
        <v>1276</v>
      </c>
      <c r="D43" s="135">
        <v>1</v>
      </c>
      <c r="E43" s="137">
        <v>180</v>
      </c>
    </row>
    <row r="44" spans="1:5" s="134" customFormat="1">
      <c r="A44" s="135">
        <f t="shared" si="0"/>
        <v>39</v>
      </c>
      <c r="B44" s="136" t="s">
        <v>1318</v>
      </c>
      <c r="C44" s="135" t="s">
        <v>1276</v>
      </c>
      <c r="D44" s="135">
        <v>1</v>
      </c>
      <c r="E44" s="137">
        <v>290</v>
      </c>
    </row>
    <row r="45" spans="1:5" s="134" customFormat="1">
      <c r="A45" s="135">
        <f t="shared" si="0"/>
        <v>40</v>
      </c>
      <c r="B45" s="136" t="s">
        <v>1319</v>
      </c>
      <c r="C45" s="135" t="s">
        <v>1299</v>
      </c>
      <c r="D45" s="135">
        <v>1</v>
      </c>
      <c r="E45" s="137">
        <v>80</v>
      </c>
    </row>
    <row r="46" spans="1:5" s="134" customFormat="1">
      <c r="A46" s="135">
        <f>A45+1</f>
        <v>41</v>
      </c>
      <c r="B46" s="136" t="s">
        <v>1320</v>
      </c>
      <c r="C46" s="135" t="s">
        <v>1276</v>
      </c>
      <c r="D46" s="135">
        <v>1</v>
      </c>
      <c r="E46" s="137">
        <v>250</v>
      </c>
    </row>
    <row r="47" spans="1:5" s="134" customFormat="1">
      <c r="A47" s="135">
        <f t="shared" si="0"/>
        <v>42</v>
      </c>
      <c r="B47" s="136" t="s">
        <v>1321</v>
      </c>
      <c r="C47" s="135" t="s">
        <v>1276</v>
      </c>
      <c r="D47" s="135">
        <v>1</v>
      </c>
      <c r="E47" s="137">
        <v>780</v>
      </c>
    </row>
    <row r="48" spans="1:5" s="134" customFormat="1">
      <c r="A48" s="135">
        <f t="shared" si="0"/>
        <v>43</v>
      </c>
      <c r="B48" s="136" t="s">
        <v>1322</v>
      </c>
      <c r="C48" s="135" t="s">
        <v>1276</v>
      </c>
      <c r="D48" s="135">
        <v>1</v>
      </c>
      <c r="E48" s="137">
        <v>930</v>
      </c>
    </row>
    <row r="49" spans="1:5" s="134" customFormat="1">
      <c r="A49" s="135">
        <f t="shared" si="0"/>
        <v>44</v>
      </c>
      <c r="B49" s="136" t="s">
        <v>1323</v>
      </c>
      <c r="C49" s="135" t="s">
        <v>1276</v>
      </c>
      <c r="D49" s="135">
        <v>1</v>
      </c>
      <c r="E49" s="137">
        <v>1400</v>
      </c>
    </row>
    <row r="50" spans="1:5" s="134" customFormat="1">
      <c r="A50" s="135">
        <f t="shared" si="0"/>
        <v>45</v>
      </c>
      <c r="B50" s="136" t="s">
        <v>1324</v>
      </c>
      <c r="C50" s="135" t="s">
        <v>1299</v>
      </c>
      <c r="D50" s="135">
        <v>1</v>
      </c>
      <c r="E50" s="137">
        <v>350</v>
      </c>
    </row>
    <row r="51" spans="1:5" s="134" customFormat="1">
      <c r="A51" s="135">
        <f t="shared" si="0"/>
        <v>46</v>
      </c>
      <c r="B51" s="136" t="s">
        <v>1325</v>
      </c>
      <c r="C51" s="135" t="s">
        <v>1299</v>
      </c>
      <c r="D51" s="135">
        <v>1</v>
      </c>
      <c r="E51" s="137">
        <v>1600</v>
      </c>
    </row>
    <row r="52" spans="1:5" s="134" customFormat="1">
      <c r="A52" s="135">
        <f t="shared" si="0"/>
        <v>47</v>
      </c>
      <c r="B52" s="136" t="s">
        <v>1326</v>
      </c>
      <c r="C52" s="135" t="s">
        <v>1295</v>
      </c>
      <c r="D52" s="135">
        <v>1</v>
      </c>
      <c r="E52" s="137">
        <v>230</v>
      </c>
    </row>
    <row r="53" spans="1:5" s="134" customFormat="1">
      <c r="A53" s="135">
        <f t="shared" si="0"/>
        <v>48</v>
      </c>
      <c r="B53" s="136" t="s">
        <v>1327</v>
      </c>
      <c r="C53" s="135" t="s">
        <v>1299</v>
      </c>
      <c r="D53" s="135">
        <v>1</v>
      </c>
      <c r="E53" s="137">
        <v>780</v>
      </c>
    </row>
    <row r="54" spans="1:5" s="134" customFormat="1">
      <c r="A54" s="135">
        <f t="shared" si="0"/>
        <v>49</v>
      </c>
      <c r="B54" s="136" t="s">
        <v>1328</v>
      </c>
      <c r="C54" s="135" t="s">
        <v>1276</v>
      </c>
      <c r="D54" s="135">
        <v>1</v>
      </c>
      <c r="E54" s="137">
        <v>300</v>
      </c>
    </row>
    <row r="55" spans="1:5" s="134" customFormat="1">
      <c r="A55" s="135">
        <f t="shared" si="0"/>
        <v>50</v>
      </c>
      <c r="B55" s="136" t="s">
        <v>1329</v>
      </c>
      <c r="C55" s="135" t="s">
        <v>1276</v>
      </c>
      <c r="D55" s="135">
        <v>1</v>
      </c>
      <c r="E55" s="137">
        <v>1000</v>
      </c>
    </row>
    <row r="56" spans="1:5" s="134" customFormat="1">
      <c r="A56" s="135">
        <f t="shared" si="0"/>
        <v>51</v>
      </c>
      <c r="B56" s="136" t="s">
        <v>1330</v>
      </c>
      <c r="C56" s="135" t="s">
        <v>1276</v>
      </c>
      <c r="D56" s="135">
        <v>1</v>
      </c>
      <c r="E56" s="137">
        <v>1200</v>
      </c>
    </row>
    <row r="57" spans="1:5" s="134" customFormat="1">
      <c r="A57" s="135">
        <f t="shared" si="0"/>
        <v>52</v>
      </c>
      <c r="B57" s="136" t="s">
        <v>1331</v>
      </c>
      <c r="C57" s="135" t="s">
        <v>1276</v>
      </c>
      <c r="D57" s="135">
        <v>1</v>
      </c>
      <c r="E57" s="137">
        <v>90</v>
      </c>
    </row>
    <row r="58" spans="1:5" s="134" customFormat="1">
      <c r="A58" s="135">
        <f t="shared" si="0"/>
        <v>53</v>
      </c>
      <c r="B58" s="136" t="s">
        <v>1332</v>
      </c>
      <c r="C58" s="135" t="s">
        <v>1276</v>
      </c>
      <c r="D58" s="135">
        <v>1</v>
      </c>
      <c r="E58" s="137">
        <v>230</v>
      </c>
    </row>
    <row r="59" spans="1:5" s="134" customFormat="1">
      <c r="A59" s="135">
        <f t="shared" si="0"/>
        <v>54</v>
      </c>
      <c r="B59" s="136" t="s">
        <v>1333</v>
      </c>
      <c r="C59" s="135" t="s">
        <v>1299</v>
      </c>
      <c r="D59" s="135">
        <v>1</v>
      </c>
      <c r="E59" s="137">
        <v>680</v>
      </c>
    </row>
    <row r="60" spans="1:5" s="134" customFormat="1">
      <c r="A60" s="135">
        <f t="shared" si="0"/>
        <v>55</v>
      </c>
      <c r="B60" s="136" t="s">
        <v>1334</v>
      </c>
      <c r="C60" s="135" t="s">
        <v>1299</v>
      </c>
      <c r="D60" s="135">
        <v>1</v>
      </c>
      <c r="E60" s="137">
        <v>450</v>
      </c>
    </row>
    <row r="61" spans="1:5" s="134" customFormat="1">
      <c r="A61" s="135">
        <f t="shared" si="0"/>
        <v>56</v>
      </c>
      <c r="B61" s="136" t="s">
        <v>1335</v>
      </c>
      <c r="C61" s="135" t="s">
        <v>1295</v>
      </c>
      <c r="D61" s="135">
        <v>1</v>
      </c>
      <c r="E61" s="137">
        <v>600</v>
      </c>
    </row>
    <row r="62" spans="1:5" s="134" customFormat="1">
      <c r="A62" s="432" t="s">
        <v>1336</v>
      </c>
      <c r="B62" s="432"/>
      <c r="C62" s="432"/>
      <c r="D62" s="432"/>
      <c r="E62" s="432"/>
    </row>
    <row r="63" spans="1:5" s="134" customFormat="1">
      <c r="A63" s="135">
        <f>A61+1</f>
        <v>57</v>
      </c>
      <c r="B63" s="136" t="s">
        <v>1337</v>
      </c>
      <c r="C63" s="135" t="s">
        <v>1276</v>
      </c>
      <c r="D63" s="135">
        <v>1</v>
      </c>
      <c r="E63" s="137">
        <v>100</v>
      </c>
    </row>
    <row r="64" spans="1:5" s="134" customFormat="1">
      <c r="A64" s="135">
        <f t="shared" ref="A64:A88" si="1">A63+1</f>
        <v>58</v>
      </c>
      <c r="B64" s="136" t="s">
        <v>1338</v>
      </c>
      <c r="C64" s="135" t="s">
        <v>1295</v>
      </c>
      <c r="D64" s="135">
        <v>1</v>
      </c>
      <c r="E64" s="137">
        <v>100</v>
      </c>
    </row>
    <row r="65" spans="1:5" s="134" customFormat="1">
      <c r="A65" s="135">
        <f t="shared" si="1"/>
        <v>59</v>
      </c>
      <c r="B65" s="136" t="s">
        <v>1278</v>
      </c>
      <c r="C65" s="135" t="s">
        <v>1276</v>
      </c>
      <c r="D65" s="135">
        <v>1</v>
      </c>
      <c r="E65" s="137">
        <v>260</v>
      </c>
    </row>
    <row r="66" spans="1:5" s="134" customFormat="1">
      <c r="A66" s="135">
        <f t="shared" si="1"/>
        <v>60</v>
      </c>
      <c r="B66" s="136" t="s">
        <v>1339</v>
      </c>
      <c r="C66" s="135" t="s">
        <v>1276</v>
      </c>
      <c r="D66" s="135">
        <v>1</v>
      </c>
      <c r="E66" s="137">
        <v>480</v>
      </c>
    </row>
    <row r="67" spans="1:5" s="134" customFormat="1">
      <c r="A67" s="135">
        <f t="shared" si="1"/>
        <v>61</v>
      </c>
      <c r="B67" s="136" t="s">
        <v>1340</v>
      </c>
      <c r="C67" s="135" t="s">
        <v>1276</v>
      </c>
      <c r="D67" s="135">
        <v>1</v>
      </c>
      <c r="E67" s="137">
        <v>650</v>
      </c>
    </row>
    <row r="68" spans="1:5" s="134" customFormat="1">
      <c r="A68" s="135">
        <f t="shared" si="1"/>
        <v>62</v>
      </c>
      <c r="B68" s="136" t="s">
        <v>1341</v>
      </c>
      <c r="C68" s="135" t="s">
        <v>1276</v>
      </c>
      <c r="D68" s="135">
        <v>1</v>
      </c>
      <c r="E68" s="137">
        <v>310</v>
      </c>
    </row>
    <row r="69" spans="1:5" s="134" customFormat="1">
      <c r="A69" s="135">
        <f>A68+1</f>
        <v>63</v>
      </c>
      <c r="B69" s="136" t="s">
        <v>1342</v>
      </c>
      <c r="C69" s="135" t="s">
        <v>1276</v>
      </c>
      <c r="D69" s="135">
        <v>1</v>
      </c>
      <c r="E69" s="137">
        <v>380</v>
      </c>
    </row>
    <row r="70" spans="1:5" s="134" customFormat="1">
      <c r="A70" s="135">
        <f t="shared" si="1"/>
        <v>64</v>
      </c>
      <c r="B70" s="136" t="s">
        <v>1343</v>
      </c>
      <c r="C70" s="135" t="s">
        <v>1299</v>
      </c>
      <c r="D70" s="135">
        <v>1</v>
      </c>
      <c r="E70" s="137">
        <v>270</v>
      </c>
    </row>
    <row r="71" spans="1:5" s="134" customFormat="1">
      <c r="A71" s="135">
        <f t="shared" si="1"/>
        <v>65</v>
      </c>
      <c r="B71" s="136" t="s">
        <v>1344</v>
      </c>
      <c r="C71" s="135" t="s">
        <v>1276</v>
      </c>
      <c r="D71" s="135">
        <v>1</v>
      </c>
      <c r="E71" s="137">
        <v>80</v>
      </c>
    </row>
    <row r="72" spans="1:5" s="134" customFormat="1">
      <c r="A72" s="135">
        <f t="shared" si="1"/>
        <v>66</v>
      </c>
      <c r="B72" s="136" t="s">
        <v>1345</v>
      </c>
      <c r="C72" s="135" t="s">
        <v>1276</v>
      </c>
      <c r="D72" s="135">
        <v>1</v>
      </c>
      <c r="E72" s="137">
        <v>190</v>
      </c>
    </row>
    <row r="73" spans="1:5" s="134" customFormat="1">
      <c r="A73" s="135">
        <f t="shared" si="1"/>
        <v>67</v>
      </c>
      <c r="B73" s="136" t="s">
        <v>1346</v>
      </c>
      <c r="C73" s="135" t="s">
        <v>1276</v>
      </c>
      <c r="D73" s="135">
        <v>1</v>
      </c>
      <c r="E73" s="137">
        <v>160</v>
      </c>
    </row>
    <row r="74" spans="1:5" s="134" customFormat="1">
      <c r="A74" s="135">
        <f t="shared" si="1"/>
        <v>68</v>
      </c>
      <c r="B74" s="136" t="s">
        <v>1347</v>
      </c>
      <c r="C74" s="135" t="s">
        <v>1276</v>
      </c>
      <c r="D74" s="135">
        <v>1</v>
      </c>
      <c r="E74" s="137">
        <v>220</v>
      </c>
    </row>
    <row r="75" spans="1:5" s="134" customFormat="1">
      <c r="A75" s="135">
        <f t="shared" si="1"/>
        <v>69</v>
      </c>
      <c r="B75" s="136" t="s">
        <v>1348</v>
      </c>
      <c r="C75" s="135" t="s">
        <v>1299</v>
      </c>
      <c r="D75" s="135">
        <v>1</v>
      </c>
      <c r="E75" s="137">
        <v>160</v>
      </c>
    </row>
    <row r="76" spans="1:5" s="134" customFormat="1">
      <c r="A76" s="135">
        <f t="shared" si="1"/>
        <v>70</v>
      </c>
      <c r="B76" s="136" t="s">
        <v>1349</v>
      </c>
      <c r="C76" s="135" t="s">
        <v>1299</v>
      </c>
      <c r="D76" s="135">
        <v>1</v>
      </c>
      <c r="E76" s="137">
        <v>160</v>
      </c>
    </row>
    <row r="77" spans="1:5" s="134" customFormat="1">
      <c r="A77" s="135">
        <f t="shared" si="1"/>
        <v>71</v>
      </c>
      <c r="B77" s="136" t="s">
        <v>1350</v>
      </c>
      <c r="C77" s="135" t="s">
        <v>1276</v>
      </c>
      <c r="D77" s="135">
        <v>1</v>
      </c>
      <c r="E77" s="137">
        <v>350</v>
      </c>
    </row>
    <row r="78" spans="1:5" s="134" customFormat="1">
      <c r="A78" s="135">
        <f t="shared" si="1"/>
        <v>72</v>
      </c>
      <c r="B78" s="136" t="s">
        <v>1351</v>
      </c>
      <c r="C78" s="135" t="s">
        <v>1276</v>
      </c>
      <c r="D78" s="135">
        <v>1</v>
      </c>
      <c r="E78" s="137">
        <v>450</v>
      </c>
    </row>
    <row r="79" spans="1:5" s="134" customFormat="1">
      <c r="A79" s="135">
        <f t="shared" si="1"/>
        <v>73</v>
      </c>
      <c r="B79" s="136" t="s">
        <v>1352</v>
      </c>
      <c r="C79" s="135" t="s">
        <v>1276</v>
      </c>
      <c r="D79" s="135">
        <v>1</v>
      </c>
      <c r="E79" s="137">
        <v>520</v>
      </c>
    </row>
    <row r="80" spans="1:5" s="134" customFormat="1">
      <c r="A80" s="135">
        <f t="shared" si="1"/>
        <v>74</v>
      </c>
      <c r="B80" s="136" t="s">
        <v>1353</v>
      </c>
      <c r="C80" s="135" t="s">
        <v>1276</v>
      </c>
      <c r="D80" s="135">
        <v>1</v>
      </c>
      <c r="E80" s="137">
        <v>660</v>
      </c>
    </row>
    <row r="81" spans="1:5" s="134" customFormat="1">
      <c r="A81" s="135">
        <f t="shared" si="1"/>
        <v>75</v>
      </c>
      <c r="B81" s="136" t="s">
        <v>1354</v>
      </c>
      <c r="C81" s="135" t="s">
        <v>1276</v>
      </c>
      <c r="D81" s="135">
        <v>1</v>
      </c>
      <c r="E81" s="137">
        <v>850</v>
      </c>
    </row>
    <row r="82" spans="1:5" s="134" customFormat="1">
      <c r="A82" s="135">
        <f t="shared" si="1"/>
        <v>76</v>
      </c>
      <c r="B82" s="136" t="s">
        <v>1305</v>
      </c>
      <c r="C82" s="135" t="s">
        <v>1276</v>
      </c>
      <c r="D82" s="135">
        <v>1</v>
      </c>
      <c r="E82" s="137">
        <v>160</v>
      </c>
    </row>
    <row r="83" spans="1:5" s="134" customFormat="1">
      <c r="A83" s="135">
        <f t="shared" si="1"/>
        <v>77</v>
      </c>
      <c r="B83" s="136" t="s">
        <v>1355</v>
      </c>
      <c r="C83" s="135" t="s">
        <v>1276</v>
      </c>
      <c r="D83" s="135">
        <v>1</v>
      </c>
      <c r="E83" s="137">
        <v>320</v>
      </c>
    </row>
    <row r="84" spans="1:5" s="134" customFormat="1">
      <c r="A84" s="135">
        <f t="shared" si="1"/>
        <v>78</v>
      </c>
      <c r="B84" s="136" t="s">
        <v>1356</v>
      </c>
      <c r="C84" s="135" t="s">
        <v>1299</v>
      </c>
      <c r="D84" s="135">
        <v>1</v>
      </c>
      <c r="E84" s="137">
        <v>250</v>
      </c>
    </row>
    <row r="85" spans="1:5" s="134" customFormat="1">
      <c r="A85" s="135">
        <f t="shared" si="1"/>
        <v>79</v>
      </c>
      <c r="B85" s="136" t="s">
        <v>1357</v>
      </c>
      <c r="C85" s="135" t="s">
        <v>1299</v>
      </c>
      <c r="D85" s="135">
        <v>1</v>
      </c>
      <c r="E85" s="137">
        <v>430</v>
      </c>
    </row>
    <row r="86" spans="1:5" s="134" customFormat="1">
      <c r="A86" s="135">
        <f t="shared" si="1"/>
        <v>80</v>
      </c>
      <c r="B86" s="136" t="s">
        <v>1358</v>
      </c>
      <c r="C86" s="135" t="s">
        <v>1295</v>
      </c>
      <c r="D86" s="135">
        <v>1</v>
      </c>
      <c r="E86" s="137">
        <v>600</v>
      </c>
    </row>
    <row r="87" spans="1:5" s="134" customFormat="1">
      <c r="A87" s="135">
        <f t="shared" si="1"/>
        <v>81</v>
      </c>
      <c r="B87" s="136" t="s">
        <v>1359</v>
      </c>
      <c r="C87" s="135" t="s">
        <v>1299</v>
      </c>
      <c r="D87" s="135">
        <v>1</v>
      </c>
      <c r="E87" s="137">
        <v>680</v>
      </c>
    </row>
    <row r="88" spans="1:5" s="134" customFormat="1">
      <c r="A88" s="135">
        <f t="shared" si="1"/>
        <v>82</v>
      </c>
      <c r="B88" s="136" t="s">
        <v>1360</v>
      </c>
      <c r="C88" s="135" t="s">
        <v>1299</v>
      </c>
      <c r="D88" s="135">
        <v>1</v>
      </c>
      <c r="E88" s="137">
        <v>450</v>
      </c>
    </row>
    <row r="89" spans="1:5" s="134" customFormat="1">
      <c r="A89" s="432" t="s">
        <v>1361</v>
      </c>
      <c r="B89" s="432"/>
      <c r="C89" s="432"/>
      <c r="D89" s="432"/>
      <c r="E89" s="432"/>
    </row>
    <row r="90" spans="1:5" s="134" customFormat="1">
      <c r="A90" s="135">
        <f>A88+1</f>
        <v>83</v>
      </c>
      <c r="B90" s="136" t="s">
        <v>1362</v>
      </c>
      <c r="C90" s="135" t="s">
        <v>1276</v>
      </c>
      <c r="D90" s="135">
        <v>1</v>
      </c>
      <c r="E90" s="137">
        <v>360</v>
      </c>
    </row>
    <row r="91" spans="1:5" s="134" customFormat="1">
      <c r="A91" s="135">
        <f t="shared" ref="A91:A124" si="2">A90+1</f>
        <v>84</v>
      </c>
      <c r="B91" s="136" t="s">
        <v>1363</v>
      </c>
      <c r="C91" s="135" t="s">
        <v>1276</v>
      </c>
      <c r="D91" s="135">
        <v>1</v>
      </c>
      <c r="E91" s="137">
        <v>50</v>
      </c>
    </row>
    <row r="92" spans="1:5" s="134" customFormat="1">
      <c r="A92" s="135">
        <f t="shared" si="2"/>
        <v>85</v>
      </c>
      <c r="B92" s="136" t="s">
        <v>1364</v>
      </c>
      <c r="C92" s="135" t="s">
        <v>1276</v>
      </c>
      <c r="D92" s="135">
        <v>1</v>
      </c>
      <c r="E92" s="137">
        <v>120</v>
      </c>
    </row>
    <row r="93" spans="1:5" s="134" customFormat="1">
      <c r="A93" s="135">
        <f t="shared" si="2"/>
        <v>86</v>
      </c>
      <c r="B93" s="136" t="s">
        <v>1281</v>
      </c>
      <c r="C93" s="135" t="s">
        <v>1276</v>
      </c>
      <c r="D93" s="135">
        <v>1</v>
      </c>
      <c r="E93" s="137">
        <v>160</v>
      </c>
    </row>
    <row r="94" spans="1:5" s="134" customFormat="1">
      <c r="A94" s="135">
        <f t="shared" si="2"/>
        <v>87</v>
      </c>
      <c r="B94" s="138" t="s">
        <v>1365</v>
      </c>
      <c r="C94" s="139" t="s">
        <v>1276</v>
      </c>
      <c r="D94" s="135">
        <v>1</v>
      </c>
      <c r="E94" s="140">
        <v>250</v>
      </c>
    </row>
    <row r="95" spans="1:5" s="134" customFormat="1">
      <c r="A95" s="135">
        <f>A94+1</f>
        <v>88</v>
      </c>
      <c r="B95" s="138" t="s">
        <v>1366</v>
      </c>
      <c r="C95" s="139" t="s">
        <v>1367</v>
      </c>
      <c r="D95" s="135">
        <v>1</v>
      </c>
      <c r="E95" s="140">
        <v>450</v>
      </c>
    </row>
    <row r="96" spans="1:5" s="134" customFormat="1">
      <c r="A96" s="135">
        <f t="shared" si="2"/>
        <v>89</v>
      </c>
      <c r="B96" s="138" t="s">
        <v>1368</v>
      </c>
      <c r="C96" s="139" t="s">
        <v>1276</v>
      </c>
      <c r="D96" s="135">
        <v>1</v>
      </c>
      <c r="E96" s="140">
        <v>80</v>
      </c>
    </row>
    <row r="97" spans="1:5" s="134" customFormat="1">
      <c r="A97" s="135">
        <f t="shared" si="2"/>
        <v>90</v>
      </c>
      <c r="B97" s="138" t="s">
        <v>1369</v>
      </c>
      <c r="C97" s="139" t="s">
        <v>1276</v>
      </c>
      <c r="D97" s="135">
        <v>1</v>
      </c>
      <c r="E97" s="140">
        <v>170</v>
      </c>
    </row>
    <row r="98" spans="1:5" s="134" customFormat="1">
      <c r="A98" s="135">
        <f t="shared" si="2"/>
        <v>91</v>
      </c>
      <c r="B98" s="138" t="s">
        <v>1370</v>
      </c>
      <c r="C98" s="139" t="s">
        <v>1276</v>
      </c>
      <c r="D98" s="135">
        <v>1</v>
      </c>
      <c r="E98" s="140">
        <v>250</v>
      </c>
    </row>
    <row r="99" spans="1:5" s="134" customFormat="1">
      <c r="A99" s="135">
        <f t="shared" si="2"/>
        <v>92</v>
      </c>
      <c r="B99" s="138" t="s">
        <v>1371</v>
      </c>
      <c r="C99" s="139" t="s">
        <v>1276</v>
      </c>
      <c r="D99" s="135">
        <v>1</v>
      </c>
      <c r="E99" s="140">
        <v>50</v>
      </c>
    </row>
    <row r="100" spans="1:5" s="134" customFormat="1">
      <c r="A100" s="135">
        <f t="shared" si="2"/>
        <v>93</v>
      </c>
      <c r="B100" s="138" t="s">
        <v>1372</v>
      </c>
      <c r="C100" s="139" t="s">
        <v>1276</v>
      </c>
      <c r="D100" s="135">
        <v>1</v>
      </c>
      <c r="E100" s="137">
        <v>450</v>
      </c>
    </row>
    <row r="101" spans="1:5" s="134" customFormat="1">
      <c r="A101" s="135">
        <f t="shared" si="2"/>
        <v>94</v>
      </c>
      <c r="B101" s="138" t="s">
        <v>1373</v>
      </c>
      <c r="C101" s="139" t="s">
        <v>1276</v>
      </c>
      <c r="D101" s="135">
        <v>1</v>
      </c>
      <c r="E101" s="137">
        <v>550</v>
      </c>
    </row>
    <row r="102" spans="1:5" s="134" customFormat="1">
      <c r="A102" s="135">
        <f t="shared" si="2"/>
        <v>95</v>
      </c>
      <c r="B102" s="138" t="s">
        <v>1374</v>
      </c>
      <c r="C102" s="139" t="s">
        <v>1276</v>
      </c>
      <c r="D102" s="135">
        <v>1</v>
      </c>
      <c r="E102" s="137">
        <v>580</v>
      </c>
    </row>
    <row r="103" spans="1:5" s="134" customFormat="1">
      <c r="A103" s="135">
        <f t="shared" si="2"/>
        <v>96</v>
      </c>
      <c r="B103" s="138" t="s">
        <v>1375</v>
      </c>
      <c r="C103" s="139" t="s">
        <v>1276</v>
      </c>
      <c r="D103" s="135">
        <v>1</v>
      </c>
      <c r="E103" s="137">
        <v>250</v>
      </c>
    </row>
    <row r="104" spans="1:5" s="134" customFormat="1">
      <c r="A104" s="135">
        <f t="shared" si="2"/>
        <v>97</v>
      </c>
      <c r="B104" s="138" t="s">
        <v>1376</v>
      </c>
      <c r="C104" s="139" t="s">
        <v>1276</v>
      </c>
      <c r="D104" s="135">
        <v>1</v>
      </c>
      <c r="E104" s="137">
        <v>120</v>
      </c>
    </row>
    <row r="105" spans="1:5" s="134" customFormat="1">
      <c r="A105" s="135">
        <f t="shared" si="2"/>
        <v>98</v>
      </c>
      <c r="B105" s="138" t="s">
        <v>1377</v>
      </c>
      <c r="C105" s="139" t="s">
        <v>1276</v>
      </c>
      <c r="D105" s="135">
        <v>1</v>
      </c>
      <c r="E105" s="137">
        <v>310</v>
      </c>
    </row>
    <row r="106" spans="1:5" s="134" customFormat="1">
      <c r="A106" s="135">
        <f t="shared" si="2"/>
        <v>99</v>
      </c>
      <c r="B106" s="138" t="s">
        <v>1378</v>
      </c>
      <c r="C106" s="139" t="s">
        <v>1276</v>
      </c>
      <c r="D106" s="135">
        <v>1</v>
      </c>
      <c r="E106" s="137">
        <v>40</v>
      </c>
    </row>
    <row r="107" spans="1:5" s="134" customFormat="1">
      <c r="A107" s="135">
        <f t="shared" si="2"/>
        <v>100</v>
      </c>
      <c r="B107" s="138" t="s">
        <v>1379</v>
      </c>
      <c r="C107" s="139" t="s">
        <v>1276</v>
      </c>
      <c r="D107" s="135">
        <v>1</v>
      </c>
      <c r="E107" s="137">
        <v>210</v>
      </c>
    </row>
    <row r="108" spans="1:5" s="134" customFormat="1">
      <c r="A108" s="135">
        <f t="shared" si="2"/>
        <v>101</v>
      </c>
      <c r="B108" s="138" t="s">
        <v>1380</v>
      </c>
      <c r="C108" s="139" t="s">
        <v>1276</v>
      </c>
      <c r="D108" s="135">
        <v>1</v>
      </c>
      <c r="E108" s="137">
        <v>760</v>
      </c>
    </row>
    <row r="109" spans="1:5" s="134" customFormat="1">
      <c r="A109" s="135">
        <f t="shared" si="2"/>
        <v>102</v>
      </c>
      <c r="B109" s="136" t="s">
        <v>1381</v>
      </c>
      <c r="C109" s="135" t="s">
        <v>1276</v>
      </c>
      <c r="D109" s="135">
        <v>1</v>
      </c>
      <c r="E109" s="137">
        <v>930</v>
      </c>
    </row>
    <row r="110" spans="1:5" s="134" customFormat="1">
      <c r="A110" s="135">
        <f t="shared" si="2"/>
        <v>103</v>
      </c>
      <c r="B110" s="138" t="s">
        <v>1382</v>
      </c>
      <c r="C110" s="139" t="s">
        <v>1276</v>
      </c>
      <c r="D110" s="135">
        <v>1</v>
      </c>
      <c r="E110" s="137">
        <v>1000</v>
      </c>
    </row>
    <row r="111" spans="1:5" s="134" customFormat="1">
      <c r="A111" s="135">
        <f t="shared" si="2"/>
        <v>104</v>
      </c>
      <c r="B111" s="136" t="s">
        <v>1326</v>
      </c>
      <c r="C111" s="135" t="s">
        <v>1295</v>
      </c>
      <c r="D111" s="135">
        <v>1</v>
      </c>
      <c r="E111" s="137">
        <v>230</v>
      </c>
    </row>
    <row r="112" spans="1:5" s="134" customFormat="1">
      <c r="A112" s="135">
        <f t="shared" si="2"/>
        <v>105</v>
      </c>
      <c r="B112" s="136" t="s">
        <v>1325</v>
      </c>
      <c r="C112" s="135" t="s">
        <v>1299</v>
      </c>
      <c r="D112" s="135">
        <v>1</v>
      </c>
      <c r="E112" s="137">
        <v>1600</v>
      </c>
    </row>
    <row r="113" spans="1:5" s="134" customFormat="1">
      <c r="A113" s="135">
        <f t="shared" si="2"/>
        <v>106</v>
      </c>
      <c r="B113" s="138" t="s">
        <v>1383</v>
      </c>
      <c r="C113" s="139" t="s">
        <v>1299</v>
      </c>
      <c r="D113" s="135">
        <v>1</v>
      </c>
      <c r="E113" s="137">
        <v>730</v>
      </c>
    </row>
    <row r="114" spans="1:5" s="134" customFormat="1">
      <c r="A114" s="135">
        <f t="shared" si="2"/>
        <v>107</v>
      </c>
      <c r="B114" s="138" t="s">
        <v>1331</v>
      </c>
      <c r="C114" s="139" t="s">
        <v>1276</v>
      </c>
      <c r="D114" s="135">
        <v>1</v>
      </c>
      <c r="E114" s="137">
        <v>90</v>
      </c>
    </row>
    <row r="115" spans="1:5" s="134" customFormat="1">
      <c r="A115" s="135">
        <f t="shared" si="2"/>
        <v>108</v>
      </c>
      <c r="B115" s="136" t="s">
        <v>1332</v>
      </c>
      <c r="C115" s="135" t="s">
        <v>1276</v>
      </c>
      <c r="D115" s="135">
        <v>1</v>
      </c>
      <c r="E115" s="137">
        <v>230</v>
      </c>
    </row>
    <row r="116" spans="1:5" s="134" customFormat="1">
      <c r="A116" s="135">
        <f t="shared" si="2"/>
        <v>109</v>
      </c>
      <c r="B116" s="138" t="s">
        <v>1384</v>
      </c>
      <c r="C116" s="139" t="s">
        <v>1276</v>
      </c>
      <c r="D116" s="135">
        <v>1</v>
      </c>
      <c r="E116" s="137">
        <v>150</v>
      </c>
    </row>
    <row r="117" spans="1:5" s="134" customFormat="1">
      <c r="A117" s="135">
        <f t="shared" si="2"/>
        <v>110</v>
      </c>
      <c r="B117" s="138" t="s">
        <v>1385</v>
      </c>
      <c r="C117" s="139" t="s">
        <v>1276</v>
      </c>
      <c r="D117" s="135">
        <v>1</v>
      </c>
      <c r="E117" s="137">
        <v>200</v>
      </c>
    </row>
    <row r="118" spans="1:5" s="134" customFormat="1">
      <c r="A118" s="135">
        <f t="shared" si="2"/>
        <v>111</v>
      </c>
      <c r="B118" s="138" t="s">
        <v>1386</v>
      </c>
      <c r="C118" s="139" t="s">
        <v>1276</v>
      </c>
      <c r="D118" s="135">
        <v>1</v>
      </c>
      <c r="E118" s="137">
        <v>280</v>
      </c>
    </row>
    <row r="119" spans="1:5" s="134" customFormat="1">
      <c r="A119" s="135">
        <f t="shared" si="2"/>
        <v>112</v>
      </c>
      <c r="B119" s="138" t="s">
        <v>1387</v>
      </c>
      <c r="C119" s="139" t="s">
        <v>1276</v>
      </c>
      <c r="D119" s="135">
        <v>1</v>
      </c>
      <c r="E119" s="137">
        <v>550</v>
      </c>
    </row>
    <row r="120" spans="1:5" s="134" customFormat="1">
      <c r="A120" s="135">
        <f t="shared" si="2"/>
        <v>113</v>
      </c>
      <c r="B120" s="138" t="s">
        <v>1388</v>
      </c>
      <c r="C120" s="139" t="s">
        <v>1276</v>
      </c>
      <c r="D120" s="135">
        <v>1</v>
      </c>
      <c r="E120" s="137">
        <v>435</v>
      </c>
    </row>
    <row r="121" spans="1:5" s="134" customFormat="1">
      <c r="A121" s="135">
        <f t="shared" si="2"/>
        <v>114</v>
      </c>
      <c r="B121" s="138" t="s">
        <v>1389</v>
      </c>
      <c r="C121" s="139" t="s">
        <v>1276</v>
      </c>
      <c r="D121" s="135">
        <v>1</v>
      </c>
      <c r="E121" s="137">
        <v>130</v>
      </c>
    </row>
    <row r="122" spans="1:5" s="134" customFormat="1">
      <c r="A122" s="135">
        <f t="shared" si="2"/>
        <v>115</v>
      </c>
      <c r="B122" s="138" t="s">
        <v>1390</v>
      </c>
      <c r="C122" s="139" t="s">
        <v>1299</v>
      </c>
      <c r="D122" s="135">
        <v>1</v>
      </c>
      <c r="E122" s="137">
        <v>140</v>
      </c>
    </row>
    <row r="123" spans="1:5" s="134" customFormat="1">
      <c r="A123" s="135">
        <f t="shared" si="2"/>
        <v>116</v>
      </c>
      <c r="B123" s="138" t="s">
        <v>1391</v>
      </c>
      <c r="C123" s="139" t="s">
        <v>1299</v>
      </c>
      <c r="D123" s="135">
        <v>1</v>
      </c>
      <c r="E123" s="137">
        <v>70</v>
      </c>
    </row>
    <row r="124" spans="1:5" s="134" customFormat="1">
      <c r="A124" s="135">
        <f t="shared" si="2"/>
        <v>117</v>
      </c>
      <c r="B124" s="138" t="s">
        <v>1392</v>
      </c>
      <c r="C124" s="139" t="s">
        <v>1299</v>
      </c>
      <c r="D124" s="135">
        <v>1</v>
      </c>
      <c r="E124" s="137">
        <v>280</v>
      </c>
    </row>
    <row r="125" spans="1:5" s="134" customFormat="1">
      <c r="A125" s="432" t="s">
        <v>1393</v>
      </c>
      <c r="B125" s="432"/>
      <c r="C125" s="432"/>
      <c r="D125" s="432"/>
      <c r="E125" s="432"/>
    </row>
    <row r="126" spans="1:5" s="134" customFormat="1">
      <c r="A126" s="135">
        <f>A124+1</f>
        <v>118</v>
      </c>
      <c r="B126" s="138" t="s">
        <v>1394</v>
      </c>
      <c r="C126" s="139" t="s">
        <v>1295</v>
      </c>
      <c r="D126" s="139">
        <v>1</v>
      </c>
      <c r="E126" s="140">
        <v>200</v>
      </c>
    </row>
    <row r="127" spans="1:5" s="134" customFormat="1">
      <c r="A127" s="135">
        <f t="shared" ref="A127:A167" si="3">A126+1</f>
        <v>119</v>
      </c>
      <c r="B127" s="138" t="s">
        <v>1395</v>
      </c>
      <c r="C127" s="139" t="s">
        <v>1295</v>
      </c>
      <c r="D127" s="139">
        <v>1</v>
      </c>
      <c r="E127" s="140">
        <v>110</v>
      </c>
    </row>
    <row r="128" spans="1:5" s="134" customFormat="1">
      <c r="A128" s="135">
        <f t="shared" si="3"/>
        <v>120</v>
      </c>
      <c r="B128" s="138" t="s">
        <v>1396</v>
      </c>
      <c r="C128" s="139" t="s">
        <v>1295</v>
      </c>
      <c r="D128" s="139">
        <v>1</v>
      </c>
      <c r="E128" s="140">
        <v>800</v>
      </c>
    </row>
    <row r="129" spans="1:5" s="134" customFormat="1">
      <c r="A129" s="135">
        <f t="shared" si="3"/>
        <v>121</v>
      </c>
      <c r="B129" s="138" t="s">
        <v>1397</v>
      </c>
      <c r="C129" s="139" t="s">
        <v>1276</v>
      </c>
      <c r="D129" s="139">
        <v>1</v>
      </c>
      <c r="E129" s="140">
        <v>90</v>
      </c>
    </row>
    <row r="130" spans="1:5" s="134" customFormat="1">
      <c r="A130" s="135">
        <f t="shared" si="3"/>
        <v>122</v>
      </c>
      <c r="B130" s="138" t="s">
        <v>1398</v>
      </c>
      <c r="C130" s="139" t="s">
        <v>1295</v>
      </c>
      <c r="D130" s="139">
        <v>1</v>
      </c>
      <c r="E130" s="140">
        <v>1600</v>
      </c>
    </row>
    <row r="131" spans="1:5" s="134" customFormat="1">
      <c r="A131" s="135">
        <f t="shared" si="3"/>
        <v>123</v>
      </c>
      <c r="B131" s="138" t="s">
        <v>1399</v>
      </c>
      <c r="C131" s="139" t="s">
        <v>1299</v>
      </c>
      <c r="D131" s="139">
        <v>1</v>
      </c>
      <c r="E131" s="140">
        <v>240</v>
      </c>
    </row>
    <row r="132" spans="1:5" s="134" customFormat="1">
      <c r="A132" s="135">
        <f t="shared" si="3"/>
        <v>124</v>
      </c>
      <c r="B132" s="138" t="s">
        <v>1400</v>
      </c>
      <c r="C132" s="139" t="s">
        <v>1299</v>
      </c>
      <c r="D132" s="139">
        <v>1</v>
      </c>
      <c r="E132" s="140">
        <v>120</v>
      </c>
    </row>
    <row r="133" spans="1:5" s="134" customFormat="1">
      <c r="A133" s="135">
        <f t="shared" si="3"/>
        <v>125</v>
      </c>
      <c r="B133" s="138" t="s">
        <v>1401</v>
      </c>
      <c r="C133" s="139" t="s">
        <v>1299</v>
      </c>
      <c r="D133" s="139">
        <v>1</v>
      </c>
      <c r="E133" s="140">
        <v>160</v>
      </c>
    </row>
    <row r="134" spans="1:5" s="134" customFormat="1">
      <c r="A134" s="135">
        <f t="shared" si="3"/>
        <v>126</v>
      </c>
      <c r="B134" s="138" t="s">
        <v>1402</v>
      </c>
      <c r="C134" s="139" t="s">
        <v>1299</v>
      </c>
      <c r="D134" s="139">
        <v>1</v>
      </c>
      <c r="E134" s="140">
        <v>50</v>
      </c>
    </row>
    <row r="135" spans="1:5" s="134" customFormat="1">
      <c r="A135" s="135">
        <f t="shared" si="3"/>
        <v>127</v>
      </c>
      <c r="B135" s="138" t="s">
        <v>1403</v>
      </c>
      <c r="C135" s="139" t="s">
        <v>1299</v>
      </c>
      <c r="D135" s="139">
        <v>1</v>
      </c>
      <c r="E135" s="140">
        <v>70</v>
      </c>
    </row>
    <row r="136" spans="1:5" s="134" customFormat="1">
      <c r="A136" s="135">
        <f t="shared" si="3"/>
        <v>128</v>
      </c>
      <c r="B136" s="138" t="s">
        <v>1404</v>
      </c>
      <c r="C136" s="139" t="s">
        <v>1299</v>
      </c>
      <c r="D136" s="139">
        <v>1</v>
      </c>
      <c r="E136" s="140">
        <v>70</v>
      </c>
    </row>
    <row r="137" spans="1:5" s="134" customFormat="1">
      <c r="A137" s="135">
        <f t="shared" si="3"/>
        <v>129</v>
      </c>
      <c r="B137" s="138" t="s">
        <v>1405</v>
      </c>
      <c r="C137" s="139" t="s">
        <v>1406</v>
      </c>
      <c r="D137" s="139">
        <v>1</v>
      </c>
      <c r="E137" s="140">
        <v>70</v>
      </c>
    </row>
    <row r="138" spans="1:5" s="134" customFormat="1">
      <c r="A138" s="135">
        <f t="shared" si="3"/>
        <v>130</v>
      </c>
      <c r="B138" s="138" t="s">
        <v>1407</v>
      </c>
      <c r="C138" s="139" t="s">
        <v>1276</v>
      </c>
      <c r="D138" s="139">
        <v>1</v>
      </c>
      <c r="E138" s="140">
        <v>400</v>
      </c>
    </row>
    <row r="139" spans="1:5" s="134" customFormat="1">
      <c r="A139" s="135">
        <f t="shared" si="3"/>
        <v>131</v>
      </c>
      <c r="B139" s="138" t="s">
        <v>1408</v>
      </c>
      <c r="C139" s="139" t="s">
        <v>1299</v>
      </c>
      <c r="D139" s="139">
        <v>1</v>
      </c>
      <c r="E139" s="140">
        <v>40</v>
      </c>
    </row>
    <row r="140" spans="1:5" s="134" customFormat="1">
      <c r="A140" s="135">
        <f t="shared" si="3"/>
        <v>132</v>
      </c>
      <c r="B140" s="138" t="s">
        <v>1409</v>
      </c>
      <c r="C140" s="139" t="s">
        <v>1280</v>
      </c>
      <c r="D140" s="139">
        <v>1</v>
      </c>
      <c r="E140" s="140">
        <v>1250</v>
      </c>
    </row>
    <row r="141" spans="1:5" s="134" customFormat="1">
      <c r="A141" s="135">
        <f t="shared" si="3"/>
        <v>133</v>
      </c>
      <c r="B141" s="138" t="s">
        <v>1410</v>
      </c>
      <c r="C141" s="139" t="s">
        <v>1295</v>
      </c>
      <c r="D141" s="139">
        <v>1</v>
      </c>
      <c r="E141" s="140">
        <v>300</v>
      </c>
    </row>
    <row r="142" spans="1:5" s="134" customFormat="1">
      <c r="A142" s="135">
        <f t="shared" si="3"/>
        <v>134</v>
      </c>
      <c r="B142" s="138" t="s">
        <v>1411</v>
      </c>
      <c r="C142" s="139" t="s">
        <v>1295</v>
      </c>
      <c r="D142" s="139">
        <v>1</v>
      </c>
      <c r="E142" s="140">
        <v>200</v>
      </c>
    </row>
    <row r="143" spans="1:5" s="134" customFormat="1">
      <c r="A143" s="135">
        <f t="shared" si="3"/>
        <v>135</v>
      </c>
      <c r="B143" s="138" t="s">
        <v>1412</v>
      </c>
      <c r="C143" s="139" t="s">
        <v>1295</v>
      </c>
      <c r="D143" s="139">
        <v>1</v>
      </c>
      <c r="E143" s="140">
        <v>300</v>
      </c>
    </row>
    <row r="144" spans="1:5" s="134" customFormat="1">
      <c r="A144" s="135">
        <f t="shared" si="3"/>
        <v>136</v>
      </c>
      <c r="B144" s="138" t="s">
        <v>1413</v>
      </c>
      <c r="C144" s="139" t="s">
        <v>1295</v>
      </c>
      <c r="D144" s="139">
        <v>1</v>
      </c>
      <c r="E144" s="140">
        <v>500</v>
      </c>
    </row>
    <row r="145" spans="1:5" s="134" customFormat="1">
      <c r="A145" s="135">
        <f t="shared" si="3"/>
        <v>137</v>
      </c>
      <c r="B145" s="138" t="s">
        <v>1414</v>
      </c>
      <c r="C145" s="139" t="s">
        <v>1295</v>
      </c>
      <c r="D145" s="139">
        <v>1</v>
      </c>
      <c r="E145" s="140">
        <v>450</v>
      </c>
    </row>
    <row r="146" spans="1:5" s="134" customFormat="1">
      <c r="A146" s="135">
        <f t="shared" si="3"/>
        <v>138</v>
      </c>
      <c r="B146" s="138" t="s">
        <v>1415</v>
      </c>
      <c r="C146" s="139" t="s">
        <v>1295</v>
      </c>
      <c r="D146" s="139">
        <v>1</v>
      </c>
      <c r="E146" s="140">
        <v>800</v>
      </c>
    </row>
    <row r="147" spans="1:5" s="134" customFormat="1">
      <c r="A147" s="135">
        <f t="shared" si="3"/>
        <v>139</v>
      </c>
      <c r="B147" s="138" t="s">
        <v>1416</v>
      </c>
      <c r="C147" s="139" t="s">
        <v>1295</v>
      </c>
      <c r="D147" s="139">
        <v>1</v>
      </c>
      <c r="E147" s="140">
        <v>200</v>
      </c>
    </row>
    <row r="148" spans="1:5" s="134" customFormat="1">
      <c r="A148" s="135">
        <f t="shared" si="3"/>
        <v>140</v>
      </c>
      <c r="B148" s="138" t="s">
        <v>1417</v>
      </c>
      <c r="C148" s="139" t="s">
        <v>1295</v>
      </c>
      <c r="D148" s="139">
        <v>1</v>
      </c>
      <c r="E148" s="140">
        <v>190</v>
      </c>
    </row>
    <row r="149" spans="1:5" s="134" customFormat="1">
      <c r="A149" s="135">
        <f t="shared" si="3"/>
        <v>141</v>
      </c>
      <c r="B149" s="138" t="s">
        <v>1418</v>
      </c>
      <c r="C149" s="139" t="s">
        <v>1295</v>
      </c>
      <c r="D149" s="139">
        <v>1</v>
      </c>
      <c r="E149" s="140">
        <v>1500</v>
      </c>
    </row>
    <row r="150" spans="1:5" s="134" customFormat="1">
      <c r="A150" s="135">
        <f t="shared" si="3"/>
        <v>142</v>
      </c>
      <c r="B150" s="138" t="s">
        <v>1419</v>
      </c>
      <c r="C150" s="139" t="s">
        <v>1295</v>
      </c>
      <c r="D150" s="139">
        <v>1</v>
      </c>
      <c r="E150" s="140">
        <v>450</v>
      </c>
    </row>
    <row r="151" spans="1:5" s="134" customFormat="1">
      <c r="A151" s="135">
        <f t="shared" si="3"/>
        <v>143</v>
      </c>
      <c r="B151" s="138" t="s">
        <v>1420</v>
      </c>
      <c r="C151" s="139" t="s">
        <v>1280</v>
      </c>
      <c r="D151" s="139">
        <v>1</v>
      </c>
      <c r="E151" s="140">
        <v>210</v>
      </c>
    </row>
    <row r="152" spans="1:5" s="134" customFormat="1">
      <c r="A152" s="135">
        <f t="shared" si="3"/>
        <v>144</v>
      </c>
      <c r="B152" s="138" t="s">
        <v>1421</v>
      </c>
      <c r="C152" s="139" t="s">
        <v>1280</v>
      </c>
      <c r="D152" s="139">
        <v>1</v>
      </c>
      <c r="E152" s="140">
        <v>550</v>
      </c>
    </row>
    <row r="153" spans="1:5" s="134" customFormat="1">
      <c r="A153" s="135">
        <f t="shared" si="3"/>
        <v>145</v>
      </c>
      <c r="B153" s="138" t="s">
        <v>1422</v>
      </c>
      <c r="C153" s="139" t="s">
        <v>1295</v>
      </c>
      <c r="D153" s="139">
        <v>1</v>
      </c>
      <c r="E153" s="140">
        <v>300</v>
      </c>
    </row>
    <row r="154" spans="1:5" s="134" customFormat="1">
      <c r="A154" s="135">
        <f t="shared" si="3"/>
        <v>146</v>
      </c>
      <c r="B154" s="138" t="s">
        <v>1423</v>
      </c>
      <c r="C154" s="139" t="s">
        <v>1295</v>
      </c>
      <c r="D154" s="139">
        <v>1</v>
      </c>
      <c r="E154" s="140">
        <v>145</v>
      </c>
    </row>
    <row r="155" spans="1:5" s="134" customFormat="1">
      <c r="A155" s="135">
        <f t="shared" si="3"/>
        <v>147</v>
      </c>
      <c r="B155" s="138" t="s">
        <v>1424</v>
      </c>
      <c r="C155" s="139" t="s">
        <v>1295</v>
      </c>
      <c r="D155" s="139">
        <v>1</v>
      </c>
      <c r="E155" s="140">
        <v>90</v>
      </c>
    </row>
    <row r="156" spans="1:5" s="134" customFormat="1">
      <c r="A156" s="135">
        <f t="shared" si="3"/>
        <v>148</v>
      </c>
      <c r="B156" s="138" t="s">
        <v>1425</v>
      </c>
      <c r="C156" s="139" t="s">
        <v>1280</v>
      </c>
      <c r="D156" s="139">
        <v>1</v>
      </c>
      <c r="E156" s="140">
        <v>450</v>
      </c>
    </row>
    <row r="157" spans="1:5" s="134" customFormat="1">
      <c r="A157" s="135">
        <f t="shared" si="3"/>
        <v>149</v>
      </c>
      <c r="B157" s="138" t="s">
        <v>1426</v>
      </c>
      <c r="C157" s="139" t="s">
        <v>1280</v>
      </c>
      <c r="D157" s="139">
        <v>1</v>
      </c>
      <c r="E157" s="140">
        <v>650</v>
      </c>
    </row>
    <row r="158" spans="1:5" s="134" customFormat="1">
      <c r="A158" s="135">
        <f t="shared" si="3"/>
        <v>150</v>
      </c>
      <c r="B158" s="138" t="s">
        <v>1427</v>
      </c>
      <c r="C158" s="139" t="s">
        <v>1299</v>
      </c>
      <c r="D158" s="139">
        <v>1</v>
      </c>
      <c r="E158" s="140">
        <v>320</v>
      </c>
    </row>
    <row r="159" spans="1:5" s="134" customFormat="1">
      <c r="A159" s="135">
        <f t="shared" si="3"/>
        <v>151</v>
      </c>
      <c r="B159" s="138" t="s">
        <v>1428</v>
      </c>
      <c r="C159" s="139" t="s">
        <v>1295</v>
      </c>
      <c r="D159" s="139">
        <v>1</v>
      </c>
      <c r="E159" s="140">
        <v>260</v>
      </c>
    </row>
    <row r="160" spans="1:5" s="134" customFormat="1">
      <c r="A160" s="135">
        <f>A159+1</f>
        <v>152</v>
      </c>
      <c r="B160" s="138" t="s">
        <v>1429</v>
      </c>
      <c r="C160" s="139" t="s">
        <v>1295</v>
      </c>
      <c r="D160" s="139">
        <v>1</v>
      </c>
      <c r="E160" s="140">
        <v>260</v>
      </c>
    </row>
    <row r="161" spans="1:5" s="134" customFormat="1">
      <c r="A161" s="135">
        <f t="shared" si="3"/>
        <v>153</v>
      </c>
      <c r="B161" s="138" t="s">
        <v>1430</v>
      </c>
      <c r="C161" s="139" t="s">
        <v>1295</v>
      </c>
      <c r="D161" s="139">
        <v>1</v>
      </c>
      <c r="E161" s="140">
        <v>1100</v>
      </c>
    </row>
    <row r="162" spans="1:5" s="134" customFormat="1">
      <c r="A162" s="135">
        <f t="shared" si="3"/>
        <v>154</v>
      </c>
      <c r="B162" s="138" t="s">
        <v>1431</v>
      </c>
      <c r="C162" s="139" t="s">
        <v>1295</v>
      </c>
      <c r="D162" s="139">
        <v>1</v>
      </c>
      <c r="E162" s="140">
        <v>350</v>
      </c>
    </row>
    <row r="163" spans="1:5" s="134" customFormat="1">
      <c r="A163" s="135">
        <f t="shared" si="3"/>
        <v>155</v>
      </c>
      <c r="B163" s="138" t="s">
        <v>1432</v>
      </c>
      <c r="C163" s="139" t="s">
        <v>1295</v>
      </c>
      <c r="D163" s="139">
        <v>1</v>
      </c>
      <c r="E163" s="140">
        <v>850</v>
      </c>
    </row>
    <row r="164" spans="1:5" s="134" customFormat="1">
      <c r="A164" s="138">
        <f t="shared" si="3"/>
        <v>156</v>
      </c>
      <c r="B164" s="138" t="s">
        <v>1433</v>
      </c>
      <c r="C164" s="139" t="s">
        <v>1295</v>
      </c>
      <c r="D164" s="139">
        <v>1</v>
      </c>
      <c r="E164" s="138">
        <v>600</v>
      </c>
    </row>
    <row r="165" spans="1:5" s="134" customFormat="1">
      <c r="A165" s="135">
        <f t="shared" si="3"/>
        <v>157</v>
      </c>
      <c r="B165" s="138" t="s">
        <v>1434</v>
      </c>
      <c r="C165" s="139" t="s">
        <v>1295</v>
      </c>
      <c r="D165" s="139">
        <v>1</v>
      </c>
      <c r="E165" s="140">
        <v>410</v>
      </c>
    </row>
    <row r="166" spans="1:5" s="134" customFormat="1">
      <c r="A166" s="135">
        <f t="shared" si="3"/>
        <v>158</v>
      </c>
      <c r="B166" s="138" t="s">
        <v>1435</v>
      </c>
      <c r="C166" s="139" t="s">
        <v>1295</v>
      </c>
      <c r="D166" s="139">
        <v>1</v>
      </c>
      <c r="E166" s="140">
        <v>1450</v>
      </c>
    </row>
    <row r="167" spans="1:5" s="134" customFormat="1">
      <c r="A167" s="135">
        <f t="shared" si="3"/>
        <v>159</v>
      </c>
      <c r="B167" s="138" t="s">
        <v>1436</v>
      </c>
      <c r="C167" s="139" t="s">
        <v>1295</v>
      </c>
      <c r="D167" s="139">
        <v>1</v>
      </c>
      <c r="E167" s="140">
        <v>290</v>
      </c>
    </row>
    <row r="168" spans="1:5" s="134" customFormat="1">
      <c r="A168" s="432" t="s">
        <v>1437</v>
      </c>
      <c r="B168" s="432"/>
      <c r="C168" s="432"/>
      <c r="D168" s="432"/>
      <c r="E168" s="432"/>
    </row>
    <row r="169" spans="1:5" s="134" customFormat="1">
      <c r="A169" s="135">
        <f>A167+1</f>
        <v>160</v>
      </c>
      <c r="B169" s="138" t="s">
        <v>1438</v>
      </c>
      <c r="C169" s="139" t="s">
        <v>1280</v>
      </c>
      <c r="D169" s="139">
        <v>1</v>
      </c>
      <c r="E169" s="140">
        <v>2100</v>
      </c>
    </row>
    <row r="170" spans="1:5" s="134" customFormat="1">
      <c r="A170" s="135">
        <f t="shared" ref="A170:A216" si="4">A169+1</f>
        <v>161</v>
      </c>
      <c r="B170" s="138" t="s">
        <v>1439</v>
      </c>
      <c r="C170" s="139" t="s">
        <v>1295</v>
      </c>
      <c r="D170" s="139">
        <v>1</v>
      </c>
      <c r="E170" s="140">
        <v>450</v>
      </c>
    </row>
    <row r="171" spans="1:5" s="134" customFormat="1">
      <c r="A171" s="135">
        <f t="shared" si="4"/>
        <v>162</v>
      </c>
      <c r="B171" s="138" t="s">
        <v>1440</v>
      </c>
      <c r="C171" s="139" t="s">
        <v>1295</v>
      </c>
      <c r="D171" s="139">
        <v>1</v>
      </c>
      <c r="E171" s="140">
        <v>300</v>
      </c>
    </row>
    <row r="172" spans="1:5" s="134" customFormat="1">
      <c r="A172" s="135">
        <f t="shared" si="4"/>
        <v>163</v>
      </c>
      <c r="B172" s="138" t="s">
        <v>1441</v>
      </c>
      <c r="C172" s="139" t="s">
        <v>1295</v>
      </c>
      <c r="D172" s="139">
        <v>1</v>
      </c>
      <c r="E172" s="140">
        <v>350</v>
      </c>
    </row>
    <row r="173" spans="1:5" s="134" customFormat="1">
      <c r="A173" s="135">
        <f t="shared" si="4"/>
        <v>164</v>
      </c>
      <c r="B173" s="138" t="s">
        <v>1442</v>
      </c>
      <c r="C173" s="139" t="s">
        <v>1280</v>
      </c>
      <c r="D173" s="139">
        <v>1</v>
      </c>
      <c r="E173" s="140">
        <v>450</v>
      </c>
    </row>
    <row r="174" spans="1:5" s="134" customFormat="1">
      <c r="A174" s="135">
        <f t="shared" si="4"/>
        <v>165</v>
      </c>
      <c r="B174" s="138" t="s">
        <v>1443</v>
      </c>
      <c r="C174" s="139" t="s">
        <v>1299</v>
      </c>
      <c r="D174" s="139">
        <v>1</v>
      </c>
      <c r="E174" s="140">
        <v>170</v>
      </c>
    </row>
    <row r="175" spans="1:5" s="134" customFormat="1">
      <c r="A175" s="135">
        <f t="shared" si="4"/>
        <v>166</v>
      </c>
      <c r="B175" s="138" t="s">
        <v>1444</v>
      </c>
      <c r="C175" s="139" t="s">
        <v>1280</v>
      </c>
      <c r="D175" s="139">
        <v>1</v>
      </c>
      <c r="E175" s="140">
        <v>150</v>
      </c>
    </row>
    <row r="176" spans="1:5" s="134" customFormat="1">
      <c r="A176" s="135">
        <f t="shared" si="4"/>
        <v>167</v>
      </c>
      <c r="B176" s="138" t="s">
        <v>1445</v>
      </c>
      <c r="C176" s="139" t="s">
        <v>1280</v>
      </c>
      <c r="D176" s="139">
        <v>1</v>
      </c>
      <c r="E176" s="140">
        <v>700</v>
      </c>
    </row>
    <row r="177" spans="1:5" s="134" customFormat="1">
      <c r="A177" s="135">
        <f t="shared" si="4"/>
        <v>168</v>
      </c>
      <c r="B177" s="138" t="s">
        <v>1446</v>
      </c>
      <c r="C177" s="139" t="s">
        <v>1295</v>
      </c>
      <c r="D177" s="139">
        <v>1</v>
      </c>
      <c r="E177" s="140">
        <v>490</v>
      </c>
    </row>
    <row r="178" spans="1:5" s="134" customFormat="1">
      <c r="A178" s="135">
        <f t="shared" si="4"/>
        <v>169</v>
      </c>
      <c r="B178" s="138" t="s">
        <v>1447</v>
      </c>
      <c r="C178" s="139" t="s">
        <v>1280</v>
      </c>
      <c r="D178" s="139">
        <v>1</v>
      </c>
      <c r="E178" s="140">
        <v>1800</v>
      </c>
    </row>
    <row r="179" spans="1:5" s="134" customFormat="1">
      <c r="A179" s="135">
        <f t="shared" si="4"/>
        <v>170</v>
      </c>
      <c r="B179" s="138" t="s">
        <v>1448</v>
      </c>
      <c r="C179" s="139" t="s">
        <v>1295</v>
      </c>
      <c r="D179" s="139">
        <v>1</v>
      </c>
      <c r="E179" s="140">
        <v>1900</v>
      </c>
    </row>
    <row r="180" spans="1:5" s="134" customFormat="1">
      <c r="A180" s="135">
        <f t="shared" si="4"/>
        <v>171</v>
      </c>
      <c r="B180" s="138" t="s">
        <v>1449</v>
      </c>
      <c r="C180" s="139" t="s">
        <v>1280</v>
      </c>
      <c r="D180" s="139">
        <v>1</v>
      </c>
      <c r="E180" s="140">
        <v>2000</v>
      </c>
    </row>
    <row r="181" spans="1:5" s="134" customFormat="1">
      <c r="A181" s="135">
        <f t="shared" si="4"/>
        <v>172</v>
      </c>
      <c r="B181" s="138" t="s">
        <v>1450</v>
      </c>
      <c r="C181" s="139" t="s">
        <v>1299</v>
      </c>
      <c r="D181" s="139">
        <v>1</v>
      </c>
      <c r="E181" s="140">
        <v>250</v>
      </c>
    </row>
    <row r="182" spans="1:5" s="134" customFormat="1">
      <c r="A182" s="135">
        <f t="shared" si="4"/>
        <v>173</v>
      </c>
      <c r="B182" s="138" t="s">
        <v>1451</v>
      </c>
      <c r="C182" s="139" t="s">
        <v>1299</v>
      </c>
      <c r="D182" s="139">
        <v>1</v>
      </c>
      <c r="E182" s="140">
        <v>390</v>
      </c>
    </row>
    <row r="183" spans="1:5" s="134" customFormat="1">
      <c r="A183" s="135">
        <f t="shared" si="4"/>
        <v>174</v>
      </c>
      <c r="B183" s="138" t="s">
        <v>1452</v>
      </c>
      <c r="C183" s="139" t="s">
        <v>1295</v>
      </c>
      <c r="D183" s="139">
        <v>1</v>
      </c>
      <c r="E183" s="140">
        <v>2500</v>
      </c>
    </row>
    <row r="184" spans="1:5" s="134" customFormat="1">
      <c r="A184" s="135">
        <f t="shared" si="4"/>
        <v>175</v>
      </c>
      <c r="B184" s="138" t="s">
        <v>1453</v>
      </c>
      <c r="C184" s="139" t="s">
        <v>1295</v>
      </c>
      <c r="D184" s="139">
        <v>1</v>
      </c>
      <c r="E184" s="140">
        <v>3000</v>
      </c>
    </row>
    <row r="185" spans="1:5" s="134" customFormat="1">
      <c r="A185" s="135">
        <f t="shared" si="4"/>
        <v>176</v>
      </c>
      <c r="B185" s="138" t="s">
        <v>1454</v>
      </c>
      <c r="C185" s="139" t="s">
        <v>1280</v>
      </c>
      <c r="D185" s="139">
        <v>1</v>
      </c>
      <c r="E185" s="140">
        <v>2500</v>
      </c>
    </row>
    <row r="186" spans="1:5" s="134" customFormat="1">
      <c r="A186" s="135">
        <f t="shared" si="4"/>
        <v>177</v>
      </c>
      <c r="B186" s="138" t="s">
        <v>1455</v>
      </c>
      <c r="C186" s="139" t="s">
        <v>1280</v>
      </c>
      <c r="D186" s="139">
        <v>1</v>
      </c>
      <c r="E186" s="140">
        <v>2000</v>
      </c>
    </row>
    <row r="187" spans="1:5" s="134" customFormat="1">
      <c r="A187" s="135">
        <f t="shared" si="4"/>
        <v>178</v>
      </c>
      <c r="B187" s="138" t="s">
        <v>1456</v>
      </c>
      <c r="C187" s="139" t="s">
        <v>1295</v>
      </c>
      <c r="D187" s="139">
        <v>1</v>
      </c>
      <c r="E187" s="140">
        <v>3500</v>
      </c>
    </row>
    <row r="188" spans="1:5" s="134" customFormat="1">
      <c r="A188" s="135">
        <f t="shared" si="4"/>
        <v>179</v>
      </c>
      <c r="B188" s="138" t="s">
        <v>1457</v>
      </c>
      <c r="C188" s="139" t="s">
        <v>1295</v>
      </c>
      <c r="D188" s="139">
        <v>1</v>
      </c>
      <c r="E188" s="140">
        <v>1500</v>
      </c>
    </row>
    <row r="189" spans="1:5" s="134" customFormat="1">
      <c r="A189" s="135">
        <f t="shared" si="4"/>
        <v>180</v>
      </c>
      <c r="B189" s="138" t="s">
        <v>1458</v>
      </c>
      <c r="C189" s="139" t="s">
        <v>1299</v>
      </c>
      <c r="D189" s="139">
        <v>1</v>
      </c>
      <c r="E189" s="140">
        <v>220</v>
      </c>
    </row>
    <row r="190" spans="1:5" s="134" customFormat="1">
      <c r="A190" s="135">
        <f t="shared" si="4"/>
        <v>181</v>
      </c>
      <c r="B190" s="138" t="s">
        <v>1459</v>
      </c>
      <c r="C190" s="139" t="s">
        <v>1299</v>
      </c>
      <c r="D190" s="139">
        <v>1</v>
      </c>
      <c r="E190" s="140">
        <v>150</v>
      </c>
    </row>
    <row r="191" spans="1:5" s="134" customFormat="1">
      <c r="A191" s="135">
        <f t="shared" si="4"/>
        <v>182</v>
      </c>
      <c r="B191" s="138" t="s">
        <v>1460</v>
      </c>
      <c r="C191" s="139" t="s">
        <v>1299</v>
      </c>
      <c r="D191" s="139">
        <v>1</v>
      </c>
      <c r="E191" s="140">
        <v>220</v>
      </c>
    </row>
    <row r="192" spans="1:5" s="134" customFormat="1">
      <c r="A192" s="135">
        <f t="shared" si="4"/>
        <v>183</v>
      </c>
      <c r="B192" s="138" t="s">
        <v>1408</v>
      </c>
      <c r="C192" s="139" t="s">
        <v>1299</v>
      </c>
      <c r="D192" s="139">
        <v>1</v>
      </c>
      <c r="E192" s="140">
        <v>40</v>
      </c>
    </row>
    <row r="193" spans="1:5" s="134" customFormat="1">
      <c r="A193" s="135">
        <f t="shared" si="4"/>
        <v>184</v>
      </c>
      <c r="B193" s="138" t="s">
        <v>1461</v>
      </c>
      <c r="C193" s="139" t="s">
        <v>1295</v>
      </c>
      <c r="D193" s="139">
        <v>1</v>
      </c>
      <c r="E193" s="140">
        <v>150</v>
      </c>
    </row>
    <row r="194" spans="1:5" s="134" customFormat="1">
      <c r="A194" s="135">
        <f t="shared" si="4"/>
        <v>185</v>
      </c>
      <c r="B194" s="138" t="s">
        <v>1462</v>
      </c>
      <c r="C194" s="139" t="s">
        <v>1291</v>
      </c>
      <c r="D194" s="139">
        <v>1</v>
      </c>
      <c r="E194" s="140">
        <v>1500</v>
      </c>
    </row>
    <row r="195" spans="1:5" s="134" customFormat="1">
      <c r="A195" s="135">
        <f t="shared" si="4"/>
        <v>186</v>
      </c>
      <c r="B195" s="138" t="s">
        <v>1463</v>
      </c>
      <c r="C195" s="139" t="s">
        <v>1295</v>
      </c>
      <c r="D195" s="139">
        <v>1</v>
      </c>
      <c r="E195" s="140">
        <v>1800</v>
      </c>
    </row>
    <row r="196" spans="1:5" s="134" customFormat="1">
      <c r="A196" s="135">
        <f t="shared" si="4"/>
        <v>187</v>
      </c>
      <c r="B196" s="138" t="s">
        <v>1464</v>
      </c>
      <c r="C196" s="139" t="s">
        <v>1295</v>
      </c>
      <c r="D196" s="139">
        <v>1</v>
      </c>
      <c r="E196" s="140">
        <v>2200</v>
      </c>
    </row>
    <row r="197" spans="1:5" s="134" customFormat="1">
      <c r="A197" s="135">
        <f t="shared" si="4"/>
        <v>188</v>
      </c>
      <c r="B197" s="138" t="s">
        <v>1465</v>
      </c>
      <c r="C197" s="139" t="s">
        <v>1295</v>
      </c>
      <c r="D197" s="139">
        <v>1</v>
      </c>
      <c r="E197" s="140">
        <v>3200</v>
      </c>
    </row>
    <row r="198" spans="1:5" s="134" customFormat="1">
      <c r="A198" s="135">
        <f t="shared" si="4"/>
        <v>189</v>
      </c>
      <c r="B198" s="138" t="s">
        <v>1466</v>
      </c>
      <c r="C198" s="139" t="s">
        <v>1295</v>
      </c>
      <c r="D198" s="139">
        <v>1</v>
      </c>
      <c r="E198" s="140">
        <v>1500</v>
      </c>
    </row>
    <row r="199" spans="1:5" s="134" customFormat="1">
      <c r="A199" s="135">
        <f t="shared" si="4"/>
        <v>190</v>
      </c>
      <c r="B199" s="138" t="s">
        <v>1467</v>
      </c>
      <c r="C199" s="139" t="s">
        <v>1280</v>
      </c>
      <c r="D199" s="139">
        <v>1</v>
      </c>
      <c r="E199" s="140">
        <v>5000</v>
      </c>
    </row>
    <row r="200" spans="1:5" s="134" customFormat="1">
      <c r="A200" s="135">
        <f t="shared" si="4"/>
        <v>191</v>
      </c>
      <c r="B200" s="138" t="s">
        <v>1468</v>
      </c>
      <c r="C200" s="139" t="s">
        <v>1280</v>
      </c>
      <c r="D200" s="139">
        <v>1</v>
      </c>
      <c r="E200" s="140">
        <v>1200</v>
      </c>
    </row>
    <row r="201" spans="1:5" s="134" customFormat="1">
      <c r="A201" s="135">
        <f t="shared" si="4"/>
        <v>192</v>
      </c>
      <c r="B201" s="138" t="s">
        <v>1469</v>
      </c>
      <c r="C201" s="139" t="s">
        <v>1295</v>
      </c>
      <c r="D201" s="139">
        <v>1</v>
      </c>
      <c r="E201" s="140">
        <v>1200</v>
      </c>
    </row>
    <row r="202" spans="1:5" s="134" customFormat="1">
      <c r="A202" s="135">
        <f t="shared" si="4"/>
        <v>193</v>
      </c>
      <c r="B202" s="138" t="s">
        <v>1470</v>
      </c>
      <c r="C202" s="139" t="s">
        <v>1280</v>
      </c>
      <c r="D202" s="139">
        <v>1</v>
      </c>
      <c r="E202" s="140">
        <v>2500</v>
      </c>
    </row>
    <row r="203" spans="1:5" s="134" customFormat="1">
      <c r="A203" s="135">
        <f t="shared" si="4"/>
        <v>194</v>
      </c>
      <c r="B203" s="138" t="s">
        <v>1471</v>
      </c>
      <c r="C203" s="139" t="s">
        <v>1295</v>
      </c>
      <c r="D203" s="139">
        <v>1</v>
      </c>
      <c r="E203" s="140">
        <v>450</v>
      </c>
    </row>
    <row r="204" spans="1:5" s="134" customFormat="1">
      <c r="A204" s="135">
        <f t="shared" si="4"/>
        <v>195</v>
      </c>
      <c r="B204" s="138" t="s">
        <v>1472</v>
      </c>
      <c r="C204" s="139" t="s">
        <v>1295</v>
      </c>
      <c r="D204" s="139">
        <v>1</v>
      </c>
      <c r="E204" s="140">
        <v>220</v>
      </c>
    </row>
    <row r="205" spans="1:5" s="134" customFormat="1">
      <c r="A205" s="135">
        <f t="shared" si="4"/>
        <v>196</v>
      </c>
      <c r="B205" s="138" t="s">
        <v>1473</v>
      </c>
      <c r="C205" s="139" t="s">
        <v>1280</v>
      </c>
      <c r="D205" s="139">
        <v>1</v>
      </c>
      <c r="E205" s="140">
        <v>3600</v>
      </c>
    </row>
    <row r="206" spans="1:5" s="134" customFormat="1">
      <c r="A206" s="135">
        <f t="shared" si="4"/>
        <v>197</v>
      </c>
      <c r="B206" s="138" t="s">
        <v>1474</v>
      </c>
      <c r="C206" s="139" t="s">
        <v>1295</v>
      </c>
      <c r="D206" s="139">
        <v>1</v>
      </c>
      <c r="E206" s="140">
        <v>200</v>
      </c>
    </row>
    <row r="207" spans="1:5" s="134" customFormat="1">
      <c r="A207" s="135">
        <f t="shared" si="4"/>
        <v>198</v>
      </c>
      <c r="B207" s="138" t="s">
        <v>1475</v>
      </c>
      <c r="C207" s="139" t="s">
        <v>1295</v>
      </c>
      <c r="D207" s="139">
        <v>1</v>
      </c>
      <c r="E207" s="140">
        <v>1500</v>
      </c>
    </row>
    <row r="208" spans="1:5" s="134" customFormat="1">
      <c r="A208" s="135">
        <f t="shared" si="4"/>
        <v>199</v>
      </c>
      <c r="B208" s="138" t="s">
        <v>1476</v>
      </c>
      <c r="C208" s="139" t="s">
        <v>1295</v>
      </c>
      <c r="D208" s="139">
        <v>1</v>
      </c>
      <c r="E208" s="140">
        <v>1000</v>
      </c>
    </row>
    <row r="209" spans="1:5" s="134" customFormat="1">
      <c r="A209" s="135">
        <f t="shared" si="4"/>
        <v>200</v>
      </c>
      <c r="B209" s="138" t="s">
        <v>1477</v>
      </c>
      <c r="C209" s="139" t="s">
        <v>1280</v>
      </c>
      <c r="D209" s="139">
        <v>1</v>
      </c>
      <c r="E209" s="140">
        <v>600</v>
      </c>
    </row>
    <row r="210" spans="1:5" s="134" customFormat="1">
      <c r="A210" s="135">
        <f t="shared" si="4"/>
        <v>201</v>
      </c>
      <c r="B210" s="138" t="s">
        <v>1478</v>
      </c>
      <c r="C210" s="139" t="s">
        <v>1280</v>
      </c>
      <c r="D210" s="139">
        <v>1</v>
      </c>
      <c r="E210" s="140">
        <v>1200</v>
      </c>
    </row>
    <row r="211" spans="1:5" s="134" customFormat="1">
      <c r="A211" s="135">
        <f t="shared" si="4"/>
        <v>202</v>
      </c>
      <c r="B211" s="138" t="s">
        <v>1479</v>
      </c>
      <c r="C211" s="139" t="s">
        <v>1295</v>
      </c>
      <c r="D211" s="139">
        <v>1</v>
      </c>
      <c r="E211" s="140">
        <v>1600</v>
      </c>
    </row>
    <row r="212" spans="1:5" s="134" customFormat="1">
      <c r="A212" s="135">
        <f t="shared" si="4"/>
        <v>203</v>
      </c>
      <c r="B212" s="138" t="s">
        <v>1480</v>
      </c>
      <c r="C212" s="139" t="s">
        <v>1295</v>
      </c>
      <c r="D212" s="139">
        <v>1</v>
      </c>
      <c r="E212" s="140">
        <v>600</v>
      </c>
    </row>
    <row r="213" spans="1:5" s="134" customFormat="1">
      <c r="A213" s="135">
        <f t="shared" si="4"/>
        <v>204</v>
      </c>
      <c r="B213" s="138" t="s">
        <v>1481</v>
      </c>
      <c r="C213" s="139" t="s">
        <v>1295</v>
      </c>
      <c r="D213" s="139">
        <v>1</v>
      </c>
      <c r="E213" s="140">
        <v>1500</v>
      </c>
    </row>
    <row r="214" spans="1:5" s="134" customFormat="1">
      <c r="A214" s="135">
        <f t="shared" si="4"/>
        <v>205</v>
      </c>
      <c r="B214" s="138" t="s">
        <v>1482</v>
      </c>
      <c r="C214" s="139" t="s">
        <v>1295</v>
      </c>
      <c r="D214" s="139">
        <v>1</v>
      </c>
      <c r="E214" s="140">
        <v>800</v>
      </c>
    </row>
    <row r="215" spans="1:5" s="134" customFormat="1">
      <c r="A215" s="135">
        <f t="shared" si="4"/>
        <v>206</v>
      </c>
      <c r="B215" s="138" t="s">
        <v>1483</v>
      </c>
      <c r="C215" s="139" t="s">
        <v>1295</v>
      </c>
      <c r="D215" s="139">
        <v>1</v>
      </c>
      <c r="E215" s="140">
        <v>300</v>
      </c>
    </row>
    <row r="216" spans="1:5" s="134" customFormat="1">
      <c r="A216" s="135">
        <f t="shared" si="4"/>
        <v>207</v>
      </c>
      <c r="B216" s="138" t="s">
        <v>1484</v>
      </c>
      <c r="C216" s="139" t="s">
        <v>1299</v>
      </c>
      <c r="D216" s="139">
        <v>1</v>
      </c>
      <c r="E216" s="140">
        <v>130</v>
      </c>
    </row>
    <row r="217" spans="1:5" s="134" customFormat="1">
      <c r="A217" s="432" t="s">
        <v>1485</v>
      </c>
      <c r="B217" s="432"/>
      <c r="C217" s="432"/>
      <c r="D217" s="432"/>
      <c r="E217" s="432"/>
    </row>
    <row r="218" spans="1:5" s="134" customFormat="1">
      <c r="A218" s="135">
        <f>A216+1</f>
        <v>208</v>
      </c>
      <c r="B218" s="138" t="s">
        <v>1486</v>
      </c>
      <c r="C218" s="139" t="s">
        <v>1299</v>
      </c>
      <c r="D218" s="139">
        <v>1</v>
      </c>
      <c r="E218" s="140">
        <v>200</v>
      </c>
    </row>
    <row r="219" spans="1:5" s="134" customFormat="1">
      <c r="A219" s="135">
        <f t="shared" ref="A219:A226" si="5">A218+1</f>
        <v>209</v>
      </c>
      <c r="B219" s="138" t="s">
        <v>1487</v>
      </c>
      <c r="C219" s="139" t="s">
        <v>1299</v>
      </c>
      <c r="D219" s="139">
        <v>1</v>
      </c>
      <c r="E219" s="140">
        <v>200</v>
      </c>
    </row>
    <row r="220" spans="1:5" s="134" customFormat="1">
      <c r="A220" s="135">
        <f t="shared" si="5"/>
        <v>210</v>
      </c>
      <c r="B220" s="138" t="s">
        <v>1488</v>
      </c>
      <c r="C220" s="139" t="s">
        <v>1299</v>
      </c>
      <c r="D220" s="139">
        <v>1</v>
      </c>
      <c r="E220" s="140">
        <v>400</v>
      </c>
    </row>
    <row r="221" spans="1:5" s="134" customFormat="1">
      <c r="A221" s="135">
        <f t="shared" si="5"/>
        <v>211</v>
      </c>
      <c r="B221" s="138" t="s">
        <v>1489</v>
      </c>
      <c r="C221" s="139" t="s">
        <v>1299</v>
      </c>
      <c r="D221" s="139">
        <v>1</v>
      </c>
      <c r="E221" s="140">
        <v>260</v>
      </c>
    </row>
    <row r="222" spans="1:5" s="134" customFormat="1">
      <c r="A222" s="135">
        <f t="shared" si="5"/>
        <v>212</v>
      </c>
      <c r="B222" s="138" t="s">
        <v>1490</v>
      </c>
      <c r="C222" s="139" t="s">
        <v>1299</v>
      </c>
      <c r="D222" s="139">
        <v>1</v>
      </c>
      <c r="E222" s="140">
        <v>160</v>
      </c>
    </row>
    <row r="223" spans="1:5" s="134" customFormat="1">
      <c r="A223" s="135">
        <f t="shared" si="5"/>
        <v>213</v>
      </c>
      <c r="B223" s="138" t="s">
        <v>1491</v>
      </c>
      <c r="C223" s="139" t="s">
        <v>1299</v>
      </c>
      <c r="D223" s="139">
        <v>1</v>
      </c>
      <c r="E223" s="140">
        <v>180</v>
      </c>
    </row>
    <row r="224" spans="1:5" s="134" customFormat="1">
      <c r="A224" s="135">
        <f t="shared" si="5"/>
        <v>214</v>
      </c>
      <c r="B224" s="138" t="s">
        <v>1492</v>
      </c>
      <c r="C224" s="139" t="s">
        <v>1295</v>
      </c>
      <c r="D224" s="139">
        <v>1</v>
      </c>
      <c r="E224" s="140">
        <v>300</v>
      </c>
    </row>
    <row r="225" spans="1:5" s="134" customFormat="1">
      <c r="A225" s="135">
        <f t="shared" si="5"/>
        <v>215</v>
      </c>
      <c r="B225" s="138" t="s">
        <v>1493</v>
      </c>
      <c r="C225" s="139" t="s">
        <v>1494</v>
      </c>
      <c r="D225" s="139">
        <v>1</v>
      </c>
      <c r="E225" s="140">
        <v>700</v>
      </c>
    </row>
    <row r="226" spans="1:5" s="134" customFormat="1">
      <c r="A226" s="135">
        <f t="shared" si="5"/>
        <v>216</v>
      </c>
      <c r="B226" s="138" t="s">
        <v>1495</v>
      </c>
      <c r="C226" s="139" t="s">
        <v>1299</v>
      </c>
      <c r="D226" s="139">
        <v>1</v>
      </c>
      <c r="E226" s="140">
        <v>130</v>
      </c>
    </row>
    <row r="227" spans="1:5" s="134" customFormat="1">
      <c r="A227" s="135">
        <f>A226+1</f>
        <v>217</v>
      </c>
      <c r="B227" s="138" t="s">
        <v>1496</v>
      </c>
      <c r="C227" s="139" t="s">
        <v>1295</v>
      </c>
      <c r="D227" s="139">
        <v>1</v>
      </c>
      <c r="E227" s="140">
        <v>2000</v>
      </c>
    </row>
    <row r="228" spans="1:5" s="134" customFormat="1">
      <c r="A228" s="135">
        <f>A227+1</f>
        <v>218</v>
      </c>
      <c r="B228" s="138" t="s">
        <v>1497</v>
      </c>
      <c r="C228" s="139" t="s">
        <v>1295</v>
      </c>
      <c r="D228" s="139">
        <v>1</v>
      </c>
      <c r="E228" s="140">
        <v>3600</v>
      </c>
    </row>
    <row r="229" spans="1:5" s="134" customFormat="1">
      <c r="A229" s="135">
        <f>A228+1</f>
        <v>219</v>
      </c>
      <c r="B229" s="138" t="s">
        <v>1498</v>
      </c>
      <c r="C229" s="139" t="s">
        <v>1295</v>
      </c>
      <c r="D229" s="139">
        <v>1</v>
      </c>
      <c r="E229" s="140">
        <v>1200</v>
      </c>
    </row>
    <row r="230" spans="1:5" s="134" customFormat="1">
      <c r="A230" s="135">
        <f>A229+1</f>
        <v>220</v>
      </c>
      <c r="B230" s="138" t="s">
        <v>1499</v>
      </c>
      <c r="C230" s="139" t="s">
        <v>1295</v>
      </c>
      <c r="D230" s="139">
        <v>1</v>
      </c>
      <c r="E230" s="140">
        <v>1000</v>
      </c>
    </row>
    <row r="231" spans="1:5" s="134" customFormat="1">
      <c r="A231" s="432" t="s">
        <v>1500</v>
      </c>
      <c r="B231" s="432"/>
      <c r="C231" s="432"/>
      <c r="D231" s="432"/>
      <c r="E231" s="432"/>
    </row>
    <row r="232" spans="1:5" s="134" customFormat="1">
      <c r="A232" s="135">
        <v>221</v>
      </c>
      <c r="B232" s="138" t="s">
        <v>1501</v>
      </c>
      <c r="C232" s="139" t="s">
        <v>1280</v>
      </c>
      <c r="D232" s="139">
        <v>1</v>
      </c>
      <c r="E232" s="140" t="s">
        <v>1502</v>
      </c>
    </row>
    <row r="233" spans="1:5" s="134" customFormat="1">
      <c r="A233" s="135">
        <f>A232+1</f>
        <v>222</v>
      </c>
      <c r="B233" s="138" t="s">
        <v>1503</v>
      </c>
      <c r="C233" s="139" t="s">
        <v>1280</v>
      </c>
      <c r="D233" s="139">
        <v>1</v>
      </c>
      <c r="E233" s="140">
        <v>3400</v>
      </c>
    </row>
    <row r="234" spans="1:5" s="134" customFormat="1">
      <c r="A234" s="135">
        <f>A233+1</f>
        <v>223</v>
      </c>
      <c r="B234" s="138" t="s">
        <v>1504</v>
      </c>
      <c r="C234" s="139" t="s">
        <v>1280</v>
      </c>
      <c r="D234" s="139">
        <v>1</v>
      </c>
      <c r="E234" s="140" t="s">
        <v>1502</v>
      </c>
    </row>
    <row r="235" spans="1:5" s="134" customFormat="1">
      <c r="A235" s="135">
        <f>A234+1</f>
        <v>224</v>
      </c>
      <c r="B235" s="138" t="s">
        <v>1505</v>
      </c>
      <c r="C235" s="139" t="s">
        <v>1295</v>
      </c>
      <c r="D235" s="139">
        <v>1</v>
      </c>
      <c r="E235" s="140">
        <v>900</v>
      </c>
    </row>
    <row r="236" spans="1:5" s="134" customFormat="1">
      <c r="A236" s="135">
        <f>A235+1</f>
        <v>225</v>
      </c>
      <c r="B236" s="138" t="s">
        <v>1506</v>
      </c>
      <c r="C236" s="139" t="s">
        <v>1280</v>
      </c>
      <c r="D236" s="139">
        <v>1</v>
      </c>
      <c r="E236" s="140" t="s">
        <v>1502</v>
      </c>
    </row>
    <row r="238" spans="1:5" ht="15">
      <c r="A238" s="516" t="s">
        <v>1526</v>
      </c>
      <c r="B238" s="518"/>
      <c r="C238" s="518"/>
      <c r="D238" s="518"/>
      <c r="E238" s="519"/>
    </row>
    <row r="239" spans="1:5" ht="15">
      <c r="A239" s="161"/>
      <c r="B239" s="161"/>
      <c r="C239" s="161"/>
      <c r="D239" s="161"/>
      <c r="E239" s="161"/>
    </row>
  </sheetData>
  <sheetProtection password="9452" sheet="1" objects="1" scenarios="1" selectLockedCells="1" selectUnlockedCells="1"/>
  <mergeCells count="9">
    <mergeCell ref="A2:E2"/>
    <mergeCell ref="A168:E168"/>
    <mergeCell ref="A217:E217"/>
    <mergeCell ref="A231:E231"/>
    <mergeCell ref="A238:E238"/>
    <mergeCell ref="A5:E5"/>
    <mergeCell ref="A62:E62"/>
    <mergeCell ref="A89:E89"/>
    <mergeCell ref="A125:E125"/>
  </mergeCells>
  <phoneticPr fontId="9" type="noConversion"/>
  <pageMargins left="0.7" right="0.7" top="0.75" bottom="0.75" header="0.3" footer="0.3"/>
  <pageSetup paperSize="9" scale="7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workbookViewId="0">
      <selection activeCell="A2" sqref="A2:J2"/>
    </sheetView>
  </sheetViews>
  <sheetFormatPr defaultRowHeight="12.75"/>
  <cols>
    <col min="1" max="1" width="10.140625" customWidth="1"/>
    <col min="2" max="2" width="8.28515625" customWidth="1"/>
    <col min="4" max="4" width="2.7109375" customWidth="1"/>
    <col min="10" max="10" width="6.28515625" customWidth="1"/>
    <col min="11" max="11" width="3.140625" customWidth="1"/>
  </cols>
  <sheetData>
    <row r="2" spans="1:21" ht="23.25">
      <c r="A2" s="464" t="s">
        <v>1703</v>
      </c>
      <c r="B2" s="464"/>
      <c r="C2" s="464"/>
      <c r="D2" s="464"/>
      <c r="E2" s="471"/>
      <c r="F2" s="471"/>
      <c r="G2" s="471"/>
      <c r="H2" s="471"/>
      <c r="I2" s="471"/>
      <c r="J2" s="471"/>
      <c r="K2" s="464"/>
      <c r="L2" s="464"/>
      <c r="M2" s="464"/>
      <c r="N2" s="464"/>
      <c r="O2" s="464"/>
      <c r="P2" s="471"/>
      <c r="Q2" s="471"/>
      <c r="R2" s="471"/>
      <c r="S2" s="471"/>
      <c r="T2" s="471"/>
      <c r="U2" s="471"/>
    </row>
    <row r="3" spans="1:21" ht="18.75">
      <c r="A3" s="133"/>
      <c r="B3" s="133"/>
      <c r="C3" s="133"/>
      <c r="D3" s="133"/>
    </row>
    <row r="4" spans="1:21" ht="15">
      <c r="A4" s="354" t="s">
        <v>1704</v>
      </c>
    </row>
    <row r="6" spans="1:21" s="346" customFormat="1">
      <c r="A6" s="523" t="s">
        <v>1705</v>
      </c>
      <c r="B6" s="524"/>
      <c r="C6" s="524"/>
      <c r="D6" s="524"/>
      <c r="E6" s="524"/>
      <c r="F6" s="524"/>
      <c r="G6" s="524"/>
      <c r="H6" s="524"/>
      <c r="I6" s="524"/>
      <c r="J6" s="521"/>
      <c r="K6" s="363"/>
    </row>
    <row r="7" spans="1:21" s="346" customFormat="1">
      <c r="A7" s="364" t="s">
        <v>1273</v>
      </c>
      <c r="B7" s="364" t="s">
        <v>1754</v>
      </c>
      <c r="C7" s="520" t="s">
        <v>1755</v>
      </c>
      <c r="D7" s="521"/>
      <c r="E7" s="522" t="s">
        <v>1756</v>
      </c>
      <c r="F7" s="522"/>
      <c r="G7" s="522"/>
      <c r="H7" s="522"/>
      <c r="I7" s="522"/>
      <c r="J7" s="522"/>
    </row>
    <row r="8" spans="1:21" s="346" customFormat="1">
      <c r="A8" s="365" t="s">
        <v>1706</v>
      </c>
      <c r="B8" s="366" t="s">
        <v>1707</v>
      </c>
      <c r="C8" s="367">
        <v>15000</v>
      </c>
      <c r="D8" s="368" t="s">
        <v>1708</v>
      </c>
      <c r="E8" s="369" t="s">
        <v>1709</v>
      </c>
      <c r="F8" s="370"/>
      <c r="G8" s="370"/>
      <c r="H8" s="370"/>
      <c r="I8" s="370"/>
      <c r="J8" s="371"/>
    </row>
    <row r="9" spans="1:21" s="346" customFormat="1">
      <c r="A9" s="372" t="s">
        <v>1710</v>
      </c>
      <c r="B9" s="373" t="s">
        <v>1707</v>
      </c>
      <c r="C9" s="374">
        <v>20000</v>
      </c>
      <c r="D9" s="375" t="s">
        <v>1708</v>
      </c>
      <c r="E9" s="369" t="s">
        <v>1711</v>
      </c>
      <c r="F9" s="370"/>
      <c r="G9" s="370"/>
      <c r="H9" s="370"/>
      <c r="I9" s="370"/>
      <c r="J9" s="371"/>
    </row>
    <row r="10" spans="1:21" s="346" customFormat="1">
      <c r="A10" s="372" t="s">
        <v>1712</v>
      </c>
      <c r="B10" s="373" t="s">
        <v>1707</v>
      </c>
      <c r="C10" s="374">
        <v>25000</v>
      </c>
      <c r="D10" s="375" t="s">
        <v>1708</v>
      </c>
      <c r="E10" s="369" t="s">
        <v>1713</v>
      </c>
      <c r="F10" s="370"/>
      <c r="G10" s="370"/>
      <c r="H10" s="370"/>
      <c r="I10" s="370"/>
      <c r="J10" s="371"/>
    </row>
    <row r="11" spans="1:21" s="346" customFormat="1" ht="13.5" thickBot="1">
      <c r="A11" s="376" t="s">
        <v>1714</v>
      </c>
      <c r="B11" s="377" t="s">
        <v>1707</v>
      </c>
      <c r="C11" s="378" t="s">
        <v>1715</v>
      </c>
      <c r="D11" s="379"/>
      <c r="E11" s="380" t="s">
        <v>1716</v>
      </c>
      <c r="F11" s="381"/>
      <c r="G11" s="381"/>
      <c r="H11" s="381"/>
      <c r="I11" s="381"/>
      <c r="J11" s="382"/>
    </row>
    <row r="12" spans="1:21" s="346" customFormat="1"/>
    <row r="13" spans="1:21" s="346" customFormat="1">
      <c r="A13" s="525" t="s">
        <v>1717</v>
      </c>
      <c r="B13" s="526"/>
      <c r="C13" s="526"/>
      <c r="D13" s="526"/>
      <c r="E13" s="526"/>
      <c r="F13" s="526"/>
      <c r="G13" s="526"/>
      <c r="H13" s="526"/>
      <c r="I13" s="526"/>
      <c r="J13" s="526"/>
    </row>
    <row r="14" spans="1:21" s="346" customFormat="1" ht="13.5" thickBot="1">
      <c r="A14" s="364" t="s">
        <v>1273</v>
      </c>
      <c r="B14" s="364" t="s">
        <v>1754</v>
      </c>
      <c r="C14" s="520" t="s">
        <v>1755</v>
      </c>
      <c r="D14" s="521"/>
      <c r="E14" s="522" t="s">
        <v>1756</v>
      </c>
      <c r="F14" s="522"/>
      <c r="G14" s="522"/>
      <c r="H14" s="522"/>
      <c r="I14" s="522"/>
      <c r="J14" s="522"/>
    </row>
    <row r="15" spans="1:21" s="346" customFormat="1">
      <c r="A15" s="383" t="s">
        <v>1718</v>
      </c>
      <c r="B15" s="384" t="s">
        <v>1707</v>
      </c>
      <c r="C15" s="385">
        <v>5000</v>
      </c>
      <c r="D15" s="386" t="s">
        <v>1708</v>
      </c>
      <c r="E15" s="387" t="s">
        <v>1709</v>
      </c>
      <c r="F15" s="388"/>
      <c r="G15" s="388"/>
      <c r="H15" s="388"/>
      <c r="I15" s="388"/>
      <c r="J15" s="389"/>
    </row>
    <row r="16" spans="1:21" s="346" customFormat="1">
      <c r="A16" s="390" t="s">
        <v>1719</v>
      </c>
      <c r="B16" s="373" t="s">
        <v>1707</v>
      </c>
      <c r="C16" s="374">
        <v>12500</v>
      </c>
      <c r="D16" s="375" t="s">
        <v>1708</v>
      </c>
      <c r="E16" s="369" t="s">
        <v>1711</v>
      </c>
      <c r="F16" s="370"/>
      <c r="G16" s="370"/>
      <c r="H16" s="370"/>
      <c r="I16" s="370"/>
      <c r="J16" s="371"/>
    </row>
    <row r="17" spans="1:10" s="346" customFormat="1">
      <c r="A17" s="390" t="s">
        <v>1720</v>
      </c>
      <c r="B17" s="373" t="s">
        <v>1707</v>
      </c>
      <c r="C17" s="374">
        <v>25000</v>
      </c>
      <c r="D17" s="375" t="s">
        <v>1708</v>
      </c>
      <c r="E17" s="369" t="s">
        <v>1713</v>
      </c>
      <c r="F17" s="370"/>
      <c r="G17" s="370"/>
      <c r="H17" s="370"/>
      <c r="I17" s="370"/>
      <c r="J17" s="371"/>
    </row>
    <row r="18" spans="1:10" s="346" customFormat="1" ht="13.5" thickBot="1">
      <c r="A18" s="391" t="s">
        <v>1721</v>
      </c>
      <c r="B18" s="377" t="s">
        <v>1707</v>
      </c>
      <c r="C18" s="378" t="s">
        <v>1715</v>
      </c>
      <c r="D18" s="379"/>
      <c r="E18" s="380" t="s">
        <v>1716</v>
      </c>
      <c r="F18" s="381"/>
      <c r="G18" s="381"/>
      <c r="H18" s="381"/>
      <c r="I18" s="381"/>
      <c r="J18" s="382"/>
    </row>
    <row r="19" spans="1:10" s="346" customFormat="1"/>
    <row r="20" spans="1:10" s="346" customFormat="1">
      <c r="A20" s="361" t="s">
        <v>1722</v>
      </c>
    </row>
    <row r="21" spans="1:10" s="346" customFormat="1"/>
    <row r="22" spans="1:10" s="346" customFormat="1">
      <c r="A22" s="527" t="s">
        <v>1705</v>
      </c>
      <c r="B22" s="526"/>
      <c r="C22" s="526"/>
      <c r="D22" s="526"/>
      <c r="E22" s="526"/>
      <c r="F22" s="526"/>
      <c r="G22" s="526"/>
      <c r="H22" s="526"/>
      <c r="I22" s="526"/>
      <c r="J22" s="526"/>
    </row>
    <row r="23" spans="1:10" s="346" customFormat="1" ht="13.5" thickBot="1">
      <c r="A23" s="364" t="s">
        <v>1273</v>
      </c>
      <c r="B23" s="364" t="s">
        <v>1754</v>
      </c>
      <c r="C23" s="520" t="s">
        <v>1755</v>
      </c>
      <c r="D23" s="521"/>
      <c r="E23" s="522" t="s">
        <v>1756</v>
      </c>
      <c r="F23" s="522"/>
      <c r="G23" s="522"/>
      <c r="H23" s="522"/>
      <c r="I23" s="522"/>
      <c r="J23" s="522"/>
    </row>
    <row r="24" spans="1:10" s="346" customFormat="1">
      <c r="A24" s="392" t="s">
        <v>1706</v>
      </c>
      <c r="B24" s="384" t="s">
        <v>1707</v>
      </c>
      <c r="C24" s="385">
        <v>30000</v>
      </c>
      <c r="D24" s="386" t="s">
        <v>1708</v>
      </c>
      <c r="E24" s="387" t="s">
        <v>1709</v>
      </c>
      <c r="F24" s="388"/>
      <c r="G24" s="388"/>
      <c r="H24" s="388"/>
      <c r="I24" s="388"/>
      <c r="J24" s="389"/>
    </row>
    <row r="25" spans="1:10" s="346" customFormat="1">
      <c r="A25" s="390" t="s">
        <v>1710</v>
      </c>
      <c r="B25" s="373" t="s">
        <v>1707</v>
      </c>
      <c r="C25" s="374">
        <v>45000</v>
      </c>
      <c r="D25" s="375" t="s">
        <v>1708</v>
      </c>
      <c r="E25" s="369" t="s">
        <v>1711</v>
      </c>
      <c r="F25" s="370"/>
      <c r="G25" s="370"/>
      <c r="H25" s="370"/>
      <c r="I25" s="370"/>
      <c r="J25" s="371"/>
    </row>
    <row r="26" spans="1:10" s="346" customFormat="1">
      <c r="A26" s="390" t="s">
        <v>1712</v>
      </c>
      <c r="B26" s="373" t="s">
        <v>1707</v>
      </c>
      <c r="C26" s="374">
        <v>65000</v>
      </c>
      <c r="D26" s="375" t="s">
        <v>1708</v>
      </c>
      <c r="E26" s="369" t="s">
        <v>1713</v>
      </c>
      <c r="F26" s="370"/>
      <c r="G26" s="370"/>
      <c r="H26" s="370"/>
      <c r="I26" s="370"/>
      <c r="J26" s="371"/>
    </row>
    <row r="27" spans="1:10" s="346" customFormat="1" ht="13.5" thickBot="1">
      <c r="A27" s="391" t="s">
        <v>1714</v>
      </c>
      <c r="B27" s="377" t="s">
        <v>1707</v>
      </c>
      <c r="C27" s="378" t="s">
        <v>1715</v>
      </c>
      <c r="D27" s="379"/>
      <c r="E27" s="380" t="s">
        <v>1716</v>
      </c>
      <c r="F27" s="381"/>
      <c r="G27" s="381"/>
      <c r="H27" s="381"/>
      <c r="I27" s="381"/>
      <c r="J27" s="382"/>
    </row>
    <row r="28" spans="1:10" s="346" customFormat="1"/>
    <row r="29" spans="1:10" s="346" customFormat="1">
      <c r="A29" s="527" t="s">
        <v>1717</v>
      </c>
      <c r="B29" s="528"/>
      <c r="C29" s="528"/>
      <c r="D29" s="528"/>
      <c r="E29" s="528"/>
      <c r="F29" s="528"/>
      <c r="G29" s="528"/>
      <c r="H29" s="528"/>
      <c r="I29" s="528"/>
      <c r="J29" s="528"/>
    </row>
    <row r="30" spans="1:10" s="346" customFormat="1" ht="13.5" thickBot="1">
      <c r="A30" s="364" t="s">
        <v>1273</v>
      </c>
      <c r="B30" s="364" t="s">
        <v>1754</v>
      </c>
      <c r="C30" s="520" t="s">
        <v>1755</v>
      </c>
      <c r="D30" s="521"/>
      <c r="E30" s="522" t="s">
        <v>1756</v>
      </c>
      <c r="F30" s="522"/>
      <c r="G30" s="522"/>
      <c r="H30" s="522"/>
      <c r="I30" s="522"/>
      <c r="J30" s="522"/>
    </row>
    <row r="31" spans="1:10" s="346" customFormat="1">
      <c r="A31" s="383" t="s">
        <v>1718</v>
      </c>
      <c r="B31" s="384" t="s">
        <v>1707</v>
      </c>
      <c r="C31" s="385">
        <v>7000</v>
      </c>
      <c r="D31" s="386" t="s">
        <v>1708</v>
      </c>
      <c r="E31" s="387" t="s">
        <v>1709</v>
      </c>
      <c r="F31" s="388"/>
      <c r="G31" s="388"/>
      <c r="H31" s="388"/>
      <c r="I31" s="388"/>
      <c r="J31" s="389"/>
    </row>
    <row r="32" spans="1:10" s="346" customFormat="1">
      <c r="A32" s="390" t="s">
        <v>1719</v>
      </c>
      <c r="B32" s="373" t="s">
        <v>1707</v>
      </c>
      <c r="C32" s="374">
        <v>20000</v>
      </c>
      <c r="D32" s="375" t="s">
        <v>1708</v>
      </c>
      <c r="E32" s="369" t="s">
        <v>1711</v>
      </c>
      <c r="F32" s="370"/>
      <c r="G32" s="370"/>
      <c r="H32" s="370"/>
      <c r="I32" s="370"/>
      <c r="J32" s="371"/>
    </row>
    <row r="33" spans="1:10" s="346" customFormat="1">
      <c r="A33" s="390" t="s">
        <v>1720</v>
      </c>
      <c r="B33" s="373" t="s">
        <v>1707</v>
      </c>
      <c r="C33" s="374">
        <v>45000</v>
      </c>
      <c r="D33" s="375" t="s">
        <v>1708</v>
      </c>
      <c r="E33" s="369" t="s">
        <v>1713</v>
      </c>
      <c r="F33" s="370"/>
      <c r="G33" s="370"/>
      <c r="H33" s="370"/>
      <c r="I33" s="370"/>
      <c r="J33" s="371"/>
    </row>
    <row r="34" spans="1:10" s="346" customFormat="1" ht="13.5" thickBot="1">
      <c r="A34" s="391" t="s">
        <v>1721</v>
      </c>
      <c r="B34" s="377" t="s">
        <v>1707</v>
      </c>
      <c r="C34" s="378" t="s">
        <v>1715</v>
      </c>
      <c r="D34" s="379"/>
      <c r="E34" s="380" t="s">
        <v>1716</v>
      </c>
      <c r="F34" s="381"/>
      <c r="G34" s="381"/>
      <c r="H34" s="381"/>
      <c r="I34" s="381"/>
      <c r="J34" s="382"/>
    </row>
    <row r="35" spans="1:10" s="346" customFormat="1"/>
    <row r="36" spans="1:10" s="346" customFormat="1">
      <c r="A36" s="362" t="s">
        <v>1723</v>
      </c>
      <c r="B36" s="362"/>
      <c r="C36" s="362"/>
      <c r="D36" s="362"/>
      <c r="E36" s="362"/>
    </row>
    <row r="37" spans="1:10" s="346" customFormat="1"/>
    <row r="38" spans="1:10" s="346" customFormat="1">
      <c r="A38" s="346" t="s">
        <v>1724</v>
      </c>
      <c r="I38" s="346" t="s">
        <v>1727</v>
      </c>
      <c r="J38" s="346" t="s">
        <v>1725</v>
      </c>
    </row>
    <row r="39" spans="1:10" s="346" customFormat="1">
      <c r="A39" s="346" t="s">
        <v>1726</v>
      </c>
      <c r="I39" s="346" t="s">
        <v>1728</v>
      </c>
      <c r="J39" s="346" t="s">
        <v>1725</v>
      </c>
    </row>
  </sheetData>
  <sheetProtection password="9452" sheet="1" objects="1" scenarios="1" selectLockedCells="1" selectUnlockedCells="1"/>
  <mergeCells count="14">
    <mergeCell ref="C30:D30"/>
    <mergeCell ref="E30:J30"/>
    <mergeCell ref="A2:J2"/>
    <mergeCell ref="K2:U2"/>
    <mergeCell ref="E7:J7"/>
    <mergeCell ref="C7:D7"/>
    <mergeCell ref="A6:J6"/>
    <mergeCell ref="A13:J13"/>
    <mergeCell ref="A22:J22"/>
    <mergeCell ref="A29:J29"/>
    <mergeCell ref="C14:D14"/>
    <mergeCell ref="E14:J14"/>
    <mergeCell ref="C23:D23"/>
    <mergeCell ref="E23:J2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A2" sqref="A2:I2"/>
    </sheetView>
  </sheetViews>
  <sheetFormatPr defaultRowHeight="12.75"/>
  <cols>
    <col min="1" max="1" width="15.85546875" customWidth="1"/>
    <col min="2" max="2" width="18" customWidth="1"/>
    <col min="3" max="3" width="15" customWidth="1"/>
    <col min="4" max="4" width="18.28515625" customWidth="1"/>
    <col min="6" max="7" width="10.28515625" customWidth="1"/>
    <col min="8" max="8" width="11.140625" customWidth="1"/>
  </cols>
  <sheetData>
    <row r="2" spans="1:12" ht="33.75" customHeight="1">
      <c r="A2" s="464" t="s">
        <v>1520</v>
      </c>
      <c r="B2" s="464"/>
      <c r="C2" s="464"/>
      <c r="D2" s="464"/>
      <c r="E2" s="464"/>
      <c r="F2" s="464"/>
      <c r="G2" s="464"/>
      <c r="H2" s="464"/>
      <c r="I2" s="464"/>
      <c r="J2" s="152"/>
      <c r="K2" s="152"/>
      <c r="L2" s="152"/>
    </row>
    <row r="4" spans="1:12" ht="36">
      <c r="A4" s="153" t="s">
        <v>425</v>
      </c>
      <c r="B4" s="154" t="s">
        <v>1186</v>
      </c>
      <c r="C4" s="155" t="s">
        <v>1513</v>
      </c>
      <c r="D4" s="155" t="s">
        <v>1514</v>
      </c>
      <c r="E4" s="155" t="s">
        <v>1515</v>
      </c>
      <c r="F4" s="155" t="s">
        <v>1250</v>
      </c>
      <c r="G4" s="155" t="s">
        <v>1266</v>
      </c>
      <c r="H4" s="155" t="s">
        <v>1266</v>
      </c>
      <c r="I4" s="155" t="s">
        <v>1524</v>
      </c>
    </row>
    <row r="5" spans="1:12">
      <c r="A5" s="130" t="s">
        <v>1262</v>
      </c>
      <c r="B5" s="74" t="s">
        <v>1131</v>
      </c>
      <c r="C5" s="156">
        <v>625</v>
      </c>
      <c r="D5" s="156">
        <v>200</v>
      </c>
      <c r="E5" s="156">
        <v>250</v>
      </c>
      <c r="F5" s="156">
        <v>36</v>
      </c>
      <c r="G5" s="156">
        <v>1.125</v>
      </c>
      <c r="H5" s="156">
        <v>1.1339999999999999</v>
      </c>
      <c r="I5" s="159"/>
    </row>
    <row r="6" spans="1:12">
      <c r="A6" s="130" t="s">
        <v>1263</v>
      </c>
      <c r="B6" s="74" t="s">
        <v>1131</v>
      </c>
      <c r="C6" s="156">
        <v>625</v>
      </c>
      <c r="D6" s="156">
        <v>300</v>
      </c>
      <c r="E6" s="156">
        <v>250</v>
      </c>
      <c r="F6" s="156">
        <v>24</v>
      </c>
      <c r="G6" s="156">
        <v>1.125</v>
      </c>
      <c r="H6" s="156">
        <v>1.1339999999999999</v>
      </c>
      <c r="I6" s="159"/>
    </row>
    <row r="7" spans="1:12" ht="13.5" customHeight="1">
      <c r="A7" s="130" t="s">
        <v>1264</v>
      </c>
      <c r="B7" s="74" t="s">
        <v>1131</v>
      </c>
      <c r="C7" s="156">
        <v>625</v>
      </c>
      <c r="D7" s="156">
        <v>400</v>
      </c>
      <c r="E7" s="156">
        <v>250</v>
      </c>
      <c r="F7" s="156">
        <v>18</v>
      </c>
      <c r="G7" s="156">
        <v>1.125</v>
      </c>
      <c r="H7" s="156">
        <v>1.1339999999999999</v>
      </c>
      <c r="I7" s="159"/>
    </row>
    <row r="8" spans="1:12" ht="13.5" customHeight="1">
      <c r="A8" s="172" t="s">
        <v>1550</v>
      </c>
      <c r="B8" s="74">
        <v>4100</v>
      </c>
      <c r="C8" s="156">
        <v>625</v>
      </c>
      <c r="D8" s="156">
        <v>100</v>
      </c>
      <c r="E8" s="156">
        <v>250</v>
      </c>
      <c r="F8" s="156">
        <v>72</v>
      </c>
      <c r="G8" s="156">
        <v>1.125</v>
      </c>
      <c r="H8" s="156">
        <v>1.1339999999999999</v>
      </c>
      <c r="I8" s="343">
        <v>9</v>
      </c>
    </row>
    <row r="9" spans="1:12" s="39" customFormat="1">
      <c r="A9" s="172" t="s">
        <v>1259</v>
      </c>
      <c r="B9" s="74">
        <v>3400</v>
      </c>
      <c r="C9" s="156">
        <v>625</v>
      </c>
      <c r="D9" s="173">
        <v>200</v>
      </c>
      <c r="E9" s="173">
        <v>250</v>
      </c>
      <c r="F9" s="173">
        <v>36</v>
      </c>
      <c r="G9" s="173">
        <v>1.125</v>
      </c>
      <c r="H9" s="156">
        <v>1.1339999999999999</v>
      </c>
      <c r="I9" s="399">
        <v>18</v>
      </c>
    </row>
    <row r="10" spans="1:12" s="39" customFormat="1">
      <c r="A10" s="172" t="s">
        <v>1260</v>
      </c>
      <c r="B10" s="74">
        <v>3400</v>
      </c>
      <c r="C10" s="156">
        <v>625</v>
      </c>
      <c r="D10" s="173">
        <v>300</v>
      </c>
      <c r="E10" s="173">
        <v>250</v>
      </c>
      <c r="F10" s="173">
        <v>24</v>
      </c>
      <c r="G10" s="173">
        <v>1.125</v>
      </c>
      <c r="H10" s="156">
        <v>1.1339999999999999</v>
      </c>
      <c r="I10" s="399">
        <v>27</v>
      </c>
    </row>
    <row r="11" spans="1:12" s="39" customFormat="1">
      <c r="A11" s="172" t="s">
        <v>1261</v>
      </c>
      <c r="B11" s="74">
        <v>3400</v>
      </c>
      <c r="C11" s="156">
        <v>625</v>
      </c>
      <c r="D11" s="173">
        <v>400</v>
      </c>
      <c r="E11" s="173">
        <v>250</v>
      </c>
      <c r="F11" s="173">
        <v>18</v>
      </c>
      <c r="G11" s="173">
        <v>1.125</v>
      </c>
      <c r="H11" s="156">
        <v>1.1339999999999999</v>
      </c>
      <c r="I11" s="399">
        <v>36</v>
      </c>
    </row>
    <row r="12" spans="1:12">
      <c r="A12" s="131" t="s">
        <v>1267</v>
      </c>
      <c r="B12" s="74">
        <v>3400</v>
      </c>
      <c r="C12" s="156">
        <v>590</v>
      </c>
      <c r="D12" s="156">
        <v>300</v>
      </c>
      <c r="E12" s="156">
        <v>250</v>
      </c>
      <c r="F12" s="156">
        <v>24</v>
      </c>
      <c r="G12" s="156">
        <v>1.125</v>
      </c>
      <c r="H12" s="156">
        <v>1.1339999999999999</v>
      </c>
      <c r="I12" s="159"/>
    </row>
    <row r="13" spans="1:12">
      <c r="A13" s="131" t="s">
        <v>1268</v>
      </c>
      <c r="B13" s="74">
        <v>3400</v>
      </c>
      <c r="C13" s="156">
        <v>590</v>
      </c>
      <c r="D13" s="156">
        <v>400</v>
      </c>
      <c r="E13" s="156">
        <v>250</v>
      </c>
      <c r="F13" s="156">
        <v>18</v>
      </c>
      <c r="G13" s="156">
        <v>1.125</v>
      </c>
      <c r="H13" s="156">
        <v>1.1339999999999999</v>
      </c>
      <c r="I13" s="159"/>
    </row>
    <row r="15" spans="1:12" ht="15.75">
      <c r="A15" s="421" t="s">
        <v>1512</v>
      </c>
      <c r="B15" s="421"/>
      <c r="C15" s="421"/>
      <c r="D15" s="421"/>
      <c r="E15" s="421"/>
      <c r="F15" s="421"/>
      <c r="G15" s="421"/>
      <c r="H15" s="421"/>
      <c r="I15" s="421"/>
      <c r="J15" s="157"/>
      <c r="K15" s="157"/>
      <c r="L15" s="157"/>
    </row>
  </sheetData>
  <sheetProtection password="9452" sheet="1" objects="1" scenarios="1" selectLockedCells="1" selectUnlockedCells="1"/>
  <mergeCells count="2">
    <mergeCell ref="A15:I15"/>
    <mergeCell ref="A2:I2"/>
  </mergeCells>
  <phoneticPr fontId="9" type="noConversion"/>
  <pageMargins left="0.75" right="0.75" top="1" bottom="1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A2" sqref="A2:H2"/>
    </sheetView>
  </sheetViews>
  <sheetFormatPr defaultRowHeight="12.75"/>
  <cols>
    <col min="1" max="1" width="35" customWidth="1"/>
    <col min="2" max="2" width="23" customWidth="1"/>
    <col min="3" max="5" width="9.5703125" customWidth="1"/>
    <col min="6" max="6" width="10.28515625" customWidth="1"/>
    <col min="7" max="7" width="11.140625" customWidth="1"/>
  </cols>
  <sheetData>
    <row r="2" spans="1:11" ht="33.75" customHeight="1">
      <c r="A2" s="464" t="s">
        <v>1522</v>
      </c>
      <c r="B2" s="464"/>
      <c r="C2" s="464"/>
      <c r="D2" s="464"/>
      <c r="E2" s="464"/>
      <c r="F2" s="464"/>
      <c r="G2" s="464"/>
      <c r="H2" s="464"/>
      <c r="I2" s="152"/>
      <c r="J2" s="152"/>
      <c r="K2" s="152"/>
    </row>
    <row r="4" spans="1:11" ht="24">
      <c r="A4" s="153" t="s">
        <v>425</v>
      </c>
      <c r="B4" s="154" t="s">
        <v>1186</v>
      </c>
      <c r="C4" s="155" t="s">
        <v>1513</v>
      </c>
      <c r="D4" s="155" t="s">
        <v>1514</v>
      </c>
      <c r="E4" s="155" t="s">
        <v>1515</v>
      </c>
      <c r="F4" s="155" t="s">
        <v>1250</v>
      </c>
      <c r="G4" s="155" t="s">
        <v>1266</v>
      </c>
      <c r="H4" s="155" t="s">
        <v>1524</v>
      </c>
    </row>
    <row r="5" spans="1:11">
      <c r="A5" s="170" t="s">
        <v>1749</v>
      </c>
      <c r="B5" s="74">
        <v>2470</v>
      </c>
      <c r="C5" s="156">
        <v>588</v>
      </c>
      <c r="D5" s="156">
        <v>188</v>
      </c>
      <c r="E5" s="156">
        <v>300</v>
      </c>
      <c r="F5" s="156">
        <v>40</v>
      </c>
      <c r="G5" s="156">
        <v>1.33</v>
      </c>
      <c r="H5" s="197">
        <v>25</v>
      </c>
    </row>
    <row r="6" spans="1:11">
      <c r="A6" s="170" t="s">
        <v>1750</v>
      </c>
      <c r="B6" s="74">
        <v>2530</v>
      </c>
      <c r="C6" s="156">
        <v>588</v>
      </c>
      <c r="D6" s="156">
        <v>380</v>
      </c>
      <c r="E6" s="156">
        <v>300</v>
      </c>
      <c r="F6" s="156">
        <v>40</v>
      </c>
      <c r="G6" s="156">
        <v>1.33</v>
      </c>
      <c r="H6" s="197">
        <v>45</v>
      </c>
    </row>
    <row r="7" spans="1:11">
      <c r="A7" s="170" t="s">
        <v>109</v>
      </c>
      <c r="B7" s="74">
        <v>2500</v>
      </c>
      <c r="C7" s="156">
        <v>588</v>
      </c>
      <c r="D7" s="156">
        <v>188</v>
      </c>
      <c r="E7" s="156">
        <v>300</v>
      </c>
      <c r="F7" s="156">
        <v>40</v>
      </c>
      <c r="G7" s="156">
        <v>1.33</v>
      </c>
      <c r="H7" s="197">
        <v>25</v>
      </c>
    </row>
    <row r="8" spans="1:11">
      <c r="A8" s="170" t="s">
        <v>110</v>
      </c>
      <c r="B8" s="74">
        <v>2550</v>
      </c>
      <c r="C8" s="156">
        <v>588</v>
      </c>
      <c r="D8" s="156">
        <v>380</v>
      </c>
      <c r="E8" s="156">
        <v>300</v>
      </c>
      <c r="F8" s="156">
        <v>40</v>
      </c>
      <c r="G8" s="156">
        <v>1.33</v>
      </c>
      <c r="H8" s="197">
        <v>45</v>
      </c>
    </row>
    <row r="9" spans="1:11">
      <c r="A9" s="170" t="s">
        <v>322</v>
      </c>
      <c r="B9" s="74">
        <v>4275</v>
      </c>
      <c r="C9" s="156">
        <v>588</v>
      </c>
      <c r="D9" s="156">
        <v>300</v>
      </c>
      <c r="E9" s="156">
        <v>100</v>
      </c>
      <c r="F9" s="156" t="s">
        <v>323</v>
      </c>
      <c r="G9" s="156"/>
      <c r="H9" s="197"/>
    </row>
    <row r="10" spans="1:11">
      <c r="A10" s="170" t="s">
        <v>111</v>
      </c>
      <c r="B10" s="158">
        <v>100</v>
      </c>
      <c r="C10" s="170"/>
      <c r="D10" s="170"/>
      <c r="E10" s="170"/>
      <c r="F10" s="170"/>
      <c r="G10" s="170"/>
      <c r="H10" s="197">
        <v>30</v>
      </c>
    </row>
    <row r="11" spans="1:11" ht="33.75" customHeight="1">
      <c r="A11" s="464" t="s">
        <v>424</v>
      </c>
      <c r="B11" s="464"/>
      <c r="C11" s="464"/>
      <c r="D11" s="464"/>
      <c r="E11" s="464"/>
      <c r="F11" s="464"/>
      <c r="G11" s="464"/>
      <c r="H11" s="464"/>
    </row>
    <row r="12" spans="1:11" ht="23.25" customHeight="1"/>
    <row r="13" spans="1:11" ht="23.25" customHeight="1">
      <c r="A13" s="153" t="s">
        <v>425</v>
      </c>
      <c r="B13" s="154" t="s">
        <v>1186</v>
      </c>
      <c r="C13" s="155" t="s">
        <v>1513</v>
      </c>
      <c r="D13" s="155" t="s">
        <v>1514</v>
      </c>
      <c r="E13" s="155" t="s">
        <v>1515</v>
      </c>
      <c r="F13" s="155" t="s">
        <v>1250</v>
      </c>
      <c r="G13" s="155" t="s">
        <v>1266</v>
      </c>
      <c r="H13" s="155" t="s">
        <v>1524</v>
      </c>
    </row>
    <row r="14" spans="1:11">
      <c r="A14" s="170" t="s">
        <v>1729</v>
      </c>
      <c r="B14" s="74">
        <v>3000</v>
      </c>
      <c r="C14" s="156">
        <v>588</v>
      </c>
      <c r="D14" s="156">
        <v>188</v>
      </c>
      <c r="E14" s="156">
        <v>300</v>
      </c>
      <c r="F14" s="156">
        <v>40</v>
      </c>
      <c r="G14" s="156">
        <v>1.44</v>
      </c>
      <c r="H14" s="197">
        <v>20</v>
      </c>
    </row>
    <row r="15" spans="1:11">
      <c r="A15" s="170" t="s">
        <v>1730</v>
      </c>
      <c r="B15" s="74">
        <v>3100</v>
      </c>
      <c r="C15" s="156">
        <v>588</v>
      </c>
      <c r="D15" s="156">
        <v>380</v>
      </c>
      <c r="E15" s="156">
        <v>300</v>
      </c>
      <c r="F15" s="156">
        <v>20</v>
      </c>
      <c r="G15" s="156">
        <v>1.44</v>
      </c>
      <c r="H15" s="197">
        <v>30</v>
      </c>
    </row>
    <row r="16" spans="1:11">
      <c r="A16" s="170" t="s">
        <v>1731</v>
      </c>
      <c r="B16" s="74">
        <v>3100</v>
      </c>
      <c r="C16" s="156">
        <v>588</v>
      </c>
      <c r="D16" s="156">
        <v>188</v>
      </c>
      <c r="E16" s="156">
        <v>300</v>
      </c>
      <c r="F16" s="156">
        <v>40</v>
      </c>
      <c r="G16" s="156">
        <v>1.44</v>
      </c>
      <c r="H16" s="197">
        <v>20</v>
      </c>
    </row>
    <row r="17" spans="1:8">
      <c r="A17" s="170" t="s">
        <v>1732</v>
      </c>
      <c r="B17" s="74">
        <v>3150</v>
      </c>
      <c r="C17" s="156">
        <v>588</v>
      </c>
      <c r="D17" s="156">
        <v>380</v>
      </c>
      <c r="E17" s="156">
        <v>300</v>
      </c>
      <c r="F17" s="156">
        <v>20</v>
      </c>
      <c r="G17" s="156">
        <v>1.44</v>
      </c>
      <c r="H17" s="197">
        <v>30</v>
      </c>
    </row>
    <row r="18" spans="1:8">
      <c r="A18" s="170" t="s">
        <v>111</v>
      </c>
      <c r="B18" s="158">
        <v>100</v>
      </c>
      <c r="C18" s="170"/>
      <c r="D18" s="170"/>
      <c r="E18" s="170"/>
      <c r="F18" s="170"/>
      <c r="G18" s="170"/>
      <c r="H18" s="197">
        <v>30</v>
      </c>
    </row>
    <row r="19" spans="1:8" ht="33.75" customHeight="1">
      <c r="A19" s="464" t="s">
        <v>1523</v>
      </c>
      <c r="B19" s="464"/>
      <c r="C19" s="464"/>
      <c r="D19" s="464"/>
      <c r="E19" s="464"/>
      <c r="F19" s="464"/>
      <c r="G19" s="464"/>
      <c r="H19" s="464"/>
    </row>
    <row r="21" spans="1:8" ht="24">
      <c r="A21" s="153" t="s">
        <v>425</v>
      </c>
      <c r="B21" s="154" t="s">
        <v>1186</v>
      </c>
      <c r="C21" s="155" t="s">
        <v>1513</v>
      </c>
      <c r="D21" s="155" t="s">
        <v>1514</v>
      </c>
      <c r="E21" s="155" t="s">
        <v>1515</v>
      </c>
      <c r="F21" s="155" t="s">
        <v>1250</v>
      </c>
      <c r="G21" s="155" t="s">
        <v>1266</v>
      </c>
      <c r="H21" s="155" t="s">
        <v>1524</v>
      </c>
    </row>
    <row r="22" spans="1:8">
      <c r="A22" s="170" t="s">
        <v>1546</v>
      </c>
      <c r="B22" s="74" t="s">
        <v>1733</v>
      </c>
      <c r="C22" s="156">
        <v>625</v>
      </c>
      <c r="D22" s="156">
        <v>200</v>
      </c>
      <c r="E22" s="156">
        <v>250</v>
      </c>
      <c r="F22" s="156">
        <v>40</v>
      </c>
      <c r="G22" s="156">
        <v>1.5</v>
      </c>
      <c r="H22" s="197">
        <v>31</v>
      </c>
    </row>
    <row r="23" spans="1:8">
      <c r="A23" s="170" t="s">
        <v>1546</v>
      </c>
      <c r="B23" s="74" t="s">
        <v>1733</v>
      </c>
      <c r="C23" s="156">
        <v>625</v>
      </c>
      <c r="D23" s="156">
        <v>240</v>
      </c>
      <c r="E23" s="156">
        <v>250</v>
      </c>
      <c r="F23" s="156">
        <v>40</v>
      </c>
      <c r="G23" s="156">
        <v>1.5</v>
      </c>
      <c r="H23" s="197">
        <v>31</v>
      </c>
    </row>
    <row r="24" spans="1:8">
      <c r="A24" s="170" t="s">
        <v>1546</v>
      </c>
      <c r="B24" s="74" t="s">
        <v>1733</v>
      </c>
      <c r="C24" s="156">
        <v>625</v>
      </c>
      <c r="D24" s="156">
        <v>300</v>
      </c>
      <c r="E24" s="156">
        <v>250</v>
      </c>
      <c r="F24" s="156">
        <v>40</v>
      </c>
      <c r="G24" s="156">
        <v>1.5</v>
      </c>
      <c r="H24" s="197">
        <v>31</v>
      </c>
    </row>
    <row r="25" spans="1:8">
      <c r="A25" s="170" t="s">
        <v>1546</v>
      </c>
      <c r="B25" s="74" t="s">
        <v>1733</v>
      </c>
      <c r="C25" s="156">
        <v>625</v>
      </c>
      <c r="D25" s="156">
        <v>400</v>
      </c>
      <c r="E25" s="156">
        <v>250</v>
      </c>
      <c r="F25" s="156">
        <v>40</v>
      </c>
      <c r="G25" s="156">
        <v>1.5</v>
      </c>
      <c r="H25" s="197">
        <v>31</v>
      </c>
    </row>
    <row r="26" spans="1:8">
      <c r="A26" s="170" t="s">
        <v>1751</v>
      </c>
      <c r="B26" s="74" t="s">
        <v>1752</v>
      </c>
      <c r="C26" s="156">
        <v>625</v>
      </c>
      <c r="D26" s="156">
        <v>200</v>
      </c>
      <c r="E26" s="156">
        <v>250</v>
      </c>
      <c r="F26" s="156">
        <v>40</v>
      </c>
      <c r="G26" s="156">
        <v>1.5</v>
      </c>
      <c r="H26" s="197">
        <v>33</v>
      </c>
    </row>
    <row r="27" spans="1:8">
      <c r="A27" s="170" t="s">
        <v>1751</v>
      </c>
      <c r="B27" s="74" t="s">
        <v>1752</v>
      </c>
      <c r="C27" s="156">
        <v>625</v>
      </c>
      <c r="D27" s="156">
        <v>240</v>
      </c>
      <c r="E27" s="156">
        <v>250</v>
      </c>
      <c r="F27" s="156">
        <v>40</v>
      </c>
      <c r="G27" s="156">
        <v>1.5</v>
      </c>
      <c r="H27" s="197">
        <v>33</v>
      </c>
    </row>
    <row r="28" spans="1:8">
      <c r="A28" s="170" t="s">
        <v>1751</v>
      </c>
      <c r="B28" s="74" t="s">
        <v>1752</v>
      </c>
      <c r="C28" s="156">
        <v>625</v>
      </c>
      <c r="D28" s="156">
        <v>300</v>
      </c>
      <c r="E28" s="156">
        <v>250</v>
      </c>
      <c r="F28" s="156">
        <v>40</v>
      </c>
      <c r="G28" s="156">
        <v>1.5</v>
      </c>
      <c r="H28" s="197">
        <v>33</v>
      </c>
    </row>
    <row r="29" spans="1:8">
      <c r="A29" s="170" t="s">
        <v>1751</v>
      </c>
      <c r="B29" s="74" t="s">
        <v>1752</v>
      </c>
      <c r="C29" s="156">
        <v>625</v>
      </c>
      <c r="D29" s="156">
        <v>400</v>
      </c>
      <c r="E29" s="156">
        <v>250</v>
      </c>
      <c r="F29" s="156">
        <v>40</v>
      </c>
      <c r="G29" s="156">
        <v>1.5</v>
      </c>
      <c r="H29" s="197">
        <v>33</v>
      </c>
    </row>
    <row r="30" spans="1:8">
      <c r="A30" s="170" t="s">
        <v>1748</v>
      </c>
      <c r="B30" s="74" t="s">
        <v>1734</v>
      </c>
      <c r="C30" s="156">
        <v>625</v>
      </c>
      <c r="D30" s="156">
        <v>200</v>
      </c>
      <c r="E30" s="156">
        <v>250</v>
      </c>
      <c r="F30" s="156">
        <v>40</v>
      </c>
      <c r="G30" s="156">
        <v>1.5</v>
      </c>
      <c r="H30" s="197">
        <v>31</v>
      </c>
    </row>
    <row r="31" spans="1:8">
      <c r="A31" s="170" t="s">
        <v>1748</v>
      </c>
      <c r="B31" s="74" t="s">
        <v>1734</v>
      </c>
      <c r="C31" s="156">
        <v>625</v>
      </c>
      <c r="D31" s="156">
        <v>300</v>
      </c>
      <c r="E31" s="156">
        <v>250</v>
      </c>
      <c r="F31" s="156">
        <v>40</v>
      </c>
      <c r="G31" s="156">
        <v>1.5</v>
      </c>
      <c r="H31" s="197">
        <v>31</v>
      </c>
    </row>
    <row r="32" spans="1:8" ht="12.75" customHeight="1">
      <c r="A32" s="170" t="s">
        <v>1748</v>
      </c>
      <c r="B32" s="74" t="s">
        <v>1734</v>
      </c>
      <c r="C32" s="156">
        <v>625</v>
      </c>
      <c r="D32" s="156">
        <v>400</v>
      </c>
      <c r="E32" s="156">
        <v>250</v>
      </c>
      <c r="F32" s="156">
        <v>40</v>
      </c>
      <c r="G32" s="156">
        <v>1.5</v>
      </c>
      <c r="H32" s="197">
        <v>31</v>
      </c>
    </row>
    <row r="33" spans="1:11" ht="33.75" customHeight="1">
      <c r="A33" s="464" t="s">
        <v>132</v>
      </c>
      <c r="B33" s="464"/>
      <c r="C33" s="464"/>
      <c r="D33" s="464"/>
      <c r="E33" s="464"/>
      <c r="F33" s="464"/>
      <c r="G33" s="464"/>
      <c r="H33" s="464"/>
    </row>
    <row r="34" spans="1:11" ht="23.25" customHeight="1">
      <c r="A34" s="153" t="s">
        <v>425</v>
      </c>
      <c r="B34" s="154" t="s">
        <v>1186</v>
      </c>
      <c r="C34" s="155"/>
      <c r="D34" s="155"/>
      <c r="E34" s="155"/>
      <c r="F34" s="155" t="s">
        <v>1250</v>
      </c>
      <c r="G34" s="155"/>
      <c r="H34" s="155" t="s">
        <v>1524</v>
      </c>
    </row>
    <row r="35" spans="1:11">
      <c r="A35" s="170" t="s">
        <v>115</v>
      </c>
      <c r="B35" s="74">
        <v>155</v>
      </c>
      <c r="C35" s="156"/>
      <c r="D35" s="156"/>
      <c r="E35" s="156"/>
      <c r="F35" s="156">
        <v>48</v>
      </c>
      <c r="G35" s="156"/>
      <c r="H35" s="197">
        <v>25</v>
      </c>
    </row>
    <row r="36" spans="1:11">
      <c r="A36" s="170" t="s">
        <v>131</v>
      </c>
      <c r="B36" s="74">
        <v>165</v>
      </c>
      <c r="C36" s="156"/>
      <c r="D36" s="156"/>
      <c r="E36" s="156"/>
      <c r="F36" s="156">
        <v>48</v>
      </c>
      <c r="G36" s="156"/>
      <c r="H36" s="197">
        <v>25</v>
      </c>
    </row>
    <row r="37" spans="1:11">
      <c r="A37" s="170" t="s">
        <v>1560</v>
      </c>
      <c r="B37" s="74">
        <v>159</v>
      </c>
      <c r="C37" s="156"/>
      <c r="D37" s="156"/>
      <c r="E37" s="156"/>
      <c r="F37" s="156">
        <v>48</v>
      </c>
      <c r="G37" s="156"/>
      <c r="H37" s="197">
        <v>25</v>
      </c>
    </row>
    <row r="38" spans="1:11" ht="15.75">
      <c r="A38" s="170" t="s">
        <v>1753</v>
      </c>
      <c r="B38" s="74">
        <v>186</v>
      </c>
      <c r="C38" s="156"/>
      <c r="D38" s="156"/>
      <c r="E38" s="156"/>
      <c r="F38" s="156">
        <v>48</v>
      </c>
      <c r="G38" s="156"/>
      <c r="H38" s="197">
        <v>30</v>
      </c>
      <c r="I38" s="157"/>
      <c r="J38" s="157"/>
      <c r="K38" s="157"/>
    </row>
  </sheetData>
  <sheetProtection password="9452" sheet="1" objects="1" scenarios="1" selectLockedCells="1" selectUnlockedCells="1"/>
  <mergeCells count="4">
    <mergeCell ref="A33:H33"/>
    <mergeCell ref="A11:H11"/>
    <mergeCell ref="A2:H2"/>
    <mergeCell ref="A19:H19"/>
  </mergeCells>
  <phoneticPr fontId="9" type="noConversion"/>
  <pageMargins left="0.75" right="0.75" top="1" bottom="1" header="0.5" footer="0.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workbookViewId="0">
      <selection activeCell="A2" sqref="A2:L2"/>
    </sheetView>
  </sheetViews>
  <sheetFormatPr defaultRowHeight="12.75"/>
  <cols>
    <col min="1" max="1" width="13.5703125" customWidth="1"/>
    <col min="2" max="2" width="32.5703125" customWidth="1"/>
    <col min="3" max="3" width="9.85546875" customWidth="1"/>
    <col min="4" max="4" width="7.85546875" customWidth="1"/>
    <col min="5" max="6" width="9.140625" customWidth="1"/>
    <col min="7" max="7" width="8.42578125" customWidth="1"/>
    <col min="8" max="8" width="10.7109375" customWidth="1"/>
  </cols>
  <sheetData>
    <row r="2" spans="1:12" ht="33.75" customHeight="1">
      <c r="A2" s="465" t="s">
        <v>1519</v>
      </c>
      <c r="B2" s="465"/>
      <c r="C2" s="465"/>
      <c r="D2" s="465"/>
      <c r="E2" s="465"/>
      <c r="F2" s="465"/>
      <c r="G2" s="466"/>
      <c r="H2" s="466"/>
      <c r="I2" s="466"/>
      <c r="J2" s="466"/>
      <c r="K2" s="466"/>
      <c r="L2" s="466"/>
    </row>
    <row r="3" spans="1:12" ht="40.5" customHeight="1">
      <c r="A3" s="403" t="s">
        <v>1777</v>
      </c>
      <c r="B3" s="403" t="s">
        <v>1778</v>
      </c>
      <c r="C3" s="403" t="s">
        <v>313</v>
      </c>
      <c r="D3" s="403" t="s">
        <v>1779</v>
      </c>
      <c r="E3" s="404" t="s">
        <v>1755</v>
      </c>
      <c r="F3" s="404" t="s">
        <v>1780</v>
      </c>
      <c r="G3" s="404" t="s">
        <v>1781</v>
      </c>
      <c r="H3" s="404" t="s">
        <v>1250</v>
      </c>
      <c r="I3" s="404" t="s">
        <v>1782</v>
      </c>
      <c r="J3" s="404" t="s">
        <v>1783</v>
      </c>
      <c r="K3" s="404" t="s">
        <v>1784</v>
      </c>
      <c r="L3" s="404" t="s">
        <v>1785</v>
      </c>
    </row>
    <row r="4" spans="1:12" ht="17.25" customHeight="1">
      <c r="A4" s="399" t="s">
        <v>1563</v>
      </c>
      <c r="B4" s="399" t="s">
        <v>1786</v>
      </c>
      <c r="C4" s="399" t="s">
        <v>1787</v>
      </c>
      <c r="D4" s="399" t="s">
        <v>1788</v>
      </c>
      <c r="E4" s="405">
        <v>10.5</v>
      </c>
      <c r="F4" s="406">
        <v>210</v>
      </c>
      <c r="G4" s="407" t="s">
        <v>426</v>
      </c>
      <c r="H4" s="399">
        <v>360</v>
      </c>
      <c r="I4" s="399" t="s">
        <v>1789</v>
      </c>
      <c r="J4" s="408">
        <v>16</v>
      </c>
      <c r="K4" s="399">
        <v>6480</v>
      </c>
      <c r="L4" s="399">
        <v>1360</v>
      </c>
    </row>
    <row r="5" spans="1:12" ht="17.25" customHeight="1">
      <c r="A5" s="399" t="s">
        <v>1563</v>
      </c>
      <c r="B5" s="399" t="s">
        <v>1790</v>
      </c>
      <c r="C5" s="399" t="s">
        <v>1791</v>
      </c>
      <c r="D5" s="399" t="s">
        <v>1788</v>
      </c>
      <c r="E5" s="405">
        <v>10.130000000000001</v>
      </c>
      <c r="F5" s="406">
        <v>210</v>
      </c>
      <c r="G5" s="407" t="s">
        <v>426</v>
      </c>
      <c r="H5" s="399">
        <v>267</v>
      </c>
      <c r="I5" s="399" t="s">
        <v>1789</v>
      </c>
      <c r="J5" s="408">
        <v>20</v>
      </c>
      <c r="K5" s="399">
        <v>5340</v>
      </c>
      <c r="L5" s="399">
        <v>960</v>
      </c>
    </row>
    <row r="6" spans="1:12" ht="17.25" customHeight="1">
      <c r="A6" s="399" t="s">
        <v>1792</v>
      </c>
      <c r="B6" s="399" t="s">
        <v>1793</v>
      </c>
      <c r="C6" s="399" t="s">
        <v>1794</v>
      </c>
      <c r="D6" s="399" t="s">
        <v>1795</v>
      </c>
      <c r="E6" s="409">
        <v>8</v>
      </c>
      <c r="F6" s="406">
        <v>175</v>
      </c>
      <c r="G6" s="410" t="s">
        <v>426</v>
      </c>
      <c r="H6" s="399">
        <v>262</v>
      </c>
      <c r="I6" s="399" t="s">
        <v>1796</v>
      </c>
      <c r="J6" s="408">
        <v>32</v>
      </c>
      <c r="K6" s="399">
        <v>8384</v>
      </c>
      <c r="L6" s="399">
        <v>603</v>
      </c>
    </row>
    <row r="7" spans="1:12" ht="17.25" customHeight="1">
      <c r="A7" s="399" t="s">
        <v>1792</v>
      </c>
      <c r="B7" s="399" t="s">
        <v>1797</v>
      </c>
      <c r="C7" s="399"/>
      <c r="D7" s="399" t="s">
        <v>1795</v>
      </c>
      <c r="E7" s="409">
        <v>9</v>
      </c>
      <c r="F7" s="406">
        <v>175</v>
      </c>
      <c r="G7" s="410" t="s">
        <v>426</v>
      </c>
      <c r="H7" s="399">
        <v>190</v>
      </c>
      <c r="I7" s="399" t="s">
        <v>1796</v>
      </c>
      <c r="J7" s="408">
        <v>32</v>
      </c>
      <c r="K7" s="399">
        <v>6080</v>
      </c>
      <c r="L7" s="399">
        <v>590</v>
      </c>
    </row>
    <row r="8" spans="1:12" ht="17.25" customHeight="1">
      <c r="A8" s="399" t="s">
        <v>1792</v>
      </c>
      <c r="B8" s="399" t="s">
        <v>1786</v>
      </c>
      <c r="C8" s="399" t="s">
        <v>1798</v>
      </c>
      <c r="D8" s="399" t="s">
        <v>1799</v>
      </c>
      <c r="E8" s="409">
        <v>9.5</v>
      </c>
      <c r="F8" s="406">
        <v>195</v>
      </c>
      <c r="G8" s="410" t="s">
        <v>426</v>
      </c>
      <c r="H8" s="399">
        <v>324</v>
      </c>
      <c r="I8" s="399" t="s">
        <v>1789</v>
      </c>
      <c r="J8" s="408">
        <v>18</v>
      </c>
      <c r="K8" s="399">
        <v>5832</v>
      </c>
      <c r="L8" s="399">
        <v>1235</v>
      </c>
    </row>
    <row r="9" spans="1:12" ht="17.25" customHeight="1">
      <c r="A9" s="399" t="s">
        <v>1792</v>
      </c>
      <c r="B9" s="399" t="s">
        <v>1800</v>
      </c>
      <c r="C9" s="399" t="s">
        <v>1801</v>
      </c>
      <c r="D9" s="399" t="s">
        <v>1802</v>
      </c>
      <c r="E9" s="409">
        <v>8.5</v>
      </c>
      <c r="F9" s="406">
        <v>195</v>
      </c>
      <c r="G9" s="410" t="s">
        <v>426</v>
      </c>
      <c r="H9" s="399"/>
      <c r="I9" s="399" t="s">
        <v>1789</v>
      </c>
      <c r="J9" s="408"/>
      <c r="K9" s="399"/>
      <c r="L9" s="399"/>
    </row>
    <row r="10" spans="1:12" ht="17.25" customHeight="1">
      <c r="A10" s="399" t="s">
        <v>1792</v>
      </c>
      <c r="B10" s="399" t="s">
        <v>1803</v>
      </c>
      <c r="C10" s="399" t="s">
        <v>1798</v>
      </c>
      <c r="D10" s="399"/>
      <c r="E10" s="409">
        <v>17.55</v>
      </c>
      <c r="F10" s="406">
        <v>195</v>
      </c>
      <c r="G10" s="410" t="s">
        <v>426</v>
      </c>
      <c r="H10" s="399">
        <v>237</v>
      </c>
      <c r="I10" s="399" t="s">
        <v>1789</v>
      </c>
      <c r="J10" s="408">
        <v>16</v>
      </c>
      <c r="K10" s="399">
        <v>4266</v>
      </c>
      <c r="L10" s="399">
        <v>1150</v>
      </c>
    </row>
    <row r="11" spans="1:12" ht="17.25" customHeight="1">
      <c r="A11" s="399" t="s">
        <v>1792</v>
      </c>
      <c r="B11" s="399" t="s">
        <v>1804</v>
      </c>
      <c r="C11" s="399" t="s">
        <v>1805</v>
      </c>
      <c r="D11" s="399" t="s">
        <v>1802</v>
      </c>
      <c r="E11" s="409">
        <v>15</v>
      </c>
      <c r="F11" s="406">
        <v>175</v>
      </c>
      <c r="G11" s="406">
        <v>85</v>
      </c>
      <c r="H11" s="399">
        <v>190</v>
      </c>
      <c r="I11" s="399" t="s">
        <v>1796</v>
      </c>
      <c r="J11" s="408">
        <v>32</v>
      </c>
      <c r="K11" s="399">
        <v>6080</v>
      </c>
      <c r="L11" s="399">
        <v>660</v>
      </c>
    </row>
    <row r="12" spans="1:12" ht="17.25" customHeight="1">
      <c r="A12" s="399" t="s">
        <v>1792</v>
      </c>
      <c r="B12" s="399" t="s">
        <v>1806</v>
      </c>
      <c r="C12" s="399" t="s">
        <v>1805</v>
      </c>
      <c r="D12" s="399" t="s">
        <v>1802</v>
      </c>
      <c r="E12" s="409">
        <v>17.579999999999998</v>
      </c>
      <c r="F12" s="406">
        <v>175</v>
      </c>
      <c r="G12" s="406">
        <v>85</v>
      </c>
      <c r="H12" s="399">
        <v>190</v>
      </c>
      <c r="I12" s="399" t="s">
        <v>1796</v>
      </c>
      <c r="J12" s="408">
        <v>32</v>
      </c>
      <c r="K12" s="399">
        <v>6080</v>
      </c>
      <c r="L12" s="399">
        <v>660</v>
      </c>
    </row>
    <row r="13" spans="1:12" ht="17.25" customHeight="1">
      <c r="A13" s="399" t="s">
        <v>1792</v>
      </c>
      <c r="B13" s="399" t="s">
        <v>1807</v>
      </c>
      <c r="C13" s="399" t="s">
        <v>1805</v>
      </c>
      <c r="D13" s="399" t="s">
        <v>1802</v>
      </c>
      <c r="E13" s="409">
        <v>18.940000000000001</v>
      </c>
      <c r="F13" s="406">
        <v>175</v>
      </c>
      <c r="G13" s="406">
        <v>85</v>
      </c>
      <c r="H13" s="399">
        <v>190</v>
      </c>
      <c r="I13" s="399" t="s">
        <v>1796</v>
      </c>
      <c r="J13" s="408">
        <v>32</v>
      </c>
      <c r="K13" s="399">
        <v>6080</v>
      </c>
      <c r="L13" s="399">
        <v>660</v>
      </c>
    </row>
    <row r="14" spans="1:12" ht="17.25" customHeight="1">
      <c r="A14" s="399" t="s">
        <v>1792</v>
      </c>
      <c r="B14" s="399" t="s">
        <v>1808</v>
      </c>
      <c r="C14" s="399" t="s">
        <v>1805</v>
      </c>
      <c r="D14" s="399" t="s">
        <v>1802</v>
      </c>
      <c r="E14" s="409">
        <v>21.04</v>
      </c>
      <c r="F14" s="406">
        <v>175</v>
      </c>
      <c r="G14" s="406">
        <v>85</v>
      </c>
      <c r="H14" s="399">
        <v>190</v>
      </c>
      <c r="I14" s="399" t="s">
        <v>1796</v>
      </c>
      <c r="J14" s="408">
        <v>32</v>
      </c>
      <c r="K14" s="399">
        <v>6080</v>
      </c>
      <c r="L14" s="399">
        <v>660</v>
      </c>
    </row>
    <row r="15" spans="1:12" ht="17.25" customHeight="1">
      <c r="A15" s="399" t="s">
        <v>1792</v>
      </c>
      <c r="B15" s="399" t="s">
        <v>1809</v>
      </c>
      <c r="C15" s="399" t="s">
        <v>1805</v>
      </c>
      <c r="D15" s="399" t="s">
        <v>1802</v>
      </c>
      <c r="E15" s="409">
        <v>21.64</v>
      </c>
      <c r="F15" s="406">
        <v>175</v>
      </c>
      <c r="G15" s="406">
        <v>85</v>
      </c>
      <c r="H15" s="399">
        <v>190</v>
      </c>
      <c r="I15" s="399" t="s">
        <v>1796</v>
      </c>
      <c r="J15" s="408">
        <v>32</v>
      </c>
      <c r="K15" s="399">
        <v>6080</v>
      </c>
      <c r="L15" s="399">
        <v>660</v>
      </c>
    </row>
    <row r="16" spans="1:12" ht="17.25" customHeight="1">
      <c r="A16" s="399" t="s">
        <v>1792</v>
      </c>
      <c r="B16" s="399" t="s">
        <v>1810</v>
      </c>
      <c r="C16" s="399" t="s">
        <v>1805</v>
      </c>
      <c r="D16" s="399" t="s">
        <v>1802</v>
      </c>
      <c r="E16" s="409">
        <v>23.67</v>
      </c>
      <c r="F16" s="406">
        <v>175</v>
      </c>
      <c r="G16" s="406">
        <v>85</v>
      </c>
      <c r="H16" s="399">
        <v>190</v>
      </c>
      <c r="I16" s="399" t="s">
        <v>1796</v>
      </c>
      <c r="J16" s="408">
        <v>32</v>
      </c>
      <c r="K16" s="399">
        <v>6080</v>
      </c>
      <c r="L16" s="399">
        <v>660</v>
      </c>
    </row>
    <row r="17" spans="1:12" ht="17.25" customHeight="1">
      <c r="A17" s="399" t="s">
        <v>1792</v>
      </c>
      <c r="B17" s="399" t="s">
        <v>1811</v>
      </c>
      <c r="C17" s="399" t="s">
        <v>1805</v>
      </c>
      <c r="D17" s="399" t="s">
        <v>1802</v>
      </c>
      <c r="E17" s="409">
        <v>11.1</v>
      </c>
      <c r="F17" s="406">
        <v>175</v>
      </c>
      <c r="G17" s="406">
        <v>85</v>
      </c>
      <c r="H17" s="399">
        <v>262</v>
      </c>
      <c r="I17" s="399" t="s">
        <v>1796</v>
      </c>
      <c r="J17" s="408">
        <v>32</v>
      </c>
      <c r="K17" s="399">
        <v>8384</v>
      </c>
      <c r="L17" s="399">
        <v>650</v>
      </c>
    </row>
    <row r="18" spans="1:12" ht="17.25" customHeight="1">
      <c r="A18" s="399" t="s">
        <v>1792</v>
      </c>
      <c r="B18" s="399" t="s">
        <v>1812</v>
      </c>
      <c r="C18" s="399" t="s">
        <v>1805</v>
      </c>
      <c r="D18" s="399" t="s">
        <v>1802</v>
      </c>
      <c r="E18" s="409">
        <v>13</v>
      </c>
      <c r="F18" s="406">
        <v>175</v>
      </c>
      <c r="G18" s="406">
        <v>85</v>
      </c>
      <c r="H18" s="399">
        <v>262</v>
      </c>
      <c r="I18" s="399" t="s">
        <v>1796</v>
      </c>
      <c r="J18" s="408">
        <v>32</v>
      </c>
      <c r="K18" s="399">
        <v>8384</v>
      </c>
      <c r="L18" s="399">
        <v>650</v>
      </c>
    </row>
    <row r="19" spans="1:12" ht="17.25" customHeight="1">
      <c r="A19" s="399" t="s">
        <v>1792</v>
      </c>
      <c r="B19" s="399" t="s">
        <v>1813</v>
      </c>
      <c r="C19" s="399" t="s">
        <v>1805</v>
      </c>
      <c r="D19" s="399" t="s">
        <v>1802</v>
      </c>
      <c r="E19" s="409">
        <v>14</v>
      </c>
      <c r="F19" s="406">
        <v>175</v>
      </c>
      <c r="G19" s="406">
        <v>85</v>
      </c>
      <c r="H19" s="399">
        <v>262</v>
      </c>
      <c r="I19" s="399" t="s">
        <v>1796</v>
      </c>
      <c r="J19" s="408">
        <v>32</v>
      </c>
      <c r="K19" s="399">
        <v>8384</v>
      </c>
      <c r="L19" s="399">
        <v>650</v>
      </c>
    </row>
    <row r="20" spans="1:12" ht="17.25" customHeight="1">
      <c r="A20" s="399" t="s">
        <v>1792</v>
      </c>
      <c r="B20" s="399" t="s">
        <v>1814</v>
      </c>
      <c r="C20" s="399" t="s">
        <v>1805</v>
      </c>
      <c r="D20" s="399" t="s">
        <v>1802</v>
      </c>
      <c r="E20" s="409">
        <v>16</v>
      </c>
      <c r="F20" s="406">
        <v>175</v>
      </c>
      <c r="G20" s="406">
        <v>85</v>
      </c>
      <c r="H20" s="399">
        <v>262</v>
      </c>
      <c r="I20" s="399" t="s">
        <v>1796</v>
      </c>
      <c r="J20" s="408">
        <v>32</v>
      </c>
      <c r="K20" s="399">
        <v>8384</v>
      </c>
      <c r="L20" s="399">
        <v>650</v>
      </c>
    </row>
    <row r="21" spans="1:12" ht="17.25" customHeight="1">
      <c r="A21" s="399" t="s">
        <v>1815</v>
      </c>
      <c r="B21" s="399" t="s">
        <v>1816</v>
      </c>
      <c r="C21" s="399" t="s">
        <v>1805</v>
      </c>
      <c r="D21" s="399" t="s">
        <v>1802</v>
      </c>
      <c r="E21" s="409">
        <v>16</v>
      </c>
      <c r="F21" s="406">
        <v>175</v>
      </c>
      <c r="G21" s="406">
        <v>85</v>
      </c>
      <c r="H21" s="399">
        <v>262</v>
      </c>
      <c r="I21" s="399" t="s">
        <v>1796</v>
      </c>
      <c r="J21" s="408">
        <v>32</v>
      </c>
      <c r="K21" s="399">
        <v>8384</v>
      </c>
      <c r="L21" s="399">
        <v>650</v>
      </c>
    </row>
    <row r="22" spans="1:12" ht="17.25" customHeight="1">
      <c r="A22" s="399" t="s">
        <v>1815</v>
      </c>
      <c r="B22" s="399" t="s">
        <v>1817</v>
      </c>
      <c r="C22" s="399" t="s">
        <v>1805</v>
      </c>
      <c r="D22" s="399" t="s">
        <v>1802</v>
      </c>
      <c r="E22" s="409">
        <v>17.5</v>
      </c>
      <c r="F22" s="406">
        <v>175</v>
      </c>
      <c r="G22" s="406">
        <v>85</v>
      </c>
      <c r="H22" s="399">
        <v>262</v>
      </c>
      <c r="I22" s="399" t="s">
        <v>1796</v>
      </c>
      <c r="J22" s="408">
        <v>32</v>
      </c>
      <c r="K22" s="399">
        <v>8384</v>
      </c>
      <c r="L22" s="399">
        <v>650</v>
      </c>
    </row>
    <row r="23" spans="1:12" ht="17.25" customHeight="1">
      <c r="A23" s="399" t="s">
        <v>1818</v>
      </c>
      <c r="B23" s="399" t="s">
        <v>1819</v>
      </c>
      <c r="C23" s="399" t="s">
        <v>1805</v>
      </c>
      <c r="D23" s="399" t="s">
        <v>1820</v>
      </c>
      <c r="E23" s="409">
        <v>10.8</v>
      </c>
      <c r="F23" s="411">
        <v>200</v>
      </c>
      <c r="G23" s="410" t="s">
        <v>426</v>
      </c>
      <c r="H23" s="399">
        <v>300</v>
      </c>
      <c r="I23" s="399" t="s">
        <v>1821</v>
      </c>
      <c r="J23" s="408">
        <v>18</v>
      </c>
      <c r="K23" s="399">
        <v>5400</v>
      </c>
      <c r="L23" s="399">
        <v>1000</v>
      </c>
    </row>
    <row r="24" spans="1:12" ht="17.25" customHeight="1">
      <c r="A24" s="399" t="s">
        <v>1822</v>
      </c>
      <c r="B24" s="399" t="s">
        <v>1786</v>
      </c>
      <c r="C24" s="399"/>
      <c r="D24" s="399"/>
      <c r="E24" s="409">
        <v>10.4</v>
      </c>
      <c r="F24" s="411"/>
      <c r="G24" s="410"/>
      <c r="H24" s="399"/>
      <c r="I24" s="399"/>
      <c r="J24" s="408"/>
      <c r="K24" s="399"/>
      <c r="L24" s="399"/>
    </row>
    <row r="25" spans="1:12" ht="17.25" customHeight="1">
      <c r="A25" s="399" t="s">
        <v>1822</v>
      </c>
      <c r="B25" s="399" t="s">
        <v>1800</v>
      </c>
      <c r="C25" s="399"/>
      <c r="D25" s="399"/>
      <c r="E25" s="409">
        <v>9.8000000000000007</v>
      </c>
      <c r="F25" s="411"/>
      <c r="G25" s="410"/>
      <c r="H25" s="399"/>
      <c r="I25" s="399"/>
      <c r="J25" s="408"/>
      <c r="K25" s="399"/>
      <c r="L25" s="399"/>
    </row>
    <row r="26" spans="1:12" ht="17.25" customHeight="1">
      <c r="A26" s="399" t="s">
        <v>1822</v>
      </c>
      <c r="B26" s="399" t="s">
        <v>1823</v>
      </c>
      <c r="C26" s="399" t="s">
        <v>1805</v>
      </c>
      <c r="D26" s="399" t="s">
        <v>1824</v>
      </c>
      <c r="E26" s="409">
        <v>7.7</v>
      </c>
      <c r="F26" s="406">
        <v>200</v>
      </c>
      <c r="G26" s="411" t="s">
        <v>238</v>
      </c>
      <c r="H26" s="399">
        <v>360</v>
      </c>
      <c r="I26" s="399"/>
      <c r="J26" s="408">
        <v>20</v>
      </c>
      <c r="K26" s="399">
        <v>7200</v>
      </c>
      <c r="L26" s="399">
        <v>1000</v>
      </c>
    </row>
    <row r="27" spans="1:12" ht="17.25" customHeight="1">
      <c r="A27" s="399" t="s">
        <v>1822</v>
      </c>
      <c r="B27" s="399" t="s">
        <v>1819</v>
      </c>
      <c r="C27" s="399" t="s">
        <v>1805</v>
      </c>
      <c r="D27" s="399" t="s">
        <v>1824</v>
      </c>
      <c r="E27" s="409">
        <v>9.8000000000000007</v>
      </c>
      <c r="F27" s="406">
        <v>200</v>
      </c>
      <c r="G27" s="411" t="s">
        <v>238</v>
      </c>
      <c r="H27" s="399">
        <v>267</v>
      </c>
      <c r="I27" s="399"/>
      <c r="J27" s="408">
        <v>20</v>
      </c>
      <c r="K27" s="399">
        <v>5340</v>
      </c>
      <c r="L27" s="399">
        <v>1000</v>
      </c>
    </row>
    <row r="28" spans="1:12" ht="17.25" customHeight="1">
      <c r="A28" s="399" t="s">
        <v>1822</v>
      </c>
      <c r="B28" s="399" t="s">
        <v>1825</v>
      </c>
      <c r="C28" s="399" t="s">
        <v>1805</v>
      </c>
      <c r="D28" s="399" t="s">
        <v>1824</v>
      </c>
      <c r="E28" s="409">
        <v>15</v>
      </c>
      <c r="F28" s="406">
        <v>200</v>
      </c>
      <c r="G28" s="411" t="s">
        <v>238</v>
      </c>
      <c r="H28" s="399">
        <v>267</v>
      </c>
      <c r="I28" s="399"/>
      <c r="J28" s="408">
        <v>20</v>
      </c>
      <c r="K28" s="399">
        <v>5340</v>
      </c>
      <c r="L28" s="399">
        <v>1000</v>
      </c>
    </row>
    <row r="29" spans="1:12" ht="17.25" customHeight="1">
      <c r="A29" s="399" t="s">
        <v>1826</v>
      </c>
      <c r="B29" s="399" t="s">
        <v>1827</v>
      </c>
      <c r="C29" s="399" t="s">
        <v>1828</v>
      </c>
      <c r="D29" s="399" t="s">
        <v>1829</v>
      </c>
      <c r="E29" s="409">
        <v>8.16</v>
      </c>
      <c r="F29" s="410" t="s">
        <v>426</v>
      </c>
      <c r="G29" s="410" t="s">
        <v>426</v>
      </c>
      <c r="H29" s="399">
        <v>408</v>
      </c>
      <c r="I29" s="399" t="s">
        <v>1830</v>
      </c>
      <c r="J29" s="408">
        <v>14</v>
      </c>
      <c r="K29" s="399">
        <v>5712</v>
      </c>
      <c r="L29" s="399">
        <v>1450</v>
      </c>
    </row>
    <row r="30" spans="1:12" ht="17.25" customHeight="1">
      <c r="A30" s="399" t="s">
        <v>1826</v>
      </c>
      <c r="B30" s="399" t="s">
        <v>1831</v>
      </c>
      <c r="C30" s="399" t="s">
        <v>1828</v>
      </c>
      <c r="D30" s="399" t="s">
        <v>1829</v>
      </c>
      <c r="E30" s="409">
        <v>8.6999999999999993</v>
      </c>
      <c r="F30" s="410" t="s">
        <v>426</v>
      </c>
      <c r="G30" s="410" t="s">
        <v>426</v>
      </c>
      <c r="H30" s="399">
        <v>408</v>
      </c>
      <c r="I30" s="399" t="s">
        <v>1830</v>
      </c>
      <c r="J30" s="408">
        <v>14</v>
      </c>
      <c r="K30" s="399">
        <v>5712</v>
      </c>
      <c r="L30" s="399">
        <v>1450</v>
      </c>
    </row>
    <row r="31" spans="1:12" ht="17.25" customHeight="1">
      <c r="A31" s="399" t="s">
        <v>1826</v>
      </c>
      <c r="B31" s="399" t="s">
        <v>1832</v>
      </c>
      <c r="C31" s="399" t="s">
        <v>1828</v>
      </c>
      <c r="D31" s="399" t="s">
        <v>1829</v>
      </c>
      <c r="E31" s="409">
        <v>12.46</v>
      </c>
      <c r="F31" s="410" t="s">
        <v>426</v>
      </c>
      <c r="G31" s="410" t="s">
        <v>426</v>
      </c>
      <c r="H31" s="399">
        <v>408</v>
      </c>
      <c r="I31" s="399" t="s">
        <v>1830</v>
      </c>
      <c r="J31" s="408">
        <v>14</v>
      </c>
      <c r="K31" s="399">
        <v>5712</v>
      </c>
      <c r="L31" s="399">
        <v>1450</v>
      </c>
    </row>
    <row r="32" spans="1:12" ht="17.25" customHeight="1">
      <c r="A32" s="399" t="s">
        <v>1826</v>
      </c>
      <c r="B32" s="399" t="s">
        <v>1833</v>
      </c>
      <c r="C32" s="399" t="s">
        <v>1828</v>
      </c>
      <c r="D32" s="399" t="s">
        <v>1829</v>
      </c>
      <c r="E32" s="409">
        <v>11.02</v>
      </c>
      <c r="F32" s="410" t="s">
        <v>426</v>
      </c>
      <c r="G32" s="410" t="s">
        <v>426</v>
      </c>
      <c r="H32" s="399">
        <v>288</v>
      </c>
      <c r="I32" s="399" t="s">
        <v>1830</v>
      </c>
      <c r="J32" s="408">
        <v>16</v>
      </c>
      <c r="K32" s="399">
        <v>4608</v>
      </c>
      <c r="L32" s="399">
        <v>1250</v>
      </c>
    </row>
    <row r="33" spans="1:12" ht="17.25" customHeight="1">
      <c r="A33" s="399" t="s">
        <v>1826</v>
      </c>
      <c r="B33" s="399" t="s">
        <v>1834</v>
      </c>
      <c r="C33" s="399" t="s">
        <v>1828</v>
      </c>
      <c r="D33" s="399" t="s">
        <v>1829</v>
      </c>
      <c r="E33" s="409">
        <v>11.02</v>
      </c>
      <c r="F33" s="410" t="s">
        <v>426</v>
      </c>
      <c r="G33" s="410" t="s">
        <v>426</v>
      </c>
      <c r="H33" s="399">
        <v>288</v>
      </c>
      <c r="I33" s="399" t="s">
        <v>1830</v>
      </c>
      <c r="J33" s="408">
        <v>16</v>
      </c>
      <c r="K33" s="399">
        <v>4608</v>
      </c>
      <c r="L33" s="399">
        <v>1250</v>
      </c>
    </row>
    <row r="34" spans="1:12" ht="17.25" customHeight="1">
      <c r="A34" s="399" t="s">
        <v>1826</v>
      </c>
      <c r="B34" s="399" t="s">
        <v>1835</v>
      </c>
      <c r="C34" s="399" t="s">
        <v>1828</v>
      </c>
      <c r="D34" s="399" t="s">
        <v>1829</v>
      </c>
      <c r="E34" s="409">
        <v>10.4</v>
      </c>
      <c r="F34" s="410" t="s">
        <v>426</v>
      </c>
      <c r="G34" s="410" t="s">
        <v>426</v>
      </c>
      <c r="H34" s="399">
        <v>288</v>
      </c>
      <c r="I34" s="399" t="s">
        <v>1830</v>
      </c>
      <c r="J34" s="408">
        <v>20</v>
      </c>
      <c r="K34" s="399">
        <v>5760</v>
      </c>
      <c r="L34" s="399">
        <v>1077</v>
      </c>
    </row>
    <row r="35" spans="1:12" ht="17.25" customHeight="1">
      <c r="A35" s="399" t="s">
        <v>1826</v>
      </c>
      <c r="B35" s="399" t="s">
        <v>1836</v>
      </c>
      <c r="C35" s="399" t="s">
        <v>1828</v>
      </c>
      <c r="D35" s="399" t="s">
        <v>1829</v>
      </c>
      <c r="E35" s="409">
        <v>11.78</v>
      </c>
      <c r="F35" s="410" t="s">
        <v>426</v>
      </c>
      <c r="G35" s="410" t="s">
        <v>426</v>
      </c>
      <c r="H35" s="399">
        <v>288</v>
      </c>
      <c r="I35" s="399" t="s">
        <v>1830</v>
      </c>
      <c r="J35" s="408">
        <v>20</v>
      </c>
      <c r="K35" s="399">
        <v>5760</v>
      </c>
      <c r="L35" s="399">
        <v>1077</v>
      </c>
    </row>
    <row r="36" spans="1:12" ht="17.25" customHeight="1">
      <c r="A36" s="399" t="s">
        <v>1826</v>
      </c>
      <c r="B36" s="408" t="s">
        <v>1837</v>
      </c>
      <c r="C36" s="399" t="s">
        <v>1828</v>
      </c>
      <c r="D36" s="399" t="s">
        <v>1829</v>
      </c>
      <c r="E36" s="409">
        <v>16.600000000000001</v>
      </c>
      <c r="F36" s="410" t="s">
        <v>426</v>
      </c>
      <c r="G36" s="410" t="s">
        <v>426</v>
      </c>
      <c r="H36" s="399">
        <v>288</v>
      </c>
      <c r="I36" s="399" t="s">
        <v>1830</v>
      </c>
      <c r="J36" s="408">
        <v>20</v>
      </c>
      <c r="K36" s="399">
        <v>5760</v>
      </c>
      <c r="L36" s="399">
        <v>1077</v>
      </c>
    </row>
    <row r="37" spans="1:12" ht="17.25" customHeight="1">
      <c r="A37" s="399" t="s">
        <v>1826</v>
      </c>
      <c r="B37" s="408" t="s">
        <v>1838</v>
      </c>
      <c r="C37" s="399" t="s">
        <v>1828</v>
      </c>
      <c r="D37" s="399" t="s">
        <v>1829</v>
      </c>
      <c r="E37" s="409">
        <v>17.850000000000001</v>
      </c>
      <c r="F37" s="410" t="s">
        <v>426</v>
      </c>
      <c r="G37" s="410" t="s">
        <v>426</v>
      </c>
      <c r="H37" s="399">
        <v>288</v>
      </c>
      <c r="I37" s="399" t="s">
        <v>1830</v>
      </c>
      <c r="J37" s="408">
        <v>20</v>
      </c>
      <c r="K37" s="399">
        <v>5760</v>
      </c>
      <c r="L37" s="399">
        <v>1077</v>
      </c>
    </row>
    <row r="38" spans="1:12" ht="17.25" customHeight="1">
      <c r="A38" s="399" t="s">
        <v>1826</v>
      </c>
      <c r="B38" s="408" t="s">
        <v>1839</v>
      </c>
      <c r="C38" s="399" t="s">
        <v>1828</v>
      </c>
      <c r="D38" s="399" t="s">
        <v>1829</v>
      </c>
      <c r="E38" s="409">
        <v>19.059999999999999</v>
      </c>
      <c r="F38" s="410" t="s">
        <v>426</v>
      </c>
      <c r="G38" s="410" t="s">
        <v>426</v>
      </c>
      <c r="H38" s="399">
        <v>288</v>
      </c>
      <c r="I38" s="399" t="s">
        <v>1830</v>
      </c>
      <c r="J38" s="408">
        <v>20</v>
      </c>
      <c r="K38" s="399">
        <v>5760</v>
      </c>
      <c r="L38" s="399">
        <v>1077</v>
      </c>
    </row>
    <row r="39" spans="1:12" ht="17.25" customHeight="1">
      <c r="A39" s="399" t="s">
        <v>1826</v>
      </c>
      <c r="B39" s="408" t="s">
        <v>1840</v>
      </c>
      <c r="C39" s="399" t="s">
        <v>1828</v>
      </c>
      <c r="D39" s="399" t="s">
        <v>1829</v>
      </c>
      <c r="E39" s="409">
        <v>20.7</v>
      </c>
      <c r="F39" s="410" t="s">
        <v>426</v>
      </c>
      <c r="G39" s="410" t="s">
        <v>426</v>
      </c>
      <c r="H39" s="399">
        <v>288</v>
      </c>
      <c r="I39" s="399" t="s">
        <v>1830</v>
      </c>
      <c r="J39" s="408">
        <v>20</v>
      </c>
      <c r="K39" s="399">
        <v>5760</v>
      </c>
      <c r="L39" s="399">
        <v>1077</v>
      </c>
    </row>
    <row r="40" spans="1:12" ht="17.25" customHeight="1">
      <c r="A40" s="399" t="s">
        <v>1841</v>
      </c>
      <c r="B40" s="399" t="s">
        <v>1842</v>
      </c>
      <c r="C40" s="399" t="s">
        <v>1843</v>
      </c>
      <c r="D40" s="399" t="s">
        <v>1799</v>
      </c>
      <c r="E40" s="409">
        <v>8.1999999999999993</v>
      </c>
      <c r="F40" s="406">
        <v>170</v>
      </c>
      <c r="G40" s="406">
        <v>105</v>
      </c>
      <c r="H40" s="399">
        <v>300</v>
      </c>
      <c r="I40" s="399" t="s">
        <v>1789</v>
      </c>
      <c r="J40" s="408">
        <v>18</v>
      </c>
      <c r="K40" s="399">
        <v>5400</v>
      </c>
      <c r="L40" s="399">
        <v>1150</v>
      </c>
    </row>
    <row r="41" spans="1:12" ht="17.25" customHeight="1">
      <c r="A41" s="399" t="s">
        <v>1841</v>
      </c>
      <c r="B41" s="399" t="s">
        <v>1842</v>
      </c>
      <c r="C41" s="399" t="s">
        <v>1844</v>
      </c>
      <c r="D41" s="399" t="s">
        <v>1799</v>
      </c>
      <c r="E41" s="409"/>
      <c r="F41" s="406">
        <v>170</v>
      </c>
      <c r="G41" s="406">
        <v>105</v>
      </c>
      <c r="H41" s="399">
        <v>300</v>
      </c>
      <c r="I41" s="399" t="s">
        <v>1789</v>
      </c>
      <c r="J41" s="408">
        <v>18</v>
      </c>
      <c r="K41" s="399">
        <v>5400</v>
      </c>
      <c r="L41" s="399">
        <v>1150</v>
      </c>
    </row>
    <row r="42" spans="1:12" ht="17.25" customHeight="1">
      <c r="A42" s="399" t="s">
        <v>1841</v>
      </c>
      <c r="B42" s="399" t="s">
        <v>1842</v>
      </c>
      <c r="C42" s="399" t="s">
        <v>1845</v>
      </c>
      <c r="D42" s="399" t="s">
        <v>1799</v>
      </c>
      <c r="E42" s="409"/>
      <c r="F42" s="406">
        <v>170</v>
      </c>
      <c r="G42" s="406">
        <v>105</v>
      </c>
      <c r="H42" s="399">
        <v>300</v>
      </c>
      <c r="I42" s="399" t="s">
        <v>1789</v>
      </c>
      <c r="J42" s="408">
        <v>18</v>
      </c>
      <c r="K42" s="399">
        <v>5400</v>
      </c>
      <c r="L42" s="399">
        <v>1150</v>
      </c>
    </row>
    <row r="43" spans="1:12" ht="17.25" customHeight="1">
      <c r="A43" s="399" t="s">
        <v>1841</v>
      </c>
      <c r="B43" s="399" t="s">
        <v>1842</v>
      </c>
      <c r="C43" s="399" t="s">
        <v>1801</v>
      </c>
      <c r="D43" s="399" t="s">
        <v>1799</v>
      </c>
      <c r="E43" s="409"/>
      <c r="F43" s="406">
        <v>170</v>
      </c>
      <c r="G43" s="406">
        <v>105</v>
      </c>
      <c r="H43" s="399">
        <v>300</v>
      </c>
      <c r="I43" s="399" t="s">
        <v>1789</v>
      </c>
      <c r="J43" s="408">
        <v>18</v>
      </c>
      <c r="K43" s="399">
        <v>5400</v>
      </c>
      <c r="L43" s="399">
        <v>1150</v>
      </c>
    </row>
    <row r="44" spans="1:12" ht="17.25" customHeight="1">
      <c r="A44" s="399" t="s">
        <v>1841</v>
      </c>
      <c r="B44" s="399" t="s">
        <v>1790</v>
      </c>
      <c r="C44" s="399" t="s">
        <v>1843</v>
      </c>
      <c r="D44" s="399" t="s">
        <v>1799</v>
      </c>
      <c r="E44" s="409"/>
      <c r="F44" s="406">
        <v>170</v>
      </c>
      <c r="G44" s="406">
        <v>105</v>
      </c>
      <c r="H44" s="399">
        <v>300</v>
      </c>
      <c r="I44" s="399" t="s">
        <v>1789</v>
      </c>
      <c r="J44" s="408">
        <v>18</v>
      </c>
      <c r="K44" s="399">
        <v>5400</v>
      </c>
      <c r="L44" s="399">
        <v>1050</v>
      </c>
    </row>
    <row r="45" spans="1:12" ht="17.25" customHeight="1">
      <c r="A45" s="399" t="s">
        <v>1841</v>
      </c>
      <c r="B45" s="399" t="s">
        <v>1790</v>
      </c>
      <c r="C45" s="399" t="s">
        <v>1846</v>
      </c>
      <c r="D45" s="399" t="s">
        <v>1799</v>
      </c>
      <c r="E45" s="409"/>
      <c r="F45" s="406">
        <v>170</v>
      </c>
      <c r="G45" s="406">
        <v>105</v>
      </c>
      <c r="H45" s="399">
        <v>300</v>
      </c>
      <c r="I45" s="399" t="s">
        <v>1789</v>
      </c>
      <c r="J45" s="408">
        <v>18</v>
      </c>
      <c r="K45" s="399">
        <v>5400</v>
      </c>
      <c r="L45" s="399">
        <v>1050</v>
      </c>
    </row>
    <row r="46" spans="1:12" ht="17.25" customHeight="1">
      <c r="A46" s="399" t="s">
        <v>1841</v>
      </c>
      <c r="B46" s="399" t="s">
        <v>1819</v>
      </c>
      <c r="C46" s="399" t="s">
        <v>1845</v>
      </c>
      <c r="D46" s="399" t="s">
        <v>1799</v>
      </c>
      <c r="E46" s="409"/>
      <c r="F46" s="406">
        <v>170</v>
      </c>
      <c r="G46" s="406">
        <v>105</v>
      </c>
      <c r="H46" s="399">
        <v>300</v>
      </c>
      <c r="I46" s="399" t="s">
        <v>1789</v>
      </c>
      <c r="J46" s="408">
        <v>18</v>
      </c>
      <c r="K46" s="399">
        <v>5400</v>
      </c>
      <c r="L46" s="399">
        <v>1050</v>
      </c>
    </row>
    <row r="47" spans="1:12" ht="17.25" customHeight="1">
      <c r="A47" s="399" t="s">
        <v>1841</v>
      </c>
      <c r="B47" s="399" t="s">
        <v>1790</v>
      </c>
      <c r="C47" s="399" t="s">
        <v>1801</v>
      </c>
      <c r="D47" s="399" t="s">
        <v>1799</v>
      </c>
      <c r="E47" s="399"/>
      <c r="F47" s="406">
        <v>170</v>
      </c>
      <c r="G47" s="406">
        <v>105</v>
      </c>
      <c r="H47" s="399">
        <v>300</v>
      </c>
      <c r="I47" s="399" t="s">
        <v>1789</v>
      </c>
      <c r="J47" s="408">
        <v>18</v>
      </c>
      <c r="K47" s="399">
        <v>5400</v>
      </c>
      <c r="L47" s="399">
        <v>1050</v>
      </c>
    </row>
    <row r="48" spans="1:12" ht="17.25" customHeight="1">
      <c r="A48" s="399" t="s">
        <v>1847</v>
      </c>
      <c r="B48" s="399" t="s">
        <v>1848</v>
      </c>
      <c r="C48" s="399" t="s">
        <v>1849</v>
      </c>
      <c r="D48" s="399"/>
      <c r="E48" s="399"/>
      <c r="F48" s="410" t="s">
        <v>426</v>
      </c>
      <c r="G48" s="410" t="s">
        <v>426</v>
      </c>
      <c r="H48" s="399">
        <v>385</v>
      </c>
      <c r="I48" s="412" t="s">
        <v>426</v>
      </c>
      <c r="J48" s="413" t="s">
        <v>426</v>
      </c>
      <c r="K48" s="412" t="s">
        <v>426</v>
      </c>
      <c r="L48" s="412" t="s">
        <v>426</v>
      </c>
    </row>
    <row r="49" spans="1:12" ht="17.25" customHeight="1">
      <c r="A49" s="399" t="s">
        <v>1847</v>
      </c>
      <c r="B49" s="399" t="s">
        <v>1850</v>
      </c>
      <c r="C49" s="399" t="s">
        <v>1849</v>
      </c>
      <c r="D49" s="399"/>
      <c r="E49" s="399"/>
      <c r="F49" s="410" t="s">
        <v>426</v>
      </c>
      <c r="G49" s="410" t="s">
        <v>426</v>
      </c>
      <c r="H49" s="399">
        <v>297</v>
      </c>
      <c r="I49" s="412" t="s">
        <v>426</v>
      </c>
      <c r="J49" s="414">
        <v>16</v>
      </c>
      <c r="K49" s="415">
        <v>4752</v>
      </c>
      <c r="L49" s="415">
        <v>1300</v>
      </c>
    </row>
    <row r="50" spans="1:12" ht="17.25" customHeight="1">
      <c r="A50" s="399" t="s">
        <v>1851</v>
      </c>
      <c r="B50" s="399" t="s">
        <v>1852</v>
      </c>
      <c r="C50" s="399" t="s">
        <v>1849</v>
      </c>
      <c r="D50" s="399"/>
      <c r="E50" s="399"/>
      <c r="F50" s="410" t="s">
        <v>426</v>
      </c>
      <c r="G50" s="410" t="s">
        <v>426</v>
      </c>
      <c r="H50" s="399">
        <v>347</v>
      </c>
      <c r="I50" s="399" t="s">
        <v>1853</v>
      </c>
      <c r="J50" s="408">
        <v>16</v>
      </c>
      <c r="K50" s="399">
        <v>5552</v>
      </c>
      <c r="L50" s="399">
        <v>1200</v>
      </c>
    </row>
    <row r="51" spans="1:12" ht="17.25" customHeight="1">
      <c r="A51" s="399" t="s">
        <v>1851</v>
      </c>
      <c r="B51" s="399" t="s">
        <v>1854</v>
      </c>
      <c r="C51" s="399" t="s">
        <v>1849</v>
      </c>
      <c r="D51" s="399"/>
      <c r="E51" s="399"/>
      <c r="F51" s="410" t="s">
        <v>426</v>
      </c>
      <c r="G51" s="410" t="s">
        <v>426</v>
      </c>
      <c r="H51" s="399">
        <v>297</v>
      </c>
      <c r="I51" s="399" t="s">
        <v>1853</v>
      </c>
      <c r="J51" s="408">
        <v>18</v>
      </c>
      <c r="K51" s="399">
        <v>5346</v>
      </c>
      <c r="L51" s="399">
        <v>1200</v>
      </c>
    </row>
    <row r="52" spans="1:12" ht="17.25" customHeight="1">
      <c r="A52" s="399" t="s">
        <v>1855</v>
      </c>
      <c r="B52" s="399" t="s">
        <v>1856</v>
      </c>
      <c r="C52" s="399" t="s">
        <v>1857</v>
      </c>
      <c r="D52" s="399" t="s">
        <v>1795</v>
      </c>
      <c r="E52" s="399">
        <v>13.78</v>
      </c>
      <c r="F52" s="410"/>
      <c r="G52" s="410"/>
      <c r="H52" s="399">
        <v>420</v>
      </c>
      <c r="I52" s="399"/>
      <c r="J52" s="408">
        <v>18</v>
      </c>
      <c r="K52" s="399">
        <v>7560</v>
      </c>
      <c r="L52" s="399">
        <v>1050</v>
      </c>
    </row>
    <row r="53" spans="1:12" ht="17.25" customHeight="1">
      <c r="A53" s="399" t="s">
        <v>1855</v>
      </c>
      <c r="B53" s="399" t="s">
        <v>1858</v>
      </c>
      <c r="C53" s="399" t="s">
        <v>1857</v>
      </c>
      <c r="D53" s="399" t="s">
        <v>1795</v>
      </c>
      <c r="E53" s="399">
        <v>18.850000000000001</v>
      </c>
      <c r="F53" s="410"/>
      <c r="G53" s="410"/>
      <c r="H53" s="399">
        <v>420</v>
      </c>
      <c r="I53" s="399"/>
      <c r="J53" s="408">
        <v>18</v>
      </c>
      <c r="K53" s="399">
        <v>7560</v>
      </c>
      <c r="L53" s="399">
        <v>1050</v>
      </c>
    </row>
    <row r="54" spans="1:12" ht="17.25" customHeight="1">
      <c r="A54" s="399" t="s">
        <v>1855</v>
      </c>
      <c r="B54" s="399" t="s">
        <v>1859</v>
      </c>
      <c r="C54" s="399" t="s">
        <v>1801</v>
      </c>
      <c r="D54" s="399" t="s">
        <v>1795</v>
      </c>
      <c r="E54" s="399">
        <v>12.66</v>
      </c>
      <c r="F54" s="410"/>
      <c r="G54" s="410"/>
      <c r="H54" s="399">
        <v>420</v>
      </c>
      <c r="I54" s="399"/>
      <c r="J54" s="408">
        <v>18</v>
      </c>
      <c r="K54" s="399">
        <v>7560</v>
      </c>
      <c r="L54" s="399">
        <v>1050</v>
      </c>
    </row>
    <row r="55" spans="1:12" ht="17.25" customHeight="1">
      <c r="A55" s="399" t="s">
        <v>1855</v>
      </c>
      <c r="B55" s="399" t="s">
        <v>1860</v>
      </c>
      <c r="C55" s="399" t="s">
        <v>1857</v>
      </c>
      <c r="D55" s="399" t="s">
        <v>1795</v>
      </c>
      <c r="E55" s="399">
        <v>20.010000000000002</v>
      </c>
      <c r="F55" s="410"/>
      <c r="G55" s="410"/>
      <c r="H55" s="399">
        <v>308</v>
      </c>
      <c r="I55" s="399"/>
      <c r="J55" s="408">
        <v>18</v>
      </c>
      <c r="K55" s="399">
        <v>5544</v>
      </c>
      <c r="L55" s="399">
        <v>1050</v>
      </c>
    </row>
    <row r="56" spans="1:12" ht="17.25" customHeight="1">
      <c r="A56" s="399" t="s">
        <v>1855</v>
      </c>
      <c r="B56" s="399" t="s">
        <v>1861</v>
      </c>
      <c r="C56" s="399" t="s">
        <v>1857</v>
      </c>
      <c r="D56" s="399" t="s">
        <v>1795</v>
      </c>
      <c r="E56" s="399">
        <v>25.97</v>
      </c>
      <c r="F56" s="410"/>
      <c r="G56" s="410"/>
      <c r="H56" s="399">
        <v>308</v>
      </c>
      <c r="I56" s="399"/>
      <c r="J56" s="408">
        <v>18</v>
      </c>
      <c r="K56" s="399">
        <v>5544</v>
      </c>
      <c r="L56" s="399">
        <v>1050</v>
      </c>
    </row>
    <row r="57" spans="1:12" ht="17.25" customHeight="1">
      <c r="A57" s="399" t="s">
        <v>1855</v>
      </c>
      <c r="B57" s="399" t="s">
        <v>1862</v>
      </c>
      <c r="C57" s="399" t="s">
        <v>1801</v>
      </c>
      <c r="D57" s="399" t="s">
        <v>1795</v>
      </c>
      <c r="E57" s="399">
        <v>16.829999999999998</v>
      </c>
      <c r="F57" s="410"/>
      <c r="G57" s="410"/>
      <c r="H57" s="399">
        <v>308</v>
      </c>
      <c r="I57" s="399"/>
      <c r="J57" s="408">
        <v>18</v>
      </c>
      <c r="K57" s="399">
        <v>5544</v>
      </c>
      <c r="L57" s="399">
        <v>1050</v>
      </c>
    </row>
    <row r="58" spans="1:12" ht="21" customHeight="1">
      <c r="F58" s="29"/>
      <c r="G58" s="29"/>
      <c r="J58" s="416"/>
    </row>
    <row r="59" spans="1:12" ht="21" customHeight="1">
      <c r="B59" s="17" t="s">
        <v>1863</v>
      </c>
      <c r="C59" s="17"/>
      <c r="D59" s="17"/>
      <c r="F59" s="29"/>
      <c r="G59" s="29"/>
      <c r="J59" s="416"/>
    </row>
    <row r="60" spans="1:12" ht="21" customHeight="1">
      <c r="B60" s="17" t="s">
        <v>1864</v>
      </c>
      <c r="C60" s="17"/>
      <c r="D60" s="17"/>
      <c r="F60" s="29"/>
      <c r="G60" s="29"/>
      <c r="J60" s="416"/>
    </row>
    <row r="61" spans="1:12" ht="21" customHeight="1">
      <c r="B61" s="17"/>
      <c r="C61" s="17"/>
      <c r="D61" s="17"/>
      <c r="F61" s="29"/>
      <c r="G61" s="29"/>
      <c r="J61" s="416"/>
    </row>
    <row r="62" spans="1:12" ht="21" customHeight="1">
      <c r="B62" s="17" t="s">
        <v>1865</v>
      </c>
      <c r="C62" s="17"/>
      <c r="D62" s="17"/>
      <c r="F62" s="29"/>
      <c r="G62" s="29"/>
      <c r="J62" s="416"/>
    </row>
    <row r="63" spans="1:12" ht="21" customHeight="1">
      <c r="B63" s="17" t="s">
        <v>1866</v>
      </c>
      <c r="C63" s="17"/>
      <c r="D63" s="17"/>
      <c r="J63" s="416"/>
    </row>
  </sheetData>
  <sheetProtection password="9452" sheet="1" objects="1" scenarios="1" selectLockedCells="1" selectUnlockedCells="1"/>
  <mergeCells count="1">
    <mergeCell ref="A2:L2"/>
  </mergeCells>
  <phoneticPr fontId="9" type="noConversion"/>
  <pageMargins left="0.7" right="0.7" top="0.75" bottom="0.75" header="0.3" footer="0.3"/>
  <pageSetup paperSize="9" scale="7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workbookViewId="0">
      <selection activeCell="A2" sqref="A2:H2"/>
    </sheetView>
  </sheetViews>
  <sheetFormatPr defaultRowHeight="12.75"/>
  <cols>
    <col min="1" max="1" width="32" customWidth="1"/>
    <col min="2" max="3" width="6.7109375" customWidth="1"/>
    <col min="4" max="4" width="9.42578125" customWidth="1"/>
    <col min="5" max="9" width="6.7109375" customWidth="1"/>
  </cols>
  <sheetData>
    <row r="2" spans="1:11" ht="56.25" customHeight="1">
      <c r="A2" s="464" t="s">
        <v>133</v>
      </c>
      <c r="B2" s="464"/>
      <c r="C2" s="464"/>
      <c r="D2" s="464"/>
      <c r="E2" s="464"/>
      <c r="F2" s="464"/>
      <c r="G2" s="464"/>
      <c r="H2" s="464"/>
      <c r="I2" s="152"/>
      <c r="J2" s="152"/>
      <c r="K2" s="152"/>
    </row>
    <row r="4" spans="1:11" ht="72">
      <c r="A4" s="153" t="s">
        <v>425</v>
      </c>
      <c r="B4" s="154" t="s">
        <v>1186</v>
      </c>
      <c r="C4" s="155" t="s">
        <v>1513</v>
      </c>
      <c r="D4" s="155" t="s">
        <v>1514</v>
      </c>
      <c r="E4" s="155" t="s">
        <v>143</v>
      </c>
      <c r="F4" s="155" t="s">
        <v>1515</v>
      </c>
      <c r="G4" s="155" t="s">
        <v>139</v>
      </c>
      <c r="H4" s="155" t="s">
        <v>140</v>
      </c>
      <c r="I4" s="155" t="s">
        <v>142</v>
      </c>
    </row>
    <row r="5" spans="1:11" ht="25.5">
      <c r="A5" s="170" t="s">
        <v>134</v>
      </c>
      <c r="B5" s="74">
        <v>260</v>
      </c>
      <c r="C5" s="156" t="s">
        <v>136</v>
      </c>
      <c r="D5" s="156" t="s">
        <v>137</v>
      </c>
      <c r="E5" s="156" t="s">
        <v>144</v>
      </c>
      <c r="F5" s="156" t="s">
        <v>138</v>
      </c>
      <c r="G5" s="156">
        <v>24</v>
      </c>
      <c r="H5" s="156" t="s">
        <v>141</v>
      </c>
      <c r="I5" s="180">
        <v>1.5</v>
      </c>
    </row>
    <row r="6" spans="1:11" ht="25.5">
      <c r="A6" s="170" t="s">
        <v>135</v>
      </c>
      <c r="B6" s="74">
        <v>390</v>
      </c>
      <c r="C6" s="156" t="s">
        <v>136</v>
      </c>
      <c r="D6" s="156" t="s">
        <v>137</v>
      </c>
      <c r="E6" s="156" t="s">
        <v>145</v>
      </c>
      <c r="F6" s="156" t="s">
        <v>138</v>
      </c>
      <c r="G6" s="156">
        <v>24</v>
      </c>
      <c r="H6" s="156" t="s">
        <v>141</v>
      </c>
      <c r="I6" s="180">
        <v>2.5</v>
      </c>
    </row>
    <row r="7" spans="1:11" ht="129" customHeight="1">
      <c r="A7" s="469"/>
      <c r="B7" s="469"/>
      <c r="C7" s="469"/>
      <c r="D7" s="469"/>
      <c r="E7" s="469"/>
      <c r="F7" s="469"/>
      <c r="G7" s="469"/>
      <c r="H7" s="469"/>
      <c r="I7" s="469"/>
    </row>
    <row r="9" spans="1:11">
      <c r="A9" s="293" t="s">
        <v>425</v>
      </c>
      <c r="B9" s="292" t="s">
        <v>386</v>
      </c>
      <c r="C9" s="292" t="s">
        <v>387</v>
      </c>
      <c r="D9" s="292" t="s">
        <v>1187</v>
      </c>
    </row>
    <row r="10" spans="1:11">
      <c r="A10" s="468"/>
      <c r="B10" s="468"/>
      <c r="C10" s="468"/>
      <c r="D10" s="468"/>
    </row>
    <row r="11" spans="1:11" ht="25.5">
      <c r="A11" s="335" t="s">
        <v>388</v>
      </c>
      <c r="B11" s="290" t="s">
        <v>389</v>
      </c>
      <c r="C11" s="290">
        <v>0.3</v>
      </c>
      <c r="D11" s="291">
        <v>26</v>
      </c>
      <c r="E11" s="470"/>
      <c r="F11" s="471"/>
      <c r="G11" s="471"/>
      <c r="H11" s="471"/>
      <c r="I11" s="471"/>
    </row>
    <row r="12" spans="1:11" ht="25.5">
      <c r="A12" s="335" t="s">
        <v>390</v>
      </c>
      <c r="B12" s="290" t="s">
        <v>389</v>
      </c>
      <c r="C12" s="290">
        <v>0.6</v>
      </c>
      <c r="D12" s="291">
        <v>30</v>
      </c>
      <c r="E12" s="470"/>
      <c r="F12" s="471"/>
      <c r="G12" s="471"/>
      <c r="H12" s="471"/>
      <c r="I12" s="471"/>
    </row>
    <row r="13" spans="1:11" ht="25.5">
      <c r="A13" s="290" t="s">
        <v>391</v>
      </c>
      <c r="B13" s="290" t="s">
        <v>389</v>
      </c>
      <c r="C13" s="290">
        <v>0.9</v>
      </c>
      <c r="D13" s="291">
        <v>33</v>
      </c>
      <c r="E13" s="470"/>
      <c r="F13" s="471"/>
      <c r="G13" s="471"/>
      <c r="H13" s="471"/>
      <c r="I13" s="471"/>
    </row>
    <row r="14" spans="1:11" ht="25.5">
      <c r="A14" s="290" t="s">
        <v>392</v>
      </c>
      <c r="B14" s="290" t="s">
        <v>389</v>
      </c>
      <c r="C14" s="290">
        <v>1.2</v>
      </c>
      <c r="D14" s="291">
        <v>45</v>
      </c>
      <c r="E14" s="470"/>
      <c r="F14" s="471"/>
      <c r="G14" s="471"/>
      <c r="H14" s="471"/>
      <c r="I14" s="471"/>
    </row>
    <row r="15" spans="1:11" ht="25.5">
      <c r="A15" s="290" t="s">
        <v>392</v>
      </c>
      <c r="B15" s="290" t="s">
        <v>389</v>
      </c>
      <c r="C15" s="290">
        <v>1</v>
      </c>
      <c r="D15" s="291">
        <v>39</v>
      </c>
      <c r="E15" s="470"/>
      <c r="F15" s="471"/>
      <c r="G15" s="471"/>
      <c r="H15" s="471"/>
      <c r="I15" s="471"/>
    </row>
    <row r="16" spans="1:11" ht="25.5">
      <c r="A16" s="290" t="s">
        <v>393</v>
      </c>
      <c r="B16" s="290" t="s">
        <v>389</v>
      </c>
      <c r="C16" s="290">
        <v>0.7</v>
      </c>
      <c r="D16" s="291">
        <v>27</v>
      </c>
      <c r="E16" s="470"/>
      <c r="F16" s="471"/>
      <c r="G16" s="471"/>
      <c r="H16" s="471"/>
      <c r="I16" s="471"/>
    </row>
    <row r="17" spans="1:9" ht="25.5">
      <c r="A17" s="290" t="s">
        <v>394</v>
      </c>
      <c r="B17" s="290" t="s">
        <v>389</v>
      </c>
      <c r="C17" s="290">
        <v>0.8</v>
      </c>
      <c r="D17" s="291">
        <v>33</v>
      </c>
      <c r="E17" s="470"/>
      <c r="F17" s="471"/>
      <c r="G17" s="471"/>
      <c r="H17" s="471"/>
      <c r="I17" s="471"/>
    </row>
    <row r="18" spans="1:9" ht="25.5">
      <c r="A18" s="290" t="s">
        <v>394</v>
      </c>
      <c r="B18" s="290" t="s">
        <v>389</v>
      </c>
      <c r="C18" s="290">
        <v>0.7</v>
      </c>
      <c r="D18" s="291">
        <v>29</v>
      </c>
      <c r="E18" s="470"/>
      <c r="F18" s="471"/>
      <c r="G18" s="471"/>
      <c r="H18" s="471"/>
      <c r="I18" s="471"/>
    </row>
    <row r="19" spans="1:9" ht="25.5">
      <c r="A19" s="290" t="s">
        <v>395</v>
      </c>
      <c r="B19" s="290" t="s">
        <v>389</v>
      </c>
      <c r="C19" s="290">
        <v>1.9</v>
      </c>
      <c r="D19" s="291">
        <v>64</v>
      </c>
      <c r="E19" s="470"/>
      <c r="F19" s="471"/>
      <c r="G19" s="471"/>
      <c r="H19" s="471"/>
      <c r="I19" s="471"/>
    </row>
    <row r="20" spans="1:9">
      <c r="A20" s="467"/>
      <c r="B20" s="467"/>
      <c r="C20" s="467"/>
      <c r="D20" s="467"/>
      <c r="E20" s="470"/>
      <c r="F20" s="471"/>
      <c r="G20" s="471"/>
      <c r="H20" s="471"/>
      <c r="I20" s="471"/>
    </row>
    <row r="21" spans="1:9" ht="25.5">
      <c r="A21" s="290" t="s">
        <v>396</v>
      </c>
      <c r="B21" s="290" t="s">
        <v>389</v>
      </c>
      <c r="C21" s="290">
        <v>3.4</v>
      </c>
      <c r="D21" s="291">
        <v>99</v>
      </c>
      <c r="E21" s="470"/>
      <c r="F21" s="471"/>
      <c r="G21" s="471"/>
      <c r="H21" s="471"/>
      <c r="I21" s="471"/>
    </row>
    <row r="22" spans="1:9" ht="25.5">
      <c r="A22" s="290" t="s">
        <v>397</v>
      </c>
      <c r="B22" s="290" t="s">
        <v>389</v>
      </c>
      <c r="C22" s="290">
        <v>0.5</v>
      </c>
      <c r="D22" s="291">
        <v>34</v>
      </c>
      <c r="E22" s="470"/>
      <c r="F22" s="471"/>
      <c r="G22" s="471"/>
      <c r="H22" s="471"/>
      <c r="I22" s="471"/>
    </row>
    <row r="23" spans="1:9" ht="25.5">
      <c r="A23" s="290" t="s">
        <v>398</v>
      </c>
      <c r="B23" s="290" t="s">
        <v>389</v>
      </c>
      <c r="C23" s="290">
        <v>1.1000000000000001</v>
      </c>
      <c r="D23" s="291">
        <v>42</v>
      </c>
      <c r="E23" s="470"/>
      <c r="F23" s="471"/>
      <c r="G23" s="471"/>
      <c r="H23" s="471"/>
      <c r="I23" s="471"/>
    </row>
    <row r="24" spans="1:9" ht="25.5">
      <c r="A24" s="290" t="s">
        <v>399</v>
      </c>
      <c r="B24" s="290" t="s">
        <v>389</v>
      </c>
      <c r="C24" s="290">
        <v>1.65</v>
      </c>
      <c r="D24" s="291">
        <v>52</v>
      </c>
      <c r="E24" s="470"/>
      <c r="F24" s="471"/>
      <c r="G24" s="471"/>
      <c r="H24" s="471"/>
      <c r="I24" s="471"/>
    </row>
    <row r="25" spans="1:9" ht="25.5">
      <c r="A25" s="290" t="s">
        <v>400</v>
      </c>
      <c r="B25" s="290" t="s">
        <v>389</v>
      </c>
      <c r="C25" s="290">
        <v>2</v>
      </c>
      <c r="D25" s="291">
        <v>64</v>
      </c>
      <c r="E25" s="470"/>
      <c r="F25" s="471"/>
      <c r="G25" s="471"/>
      <c r="H25" s="471"/>
      <c r="I25" s="471"/>
    </row>
    <row r="26" spans="1:9" ht="25.5">
      <c r="A26" s="290" t="s">
        <v>400</v>
      </c>
      <c r="B26" s="290" t="s">
        <v>389</v>
      </c>
      <c r="C26" s="290">
        <v>1.8</v>
      </c>
      <c r="D26" s="291">
        <v>57</v>
      </c>
      <c r="E26" s="470"/>
      <c r="F26" s="471"/>
      <c r="G26" s="471"/>
      <c r="H26" s="471"/>
      <c r="I26" s="471"/>
    </row>
    <row r="27" spans="1:9" ht="25.5">
      <c r="A27" s="290" t="s">
        <v>401</v>
      </c>
      <c r="B27" s="290" t="s">
        <v>389</v>
      </c>
      <c r="C27" s="290">
        <v>1.1000000000000001</v>
      </c>
      <c r="D27" s="291">
        <v>38</v>
      </c>
      <c r="E27" s="470"/>
      <c r="F27" s="471"/>
      <c r="G27" s="471"/>
      <c r="H27" s="471"/>
      <c r="I27" s="471"/>
    </row>
    <row r="28" spans="1:9" ht="25.5">
      <c r="A28" s="290" t="s">
        <v>402</v>
      </c>
      <c r="B28" s="290" t="s">
        <v>389</v>
      </c>
      <c r="C28" s="290">
        <v>1.4</v>
      </c>
      <c r="D28" s="291">
        <v>48</v>
      </c>
      <c r="E28" s="470"/>
      <c r="F28" s="471"/>
      <c r="G28" s="471"/>
      <c r="H28" s="471"/>
      <c r="I28" s="471"/>
    </row>
    <row r="29" spans="1:9" ht="25.5">
      <c r="A29" s="290" t="s">
        <v>402</v>
      </c>
      <c r="B29" s="290" t="s">
        <v>389</v>
      </c>
      <c r="C29" s="290">
        <v>1.2</v>
      </c>
      <c r="D29" s="291">
        <v>42</v>
      </c>
      <c r="E29" s="470"/>
      <c r="F29" s="471"/>
      <c r="G29" s="471"/>
      <c r="H29" s="471"/>
      <c r="I29" s="471"/>
    </row>
    <row r="30" spans="1:9" ht="25.5">
      <c r="A30" s="290" t="s">
        <v>403</v>
      </c>
      <c r="B30" s="290" t="s">
        <v>389</v>
      </c>
      <c r="C30" s="290">
        <v>1.2</v>
      </c>
      <c r="D30" s="291">
        <v>103</v>
      </c>
      <c r="E30" s="470"/>
      <c r="F30" s="471"/>
      <c r="G30" s="471"/>
      <c r="H30" s="471"/>
      <c r="I30" s="471"/>
    </row>
    <row r="31" spans="1:9">
      <c r="A31" s="467"/>
      <c r="B31" s="467"/>
      <c r="C31" s="467"/>
      <c r="D31" s="467"/>
      <c r="E31" s="470"/>
      <c r="F31" s="471"/>
      <c r="G31" s="471"/>
      <c r="H31" s="471"/>
      <c r="I31" s="471"/>
    </row>
    <row r="32" spans="1:9" ht="25.5">
      <c r="A32" s="290" t="s">
        <v>404</v>
      </c>
      <c r="B32" s="290" t="s">
        <v>389</v>
      </c>
      <c r="C32" s="290">
        <v>2.5</v>
      </c>
      <c r="D32" s="291">
        <v>66</v>
      </c>
      <c r="E32" s="470"/>
      <c r="F32" s="471"/>
      <c r="G32" s="471"/>
      <c r="H32" s="471"/>
      <c r="I32" s="471"/>
    </row>
    <row r="33" spans="1:9" ht="25.5">
      <c r="A33" s="290" t="s">
        <v>405</v>
      </c>
      <c r="B33" s="290" t="s">
        <v>389</v>
      </c>
      <c r="C33" s="290">
        <v>3.1</v>
      </c>
      <c r="D33" s="291">
        <v>85</v>
      </c>
      <c r="E33" s="470"/>
      <c r="F33" s="471"/>
      <c r="G33" s="471"/>
      <c r="H33" s="471"/>
      <c r="I33" s="471"/>
    </row>
    <row r="34" spans="1:9" ht="25.5">
      <c r="A34" s="290" t="s">
        <v>406</v>
      </c>
      <c r="B34" s="290" t="s">
        <v>389</v>
      </c>
      <c r="C34" s="290">
        <v>2.1</v>
      </c>
      <c r="D34" s="291">
        <v>63</v>
      </c>
      <c r="E34" s="470"/>
      <c r="F34" s="471"/>
      <c r="G34" s="471"/>
      <c r="H34" s="471"/>
      <c r="I34" s="471"/>
    </row>
    <row r="35" spans="1:9" ht="25.5">
      <c r="A35" s="290" t="s">
        <v>407</v>
      </c>
      <c r="B35" s="290" t="s">
        <v>389</v>
      </c>
      <c r="C35" s="290">
        <v>5</v>
      </c>
      <c r="D35" s="291">
        <v>137</v>
      </c>
      <c r="E35" s="470"/>
      <c r="F35" s="471"/>
      <c r="G35" s="471"/>
      <c r="H35" s="471"/>
      <c r="I35" s="471"/>
    </row>
    <row r="36" spans="1:9">
      <c r="A36" s="467"/>
      <c r="B36" s="467"/>
      <c r="C36" s="467"/>
      <c r="D36" s="467"/>
      <c r="E36" s="470"/>
      <c r="F36" s="471"/>
      <c r="G36" s="471"/>
      <c r="H36" s="471"/>
      <c r="I36" s="471"/>
    </row>
    <row r="37" spans="1:9" ht="25.5">
      <c r="A37" s="290" t="s">
        <v>408</v>
      </c>
      <c r="B37" s="290" t="s">
        <v>389</v>
      </c>
      <c r="C37" s="291">
        <v>2</v>
      </c>
      <c r="D37" s="291">
        <v>70</v>
      </c>
      <c r="E37" s="470"/>
      <c r="F37" s="471"/>
      <c r="G37" s="471"/>
      <c r="H37" s="471"/>
      <c r="I37" s="471"/>
    </row>
    <row r="38" spans="1:9" ht="25.5">
      <c r="A38" s="290" t="s">
        <v>409</v>
      </c>
      <c r="B38" s="290" t="s">
        <v>389</v>
      </c>
      <c r="C38" s="291">
        <v>2.5</v>
      </c>
      <c r="D38" s="291">
        <v>78</v>
      </c>
      <c r="E38" s="470"/>
      <c r="F38" s="471"/>
      <c r="G38" s="471"/>
      <c r="H38" s="471"/>
      <c r="I38" s="471"/>
    </row>
    <row r="39" spans="1:9" ht="25.5">
      <c r="A39" s="290" t="s">
        <v>410</v>
      </c>
      <c r="B39" s="290" t="s">
        <v>389</v>
      </c>
      <c r="C39" s="291">
        <v>0.7</v>
      </c>
      <c r="D39" s="291">
        <v>29</v>
      </c>
      <c r="E39" s="470"/>
      <c r="F39" s="471"/>
      <c r="G39" s="471"/>
      <c r="H39" s="471"/>
      <c r="I39" s="471"/>
    </row>
    <row r="40" spans="1:9" ht="25.5">
      <c r="A40" s="290" t="s">
        <v>411</v>
      </c>
      <c r="B40" s="290" t="s">
        <v>389</v>
      </c>
      <c r="C40" s="291">
        <v>1.6</v>
      </c>
      <c r="D40" s="291">
        <v>57</v>
      </c>
      <c r="E40" s="470"/>
      <c r="F40" s="471"/>
      <c r="G40" s="471"/>
      <c r="H40" s="471"/>
      <c r="I40" s="471"/>
    </row>
    <row r="41" spans="1:9" ht="25.5">
      <c r="A41" s="290" t="s">
        <v>412</v>
      </c>
      <c r="B41" s="290" t="s">
        <v>389</v>
      </c>
      <c r="C41" s="291">
        <v>0.5</v>
      </c>
      <c r="D41" s="291">
        <v>25</v>
      </c>
      <c r="E41" s="470"/>
      <c r="F41" s="471"/>
      <c r="G41" s="471"/>
      <c r="H41" s="471"/>
      <c r="I41" s="471"/>
    </row>
    <row r="42" spans="1:9" ht="25.5">
      <c r="A42" s="290" t="s">
        <v>413</v>
      </c>
      <c r="B42" s="290" t="s">
        <v>389</v>
      </c>
      <c r="C42" s="291">
        <v>1.3</v>
      </c>
      <c r="D42" s="291">
        <v>52</v>
      </c>
      <c r="E42" s="470"/>
      <c r="F42" s="471"/>
      <c r="G42" s="471"/>
      <c r="H42" s="471"/>
      <c r="I42" s="471"/>
    </row>
    <row r="43" spans="1:9">
      <c r="A43" s="467"/>
      <c r="B43" s="467"/>
      <c r="C43" s="467"/>
      <c r="D43" s="467"/>
      <c r="E43" s="470"/>
      <c r="F43" s="471"/>
      <c r="G43" s="471"/>
      <c r="H43" s="471"/>
      <c r="I43" s="471"/>
    </row>
    <row r="44" spans="1:9" ht="25.5">
      <c r="A44" s="290" t="s">
        <v>414</v>
      </c>
      <c r="B44" s="290" t="s">
        <v>389</v>
      </c>
      <c r="C44" s="291">
        <v>3.9</v>
      </c>
      <c r="D44" s="291">
        <v>124</v>
      </c>
      <c r="E44" s="470"/>
      <c r="F44" s="471"/>
      <c r="G44" s="471"/>
      <c r="H44" s="471"/>
      <c r="I44" s="471"/>
    </row>
    <row r="45" spans="1:9" ht="25.5">
      <c r="A45" s="290" t="s">
        <v>415</v>
      </c>
      <c r="B45" s="290" t="s">
        <v>389</v>
      </c>
      <c r="C45" s="291">
        <v>1.1000000000000001</v>
      </c>
      <c r="D45" s="291">
        <v>42</v>
      </c>
      <c r="E45" s="470"/>
      <c r="F45" s="471"/>
      <c r="G45" s="471"/>
      <c r="H45" s="471"/>
      <c r="I45" s="471"/>
    </row>
    <row r="46" spans="1:9" ht="25.5">
      <c r="A46" s="290" t="s">
        <v>416</v>
      </c>
      <c r="B46" s="290" t="s">
        <v>389</v>
      </c>
      <c r="C46" s="291">
        <v>2.7</v>
      </c>
      <c r="D46" s="291">
        <v>6</v>
      </c>
      <c r="E46" s="470"/>
      <c r="F46" s="471"/>
      <c r="G46" s="471"/>
      <c r="H46" s="471"/>
      <c r="I46" s="471"/>
    </row>
    <row r="47" spans="1:9" ht="25.5">
      <c r="A47" s="290" t="s">
        <v>417</v>
      </c>
      <c r="B47" s="290" t="s">
        <v>389</v>
      </c>
      <c r="C47" s="291">
        <v>0.83</v>
      </c>
      <c r="D47" s="291">
        <v>4</v>
      </c>
      <c r="E47" s="470"/>
      <c r="F47" s="471"/>
      <c r="G47" s="471"/>
      <c r="H47" s="471"/>
      <c r="I47" s="471"/>
    </row>
    <row r="48" spans="1:9" ht="25.5">
      <c r="A48" s="290" t="s">
        <v>418</v>
      </c>
      <c r="B48" s="290" t="s">
        <v>389</v>
      </c>
      <c r="C48" s="291">
        <v>2.23</v>
      </c>
      <c r="D48" s="291">
        <v>75</v>
      </c>
      <c r="E48" s="470"/>
      <c r="F48" s="471"/>
      <c r="G48" s="471"/>
      <c r="H48" s="471"/>
      <c r="I48" s="471"/>
    </row>
    <row r="49" spans="1:9">
      <c r="A49" s="467"/>
      <c r="B49" s="467"/>
      <c r="C49" s="467"/>
      <c r="D49" s="467"/>
      <c r="E49" s="470"/>
      <c r="F49" s="471"/>
      <c r="G49" s="471"/>
      <c r="H49" s="471"/>
      <c r="I49" s="471"/>
    </row>
    <row r="50" spans="1:9" ht="25.5">
      <c r="A50" s="290" t="s">
        <v>419</v>
      </c>
      <c r="B50" s="290" t="s">
        <v>389</v>
      </c>
      <c r="C50" s="291">
        <v>5.9</v>
      </c>
      <c r="D50" s="291">
        <v>170</v>
      </c>
      <c r="E50" s="470"/>
      <c r="F50" s="471"/>
      <c r="G50" s="471"/>
      <c r="H50" s="471"/>
      <c r="I50" s="471"/>
    </row>
    <row r="51" spans="1:9" ht="25.5">
      <c r="A51" s="290" t="s">
        <v>420</v>
      </c>
      <c r="B51" s="290" t="s">
        <v>389</v>
      </c>
      <c r="C51" s="291">
        <v>1.7</v>
      </c>
      <c r="D51" s="291">
        <v>54</v>
      </c>
      <c r="E51" s="470"/>
      <c r="F51" s="471"/>
      <c r="G51" s="471"/>
      <c r="H51" s="471"/>
      <c r="I51" s="471"/>
    </row>
    <row r="52" spans="1:9" ht="25.5">
      <c r="A52" s="290" t="s">
        <v>421</v>
      </c>
      <c r="B52" s="290" t="s">
        <v>389</v>
      </c>
      <c r="C52" s="291">
        <v>4.0999999999999996</v>
      </c>
      <c r="D52" s="291">
        <v>114</v>
      </c>
      <c r="E52" s="470"/>
      <c r="F52" s="471"/>
      <c r="G52" s="471"/>
      <c r="H52" s="471"/>
      <c r="I52" s="471"/>
    </row>
    <row r="53" spans="1:9" ht="25.5">
      <c r="A53" s="290" t="s">
        <v>422</v>
      </c>
      <c r="B53" s="290" t="s">
        <v>389</v>
      </c>
      <c r="C53" s="291">
        <v>1.3</v>
      </c>
      <c r="D53" s="291">
        <v>44</v>
      </c>
      <c r="E53" s="470"/>
      <c r="F53" s="471"/>
      <c r="G53" s="471"/>
      <c r="H53" s="471"/>
      <c r="I53" s="471"/>
    </row>
    <row r="54" spans="1:9" ht="25.5">
      <c r="A54" s="290" t="s">
        <v>423</v>
      </c>
      <c r="B54" s="290" t="s">
        <v>389</v>
      </c>
      <c r="C54" s="291">
        <v>3.4</v>
      </c>
      <c r="D54" s="291">
        <v>97</v>
      </c>
      <c r="E54" s="470"/>
      <c r="F54" s="471"/>
      <c r="G54" s="471"/>
      <c r="H54" s="471"/>
      <c r="I54" s="471"/>
    </row>
  </sheetData>
  <sheetProtection password="9452" sheet="1" objects="1" scenarios="1" selectLockedCells="1" selectUnlockedCells="1"/>
  <mergeCells count="9">
    <mergeCell ref="A36:D36"/>
    <mergeCell ref="A43:D43"/>
    <mergeCell ref="A49:D49"/>
    <mergeCell ref="A2:H2"/>
    <mergeCell ref="A10:D10"/>
    <mergeCell ref="A20:D20"/>
    <mergeCell ref="A31:D31"/>
    <mergeCell ref="A7:I7"/>
    <mergeCell ref="E11:I54"/>
  </mergeCells>
  <phoneticPr fontId="9" type="noConversion"/>
  <pageMargins left="0.7" right="0.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6"/>
  <sheetViews>
    <sheetView workbookViewId="0">
      <selection activeCell="A2" sqref="A2:F2"/>
    </sheetView>
  </sheetViews>
  <sheetFormatPr defaultRowHeight="12.75"/>
  <cols>
    <col min="1" max="1" width="24.42578125" customWidth="1"/>
    <col min="2" max="3" width="11.140625" customWidth="1"/>
    <col min="4" max="4" width="13" customWidth="1"/>
    <col min="5" max="5" width="16.85546875" customWidth="1"/>
    <col min="6" max="6" width="18.5703125" customWidth="1"/>
  </cols>
  <sheetData>
    <row r="2" spans="1:9" ht="33.75" customHeight="1">
      <c r="A2" s="464" t="s">
        <v>146</v>
      </c>
      <c r="B2" s="464"/>
      <c r="C2" s="464"/>
      <c r="D2" s="464"/>
      <c r="E2" s="464"/>
      <c r="F2" s="464"/>
      <c r="G2" s="152"/>
      <c r="H2" s="152"/>
      <c r="I2" s="152"/>
    </row>
    <row r="3" spans="1:9" ht="12.75" customHeight="1">
      <c r="A3" s="301"/>
      <c r="B3" s="301"/>
      <c r="C3" s="301"/>
      <c r="D3" s="301"/>
      <c r="E3" s="301"/>
      <c r="F3" s="301"/>
      <c r="G3" s="152"/>
      <c r="H3" s="152"/>
      <c r="I3" s="152"/>
    </row>
    <row r="4" spans="1:9">
      <c r="A4" s="497" t="s">
        <v>425</v>
      </c>
      <c r="B4" s="287" t="s">
        <v>147</v>
      </c>
      <c r="C4" s="288"/>
      <c r="D4" s="288"/>
      <c r="E4" s="496" t="s">
        <v>148</v>
      </c>
      <c r="F4" s="496" t="s">
        <v>149</v>
      </c>
    </row>
    <row r="5" spans="1:9">
      <c r="A5" s="504"/>
      <c r="B5" s="498" t="s">
        <v>150</v>
      </c>
      <c r="C5" s="500" t="s">
        <v>151</v>
      </c>
      <c r="D5" s="502" t="s">
        <v>152</v>
      </c>
      <c r="E5" s="496"/>
      <c r="F5" s="496"/>
    </row>
    <row r="6" spans="1:9">
      <c r="A6" s="504"/>
      <c r="B6" s="499"/>
      <c r="C6" s="501"/>
      <c r="D6" s="503"/>
      <c r="E6" s="497"/>
      <c r="F6" s="497"/>
    </row>
    <row r="7" spans="1:9" ht="43.5" customHeight="1">
      <c r="A7" s="473" t="s">
        <v>154</v>
      </c>
      <c r="B7" s="473"/>
      <c r="C7" s="473"/>
      <c r="D7" s="473"/>
      <c r="E7" s="473"/>
      <c r="F7" s="473"/>
      <c r="G7" s="183"/>
    </row>
    <row r="8" spans="1:9">
      <c r="A8" s="203" t="s">
        <v>155</v>
      </c>
      <c r="B8" s="187">
        <v>1265</v>
      </c>
      <c r="C8" s="307">
        <f>B8*1.05</f>
        <v>1328.25</v>
      </c>
      <c r="D8" s="307">
        <f>B8*1.2</f>
        <v>1518</v>
      </c>
      <c r="E8" s="188" t="s">
        <v>156</v>
      </c>
      <c r="F8" s="188">
        <v>28</v>
      </c>
      <c r="G8" s="183"/>
    </row>
    <row r="9" spans="1:9">
      <c r="A9" s="308" t="s">
        <v>157</v>
      </c>
      <c r="B9" s="189">
        <v>1400</v>
      </c>
      <c r="C9" s="309">
        <f t="shared" ref="C9:C21" si="0">B9*1.05</f>
        <v>1470</v>
      </c>
      <c r="D9" s="309">
        <f t="shared" ref="D9:D21" si="1">B9*1.2</f>
        <v>1680</v>
      </c>
      <c r="E9" s="186" t="s">
        <v>156</v>
      </c>
      <c r="F9" s="186">
        <v>35</v>
      </c>
      <c r="G9" s="183"/>
    </row>
    <row r="10" spans="1:9">
      <c r="A10" s="203" t="s">
        <v>158</v>
      </c>
      <c r="B10" s="187">
        <v>1590</v>
      </c>
      <c r="C10" s="307">
        <f t="shared" si="0"/>
        <v>1669.5</v>
      </c>
      <c r="D10" s="307">
        <f t="shared" si="1"/>
        <v>1908</v>
      </c>
      <c r="E10" s="188" t="s">
        <v>156</v>
      </c>
      <c r="F10" s="188">
        <v>45</v>
      </c>
      <c r="G10" s="183"/>
    </row>
    <row r="11" spans="1:9">
      <c r="A11" s="308" t="s">
        <v>159</v>
      </c>
      <c r="B11" s="189">
        <v>1800</v>
      </c>
      <c r="C11" s="309">
        <f t="shared" si="0"/>
        <v>1890</v>
      </c>
      <c r="D11" s="309">
        <f t="shared" si="1"/>
        <v>2160</v>
      </c>
      <c r="E11" s="186" t="s">
        <v>160</v>
      </c>
      <c r="F11" s="186">
        <v>50</v>
      </c>
      <c r="G11" s="183"/>
    </row>
    <row r="12" spans="1:9">
      <c r="A12" s="203" t="s">
        <v>161</v>
      </c>
      <c r="B12" s="187">
        <v>2720</v>
      </c>
      <c r="C12" s="307">
        <f t="shared" si="0"/>
        <v>2856</v>
      </c>
      <c r="D12" s="307">
        <f t="shared" si="1"/>
        <v>3264</v>
      </c>
      <c r="E12" s="188" t="s">
        <v>160</v>
      </c>
      <c r="F12" s="188">
        <v>80</v>
      </c>
      <c r="G12" s="183"/>
    </row>
    <row r="13" spans="1:9">
      <c r="A13" s="308" t="s">
        <v>162</v>
      </c>
      <c r="B13" s="189">
        <v>3170</v>
      </c>
      <c r="C13" s="309">
        <f t="shared" si="0"/>
        <v>3328.5</v>
      </c>
      <c r="D13" s="309">
        <f t="shared" si="1"/>
        <v>3804</v>
      </c>
      <c r="E13" s="186" t="s">
        <v>160</v>
      </c>
      <c r="F13" s="186">
        <v>90</v>
      </c>
      <c r="G13" s="183"/>
    </row>
    <row r="14" spans="1:9">
      <c r="A14" s="203" t="s">
        <v>163</v>
      </c>
      <c r="B14" s="187">
        <v>4950</v>
      </c>
      <c r="C14" s="307">
        <f t="shared" si="0"/>
        <v>5197.5</v>
      </c>
      <c r="D14" s="307">
        <f t="shared" si="1"/>
        <v>5940</v>
      </c>
      <c r="E14" s="188" t="s">
        <v>160</v>
      </c>
      <c r="F14" s="188">
        <v>145</v>
      </c>
      <c r="G14" s="183"/>
    </row>
    <row r="15" spans="1:9">
      <c r="A15" s="308" t="s">
        <v>164</v>
      </c>
      <c r="B15" s="189">
        <v>4350</v>
      </c>
      <c r="C15" s="309">
        <f t="shared" si="0"/>
        <v>4567.5</v>
      </c>
      <c r="D15" s="309">
        <f>B15*1.2</f>
        <v>5220</v>
      </c>
      <c r="E15" s="186" t="s">
        <v>160</v>
      </c>
      <c r="F15" s="186">
        <v>130</v>
      </c>
      <c r="G15" s="183"/>
    </row>
    <row r="16" spans="1:9">
      <c r="A16" s="203" t="s">
        <v>165</v>
      </c>
      <c r="B16" s="187">
        <v>3520</v>
      </c>
      <c r="C16" s="307">
        <f t="shared" si="0"/>
        <v>3696</v>
      </c>
      <c r="D16" s="307">
        <f t="shared" si="1"/>
        <v>4224</v>
      </c>
      <c r="E16" s="188" t="s">
        <v>160</v>
      </c>
      <c r="F16" s="188">
        <v>105</v>
      </c>
      <c r="G16" s="17"/>
    </row>
    <row r="17" spans="1:7">
      <c r="A17" s="308" t="s">
        <v>166</v>
      </c>
      <c r="B17" s="189">
        <v>4150</v>
      </c>
      <c r="C17" s="309">
        <f t="shared" si="0"/>
        <v>4357.5</v>
      </c>
      <c r="D17" s="309">
        <f t="shared" si="1"/>
        <v>4980</v>
      </c>
      <c r="E17" s="186" t="s">
        <v>160</v>
      </c>
      <c r="F17" s="186">
        <v>120</v>
      </c>
      <c r="G17" s="17"/>
    </row>
    <row r="18" spans="1:7">
      <c r="A18" s="203" t="s">
        <v>167</v>
      </c>
      <c r="B18" s="187">
        <v>5170</v>
      </c>
      <c r="C18" s="307">
        <f t="shared" si="0"/>
        <v>5428.5</v>
      </c>
      <c r="D18" s="307">
        <f t="shared" si="1"/>
        <v>6204</v>
      </c>
      <c r="E18" s="190" t="s">
        <v>168</v>
      </c>
      <c r="F18" s="188">
        <v>150</v>
      </c>
      <c r="G18" s="17"/>
    </row>
    <row r="19" spans="1:7">
      <c r="A19" s="308" t="s">
        <v>169</v>
      </c>
      <c r="B19" s="189">
        <v>5980</v>
      </c>
      <c r="C19" s="309">
        <f t="shared" si="0"/>
        <v>6279</v>
      </c>
      <c r="D19" s="309">
        <f t="shared" si="1"/>
        <v>7176</v>
      </c>
      <c r="E19" s="191" t="s">
        <v>168</v>
      </c>
      <c r="F19" s="186">
        <v>175</v>
      </c>
      <c r="G19" s="17"/>
    </row>
    <row r="20" spans="1:7">
      <c r="A20" s="203" t="s">
        <v>170</v>
      </c>
      <c r="B20" s="192">
        <v>6500</v>
      </c>
      <c r="C20" s="307">
        <f t="shared" si="0"/>
        <v>6825</v>
      </c>
      <c r="D20" s="307">
        <f t="shared" si="1"/>
        <v>7800</v>
      </c>
      <c r="E20" s="190" t="s">
        <v>168</v>
      </c>
      <c r="F20" s="190">
        <v>190</v>
      </c>
    </row>
    <row r="21" spans="1:7">
      <c r="A21" s="308" t="s">
        <v>171</v>
      </c>
      <c r="B21" s="195">
        <v>4680</v>
      </c>
      <c r="C21" s="309">
        <f t="shared" si="0"/>
        <v>4914</v>
      </c>
      <c r="D21" s="309">
        <f t="shared" si="1"/>
        <v>5616</v>
      </c>
      <c r="E21" s="191" t="s">
        <v>168</v>
      </c>
      <c r="F21" s="191">
        <v>135</v>
      </c>
    </row>
    <row r="22" spans="1:7" ht="46.5" customHeight="1">
      <c r="A22" s="474" t="s">
        <v>172</v>
      </c>
      <c r="B22" s="474"/>
      <c r="C22" s="474"/>
      <c r="D22" s="474"/>
      <c r="E22" s="474"/>
      <c r="F22" s="474"/>
    </row>
    <row r="23" spans="1:7">
      <c r="A23" s="198" t="s">
        <v>173</v>
      </c>
      <c r="B23" s="204">
        <v>1120</v>
      </c>
      <c r="C23" s="204">
        <v>1250</v>
      </c>
      <c r="D23" s="204">
        <v>1350</v>
      </c>
      <c r="E23" s="310" t="s">
        <v>174</v>
      </c>
      <c r="F23" s="185">
        <v>30</v>
      </c>
    </row>
    <row r="24" spans="1:7">
      <c r="A24" s="200" t="s">
        <v>175</v>
      </c>
      <c r="B24" s="233">
        <v>1600</v>
      </c>
      <c r="C24" s="205">
        <v>1750</v>
      </c>
      <c r="D24" s="205">
        <v>1890</v>
      </c>
      <c r="E24" s="201" t="s">
        <v>174</v>
      </c>
      <c r="F24" s="202">
        <v>50</v>
      </c>
    </row>
    <row r="25" spans="1:7">
      <c r="A25" s="203" t="s">
        <v>176</v>
      </c>
      <c r="B25" s="206">
        <v>2390</v>
      </c>
      <c r="C25" s="206">
        <v>2540</v>
      </c>
      <c r="D25" s="206">
        <v>2750</v>
      </c>
      <c r="E25" s="199" t="s">
        <v>174</v>
      </c>
      <c r="F25" s="188">
        <v>80</v>
      </c>
    </row>
    <row r="26" spans="1:7">
      <c r="A26" s="200" t="s">
        <v>177</v>
      </c>
      <c r="B26" s="205">
        <v>4250</v>
      </c>
      <c r="C26" s="205">
        <v>3950</v>
      </c>
      <c r="D26" s="205">
        <v>4350</v>
      </c>
      <c r="E26" s="201" t="s">
        <v>174</v>
      </c>
      <c r="F26" s="202">
        <v>150</v>
      </c>
    </row>
    <row r="27" spans="1:7">
      <c r="A27" s="203" t="s">
        <v>178</v>
      </c>
      <c r="B27" s="206">
        <v>2850</v>
      </c>
      <c r="C27" s="206">
        <v>2790</v>
      </c>
      <c r="D27" s="206">
        <v>2870</v>
      </c>
      <c r="E27" s="199" t="s">
        <v>309</v>
      </c>
      <c r="F27" s="188">
        <v>100</v>
      </c>
    </row>
    <row r="28" spans="1:7">
      <c r="A28" s="200" t="s">
        <v>179</v>
      </c>
      <c r="B28" s="205">
        <v>3150</v>
      </c>
      <c r="C28" s="205">
        <v>3100</v>
      </c>
      <c r="D28" s="205">
        <v>3180</v>
      </c>
      <c r="E28" s="201" t="s">
        <v>309</v>
      </c>
      <c r="F28" s="202">
        <v>110</v>
      </c>
    </row>
    <row r="29" spans="1:7">
      <c r="A29" s="203" t="s">
        <v>180</v>
      </c>
      <c r="B29" s="206">
        <v>4970</v>
      </c>
      <c r="C29" s="206">
        <v>4770</v>
      </c>
      <c r="D29" s="206">
        <v>4900</v>
      </c>
      <c r="E29" s="199" t="s">
        <v>309</v>
      </c>
      <c r="F29" s="188">
        <v>175</v>
      </c>
    </row>
    <row r="30" spans="1:7">
      <c r="A30" s="311" t="s">
        <v>310</v>
      </c>
      <c r="B30" s="312" t="s">
        <v>311</v>
      </c>
      <c r="C30" s="312" t="s">
        <v>311</v>
      </c>
      <c r="D30" s="312" t="s">
        <v>311</v>
      </c>
      <c r="E30" s="313"/>
      <c r="F30" s="313"/>
    </row>
    <row r="31" spans="1:7" ht="54.75" customHeight="1">
      <c r="A31" s="475" t="s">
        <v>153</v>
      </c>
      <c r="B31" s="475"/>
      <c r="C31" s="475"/>
      <c r="D31" s="475"/>
      <c r="E31" s="475"/>
      <c r="F31" s="475"/>
    </row>
    <row r="32" spans="1:7">
      <c r="A32" s="314" t="s">
        <v>181</v>
      </c>
      <c r="B32" s="208">
        <v>1220</v>
      </c>
      <c r="C32" s="315">
        <f>B32*1.05</f>
        <v>1281</v>
      </c>
      <c r="D32" s="315">
        <f>B32*1.2</f>
        <v>1464</v>
      </c>
      <c r="E32" s="184" t="s">
        <v>182</v>
      </c>
      <c r="F32" s="184">
        <v>25</v>
      </c>
    </row>
    <row r="33" spans="1:6">
      <c r="A33" s="52" t="s">
        <v>183</v>
      </c>
      <c r="B33" s="316">
        <v>1290</v>
      </c>
      <c r="C33" s="99">
        <f>B33*1.05</f>
        <v>1354.5</v>
      </c>
      <c r="D33" s="99">
        <f>B33*1.2</f>
        <v>1548</v>
      </c>
      <c r="E33" s="109" t="s">
        <v>182</v>
      </c>
      <c r="F33" s="109">
        <v>30</v>
      </c>
    </row>
    <row r="34" spans="1:6">
      <c r="A34" s="314" t="s">
        <v>184</v>
      </c>
      <c r="B34" s="208">
        <v>1360</v>
      </c>
      <c r="C34" s="315">
        <f>B34*1.05</f>
        <v>1428</v>
      </c>
      <c r="D34" s="315">
        <f>B34*1.2</f>
        <v>1632</v>
      </c>
      <c r="E34" s="184" t="s">
        <v>182</v>
      </c>
      <c r="F34" s="184" t="s">
        <v>185</v>
      </c>
    </row>
    <row r="35" spans="1:6">
      <c r="A35" s="52" t="s">
        <v>186</v>
      </c>
      <c r="B35" s="316">
        <v>1500</v>
      </c>
      <c r="C35" s="99">
        <f>B35*1.05</f>
        <v>1575</v>
      </c>
      <c r="D35" s="99">
        <f>B35*1.2</f>
        <v>1800</v>
      </c>
      <c r="E35" s="109" t="s">
        <v>182</v>
      </c>
      <c r="F35" s="109" t="s">
        <v>187</v>
      </c>
    </row>
    <row r="36" spans="1:6">
      <c r="A36" s="314" t="s">
        <v>188</v>
      </c>
      <c r="B36" s="208">
        <v>1700</v>
      </c>
      <c r="C36" s="315">
        <f>B36*1.05</f>
        <v>1785</v>
      </c>
      <c r="D36" s="315">
        <f>B36*1.2</f>
        <v>2040</v>
      </c>
      <c r="E36" s="184" t="s">
        <v>182</v>
      </c>
      <c r="F36" s="184" t="s">
        <v>189</v>
      </c>
    </row>
    <row r="37" spans="1:6">
      <c r="A37" s="300" t="s">
        <v>190</v>
      </c>
      <c r="B37" s="207">
        <v>1810</v>
      </c>
      <c r="C37" s="217">
        <f t="shared" ref="C37:C44" si="2">B37*1.05</f>
        <v>1900.5</v>
      </c>
      <c r="D37" s="217">
        <f t="shared" ref="D37:D44" si="3">B37*1.2</f>
        <v>2172</v>
      </c>
      <c r="E37" s="197" t="s">
        <v>182</v>
      </c>
      <c r="F37" s="197" t="s">
        <v>191</v>
      </c>
    </row>
    <row r="38" spans="1:6">
      <c r="A38" s="314" t="s">
        <v>192</v>
      </c>
      <c r="B38" s="208">
        <v>1600</v>
      </c>
      <c r="C38" s="315">
        <f t="shared" si="2"/>
        <v>1680</v>
      </c>
      <c r="D38" s="315">
        <f t="shared" si="3"/>
        <v>1920</v>
      </c>
      <c r="E38" s="184" t="s">
        <v>182</v>
      </c>
      <c r="F38" s="184" t="s">
        <v>193</v>
      </c>
    </row>
    <row r="39" spans="1:6">
      <c r="A39" s="52" t="s">
        <v>194</v>
      </c>
      <c r="B39" s="207">
        <v>2630</v>
      </c>
      <c r="C39" s="217">
        <f t="shared" si="2"/>
        <v>2761.5</v>
      </c>
      <c r="D39" s="217">
        <f t="shared" si="3"/>
        <v>3156</v>
      </c>
      <c r="E39" s="109" t="s">
        <v>195</v>
      </c>
      <c r="F39" s="109" t="s">
        <v>196</v>
      </c>
    </row>
    <row r="40" spans="1:6">
      <c r="A40" s="314" t="s">
        <v>197</v>
      </c>
      <c r="B40" s="208">
        <v>3230</v>
      </c>
      <c r="C40" s="315">
        <f t="shared" si="2"/>
        <v>3391.5</v>
      </c>
      <c r="D40" s="315">
        <f t="shared" si="3"/>
        <v>3876</v>
      </c>
      <c r="E40" s="184" t="s">
        <v>198</v>
      </c>
      <c r="F40" s="184" t="s">
        <v>196</v>
      </c>
    </row>
    <row r="41" spans="1:6">
      <c r="A41" s="300" t="s">
        <v>199</v>
      </c>
      <c r="B41" s="207">
        <v>4200</v>
      </c>
      <c r="C41" s="217">
        <f t="shared" si="2"/>
        <v>4410</v>
      </c>
      <c r="D41" s="217">
        <f t="shared" si="3"/>
        <v>5040</v>
      </c>
      <c r="E41" s="109" t="s">
        <v>200</v>
      </c>
      <c r="F41" s="109" t="s">
        <v>201</v>
      </c>
    </row>
    <row r="42" spans="1:6">
      <c r="A42" s="314" t="s">
        <v>202</v>
      </c>
      <c r="B42" s="208">
        <v>3500</v>
      </c>
      <c r="C42" s="315">
        <f t="shared" si="2"/>
        <v>3675</v>
      </c>
      <c r="D42" s="315">
        <f t="shared" si="3"/>
        <v>4200</v>
      </c>
      <c r="E42" s="184" t="s">
        <v>182</v>
      </c>
      <c r="F42" s="184" t="s">
        <v>203</v>
      </c>
    </row>
    <row r="43" spans="1:6">
      <c r="A43" s="300" t="s">
        <v>204</v>
      </c>
      <c r="B43" s="207">
        <v>5000</v>
      </c>
      <c r="C43" s="217">
        <f t="shared" si="2"/>
        <v>5250</v>
      </c>
      <c r="D43" s="217">
        <f t="shared" si="3"/>
        <v>6000</v>
      </c>
      <c r="E43" s="109" t="s">
        <v>195</v>
      </c>
      <c r="F43" s="109" t="s">
        <v>205</v>
      </c>
    </row>
    <row r="44" spans="1:6">
      <c r="A44" s="314" t="s">
        <v>206</v>
      </c>
      <c r="B44" s="208">
        <v>5530</v>
      </c>
      <c r="C44" s="315">
        <f t="shared" si="2"/>
        <v>5806.5</v>
      </c>
      <c r="D44" s="315">
        <f t="shared" si="3"/>
        <v>6636</v>
      </c>
      <c r="E44" s="184" t="s">
        <v>198</v>
      </c>
      <c r="F44" s="184" t="s">
        <v>207</v>
      </c>
    </row>
    <row r="45" spans="1:6" ht="48" customHeight="1">
      <c r="A45" s="472" t="s">
        <v>208</v>
      </c>
      <c r="B45" s="472"/>
      <c r="C45" s="472"/>
      <c r="D45" s="472"/>
      <c r="E45" s="472"/>
      <c r="F45" s="472"/>
    </row>
    <row r="46" spans="1:6">
      <c r="A46" s="214" t="s">
        <v>209</v>
      </c>
      <c r="B46" s="208">
        <v>1120</v>
      </c>
      <c r="C46" s="215">
        <f>B46*1.05</f>
        <v>1176</v>
      </c>
      <c r="D46" s="215">
        <f>B46*1.2</f>
        <v>1344</v>
      </c>
      <c r="E46" s="305" t="s">
        <v>210</v>
      </c>
      <c r="F46" s="196" t="s">
        <v>211</v>
      </c>
    </row>
    <row r="47" spans="1:6">
      <c r="A47" s="128" t="s">
        <v>212</v>
      </c>
      <c r="B47" s="216">
        <v>1220</v>
      </c>
      <c r="C47" s="217">
        <f>B47*1.05</f>
        <v>1281</v>
      </c>
      <c r="D47" s="197">
        <f>B47*1.2</f>
        <v>1464</v>
      </c>
      <c r="E47" s="306" t="s">
        <v>210</v>
      </c>
      <c r="F47" s="197" t="s">
        <v>213</v>
      </c>
    </row>
    <row r="48" spans="1:6">
      <c r="A48" s="214" t="s">
        <v>214</v>
      </c>
      <c r="B48" s="208">
        <v>1490</v>
      </c>
      <c r="C48" s="215">
        <f>B48*1.05</f>
        <v>1564.5</v>
      </c>
      <c r="D48" s="215">
        <f>B48*1.2</f>
        <v>1788</v>
      </c>
      <c r="E48" s="305" t="s">
        <v>210</v>
      </c>
      <c r="F48" s="196" t="s">
        <v>215</v>
      </c>
    </row>
    <row r="49" spans="1:6">
      <c r="A49" s="218" t="s">
        <v>216</v>
      </c>
      <c r="B49" s="219">
        <v>2100</v>
      </c>
      <c r="C49" s="220">
        <f>B49*1.05</f>
        <v>2205</v>
      </c>
      <c r="D49" s="220">
        <f>B49*1.2</f>
        <v>2520</v>
      </c>
      <c r="E49" s="306" t="s">
        <v>210</v>
      </c>
      <c r="F49" s="213" t="s">
        <v>187</v>
      </c>
    </row>
    <row r="50" spans="1:6">
      <c r="A50" s="210" t="s">
        <v>217</v>
      </c>
      <c r="B50" s="209">
        <v>1850</v>
      </c>
      <c r="C50" s="221">
        <f t="shared" ref="C50:C59" si="4">B50*1.05</f>
        <v>1942.5</v>
      </c>
      <c r="D50" s="221">
        <f t="shared" ref="D50:D57" si="5">B50*1.2</f>
        <v>2220</v>
      </c>
      <c r="E50" s="305" t="s">
        <v>210</v>
      </c>
      <c r="F50" s="304" t="s">
        <v>218</v>
      </c>
    </row>
    <row r="51" spans="1:6">
      <c r="A51" s="317" t="s">
        <v>219</v>
      </c>
      <c r="B51" s="316">
        <v>1900</v>
      </c>
      <c r="C51" s="318">
        <f t="shared" si="4"/>
        <v>1995</v>
      </c>
      <c r="D51" s="318">
        <f t="shared" si="5"/>
        <v>2280</v>
      </c>
      <c r="E51" s="197" t="s">
        <v>210</v>
      </c>
      <c r="F51" s="319" t="s">
        <v>220</v>
      </c>
    </row>
    <row r="52" spans="1:6">
      <c r="A52" s="214" t="s">
        <v>221</v>
      </c>
      <c r="B52" s="208">
        <v>2650</v>
      </c>
      <c r="C52" s="215">
        <f t="shared" si="4"/>
        <v>2782.5</v>
      </c>
      <c r="D52" s="215">
        <f t="shared" si="5"/>
        <v>3180</v>
      </c>
      <c r="E52" s="196" t="s">
        <v>222</v>
      </c>
      <c r="F52" s="304" t="s">
        <v>223</v>
      </c>
    </row>
    <row r="53" spans="1:6">
      <c r="A53" s="317" t="s">
        <v>224</v>
      </c>
      <c r="B53" s="316">
        <v>3200</v>
      </c>
      <c r="C53" s="318">
        <f t="shared" si="4"/>
        <v>3360</v>
      </c>
      <c r="D53" s="318">
        <f t="shared" si="5"/>
        <v>3840</v>
      </c>
      <c r="E53" s="213" t="s">
        <v>222</v>
      </c>
      <c r="F53" s="319" t="s">
        <v>225</v>
      </c>
    </row>
    <row r="54" spans="1:6">
      <c r="A54" s="214" t="s">
        <v>226</v>
      </c>
      <c r="B54" s="208">
        <v>4500</v>
      </c>
      <c r="C54" s="215">
        <f t="shared" si="4"/>
        <v>4725</v>
      </c>
      <c r="D54" s="215">
        <f t="shared" si="5"/>
        <v>5400</v>
      </c>
      <c r="E54" s="196" t="s">
        <v>222</v>
      </c>
      <c r="F54" s="304" t="s">
        <v>227</v>
      </c>
    </row>
    <row r="55" spans="1:6">
      <c r="A55" s="317" t="s">
        <v>228</v>
      </c>
      <c r="B55" s="316">
        <v>3500</v>
      </c>
      <c r="C55" s="318">
        <f t="shared" si="4"/>
        <v>3675</v>
      </c>
      <c r="D55" s="318">
        <f t="shared" si="5"/>
        <v>4200</v>
      </c>
      <c r="E55" s="213" t="s">
        <v>222</v>
      </c>
      <c r="F55" s="213" t="s">
        <v>229</v>
      </c>
    </row>
    <row r="56" spans="1:6">
      <c r="A56" s="214" t="s">
        <v>230</v>
      </c>
      <c r="B56" s="208">
        <v>3200</v>
      </c>
      <c r="C56" s="215">
        <f t="shared" si="4"/>
        <v>3360</v>
      </c>
      <c r="D56" s="215">
        <f t="shared" si="5"/>
        <v>3840</v>
      </c>
      <c r="E56" s="196" t="s">
        <v>222</v>
      </c>
      <c r="F56" s="196">
        <v>100</v>
      </c>
    </row>
    <row r="57" spans="1:6">
      <c r="A57" s="317" t="s">
        <v>231</v>
      </c>
      <c r="B57" s="316">
        <v>5750</v>
      </c>
      <c r="C57" s="318">
        <f t="shared" si="4"/>
        <v>6037.5</v>
      </c>
      <c r="D57" s="318">
        <f t="shared" si="5"/>
        <v>6900</v>
      </c>
      <c r="E57" s="213" t="s">
        <v>232</v>
      </c>
      <c r="F57" s="213" t="s">
        <v>233</v>
      </c>
    </row>
    <row r="58" spans="1:6">
      <c r="A58" s="214" t="s">
        <v>234</v>
      </c>
      <c r="B58" s="208">
        <v>5450</v>
      </c>
      <c r="C58" s="215">
        <f>B58*1.05</f>
        <v>5722.5</v>
      </c>
      <c r="D58" s="215">
        <f>B58*1.2</f>
        <v>6540</v>
      </c>
      <c r="E58" s="196" t="s">
        <v>232</v>
      </c>
      <c r="F58" s="196">
        <v>170</v>
      </c>
    </row>
    <row r="59" spans="1:6">
      <c r="A59" s="317" t="s">
        <v>235</v>
      </c>
      <c r="B59" s="316">
        <v>4800</v>
      </c>
      <c r="C59" s="318">
        <f t="shared" si="4"/>
        <v>5040</v>
      </c>
      <c r="D59" s="318">
        <f>B59*1.2</f>
        <v>5760</v>
      </c>
      <c r="E59" s="213" t="s">
        <v>222</v>
      </c>
      <c r="F59" s="213" t="s">
        <v>236</v>
      </c>
    </row>
    <row r="60" spans="1:6" ht="25.5">
      <c r="A60" s="214" t="s">
        <v>237</v>
      </c>
      <c r="B60" s="320" t="s">
        <v>238</v>
      </c>
      <c r="C60" s="215" t="s">
        <v>238</v>
      </c>
      <c r="D60" s="215" t="s">
        <v>238</v>
      </c>
      <c r="E60" s="196" t="s">
        <v>239</v>
      </c>
      <c r="F60" s="196" t="s">
        <v>240</v>
      </c>
    </row>
    <row r="61" spans="1:6" ht="45" customHeight="1">
      <c r="A61" s="472" t="s">
        <v>241</v>
      </c>
      <c r="B61" s="472"/>
      <c r="C61" s="472"/>
      <c r="D61" s="472"/>
      <c r="E61" s="472"/>
      <c r="F61" s="472"/>
    </row>
    <row r="62" spans="1:6" s="128" customFormat="1">
      <c r="A62" s="214" t="s">
        <v>242</v>
      </c>
      <c r="B62" s="211">
        <v>1860</v>
      </c>
      <c r="C62" s="321">
        <f>B62*1.05</f>
        <v>1953</v>
      </c>
      <c r="D62" s="321">
        <f>B62*1.2</f>
        <v>2232</v>
      </c>
      <c r="E62" s="196" t="s">
        <v>243</v>
      </c>
      <c r="F62" s="304">
        <v>35</v>
      </c>
    </row>
    <row r="63" spans="1:6" s="128" customFormat="1">
      <c r="A63" s="317" t="s">
        <v>244</v>
      </c>
      <c r="B63" s="212">
        <v>2150</v>
      </c>
      <c r="C63" s="322">
        <f>B63*1.05</f>
        <v>2257.5</v>
      </c>
      <c r="D63" s="322">
        <f>B63*1.2</f>
        <v>2580</v>
      </c>
      <c r="E63" s="213" t="s">
        <v>243</v>
      </c>
      <c r="F63" s="319">
        <v>45</v>
      </c>
    </row>
    <row r="64" spans="1:6" s="128" customFormat="1" ht="25.5">
      <c r="A64" s="214" t="s">
        <v>245</v>
      </c>
      <c r="B64" s="211">
        <v>2210</v>
      </c>
      <c r="C64" s="321">
        <f t="shared" ref="C64:C76" si="6">B64*1.05</f>
        <v>2320.5</v>
      </c>
      <c r="D64" s="321">
        <f t="shared" ref="D64:D76" si="7">B64*1.2</f>
        <v>2652</v>
      </c>
      <c r="E64" s="196" t="s">
        <v>246</v>
      </c>
      <c r="F64" s="304">
        <v>45</v>
      </c>
    </row>
    <row r="65" spans="1:6" s="128" customFormat="1">
      <c r="A65" s="317" t="s">
        <v>247</v>
      </c>
      <c r="B65" s="212">
        <v>3850</v>
      </c>
      <c r="C65" s="322">
        <f t="shared" si="6"/>
        <v>4042.5</v>
      </c>
      <c r="D65" s="322">
        <f t="shared" si="7"/>
        <v>4620</v>
      </c>
      <c r="E65" s="213" t="s">
        <v>248</v>
      </c>
      <c r="F65" s="319">
        <v>90</v>
      </c>
    </row>
    <row r="66" spans="1:6" s="128" customFormat="1">
      <c r="A66" s="214" t="s">
        <v>249</v>
      </c>
      <c r="B66" s="211">
        <v>34010</v>
      </c>
      <c r="C66" s="321">
        <f t="shared" si="6"/>
        <v>35710.5</v>
      </c>
      <c r="D66" s="321">
        <f t="shared" si="7"/>
        <v>40812</v>
      </c>
      <c r="E66" s="196" t="s">
        <v>250</v>
      </c>
      <c r="F66" s="304" t="s">
        <v>251</v>
      </c>
    </row>
    <row r="67" spans="1:6" s="128" customFormat="1">
      <c r="A67" s="317" t="s">
        <v>252</v>
      </c>
      <c r="B67" s="212">
        <v>3250</v>
      </c>
      <c r="C67" s="322">
        <f t="shared" si="6"/>
        <v>3412.5</v>
      </c>
      <c r="D67" s="322">
        <f t="shared" si="7"/>
        <v>3900</v>
      </c>
      <c r="E67" s="213" t="s">
        <v>253</v>
      </c>
      <c r="F67" s="319" t="s">
        <v>251</v>
      </c>
    </row>
    <row r="68" spans="1:6" s="128" customFormat="1">
      <c r="A68" s="214" t="s">
        <v>254</v>
      </c>
      <c r="B68" s="211">
        <v>3150</v>
      </c>
      <c r="C68" s="321">
        <f t="shared" si="6"/>
        <v>3307.5</v>
      </c>
      <c r="D68" s="321">
        <f t="shared" si="7"/>
        <v>3780</v>
      </c>
      <c r="E68" s="196" t="s">
        <v>255</v>
      </c>
      <c r="F68" s="304" t="s">
        <v>251</v>
      </c>
    </row>
    <row r="69" spans="1:6" s="128" customFormat="1">
      <c r="A69" s="317" t="s">
        <v>256</v>
      </c>
      <c r="B69" s="212">
        <v>3100</v>
      </c>
      <c r="C69" s="322">
        <f t="shared" si="6"/>
        <v>3255</v>
      </c>
      <c r="D69" s="322">
        <f t="shared" si="7"/>
        <v>3720</v>
      </c>
      <c r="E69" s="213" t="s">
        <v>257</v>
      </c>
      <c r="F69" s="319" t="s">
        <v>251</v>
      </c>
    </row>
    <row r="70" spans="1:6" s="128" customFormat="1">
      <c r="A70" s="214" t="s">
        <v>258</v>
      </c>
      <c r="B70" s="211">
        <v>6200</v>
      </c>
      <c r="C70" s="321">
        <f t="shared" si="6"/>
        <v>6510</v>
      </c>
      <c r="D70" s="321">
        <f t="shared" si="7"/>
        <v>7440</v>
      </c>
      <c r="E70" s="196" t="s">
        <v>259</v>
      </c>
      <c r="F70" s="304">
        <v>160</v>
      </c>
    </row>
    <row r="71" spans="1:6" s="128" customFormat="1">
      <c r="A71" s="317" t="s">
        <v>260</v>
      </c>
      <c r="B71" s="212">
        <v>4400</v>
      </c>
      <c r="C71" s="322">
        <f t="shared" si="6"/>
        <v>4620</v>
      </c>
      <c r="D71" s="322">
        <f t="shared" si="7"/>
        <v>5280</v>
      </c>
      <c r="E71" s="213" t="s">
        <v>259</v>
      </c>
      <c r="F71" s="319">
        <v>110</v>
      </c>
    </row>
    <row r="72" spans="1:6" s="128" customFormat="1">
      <c r="A72" s="214" t="s">
        <v>261</v>
      </c>
      <c r="B72" s="211">
        <v>7400</v>
      </c>
      <c r="C72" s="321">
        <f t="shared" si="6"/>
        <v>7770</v>
      </c>
      <c r="D72" s="321">
        <f t="shared" si="7"/>
        <v>8880</v>
      </c>
      <c r="E72" s="196" t="s">
        <v>262</v>
      </c>
      <c r="F72" s="304">
        <v>180</v>
      </c>
    </row>
    <row r="73" spans="1:6" s="128" customFormat="1">
      <c r="A73" s="317" t="s">
        <v>263</v>
      </c>
      <c r="B73" s="212">
        <v>6590</v>
      </c>
      <c r="C73" s="322">
        <f t="shared" si="6"/>
        <v>6919.5</v>
      </c>
      <c r="D73" s="322">
        <f t="shared" si="7"/>
        <v>7908</v>
      </c>
      <c r="E73" s="213" t="s">
        <v>264</v>
      </c>
      <c r="F73" s="319">
        <v>145</v>
      </c>
    </row>
    <row r="74" spans="1:6" s="128" customFormat="1">
      <c r="A74" s="214" t="s">
        <v>265</v>
      </c>
      <c r="B74" s="211">
        <v>6300</v>
      </c>
      <c r="C74" s="321">
        <f t="shared" si="6"/>
        <v>6615</v>
      </c>
      <c r="D74" s="321">
        <f t="shared" si="7"/>
        <v>7560</v>
      </c>
      <c r="E74" s="196" t="s">
        <v>266</v>
      </c>
      <c r="F74" s="304" t="s">
        <v>267</v>
      </c>
    </row>
    <row r="75" spans="1:6" s="128" customFormat="1">
      <c r="A75" s="317" t="s">
        <v>268</v>
      </c>
      <c r="B75" s="212">
        <v>6200</v>
      </c>
      <c r="C75" s="322">
        <f t="shared" si="6"/>
        <v>6510</v>
      </c>
      <c r="D75" s="322">
        <f t="shared" si="7"/>
        <v>7440</v>
      </c>
      <c r="E75" s="213" t="s">
        <v>269</v>
      </c>
      <c r="F75" s="319" t="s">
        <v>267</v>
      </c>
    </row>
    <row r="76" spans="1:6" s="128" customFormat="1">
      <c r="A76" s="214" t="s">
        <v>270</v>
      </c>
      <c r="B76" s="211">
        <v>6150</v>
      </c>
      <c r="C76" s="321">
        <f t="shared" si="6"/>
        <v>6457.5</v>
      </c>
      <c r="D76" s="321">
        <f t="shared" si="7"/>
        <v>7380</v>
      </c>
      <c r="E76" s="196" t="s">
        <v>271</v>
      </c>
      <c r="F76" s="304" t="s">
        <v>267</v>
      </c>
    </row>
    <row r="77" spans="1:6" ht="47.25" customHeight="1">
      <c r="A77" s="472" t="s">
        <v>272</v>
      </c>
      <c r="B77" s="472"/>
      <c r="C77" s="472"/>
      <c r="D77" s="472"/>
      <c r="E77" s="472"/>
      <c r="F77" s="472"/>
    </row>
    <row r="78" spans="1:6">
      <c r="A78" s="222" t="s">
        <v>273</v>
      </c>
      <c r="B78" s="223">
        <v>1250</v>
      </c>
      <c r="C78" s="224">
        <f>B78*1.05</f>
        <v>1312.5</v>
      </c>
      <c r="D78" s="224">
        <f>B78*1.2</f>
        <v>1500</v>
      </c>
      <c r="E78" s="199" t="s">
        <v>174</v>
      </c>
      <c r="F78" s="199">
        <v>25</v>
      </c>
    </row>
    <row r="79" spans="1:6">
      <c r="A79" s="200" t="s">
        <v>274</v>
      </c>
      <c r="B79" s="205">
        <v>1320</v>
      </c>
      <c r="C79" s="226">
        <f>B79*1.05</f>
        <v>1386</v>
      </c>
      <c r="D79" s="202">
        <f>B79*1.2</f>
        <v>1584</v>
      </c>
      <c r="E79" s="202" t="s">
        <v>275</v>
      </c>
      <c r="F79" s="202">
        <v>30</v>
      </c>
    </row>
    <row r="80" spans="1:6">
      <c r="A80" s="222" t="s">
        <v>276</v>
      </c>
      <c r="B80" s="223">
        <v>1410</v>
      </c>
      <c r="C80" s="224">
        <f>B80*1.05</f>
        <v>1480.5</v>
      </c>
      <c r="D80" s="224">
        <f>B80*1.2</f>
        <v>1692</v>
      </c>
      <c r="E80" s="199" t="s">
        <v>275</v>
      </c>
      <c r="F80" s="199">
        <v>35</v>
      </c>
    </row>
    <row r="81" spans="1:6">
      <c r="A81" s="323" t="s">
        <v>277</v>
      </c>
      <c r="B81" s="283">
        <v>1480</v>
      </c>
      <c r="C81" s="324">
        <f>B81*1.05</f>
        <v>1554</v>
      </c>
      <c r="D81" s="324">
        <f>B81*1.2</f>
        <v>1776</v>
      </c>
      <c r="E81" s="202" t="s">
        <v>275</v>
      </c>
      <c r="F81" s="227">
        <v>40</v>
      </c>
    </row>
    <row r="82" spans="1:6">
      <c r="A82" s="222" t="s">
        <v>278</v>
      </c>
      <c r="B82" s="223">
        <v>1530</v>
      </c>
      <c r="C82" s="224">
        <f t="shared" ref="C82:C106" si="8">B82*1.05</f>
        <v>1606.5</v>
      </c>
      <c r="D82" s="224">
        <f t="shared" ref="D82:D102" si="9">B82*1.2</f>
        <v>1836</v>
      </c>
      <c r="E82" s="199" t="s">
        <v>275</v>
      </c>
      <c r="F82" s="325">
        <v>45</v>
      </c>
    </row>
    <row r="83" spans="1:6">
      <c r="A83" s="323" t="s">
        <v>279</v>
      </c>
      <c r="B83" s="283">
        <v>1650</v>
      </c>
      <c r="C83" s="324">
        <f t="shared" si="8"/>
        <v>1732.5</v>
      </c>
      <c r="D83" s="324">
        <f t="shared" si="9"/>
        <v>1980</v>
      </c>
      <c r="E83" s="202" t="s">
        <v>275</v>
      </c>
      <c r="F83" s="326">
        <v>50</v>
      </c>
    </row>
    <row r="84" spans="1:6">
      <c r="A84" s="222" t="s">
        <v>280</v>
      </c>
      <c r="B84" s="223">
        <v>1980</v>
      </c>
      <c r="C84" s="224">
        <f t="shared" si="8"/>
        <v>2079</v>
      </c>
      <c r="D84" s="224">
        <f t="shared" si="9"/>
        <v>2376</v>
      </c>
      <c r="E84" s="199" t="s">
        <v>281</v>
      </c>
      <c r="F84" s="325">
        <v>60</v>
      </c>
    </row>
    <row r="85" spans="1:6">
      <c r="A85" s="323" t="s">
        <v>282</v>
      </c>
      <c r="B85" s="283">
        <v>2250</v>
      </c>
      <c r="C85" s="324">
        <f t="shared" si="8"/>
        <v>2362.5</v>
      </c>
      <c r="D85" s="324">
        <f t="shared" si="9"/>
        <v>2700</v>
      </c>
      <c r="E85" s="227" t="s">
        <v>281</v>
      </c>
      <c r="F85" s="326">
        <v>70</v>
      </c>
    </row>
    <row r="86" spans="1:6">
      <c r="A86" s="222" t="s">
        <v>283</v>
      </c>
      <c r="B86" s="223">
        <v>2480</v>
      </c>
      <c r="C86" s="224">
        <f t="shared" si="8"/>
        <v>2604</v>
      </c>
      <c r="D86" s="224">
        <f t="shared" si="9"/>
        <v>2976</v>
      </c>
      <c r="E86" s="199" t="s">
        <v>281</v>
      </c>
      <c r="F86" s="325">
        <v>80</v>
      </c>
    </row>
    <row r="87" spans="1:6">
      <c r="A87" s="323" t="s">
        <v>284</v>
      </c>
      <c r="B87" s="283">
        <v>2750</v>
      </c>
      <c r="C87" s="324">
        <f t="shared" si="8"/>
        <v>2887.5</v>
      </c>
      <c r="D87" s="324">
        <f t="shared" si="9"/>
        <v>3300</v>
      </c>
      <c r="E87" s="227" t="s">
        <v>281</v>
      </c>
      <c r="F87" s="227">
        <v>90</v>
      </c>
    </row>
    <row r="88" spans="1:6">
      <c r="A88" s="222" t="s">
        <v>285</v>
      </c>
      <c r="B88" s="223">
        <v>3020</v>
      </c>
      <c r="C88" s="224">
        <f t="shared" si="8"/>
        <v>3171</v>
      </c>
      <c r="D88" s="224">
        <f t="shared" si="9"/>
        <v>3624</v>
      </c>
      <c r="E88" s="199" t="s">
        <v>286</v>
      </c>
      <c r="F88" s="199">
        <v>100</v>
      </c>
    </row>
    <row r="89" spans="1:6">
      <c r="A89" s="323" t="s">
        <v>287</v>
      </c>
      <c r="B89" s="283">
        <v>3280</v>
      </c>
      <c r="C89" s="324">
        <f t="shared" si="8"/>
        <v>3444</v>
      </c>
      <c r="D89" s="324">
        <f t="shared" si="9"/>
        <v>3936</v>
      </c>
      <c r="E89" s="227" t="s">
        <v>286</v>
      </c>
      <c r="F89" s="227">
        <v>110</v>
      </c>
    </row>
    <row r="90" spans="1:6">
      <c r="A90" s="222" t="s">
        <v>288</v>
      </c>
      <c r="B90" s="223">
        <v>3530</v>
      </c>
      <c r="C90" s="224">
        <f t="shared" si="8"/>
        <v>3706.5</v>
      </c>
      <c r="D90" s="224">
        <f t="shared" si="9"/>
        <v>4236</v>
      </c>
      <c r="E90" s="199" t="s">
        <v>286</v>
      </c>
      <c r="F90" s="199">
        <v>120</v>
      </c>
    </row>
    <row r="91" spans="1:6">
      <c r="A91" s="323" t="s">
        <v>289</v>
      </c>
      <c r="B91" s="283">
        <v>4050</v>
      </c>
      <c r="C91" s="324">
        <f t="shared" si="8"/>
        <v>4252.5</v>
      </c>
      <c r="D91" s="324">
        <f t="shared" si="9"/>
        <v>4860</v>
      </c>
      <c r="E91" s="227" t="s">
        <v>286</v>
      </c>
      <c r="F91" s="227">
        <v>140</v>
      </c>
    </row>
    <row r="92" spans="1:6">
      <c r="A92" s="222" t="s">
        <v>290</v>
      </c>
      <c r="B92" s="223">
        <v>4160</v>
      </c>
      <c r="C92" s="224">
        <f t="shared" si="8"/>
        <v>4368</v>
      </c>
      <c r="D92" s="224">
        <f t="shared" si="9"/>
        <v>4992</v>
      </c>
      <c r="E92" s="199" t="s">
        <v>286</v>
      </c>
      <c r="F92" s="199">
        <v>145</v>
      </c>
    </row>
    <row r="93" spans="1:6">
      <c r="A93" s="327" t="s">
        <v>291</v>
      </c>
      <c r="B93" s="228">
        <v>4350</v>
      </c>
      <c r="C93" s="232">
        <f t="shared" si="8"/>
        <v>4567.5</v>
      </c>
      <c r="D93" s="232">
        <f t="shared" si="9"/>
        <v>5220</v>
      </c>
      <c r="E93" s="227" t="s">
        <v>286</v>
      </c>
      <c r="F93" s="328">
        <v>150</v>
      </c>
    </row>
    <row r="94" spans="1:6">
      <c r="A94" s="222" t="s">
        <v>292</v>
      </c>
      <c r="B94" s="229">
        <v>4650</v>
      </c>
      <c r="C94" s="231">
        <f t="shared" si="8"/>
        <v>4882.5</v>
      </c>
      <c r="D94" s="231">
        <f t="shared" si="9"/>
        <v>5580</v>
      </c>
      <c r="E94" s="199" t="s">
        <v>286</v>
      </c>
      <c r="F94" s="325">
        <v>160</v>
      </c>
    </row>
    <row r="95" spans="1:6">
      <c r="A95" s="327" t="s">
        <v>293</v>
      </c>
      <c r="B95" s="228">
        <v>4900</v>
      </c>
      <c r="C95" s="232">
        <f t="shared" si="8"/>
        <v>5145</v>
      </c>
      <c r="D95" s="232">
        <f t="shared" si="9"/>
        <v>5880</v>
      </c>
      <c r="E95" s="227" t="s">
        <v>286</v>
      </c>
      <c r="F95" s="328">
        <v>170</v>
      </c>
    </row>
    <row r="96" spans="1:6">
      <c r="A96" s="222" t="s">
        <v>294</v>
      </c>
      <c r="B96" s="229">
        <v>4960</v>
      </c>
      <c r="C96" s="231">
        <f t="shared" si="8"/>
        <v>5208</v>
      </c>
      <c r="D96" s="231">
        <f t="shared" si="9"/>
        <v>5952</v>
      </c>
      <c r="E96" s="199" t="s">
        <v>295</v>
      </c>
      <c r="F96" s="325">
        <v>175</v>
      </c>
    </row>
    <row r="97" spans="1:10">
      <c r="A97" s="327" t="s">
        <v>296</v>
      </c>
      <c r="B97" s="228">
        <v>5100</v>
      </c>
      <c r="C97" s="232">
        <f t="shared" si="8"/>
        <v>5355</v>
      </c>
      <c r="D97" s="232">
        <f t="shared" si="9"/>
        <v>6120</v>
      </c>
      <c r="E97" s="227" t="s">
        <v>295</v>
      </c>
      <c r="F97" s="328">
        <v>180</v>
      </c>
    </row>
    <row r="98" spans="1:10">
      <c r="A98" s="222" t="s">
        <v>297</v>
      </c>
      <c r="B98" s="229">
        <v>5360</v>
      </c>
      <c r="C98" s="231">
        <f t="shared" si="8"/>
        <v>5628</v>
      </c>
      <c r="D98" s="231">
        <f t="shared" si="9"/>
        <v>6432</v>
      </c>
      <c r="E98" s="199" t="s">
        <v>295</v>
      </c>
      <c r="F98" s="325">
        <v>190</v>
      </c>
    </row>
    <row r="99" spans="1:10">
      <c r="A99" s="327" t="s">
        <v>298</v>
      </c>
      <c r="B99" s="228">
        <v>4000</v>
      </c>
      <c r="C99" s="232">
        <f t="shared" si="8"/>
        <v>4200</v>
      </c>
      <c r="D99" s="232">
        <f t="shared" si="9"/>
        <v>4800</v>
      </c>
      <c r="E99" s="230" t="s">
        <v>299</v>
      </c>
      <c r="F99" s="328">
        <v>135</v>
      </c>
    </row>
    <row r="100" spans="1:10">
      <c r="A100" s="222" t="s">
        <v>300</v>
      </c>
      <c r="B100" s="229">
        <v>4200</v>
      </c>
      <c r="C100" s="231">
        <f t="shared" si="8"/>
        <v>4410</v>
      </c>
      <c r="D100" s="231">
        <f t="shared" si="9"/>
        <v>5040</v>
      </c>
      <c r="E100" s="199" t="s">
        <v>299</v>
      </c>
      <c r="F100" s="325">
        <v>145</v>
      </c>
    </row>
    <row r="101" spans="1:10">
      <c r="A101" s="323" t="s">
        <v>301</v>
      </c>
      <c r="B101" s="228">
        <v>3100</v>
      </c>
      <c r="C101" s="232">
        <f t="shared" si="8"/>
        <v>3255</v>
      </c>
      <c r="D101" s="232">
        <f t="shared" si="9"/>
        <v>3720</v>
      </c>
      <c r="E101" s="227" t="s">
        <v>302</v>
      </c>
      <c r="F101" s="326">
        <v>100</v>
      </c>
    </row>
    <row r="102" spans="1:10">
      <c r="A102" s="222" t="s">
        <v>303</v>
      </c>
      <c r="B102" s="229">
        <v>3350</v>
      </c>
      <c r="C102" s="231">
        <f t="shared" si="8"/>
        <v>3517.5</v>
      </c>
      <c r="D102" s="231">
        <f t="shared" si="9"/>
        <v>4020</v>
      </c>
      <c r="E102" s="199" t="s">
        <v>302</v>
      </c>
      <c r="F102" s="325">
        <v>110</v>
      </c>
    </row>
    <row r="103" spans="1:10">
      <c r="A103" s="323" t="s">
        <v>304</v>
      </c>
      <c r="B103" s="228">
        <v>3600</v>
      </c>
      <c r="C103" s="232">
        <f t="shared" si="8"/>
        <v>3780</v>
      </c>
      <c r="D103" s="232">
        <f>B103*1.2</f>
        <v>4320</v>
      </c>
      <c r="E103" s="227" t="s">
        <v>302</v>
      </c>
      <c r="F103" s="326">
        <v>120</v>
      </c>
    </row>
    <row r="104" spans="1:10">
      <c r="A104" s="222" t="s">
        <v>305</v>
      </c>
      <c r="B104" s="229">
        <v>4660</v>
      </c>
      <c r="C104" s="231">
        <f t="shared" si="8"/>
        <v>4893</v>
      </c>
      <c r="D104" s="231">
        <f>B104*1.2</f>
        <v>5592</v>
      </c>
      <c r="E104" s="199" t="s">
        <v>306</v>
      </c>
      <c r="F104" s="325">
        <v>160</v>
      </c>
    </row>
    <row r="105" spans="1:10">
      <c r="A105" s="323" t="s">
        <v>307</v>
      </c>
      <c r="B105" s="228">
        <v>5050</v>
      </c>
      <c r="C105" s="232">
        <f t="shared" si="8"/>
        <v>5302.5</v>
      </c>
      <c r="D105" s="232">
        <f>B105*1.2</f>
        <v>6060</v>
      </c>
      <c r="E105" s="227" t="s">
        <v>306</v>
      </c>
      <c r="F105" s="326">
        <v>175</v>
      </c>
    </row>
    <row r="106" spans="1:10">
      <c r="A106" s="222" t="s">
        <v>308</v>
      </c>
      <c r="B106" s="229">
        <v>5200</v>
      </c>
      <c r="C106" s="231">
        <f t="shared" si="8"/>
        <v>5460</v>
      </c>
      <c r="D106" s="231">
        <f>B106*1.2</f>
        <v>6240</v>
      </c>
      <c r="E106" s="199" t="s">
        <v>306</v>
      </c>
      <c r="F106" s="325">
        <v>180</v>
      </c>
    </row>
    <row r="107" spans="1:10" ht="64.5" customHeight="1">
      <c r="A107" s="482" t="s">
        <v>312</v>
      </c>
      <c r="B107" s="482"/>
      <c r="C107" s="482"/>
      <c r="D107" s="482"/>
      <c r="E107" s="482"/>
      <c r="F107" s="482"/>
    </row>
    <row r="108" spans="1:10" ht="52.5" customHeight="1" thickBot="1">
      <c r="A108" s="483" t="s">
        <v>353</v>
      </c>
      <c r="B108" s="484"/>
      <c r="C108" s="484"/>
      <c r="D108" s="484"/>
      <c r="E108" s="484"/>
      <c r="F108" s="485"/>
      <c r="G108" s="234"/>
      <c r="H108" s="17"/>
      <c r="I108" s="17"/>
      <c r="J108" s="17"/>
    </row>
    <row r="109" spans="1:10" ht="52.5" customHeight="1">
      <c r="A109" s="486" t="s">
        <v>313</v>
      </c>
      <c r="B109" s="488" t="s">
        <v>314</v>
      </c>
      <c r="C109" s="490" t="s">
        <v>363</v>
      </c>
      <c r="D109" s="490"/>
      <c r="E109" s="490"/>
      <c r="F109" s="491" t="s">
        <v>315</v>
      </c>
      <c r="G109" s="235"/>
      <c r="H109" s="17"/>
      <c r="I109" s="17"/>
      <c r="J109" s="17"/>
    </row>
    <row r="110" spans="1:10" ht="19.5" customHeight="1" thickBot="1">
      <c r="A110" s="487"/>
      <c r="B110" s="489"/>
      <c r="C110" s="289" t="s">
        <v>150</v>
      </c>
      <c r="D110" s="289" t="s">
        <v>316</v>
      </c>
      <c r="E110" s="289" t="s">
        <v>152</v>
      </c>
      <c r="F110" s="492"/>
      <c r="G110" s="235"/>
      <c r="H110" s="17"/>
      <c r="I110" s="17"/>
      <c r="J110" s="17"/>
    </row>
    <row r="111" spans="1:10" ht="161.25" customHeight="1">
      <c r="A111" s="237" t="s">
        <v>354</v>
      </c>
      <c r="B111" s="253" t="s">
        <v>317</v>
      </c>
      <c r="C111" s="238">
        <v>4050</v>
      </c>
      <c r="D111" s="239">
        <f>C111*1.05</f>
        <v>4252.5</v>
      </c>
      <c r="E111" s="239">
        <f>C111*1.2</f>
        <v>4860</v>
      </c>
      <c r="F111" s="240" t="s">
        <v>318</v>
      </c>
      <c r="G111" s="235"/>
      <c r="H111" s="17"/>
      <c r="I111" s="17"/>
      <c r="J111" s="17"/>
    </row>
    <row r="112" spans="1:10" ht="162.75" customHeight="1">
      <c r="A112" s="242" t="s">
        <v>355</v>
      </c>
      <c r="B112" s="253" t="s">
        <v>317</v>
      </c>
      <c r="C112" s="243">
        <v>4250</v>
      </c>
      <c r="D112" s="239">
        <f>C112*1.05</f>
        <v>4462.5</v>
      </c>
      <c r="E112" s="239">
        <f>C112*1.2</f>
        <v>5100</v>
      </c>
      <c r="F112" s="240" t="s">
        <v>318</v>
      </c>
      <c r="G112" s="236"/>
      <c r="H112" s="17"/>
      <c r="I112" s="17"/>
      <c r="J112" s="17"/>
    </row>
    <row r="113" spans="1:10" ht="154.5" customHeight="1">
      <c r="A113" s="244" t="s">
        <v>356</v>
      </c>
      <c r="B113" s="294" t="s">
        <v>319</v>
      </c>
      <c r="C113" s="245">
        <v>4150</v>
      </c>
      <c r="D113" s="241">
        <f>C113*1.05</f>
        <v>4357.5</v>
      </c>
      <c r="E113" s="241">
        <f>C113*1.2</f>
        <v>4980</v>
      </c>
      <c r="F113" s="194" t="s">
        <v>318</v>
      </c>
      <c r="G113" s="236"/>
      <c r="H113" s="17"/>
      <c r="I113" s="17"/>
      <c r="J113" s="17"/>
    </row>
    <row r="114" spans="1:10" ht="179.25" customHeight="1">
      <c r="A114" s="246" t="s">
        <v>357</v>
      </c>
      <c r="B114" s="295" t="s">
        <v>320</v>
      </c>
      <c r="C114" s="247">
        <v>5200</v>
      </c>
      <c r="D114" s="239">
        <f>C114*1.05</f>
        <v>5460</v>
      </c>
      <c r="E114" s="239">
        <f>C114*1.2</f>
        <v>6240</v>
      </c>
      <c r="F114" s="193" t="s">
        <v>318</v>
      </c>
      <c r="G114" s="236"/>
      <c r="H114" s="17"/>
      <c r="I114" s="17"/>
      <c r="J114" s="17"/>
    </row>
    <row r="115" spans="1:10" ht="52.5" customHeight="1" thickBot="1">
      <c r="A115" s="248" t="s">
        <v>321</v>
      </c>
      <c r="B115" s="249" t="s">
        <v>324</v>
      </c>
      <c r="C115" s="245">
        <v>3800</v>
      </c>
      <c r="D115" s="250">
        <f>C115*1.05</f>
        <v>3990</v>
      </c>
      <c r="E115" s="250">
        <f>C115*1.2</f>
        <v>4560</v>
      </c>
      <c r="F115" s="251" t="s">
        <v>318</v>
      </c>
      <c r="G115" s="236"/>
      <c r="H115" s="17"/>
      <c r="I115" s="17"/>
      <c r="J115" s="17"/>
    </row>
    <row r="116" spans="1:10" ht="52.5" customHeight="1" thickBot="1">
      <c r="A116" s="493" t="s">
        <v>325</v>
      </c>
      <c r="B116" s="494"/>
      <c r="C116" s="494"/>
      <c r="D116" s="494"/>
      <c r="E116" s="494"/>
      <c r="F116" s="495"/>
      <c r="G116" s="234"/>
      <c r="H116" s="17"/>
      <c r="I116" s="17"/>
      <c r="J116" s="17"/>
    </row>
    <row r="117" spans="1:10" s="225" customFormat="1" ht="148.5" customHeight="1" thickBot="1">
      <c r="A117" s="252" t="s">
        <v>358</v>
      </c>
      <c r="B117" s="253" t="s">
        <v>317</v>
      </c>
      <c r="C117" s="254">
        <v>4200</v>
      </c>
      <c r="D117" s="255">
        <f>C117*1.05</f>
        <v>4410</v>
      </c>
      <c r="E117" s="256">
        <f>C117*1.2</f>
        <v>5040</v>
      </c>
      <c r="F117" s="257" t="s">
        <v>326</v>
      </c>
      <c r="G117" s="258"/>
      <c r="H117" s="259"/>
      <c r="I117" s="259"/>
      <c r="J117" s="259"/>
    </row>
    <row r="118" spans="1:10" s="225" customFormat="1" ht="148.5" customHeight="1">
      <c r="A118" s="260" t="s">
        <v>359</v>
      </c>
      <c r="B118" s="261" t="s">
        <v>317</v>
      </c>
      <c r="C118" s="262">
        <v>4350</v>
      </c>
      <c r="D118" s="263">
        <f>C118*1.05</f>
        <v>4567.5</v>
      </c>
      <c r="E118" s="264">
        <f>C118*1.2</f>
        <v>5220</v>
      </c>
      <c r="F118" s="265" t="s">
        <v>326</v>
      </c>
      <c r="G118" s="266"/>
      <c r="H118" s="259"/>
      <c r="I118" s="259"/>
      <c r="J118" s="259"/>
    </row>
    <row r="119" spans="1:10" s="225" customFormat="1" ht="188.25" customHeight="1" thickBot="1">
      <c r="A119" s="267" t="s">
        <v>360</v>
      </c>
      <c r="B119" s="268" t="s">
        <v>320</v>
      </c>
      <c r="C119" s="269">
        <v>5500</v>
      </c>
      <c r="D119" s="270">
        <f>C119*1.05</f>
        <v>5775</v>
      </c>
      <c r="E119" s="270">
        <f>C119*1.2</f>
        <v>6600</v>
      </c>
      <c r="F119" s="257" t="s">
        <v>326</v>
      </c>
      <c r="G119" s="266"/>
      <c r="H119" s="259"/>
      <c r="I119" s="259"/>
      <c r="J119" s="259"/>
    </row>
    <row r="120" spans="1:10" s="225" customFormat="1" ht="52.5" customHeight="1" thickBot="1">
      <c r="A120" s="476" t="s">
        <v>327</v>
      </c>
      <c r="B120" s="477"/>
      <c r="C120" s="477"/>
      <c r="D120" s="477"/>
      <c r="E120" s="477"/>
      <c r="F120" s="478"/>
      <c r="G120" s="258"/>
      <c r="H120" s="259"/>
      <c r="I120" s="259"/>
      <c r="J120" s="259"/>
    </row>
    <row r="121" spans="1:10" s="225" customFormat="1" ht="123" customHeight="1">
      <c r="A121" s="242" t="s">
        <v>361</v>
      </c>
      <c r="B121" s="271" t="s">
        <v>328</v>
      </c>
      <c r="C121" s="272">
        <v>4360</v>
      </c>
      <c r="D121" s="273">
        <f>C121*1.1</f>
        <v>4796</v>
      </c>
      <c r="E121" s="273">
        <f>C121*1.2</f>
        <v>5232</v>
      </c>
      <c r="F121" s="240" t="s">
        <v>329</v>
      </c>
      <c r="G121" s="266"/>
      <c r="H121" s="259"/>
      <c r="I121" s="259"/>
      <c r="J121" s="259"/>
    </row>
    <row r="122" spans="1:10" s="225" customFormat="1" ht="165" customHeight="1" thickBot="1">
      <c r="A122" s="274" t="s">
        <v>362</v>
      </c>
      <c r="B122" s="275" t="s">
        <v>330</v>
      </c>
      <c r="C122" s="276">
        <v>4560</v>
      </c>
      <c r="D122" s="191">
        <f>C122*1.1</f>
        <v>5016</v>
      </c>
      <c r="E122" s="191">
        <f>C122*1.3</f>
        <v>5928</v>
      </c>
      <c r="F122" s="277" t="s">
        <v>331</v>
      </c>
      <c r="G122" s="266"/>
      <c r="H122" s="259"/>
      <c r="I122" s="259"/>
      <c r="J122" s="259"/>
    </row>
    <row r="123" spans="1:10" s="225" customFormat="1" ht="52.5" customHeight="1" thickBot="1">
      <c r="A123" s="479" t="s">
        <v>332</v>
      </c>
      <c r="B123" s="480"/>
      <c r="C123" s="480"/>
      <c r="D123" s="480"/>
      <c r="E123" s="480"/>
      <c r="F123" s="481"/>
      <c r="G123" s="266"/>
      <c r="H123" s="259"/>
      <c r="I123" s="259"/>
      <c r="J123" s="259"/>
    </row>
    <row r="124" spans="1:10" s="225" customFormat="1" ht="62.25" customHeight="1">
      <c r="A124" s="278" t="s">
        <v>333</v>
      </c>
      <c r="B124" s="296" t="s">
        <v>334</v>
      </c>
      <c r="C124" s="280">
        <v>1020</v>
      </c>
      <c r="D124" s="281">
        <f>C124*1.05</f>
        <v>1071</v>
      </c>
      <c r="E124" s="281">
        <f>C124*1.2</f>
        <v>1224</v>
      </c>
      <c r="F124" s="279" t="s">
        <v>335</v>
      </c>
      <c r="G124" s="259"/>
      <c r="H124" s="259"/>
      <c r="I124" s="259"/>
      <c r="J124" s="259"/>
    </row>
    <row r="125" spans="1:10" s="225" customFormat="1" ht="62.25" customHeight="1">
      <c r="A125" s="282" t="s">
        <v>336</v>
      </c>
      <c r="B125" s="297" t="s">
        <v>337</v>
      </c>
      <c r="C125" s="283">
        <v>1350</v>
      </c>
      <c r="D125" s="284">
        <f t="shared" ref="D125:D132" si="10">C125*1.05</f>
        <v>1417.5</v>
      </c>
      <c r="E125" s="284">
        <f t="shared" ref="E125:E132" si="11">C125*1.2</f>
        <v>1620</v>
      </c>
      <c r="F125" s="186" t="s">
        <v>335</v>
      </c>
    </row>
    <row r="126" spans="1:10" s="225" customFormat="1" ht="62.25" customHeight="1">
      <c r="A126" s="237" t="s">
        <v>338</v>
      </c>
      <c r="B126" s="298" t="s">
        <v>339</v>
      </c>
      <c r="C126" s="223">
        <v>1980</v>
      </c>
      <c r="D126" s="285">
        <f t="shared" si="10"/>
        <v>2079</v>
      </c>
      <c r="E126" s="285">
        <f t="shared" si="11"/>
        <v>2376</v>
      </c>
      <c r="F126" s="188" t="s">
        <v>335</v>
      </c>
    </row>
    <row r="127" spans="1:10" s="225" customFormat="1" ht="62.25" customHeight="1">
      <c r="A127" s="282" t="s">
        <v>340</v>
      </c>
      <c r="B127" s="297" t="s">
        <v>341</v>
      </c>
      <c r="C127" s="283">
        <v>1450</v>
      </c>
      <c r="D127" s="284">
        <f t="shared" si="10"/>
        <v>1522.5</v>
      </c>
      <c r="E127" s="284">
        <f t="shared" si="11"/>
        <v>1740</v>
      </c>
      <c r="F127" s="186" t="s">
        <v>342</v>
      </c>
    </row>
    <row r="128" spans="1:10" s="225" customFormat="1" ht="62.25" customHeight="1">
      <c r="A128" s="286" t="s">
        <v>343</v>
      </c>
      <c r="B128" s="298" t="s">
        <v>344</v>
      </c>
      <c r="C128" s="223">
        <v>1350</v>
      </c>
      <c r="D128" s="285">
        <f t="shared" si="10"/>
        <v>1417.5</v>
      </c>
      <c r="E128" s="285">
        <f t="shared" si="11"/>
        <v>1620</v>
      </c>
      <c r="F128" s="188" t="s">
        <v>335</v>
      </c>
    </row>
    <row r="129" spans="1:6" s="225" customFormat="1" ht="62.25" customHeight="1">
      <c r="A129" s="282" t="s">
        <v>345</v>
      </c>
      <c r="B129" s="297" t="s">
        <v>346</v>
      </c>
      <c r="C129" s="283">
        <v>1700</v>
      </c>
      <c r="D129" s="284">
        <f t="shared" si="10"/>
        <v>1785</v>
      </c>
      <c r="E129" s="284">
        <f t="shared" si="11"/>
        <v>2040</v>
      </c>
      <c r="F129" s="186" t="s">
        <v>335</v>
      </c>
    </row>
    <row r="130" spans="1:6" s="225" customFormat="1" ht="62.25" customHeight="1">
      <c r="A130" s="286" t="s">
        <v>347</v>
      </c>
      <c r="B130" s="298" t="s">
        <v>348</v>
      </c>
      <c r="C130" s="223">
        <v>2600</v>
      </c>
      <c r="D130" s="285">
        <f t="shared" si="10"/>
        <v>2730</v>
      </c>
      <c r="E130" s="285">
        <f t="shared" si="11"/>
        <v>3120</v>
      </c>
      <c r="F130" s="188" t="s">
        <v>335</v>
      </c>
    </row>
    <row r="131" spans="1:6" s="225" customFormat="1" ht="62.25" customHeight="1">
      <c r="A131" s="282" t="s">
        <v>349</v>
      </c>
      <c r="B131" s="297" t="s">
        <v>350</v>
      </c>
      <c r="C131" s="283">
        <v>3700</v>
      </c>
      <c r="D131" s="284">
        <f t="shared" si="10"/>
        <v>3885</v>
      </c>
      <c r="E131" s="284">
        <f t="shared" si="11"/>
        <v>4440</v>
      </c>
      <c r="F131" s="186" t="s">
        <v>335</v>
      </c>
    </row>
    <row r="132" spans="1:6" ht="62.25" customHeight="1">
      <c r="A132" s="329" t="s">
        <v>351</v>
      </c>
      <c r="B132" s="299" t="s">
        <v>352</v>
      </c>
      <c r="C132" s="330">
        <v>3300</v>
      </c>
      <c r="D132" s="331">
        <f t="shared" si="10"/>
        <v>3465</v>
      </c>
      <c r="E132" s="331">
        <f t="shared" si="11"/>
        <v>3960</v>
      </c>
      <c r="F132" s="332" t="s">
        <v>335</v>
      </c>
    </row>
    <row r="133" spans="1:6" ht="59.25" customHeight="1" thickBot="1">
      <c r="A133" s="483" t="s">
        <v>1746</v>
      </c>
      <c r="B133" s="484"/>
      <c r="C133" s="484"/>
      <c r="D133" s="484"/>
      <c r="E133" s="484"/>
      <c r="F133" s="485"/>
    </row>
    <row r="134" spans="1:6" ht="15">
      <c r="A134" s="486" t="s">
        <v>313</v>
      </c>
      <c r="B134" s="488" t="s">
        <v>314</v>
      </c>
      <c r="C134" s="490" t="s">
        <v>363</v>
      </c>
      <c r="D134" s="490"/>
      <c r="E134" s="490"/>
      <c r="F134" s="491" t="s">
        <v>315</v>
      </c>
    </row>
    <row r="135" spans="1:6" ht="13.5" thickBot="1">
      <c r="A135" s="487"/>
      <c r="B135" s="489"/>
      <c r="C135" s="289" t="s">
        <v>150</v>
      </c>
      <c r="D135" s="289" t="s">
        <v>316</v>
      </c>
      <c r="E135" s="289" t="s">
        <v>152</v>
      </c>
      <c r="F135" s="492"/>
    </row>
    <row r="136" spans="1:6" ht="146.25">
      <c r="A136" s="358" t="s">
        <v>1747</v>
      </c>
      <c r="B136" s="253" t="s">
        <v>317</v>
      </c>
      <c r="C136" s="359" t="s">
        <v>79</v>
      </c>
      <c r="D136" s="239">
        <v>3900</v>
      </c>
      <c r="E136" s="239">
        <v>4000</v>
      </c>
      <c r="F136" s="240" t="s">
        <v>318</v>
      </c>
    </row>
  </sheetData>
  <sheetProtection password="9452" sheet="1" objects="1" scenarios="1" selectLockedCells="1" selectUnlockedCells="1"/>
  <mergeCells count="27">
    <mergeCell ref="A133:F133"/>
    <mergeCell ref="A134:A135"/>
    <mergeCell ref="B134:B135"/>
    <mergeCell ref="C134:E134"/>
    <mergeCell ref="F134:F135"/>
    <mergeCell ref="A2:F2"/>
    <mergeCell ref="E4:E6"/>
    <mergeCell ref="F4:F6"/>
    <mergeCell ref="B5:B6"/>
    <mergeCell ref="C5:C6"/>
    <mergeCell ref="D5:D6"/>
    <mergeCell ref="A4:A6"/>
    <mergeCell ref="A120:F120"/>
    <mergeCell ref="A123:F123"/>
    <mergeCell ref="A107:F107"/>
    <mergeCell ref="A108:F108"/>
    <mergeCell ref="A109:A110"/>
    <mergeCell ref="B109:B110"/>
    <mergeCell ref="C109:E109"/>
    <mergeCell ref="F109:F110"/>
    <mergeCell ref="A116:F116"/>
    <mergeCell ref="A77:F77"/>
    <mergeCell ref="A61:F61"/>
    <mergeCell ref="A7:F7"/>
    <mergeCell ref="A22:F22"/>
    <mergeCell ref="A31:F31"/>
    <mergeCell ref="A45:F45"/>
  </mergeCells>
  <phoneticPr fontId="9" type="noConversion"/>
  <pageMargins left="0.7" right="0.7" top="0.75" bottom="0.75" header="0.3" footer="0.3"/>
  <pageSetup paperSize="9" scale="55" fitToHeight="3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A2" sqref="A2:G2"/>
    </sheetView>
  </sheetViews>
  <sheetFormatPr defaultRowHeight="12.75"/>
  <cols>
    <col min="1" max="1" width="32.42578125" customWidth="1"/>
    <col min="2" max="2" width="23.85546875" customWidth="1"/>
    <col min="3" max="3" width="22.5703125" customWidth="1"/>
    <col min="7" max="7" width="9.140625" hidden="1" customWidth="1"/>
  </cols>
  <sheetData>
    <row r="2" spans="1:10" ht="56.25" customHeight="1">
      <c r="A2" s="464" t="s">
        <v>122</v>
      </c>
      <c r="B2" s="464"/>
      <c r="C2" s="464"/>
      <c r="D2" s="464"/>
      <c r="E2" s="464"/>
      <c r="F2" s="464"/>
      <c r="G2" s="464"/>
      <c r="H2" s="152"/>
      <c r="I2" s="152"/>
      <c r="J2" s="152"/>
    </row>
    <row r="3" spans="1:10" ht="24" customHeight="1">
      <c r="A3" s="510" t="s">
        <v>123</v>
      </c>
      <c r="B3" s="465"/>
      <c r="C3" s="465"/>
      <c r="D3" s="465"/>
      <c r="E3" s="465"/>
      <c r="F3" s="465"/>
      <c r="G3" s="355"/>
      <c r="H3" s="152"/>
      <c r="I3" s="152"/>
      <c r="J3" s="152"/>
    </row>
    <row r="4" spans="1:10">
      <c r="A4" s="506" t="s">
        <v>425</v>
      </c>
      <c r="B4" s="506" t="s">
        <v>376</v>
      </c>
      <c r="C4" s="507" t="s">
        <v>882</v>
      </c>
      <c r="D4" s="356" t="s">
        <v>377</v>
      </c>
      <c r="E4" s="357"/>
      <c r="F4" s="357"/>
    </row>
    <row r="5" spans="1:10">
      <c r="A5" s="506"/>
      <c r="B5" s="506"/>
      <c r="C5" s="504"/>
      <c r="D5" s="509">
        <v>0.4</v>
      </c>
      <c r="E5" s="509">
        <v>0.45</v>
      </c>
      <c r="F5" s="506">
        <v>0.5</v>
      </c>
    </row>
    <row r="6" spans="1:10">
      <c r="A6" s="506"/>
      <c r="B6" s="506"/>
      <c r="C6" s="508"/>
      <c r="D6" s="509"/>
      <c r="E6" s="509"/>
      <c r="F6" s="506"/>
    </row>
    <row r="7" spans="1:10" ht="72" customHeight="1">
      <c r="A7" s="333" t="s">
        <v>378</v>
      </c>
      <c r="B7" s="159"/>
      <c r="C7" s="334" t="s">
        <v>379</v>
      </c>
      <c r="D7" s="159"/>
      <c r="E7" s="159" t="s">
        <v>1735</v>
      </c>
      <c r="F7" s="159" t="s">
        <v>1736</v>
      </c>
    </row>
    <row r="8" spans="1:10" ht="72" customHeight="1">
      <c r="A8" s="333" t="s">
        <v>1737</v>
      </c>
      <c r="B8" s="159"/>
      <c r="C8" s="334" t="s">
        <v>1738</v>
      </c>
      <c r="D8" s="159"/>
      <c r="E8" s="159" t="s">
        <v>1561</v>
      </c>
      <c r="F8" s="159"/>
    </row>
    <row r="9" spans="1:10" ht="72" customHeight="1">
      <c r="A9" s="333" t="s">
        <v>116</v>
      </c>
      <c r="B9" s="159"/>
      <c r="C9" s="334" t="s">
        <v>117</v>
      </c>
      <c r="D9" s="159" t="s">
        <v>1739</v>
      </c>
      <c r="E9" s="159" t="s">
        <v>1740</v>
      </c>
      <c r="F9" s="159" t="s">
        <v>1741</v>
      </c>
    </row>
    <row r="10" spans="1:10" ht="72" customHeight="1">
      <c r="A10" s="333" t="s">
        <v>118</v>
      </c>
      <c r="B10" s="159"/>
      <c r="C10" s="334" t="s">
        <v>119</v>
      </c>
      <c r="D10" s="159"/>
      <c r="E10" s="159" t="s">
        <v>1561</v>
      </c>
      <c r="F10" s="159"/>
    </row>
    <row r="11" spans="1:10" ht="72" customHeight="1">
      <c r="A11" s="333" t="s">
        <v>120</v>
      </c>
      <c r="B11" s="159"/>
      <c r="C11" s="334" t="s">
        <v>121</v>
      </c>
      <c r="D11" s="159"/>
      <c r="E11" s="159"/>
      <c r="F11" s="159" t="s">
        <v>1741</v>
      </c>
    </row>
    <row r="12" spans="1:10" ht="24" customHeight="1">
      <c r="A12" s="505" t="s">
        <v>124</v>
      </c>
      <c r="B12" s="482"/>
      <c r="C12" s="482"/>
      <c r="D12" s="482"/>
      <c r="E12" s="482"/>
      <c r="F12" s="482"/>
      <c r="G12" s="355"/>
      <c r="H12" s="152"/>
      <c r="I12" s="152"/>
      <c r="J12" s="152"/>
    </row>
    <row r="13" spans="1:10" ht="72" customHeight="1">
      <c r="A13" s="333" t="s">
        <v>125</v>
      </c>
      <c r="B13" s="159"/>
      <c r="C13" s="334" t="s">
        <v>126</v>
      </c>
      <c r="D13" s="159"/>
      <c r="E13" s="159"/>
      <c r="F13" s="159" t="s">
        <v>1742</v>
      </c>
    </row>
    <row r="14" spans="1:10" ht="72" customHeight="1">
      <c r="A14" s="333" t="s">
        <v>127</v>
      </c>
      <c r="B14" s="159"/>
      <c r="C14" s="334" t="s">
        <v>126</v>
      </c>
      <c r="D14" s="159"/>
      <c r="E14" s="159"/>
      <c r="F14" s="159" t="s">
        <v>1742</v>
      </c>
    </row>
    <row r="15" spans="1:10" ht="72" customHeight="1">
      <c r="A15" s="333" t="s">
        <v>128</v>
      </c>
      <c r="B15" s="159"/>
      <c r="C15" s="334" t="s">
        <v>126</v>
      </c>
      <c r="D15" s="159"/>
      <c r="E15" s="159" t="s">
        <v>1743</v>
      </c>
      <c r="F15" s="159"/>
    </row>
    <row r="16" spans="1:10" ht="72" customHeight="1">
      <c r="A16" s="333" t="s">
        <v>129</v>
      </c>
      <c r="B16" s="159"/>
      <c r="C16" s="334" t="s">
        <v>126</v>
      </c>
      <c r="D16" s="159"/>
      <c r="E16" s="159" t="s">
        <v>1744</v>
      </c>
      <c r="F16" s="159"/>
    </row>
    <row r="17" spans="1:6" ht="72" customHeight="1">
      <c r="A17" s="333" t="s">
        <v>130</v>
      </c>
      <c r="B17" s="159"/>
      <c r="C17" s="334" t="s">
        <v>126</v>
      </c>
      <c r="D17" s="159"/>
      <c r="E17" s="159" t="s">
        <v>1745</v>
      </c>
      <c r="F17" s="159"/>
    </row>
  </sheetData>
  <sheetProtection password="9452" sheet="1" objects="1" scenarios="1" selectLockedCells="1" selectUnlockedCells="1"/>
  <mergeCells count="9">
    <mergeCell ref="A12:F12"/>
    <mergeCell ref="A2:G2"/>
    <mergeCell ref="F5:F6"/>
    <mergeCell ref="B4:B6"/>
    <mergeCell ref="C4:C6"/>
    <mergeCell ref="A4:A6"/>
    <mergeCell ref="D5:D6"/>
    <mergeCell ref="E5:E6"/>
    <mergeCell ref="A3:F3"/>
  </mergeCells>
  <phoneticPr fontId="9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"/>
  <sheetViews>
    <sheetView workbookViewId="0">
      <selection activeCell="A2" sqref="A2:D2"/>
    </sheetView>
  </sheetViews>
  <sheetFormatPr defaultRowHeight="12.75"/>
  <cols>
    <col min="1" max="1" width="20.7109375" customWidth="1"/>
    <col min="2" max="2" width="20.85546875" customWidth="1"/>
    <col min="3" max="3" width="17.42578125" customWidth="1"/>
    <col min="4" max="4" width="17" customWidth="1"/>
  </cols>
  <sheetData>
    <row r="2" spans="1:6" ht="33.75" customHeight="1">
      <c r="A2" s="464" t="s">
        <v>1528</v>
      </c>
      <c r="B2" s="471"/>
      <c r="C2" s="471"/>
      <c r="D2" s="471"/>
      <c r="E2" s="152"/>
      <c r="F2" s="152"/>
    </row>
    <row r="4" spans="1:6" s="128" customFormat="1" ht="16.5" customHeight="1">
      <c r="A4" s="182" t="s">
        <v>1585</v>
      </c>
      <c r="B4" s="182" t="s">
        <v>425</v>
      </c>
      <c r="C4" s="182" t="s">
        <v>1586</v>
      </c>
      <c r="D4" s="182" t="s">
        <v>1587</v>
      </c>
    </row>
    <row r="5" spans="1:6" s="128" customFormat="1" ht="13.5" customHeight="1">
      <c r="A5" s="300" t="s">
        <v>1773</v>
      </c>
      <c r="B5" s="342" t="s">
        <v>1588</v>
      </c>
      <c r="C5" s="162">
        <v>360</v>
      </c>
      <c r="D5" s="394">
        <f>C5*1.34</f>
        <v>482.40000000000003</v>
      </c>
    </row>
    <row r="6" spans="1:6" s="128" customFormat="1" ht="13.5" customHeight="1">
      <c r="A6" s="300" t="s">
        <v>1773</v>
      </c>
      <c r="B6" s="342" t="s">
        <v>1589</v>
      </c>
      <c r="C6" s="162">
        <v>290</v>
      </c>
      <c r="D6" s="394">
        <f>C6*1.34</f>
        <v>388.6</v>
      </c>
    </row>
    <row r="7" spans="1:6" s="128" customFormat="1" ht="13.5" customHeight="1">
      <c r="A7" s="300" t="s">
        <v>1773</v>
      </c>
      <c r="B7" s="342" t="s">
        <v>1590</v>
      </c>
      <c r="C7" s="162">
        <v>360</v>
      </c>
      <c r="D7" s="394">
        <f>C7*1.37</f>
        <v>493.20000000000005</v>
      </c>
    </row>
    <row r="8" spans="1:6" s="128" customFormat="1" ht="13.5" customHeight="1">
      <c r="A8" s="300" t="s">
        <v>1773</v>
      </c>
      <c r="B8" s="342" t="s">
        <v>1591</v>
      </c>
      <c r="C8" s="162">
        <v>290</v>
      </c>
      <c r="D8" s="394">
        <f>C8*1.37</f>
        <v>397.3</v>
      </c>
    </row>
    <row r="9" spans="1:6" s="128" customFormat="1" ht="13.5" customHeight="1">
      <c r="A9" s="300" t="s">
        <v>1773</v>
      </c>
      <c r="B9" s="342" t="s">
        <v>1592</v>
      </c>
      <c r="C9" s="162">
        <v>200</v>
      </c>
      <c r="D9" s="394">
        <f>C9*1.42</f>
        <v>284</v>
      </c>
    </row>
    <row r="10" spans="1:6" s="128" customFormat="1" ht="13.5" customHeight="1">
      <c r="A10" s="300" t="s">
        <v>1773</v>
      </c>
      <c r="B10" s="342" t="s">
        <v>1593</v>
      </c>
      <c r="C10" s="162">
        <v>170</v>
      </c>
      <c r="D10" s="394">
        <f>C10*1.42</f>
        <v>241.39999999999998</v>
      </c>
    </row>
    <row r="11" spans="1:6" s="128" customFormat="1" ht="13.5" customHeight="1">
      <c r="A11" s="300" t="s">
        <v>1773</v>
      </c>
      <c r="B11" s="342" t="s">
        <v>1594</v>
      </c>
      <c r="C11" s="162">
        <v>120</v>
      </c>
      <c r="D11" s="394">
        <f>C11*1.5</f>
        <v>180</v>
      </c>
    </row>
    <row r="12" spans="1:6" ht="13.5" customHeight="1">
      <c r="A12" s="343" t="s">
        <v>1773</v>
      </c>
      <c r="B12" s="342" t="s">
        <v>1252</v>
      </c>
      <c r="C12" s="162">
        <v>440</v>
      </c>
      <c r="D12" s="394">
        <f>C12*1.44</f>
        <v>633.6</v>
      </c>
    </row>
    <row r="13" spans="1:6">
      <c r="A13" s="182" t="s">
        <v>1585</v>
      </c>
      <c r="B13" s="182" t="s">
        <v>425</v>
      </c>
      <c r="C13" s="182" t="s">
        <v>1595</v>
      </c>
      <c r="D13" s="182" t="s">
        <v>1587</v>
      </c>
    </row>
    <row r="14" spans="1:6">
      <c r="A14" s="300" t="s">
        <v>1563</v>
      </c>
      <c r="B14" s="342" t="s">
        <v>1596</v>
      </c>
      <c r="C14" s="162">
        <v>550</v>
      </c>
      <c r="D14" s="394">
        <f>C14*1.3</f>
        <v>715</v>
      </c>
    </row>
    <row r="15" spans="1:6">
      <c r="A15" s="300" t="s">
        <v>1563</v>
      </c>
      <c r="B15" s="342" t="s">
        <v>1597</v>
      </c>
      <c r="C15" s="162">
        <v>455</v>
      </c>
      <c r="D15" s="394">
        <f>C15*1.21</f>
        <v>550.54999999999995</v>
      </c>
    </row>
    <row r="16" spans="1:6">
      <c r="A16" s="300" t="s">
        <v>1563</v>
      </c>
      <c r="B16" s="342" t="s">
        <v>1251</v>
      </c>
      <c r="C16" s="162">
        <v>455</v>
      </c>
      <c r="D16" s="394">
        <f>C16*1.25</f>
        <v>568.75</v>
      </c>
    </row>
    <row r="17" spans="1:4">
      <c r="A17" s="300" t="s">
        <v>1563</v>
      </c>
      <c r="B17" s="342" t="s">
        <v>1598</v>
      </c>
      <c r="C17" s="162">
        <v>330</v>
      </c>
      <c r="D17" s="394">
        <f>C17*1.3</f>
        <v>429</v>
      </c>
    </row>
    <row r="18" spans="1:4">
      <c r="A18" s="300" t="s">
        <v>1563</v>
      </c>
      <c r="B18" s="342" t="s">
        <v>1599</v>
      </c>
      <c r="C18" s="162">
        <v>350</v>
      </c>
      <c r="D18" s="394">
        <f>C18*1.3</f>
        <v>455</v>
      </c>
    </row>
    <row r="19" spans="1:4">
      <c r="A19" s="300" t="s">
        <v>1563</v>
      </c>
      <c r="B19" s="342" t="s">
        <v>1254</v>
      </c>
      <c r="C19" s="162">
        <v>180</v>
      </c>
      <c r="D19" s="394" t="s">
        <v>426</v>
      </c>
    </row>
    <row r="20" spans="1:4">
      <c r="A20" s="300" t="s">
        <v>1563</v>
      </c>
      <c r="B20" s="342" t="s">
        <v>1600</v>
      </c>
      <c r="C20" s="162">
        <v>240</v>
      </c>
      <c r="D20" s="394" t="s">
        <v>426</v>
      </c>
    </row>
    <row r="21" spans="1:4">
      <c r="A21" s="300" t="s">
        <v>1563</v>
      </c>
      <c r="B21" s="342" t="s">
        <v>1253</v>
      </c>
      <c r="C21" s="162">
        <v>155</v>
      </c>
      <c r="D21" s="394">
        <f>C21*1.7</f>
        <v>263.5</v>
      </c>
    </row>
    <row r="22" spans="1:4" ht="13.5" customHeight="1">
      <c r="A22" s="300" t="s">
        <v>1563</v>
      </c>
      <c r="B22" s="342" t="s">
        <v>1252</v>
      </c>
      <c r="C22" s="162">
        <v>640</v>
      </c>
      <c r="D22" s="394" t="s">
        <v>426</v>
      </c>
    </row>
    <row r="23" spans="1:4">
      <c r="A23" s="182" t="s">
        <v>1585</v>
      </c>
      <c r="B23" s="182" t="s">
        <v>425</v>
      </c>
      <c r="C23" s="182" t="s">
        <v>1595</v>
      </c>
      <c r="D23" s="182" t="s">
        <v>1587</v>
      </c>
    </row>
    <row r="24" spans="1:4">
      <c r="A24" s="300" t="s">
        <v>1773</v>
      </c>
      <c r="B24" s="342" t="s">
        <v>1596</v>
      </c>
      <c r="C24" s="162">
        <v>320</v>
      </c>
      <c r="D24" s="394">
        <f>C24*1.32</f>
        <v>422.40000000000003</v>
      </c>
    </row>
    <row r="25" spans="1:4">
      <c r="A25" s="300" t="s">
        <v>1773</v>
      </c>
      <c r="B25" s="342" t="s">
        <v>1597</v>
      </c>
      <c r="C25" s="162">
        <v>395</v>
      </c>
      <c r="D25" s="394">
        <f>C25*1.34</f>
        <v>529.30000000000007</v>
      </c>
    </row>
    <row r="26" spans="1:4">
      <c r="A26" s="300" t="s">
        <v>1773</v>
      </c>
      <c r="B26" s="342" t="s">
        <v>1251</v>
      </c>
      <c r="C26" s="162">
        <v>390</v>
      </c>
      <c r="D26" s="394">
        <f>C26*1.3</f>
        <v>507</v>
      </c>
    </row>
    <row r="27" spans="1:4">
      <c r="A27" s="300" t="s">
        <v>1773</v>
      </c>
      <c r="B27" s="342" t="s">
        <v>1599</v>
      </c>
      <c r="C27" s="162">
        <v>255</v>
      </c>
      <c r="D27" s="394">
        <f>C27*1.4</f>
        <v>357</v>
      </c>
    </row>
    <row r="28" spans="1:4" ht="13.5" customHeight="1">
      <c r="A28" s="300" t="s">
        <v>1773</v>
      </c>
      <c r="B28" s="342" t="s">
        <v>1593</v>
      </c>
      <c r="C28" s="162">
        <v>235</v>
      </c>
      <c r="D28" s="394">
        <f>C28*1.4</f>
        <v>329</v>
      </c>
    </row>
    <row r="29" spans="1:4">
      <c r="A29" s="300" t="s">
        <v>1773</v>
      </c>
      <c r="B29" s="342" t="s">
        <v>1254</v>
      </c>
      <c r="C29" s="162">
        <v>280</v>
      </c>
      <c r="D29" s="394" t="s">
        <v>426</v>
      </c>
    </row>
    <row r="30" spans="1:4">
      <c r="A30" s="300" t="s">
        <v>1773</v>
      </c>
      <c r="B30" s="342" t="s">
        <v>1600</v>
      </c>
      <c r="C30" s="162">
        <v>140</v>
      </c>
      <c r="D30" s="394" t="s">
        <v>426</v>
      </c>
    </row>
    <row r="31" spans="1:4">
      <c r="A31" s="300" t="s">
        <v>1773</v>
      </c>
      <c r="B31" s="342" t="s">
        <v>1253</v>
      </c>
      <c r="C31" s="162">
        <v>125</v>
      </c>
      <c r="D31" s="394">
        <f>C31*1.7</f>
        <v>212.5</v>
      </c>
    </row>
    <row r="32" spans="1:4">
      <c r="A32" s="182" t="s">
        <v>1585</v>
      </c>
      <c r="B32" s="182" t="s">
        <v>425</v>
      </c>
      <c r="C32" s="182" t="s">
        <v>1595</v>
      </c>
      <c r="D32" s="182" t="s">
        <v>1587</v>
      </c>
    </row>
    <row r="33" spans="1:4">
      <c r="A33" s="300" t="s">
        <v>1773</v>
      </c>
      <c r="B33" s="342" t="s">
        <v>1596</v>
      </c>
      <c r="C33" s="162">
        <v>600</v>
      </c>
      <c r="D33" s="162">
        <f>C33*1.3</f>
        <v>780</v>
      </c>
    </row>
    <row r="34" spans="1:4">
      <c r="A34" s="300" t="s">
        <v>1773</v>
      </c>
      <c r="B34" s="342" t="s">
        <v>1597</v>
      </c>
      <c r="C34" s="162">
        <v>600</v>
      </c>
      <c r="D34" s="162">
        <f t="shared" ref="D34:D35" si="0">C34*1.3</f>
        <v>780</v>
      </c>
    </row>
    <row r="35" spans="1:4">
      <c r="A35" s="300" t="s">
        <v>1773</v>
      </c>
      <c r="B35" s="342" t="s">
        <v>1251</v>
      </c>
      <c r="C35" s="162">
        <v>600</v>
      </c>
      <c r="D35" s="162">
        <f t="shared" si="0"/>
        <v>780</v>
      </c>
    </row>
    <row r="36" spans="1:4" ht="14.25" customHeight="1">
      <c r="A36" s="300" t="s">
        <v>1773</v>
      </c>
      <c r="B36" s="342" t="s">
        <v>1593</v>
      </c>
      <c r="C36" s="162">
        <v>390</v>
      </c>
      <c r="D36" s="162">
        <f>C36*1.4</f>
        <v>546</v>
      </c>
    </row>
    <row r="37" spans="1:4">
      <c r="A37" s="300" t="s">
        <v>1773</v>
      </c>
      <c r="B37" s="342" t="s">
        <v>1253</v>
      </c>
      <c r="C37" s="162">
        <v>190</v>
      </c>
      <c r="D37" s="162">
        <f>C37*1.7</f>
        <v>323</v>
      </c>
    </row>
    <row r="38" spans="1:4">
      <c r="A38" s="182" t="s">
        <v>1585</v>
      </c>
      <c r="B38" s="182" t="s">
        <v>425</v>
      </c>
      <c r="C38" s="182" t="s">
        <v>1595</v>
      </c>
      <c r="D38" s="182" t="s">
        <v>1587</v>
      </c>
    </row>
    <row r="39" spans="1:4" s="346" customFormat="1">
      <c r="A39" s="395" t="s">
        <v>1773</v>
      </c>
      <c r="B39" s="396" t="s">
        <v>1596</v>
      </c>
      <c r="C39" s="397">
        <f>D39/1.3</f>
        <v>430.76923076923077</v>
      </c>
      <c r="D39" s="398">
        <v>560</v>
      </c>
    </row>
    <row r="40" spans="1:4" s="346" customFormat="1">
      <c r="A40" s="395" t="s">
        <v>1773</v>
      </c>
      <c r="B40" s="396" t="s">
        <v>1597</v>
      </c>
      <c r="C40" s="397">
        <f>D40/1.27</f>
        <v>322.83464566929132</v>
      </c>
      <c r="D40" s="398">
        <v>410</v>
      </c>
    </row>
    <row r="41" spans="1:4" s="346" customFormat="1" ht="14.25" customHeight="1">
      <c r="A41" s="395" t="s">
        <v>1773</v>
      </c>
      <c r="B41" s="396" t="s">
        <v>1593</v>
      </c>
      <c r="C41" s="397">
        <f>D41/1.4</f>
        <v>257.14285714285717</v>
      </c>
      <c r="D41" s="398">
        <v>360</v>
      </c>
    </row>
    <row r="42" spans="1:4" s="346" customFormat="1">
      <c r="A42" s="395" t="s">
        <v>1773</v>
      </c>
      <c r="B42" s="396" t="s">
        <v>1253</v>
      </c>
      <c r="C42" s="397">
        <f>D42/1.64</f>
        <v>97.560975609756099</v>
      </c>
      <c r="D42" s="398">
        <v>160</v>
      </c>
    </row>
  </sheetData>
  <sheetProtection password="9452" sheet="1" objects="1" scenarios="1" selectLockedCells="1" selectUnlockedCells="1"/>
  <mergeCells count="1">
    <mergeCell ref="A2:D2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workbookViewId="0">
      <selection activeCell="A2" sqref="A2:D2"/>
    </sheetView>
  </sheetViews>
  <sheetFormatPr defaultRowHeight="12.75"/>
  <cols>
    <col min="1" max="1" width="31" customWidth="1"/>
    <col min="2" max="2" width="15.5703125" customWidth="1"/>
    <col min="3" max="3" width="23.42578125" customWidth="1"/>
    <col min="4" max="4" width="16.28515625" customWidth="1"/>
  </cols>
  <sheetData>
    <row r="2" spans="1:4" ht="33.75" customHeight="1">
      <c r="A2" s="464" t="s">
        <v>1529</v>
      </c>
      <c r="B2" s="464"/>
      <c r="C2" s="515"/>
      <c r="D2" s="515"/>
    </row>
    <row r="4" spans="1:4" s="346" customFormat="1" ht="15" customHeight="1">
      <c r="A4" s="345" t="s">
        <v>425</v>
      </c>
      <c r="B4" s="345" t="s">
        <v>1601</v>
      </c>
      <c r="C4" s="345" t="s">
        <v>425</v>
      </c>
      <c r="D4" s="345" t="s">
        <v>1601</v>
      </c>
    </row>
    <row r="5" spans="1:4" s="346" customFormat="1" ht="26.25" customHeight="1">
      <c r="A5" s="511" t="s">
        <v>1602</v>
      </c>
      <c r="B5" s="512"/>
      <c r="C5" s="511" t="s">
        <v>1640</v>
      </c>
      <c r="D5" s="512"/>
    </row>
    <row r="6" spans="1:4" s="346" customFormat="1" ht="12.75" customHeight="1">
      <c r="A6" s="350" t="s">
        <v>1603</v>
      </c>
      <c r="B6" s="352">
        <v>2124.89</v>
      </c>
      <c r="C6" s="350" t="s">
        <v>1641</v>
      </c>
      <c r="D6" s="352">
        <v>2264.9700000000003</v>
      </c>
    </row>
    <row r="7" spans="1:4" s="346" customFormat="1" ht="12.75" customHeight="1">
      <c r="A7" s="347" t="s">
        <v>1604</v>
      </c>
      <c r="B7" s="352">
        <v>2252.61</v>
      </c>
      <c r="C7" s="347" t="s">
        <v>1642</v>
      </c>
      <c r="D7" s="352">
        <v>2400.9299999999998</v>
      </c>
    </row>
    <row r="8" spans="1:4" s="346" customFormat="1" ht="12.75" customHeight="1">
      <c r="A8" s="350" t="s">
        <v>1605</v>
      </c>
      <c r="B8" s="352">
        <v>2185.66</v>
      </c>
      <c r="C8" s="350" t="s">
        <v>1643</v>
      </c>
      <c r="D8" s="352">
        <v>2360.7600000000002</v>
      </c>
    </row>
    <row r="9" spans="1:4" s="346" customFormat="1" ht="12.75" customHeight="1">
      <c r="A9" s="347" t="s">
        <v>1606</v>
      </c>
      <c r="B9" s="352">
        <v>2230.98</v>
      </c>
      <c r="C9" s="347" t="s">
        <v>1644</v>
      </c>
      <c r="D9" s="352">
        <v>2502.9</v>
      </c>
    </row>
    <row r="10" spans="1:4" s="346" customFormat="1" ht="12.75" customHeight="1">
      <c r="A10" s="347" t="s">
        <v>1607</v>
      </c>
      <c r="B10" s="352">
        <v>2316.4700000000003</v>
      </c>
      <c r="C10" s="350" t="s">
        <v>1645</v>
      </c>
      <c r="D10" s="352">
        <v>2462.73</v>
      </c>
    </row>
    <row r="11" spans="1:4" s="346" customFormat="1" ht="12.75" customHeight="1">
      <c r="A11" s="347" t="s">
        <v>1608</v>
      </c>
      <c r="B11" s="352">
        <v>2364.88</v>
      </c>
      <c r="C11" s="347" t="s">
        <v>1646</v>
      </c>
      <c r="D11" s="352">
        <v>2610.02</v>
      </c>
    </row>
    <row r="12" spans="1:4" s="346" customFormat="1" ht="12.75" customHeight="1">
      <c r="A12" s="350" t="s">
        <v>1609</v>
      </c>
      <c r="B12" s="352">
        <v>2363.85</v>
      </c>
      <c r="C12" s="350" t="s">
        <v>1647</v>
      </c>
      <c r="D12" s="352">
        <v>2591.48</v>
      </c>
    </row>
    <row r="13" spans="1:4" s="346" customFormat="1" ht="12.75" customHeight="1">
      <c r="A13" s="347" t="s">
        <v>1610</v>
      </c>
      <c r="B13" s="352">
        <v>2378.27</v>
      </c>
      <c r="C13" s="347" t="s">
        <v>1648</v>
      </c>
      <c r="D13" s="352">
        <v>2747.01</v>
      </c>
    </row>
    <row r="14" spans="1:4" s="346" customFormat="1">
      <c r="A14" s="347" t="s">
        <v>1611</v>
      </c>
      <c r="B14" s="352">
        <v>2504.96</v>
      </c>
      <c r="C14" s="350" t="s">
        <v>1649</v>
      </c>
      <c r="D14" s="352">
        <v>2630.62</v>
      </c>
    </row>
    <row r="15" spans="1:4" s="346" customFormat="1">
      <c r="A15" s="347" t="s">
        <v>1612</v>
      </c>
      <c r="B15" s="352">
        <v>2520.41</v>
      </c>
      <c r="C15" s="347" t="s">
        <v>1650</v>
      </c>
      <c r="D15" s="352">
        <v>2788.21</v>
      </c>
    </row>
    <row r="16" spans="1:4" s="346" customFormat="1">
      <c r="A16" s="350" t="s">
        <v>1613</v>
      </c>
      <c r="B16" s="352">
        <v>2532.77</v>
      </c>
      <c r="C16" s="350" t="s">
        <v>1651</v>
      </c>
      <c r="D16" s="352">
        <v>2753.19</v>
      </c>
    </row>
    <row r="17" spans="1:4" s="346" customFormat="1">
      <c r="A17" s="347" t="s">
        <v>1614</v>
      </c>
      <c r="B17" s="352">
        <v>2637.83</v>
      </c>
      <c r="C17" s="347" t="s">
        <v>1652</v>
      </c>
      <c r="D17" s="352">
        <v>2917.9900000000002</v>
      </c>
    </row>
    <row r="18" spans="1:4" s="346" customFormat="1">
      <c r="A18" s="347" t="s">
        <v>1615</v>
      </c>
      <c r="B18" s="352">
        <v>2684.1800000000003</v>
      </c>
      <c r="C18" s="350" t="s">
        <v>1653</v>
      </c>
      <c r="D18" s="352">
        <v>3177.55</v>
      </c>
    </row>
    <row r="19" spans="1:4" s="346" customFormat="1">
      <c r="A19" s="347" t="s">
        <v>1616</v>
      </c>
      <c r="B19" s="352">
        <v>2796.4500000000003</v>
      </c>
      <c r="C19" s="347" t="s">
        <v>1654</v>
      </c>
      <c r="D19" s="352">
        <v>3368.1</v>
      </c>
    </row>
    <row r="20" spans="1:4" s="346" customFormat="1">
      <c r="A20" s="350" t="s">
        <v>1617</v>
      </c>
      <c r="B20" s="352">
        <v>2666.67</v>
      </c>
      <c r="C20" s="350" t="s">
        <v>1655</v>
      </c>
      <c r="D20" s="352">
        <v>3286.73</v>
      </c>
    </row>
    <row r="21" spans="1:4" s="346" customFormat="1">
      <c r="A21" s="347" t="s">
        <v>1618</v>
      </c>
      <c r="B21" s="352">
        <v>2753.19</v>
      </c>
      <c r="C21" s="347" t="s">
        <v>1656</v>
      </c>
      <c r="D21" s="352">
        <v>3483.46</v>
      </c>
    </row>
    <row r="22" spans="1:4" s="346" customFormat="1">
      <c r="A22" s="347" t="s">
        <v>1619</v>
      </c>
      <c r="B22" s="352">
        <v>2826.32</v>
      </c>
      <c r="C22" s="350" t="s">
        <v>1657</v>
      </c>
      <c r="D22" s="352">
        <v>3507.15</v>
      </c>
    </row>
    <row r="23" spans="1:4" s="346" customFormat="1">
      <c r="A23" s="347" t="s">
        <v>1620</v>
      </c>
      <c r="B23" s="352">
        <v>2917.9900000000002</v>
      </c>
      <c r="C23" s="347" t="s">
        <v>1658</v>
      </c>
      <c r="D23" s="352">
        <v>3717.27</v>
      </c>
    </row>
    <row r="24" spans="1:4" s="346" customFormat="1">
      <c r="A24" s="350" t="s">
        <v>1621</v>
      </c>
      <c r="B24" s="352">
        <v>2868.55</v>
      </c>
      <c r="C24" s="350" t="s">
        <v>1659</v>
      </c>
      <c r="D24" s="352">
        <v>3493.76</v>
      </c>
    </row>
    <row r="25" spans="1:4" s="346" customFormat="1">
      <c r="A25" s="347" t="s">
        <v>1622</v>
      </c>
      <c r="B25" s="352">
        <v>2925.2000000000003</v>
      </c>
      <c r="C25" s="347" t="s">
        <v>1660</v>
      </c>
      <c r="D25" s="352">
        <v>3702.85</v>
      </c>
    </row>
    <row r="26" spans="1:4" s="346" customFormat="1">
      <c r="A26" s="347" t="s">
        <v>1637</v>
      </c>
      <c r="B26" s="352">
        <v>3081.76</v>
      </c>
    </row>
    <row r="27" spans="1:4" s="346" customFormat="1">
      <c r="A27" s="347" t="s">
        <v>1623</v>
      </c>
      <c r="B27" s="352">
        <v>3040.56</v>
      </c>
    </row>
    <row r="28" spans="1:4" s="346" customFormat="1">
      <c r="A28" s="347" t="s">
        <v>1624</v>
      </c>
      <c r="B28" s="352">
        <v>3100.3</v>
      </c>
      <c r="C28" s="350" t="s">
        <v>1661</v>
      </c>
      <c r="D28" s="352">
        <v>1817.95</v>
      </c>
    </row>
    <row r="29" spans="1:4" s="346" customFormat="1">
      <c r="A29" s="350" t="s">
        <v>1625</v>
      </c>
      <c r="B29" s="352">
        <v>3080.73</v>
      </c>
      <c r="C29" s="347" t="s">
        <v>1662</v>
      </c>
      <c r="D29" s="352">
        <v>1927.13</v>
      </c>
    </row>
    <row r="30" spans="1:4" s="346" customFormat="1">
      <c r="A30" s="347" t="s">
        <v>1626</v>
      </c>
      <c r="B30" s="352">
        <v>3183.73</v>
      </c>
      <c r="C30" s="350" t="s">
        <v>1663</v>
      </c>
      <c r="D30" s="352">
        <v>1909.6200000000001</v>
      </c>
    </row>
    <row r="31" spans="1:4" s="346" customFormat="1">
      <c r="A31" s="347" t="s">
        <v>1638</v>
      </c>
      <c r="B31" s="352">
        <v>3310.42</v>
      </c>
      <c r="C31" s="347" t="s">
        <v>1664</v>
      </c>
      <c r="D31" s="352">
        <v>2023.95</v>
      </c>
    </row>
    <row r="32" spans="1:4" s="346" customFormat="1">
      <c r="A32" s="347" t="s">
        <v>1627</v>
      </c>
      <c r="B32" s="352">
        <v>3265.1</v>
      </c>
      <c r="C32" s="350" t="s">
        <v>1665</v>
      </c>
      <c r="D32" s="352">
        <v>2204.2000000000003</v>
      </c>
    </row>
    <row r="33" spans="1:4" s="346" customFormat="1">
      <c r="A33" s="347" t="s">
        <v>1628</v>
      </c>
      <c r="B33" s="352">
        <v>3374.28</v>
      </c>
      <c r="C33" s="347" t="s">
        <v>1666</v>
      </c>
      <c r="D33" s="352">
        <v>2336.04</v>
      </c>
    </row>
    <row r="34" spans="1:4" s="346" customFormat="1">
      <c r="A34" s="350" t="s">
        <v>1629</v>
      </c>
      <c r="B34" s="352">
        <v>3290.85</v>
      </c>
      <c r="C34" s="350" t="s">
        <v>1667</v>
      </c>
      <c r="D34" s="352">
        <v>2378.27</v>
      </c>
    </row>
    <row r="35" spans="1:4" s="346" customFormat="1">
      <c r="A35" s="347" t="s">
        <v>1630</v>
      </c>
      <c r="B35" s="352">
        <v>3389.73</v>
      </c>
      <c r="C35" s="347" t="s">
        <v>1668</v>
      </c>
      <c r="D35" s="352">
        <v>2455.52</v>
      </c>
    </row>
    <row r="36" spans="1:4" s="346" customFormat="1">
      <c r="A36" s="347" t="s">
        <v>1639</v>
      </c>
      <c r="B36" s="352">
        <v>3592.64</v>
      </c>
      <c r="C36" s="347" t="s">
        <v>1669</v>
      </c>
      <c r="D36" s="352">
        <v>2520.41</v>
      </c>
    </row>
    <row r="37" spans="1:4" s="346" customFormat="1">
      <c r="A37" s="347" t="s">
        <v>1631</v>
      </c>
      <c r="B37" s="352">
        <v>3488.61</v>
      </c>
      <c r="C37" s="350" t="s">
        <v>1670</v>
      </c>
      <c r="D37" s="352">
        <v>2448.31</v>
      </c>
    </row>
    <row r="38" spans="1:4" s="346" customFormat="1">
      <c r="A38" s="347" t="s">
        <v>1632</v>
      </c>
      <c r="B38" s="352">
        <v>3592.64</v>
      </c>
      <c r="C38" s="347" t="s">
        <v>1671</v>
      </c>
      <c r="D38" s="352">
        <v>2595.6</v>
      </c>
    </row>
    <row r="39" spans="1:4" s="346" customFormat="1">
      <c r="A39" s="350" t="s">
        <v>1633</v>
      </c>
      <c r="B39" s="352">
        <v>3523.63</v>
      </c>
      <c r="C39" s="350" t="s">
        <v>1672</v>
      </c>
      <c r="D39" s="352">
        <v>2539.98</v>
      </c>
    </row>
    <row r="40" spans="1:4" s="346" customFormat="1">
      <c r="A40" s="347" t="s">
        <v>1634</v>
      </c>
      <c r="B40" s="352">
        <v>3622.51</v>
      </c>
      <c r="C40" s="347" t="s">
        <v>1673</v>
      </c>
      <c r="D40" s="352">
        <v>2692.42</v>
      </c>
    </row>
    <row r="41" spans="1:4" s="346" customFormat="1">
      <c r="A41" s="347" t="s">
        <v>1635</v>
      </c>
      <c r="B41" s="352">
        <v>3734.78</v>
      </c>
      <c r="C41" s="350" t="s">
        <v>1674</v>
      </c>
      <c r="D41" s="352">
        <v>2813.96</v>
      </c>
    </row>
    <row r="42" spans="1:4" s="346" customFormat="1">
      <c r="A42" s="347" t="s">
        <v>1636</v>
      </c>
      <c r="B42" s="352">
        <v>3839.84</v>
      </c>
      <c r="C42" s="347" t="s">
        <v>1675</v>
      </c>
      <c r="D42" s="352">
        <v>2903.57</v>
      </c>
    </row>
    <row r="43" spans="1:4" s="346" customFormat="1" ht="15.75">
      <c r="A43" s="513" t="s">
        <v>1688</v>
      </c>
      <c r="B43" s="514"/>
      <c r="C43" s="347" t="s">
        <v>1676</v>
      </c>
      <c r="D43" s="352">
        <v>2982.88</v>
      </c>
    </row>
    <row r="44" spans="1:4" s="346" customFormat="1">
      <c r="A44" s="350" t="s">
        <v>1689</v>
      </c>
      <c r="B44" s="351">
        <v>3568.9500000000003</v>
      </c>
      <c r="C44" s="350" t="s">
        <v>1677</v>
      </c>
      <c r="D44" s="352">
        <v>2999.36</v>
      </c>
    </row>
    <row r="45" spans="1:4" s="346" customFormat="1">
      <c r="A45" s="347" t="s">
        <v>1690</v>
      </c>
      <c r="B45" s="351">
        <v>3758.4700000000003</v>
      </c>
      <c r="C45" s="347" t="s">
        <v>1678</v>
      </c>
      <c r="D45" s="352">
        <v>3087.94</v>
      </c>
    </row>
    <row r="46" spans="1:4" s="346" customFormat="1">
      <c r="A46" s="350" t="s">
        <v>1691</v>
      </c>
      <c r="B46" s="351">
        <v>3769.8</v>
      </c>
      <c r="C46" s="347" t="s">
        <v>1679</v>
      </c>
      <c r="D46" s="352">
        <v>3179.61</v>
      </c>
    </row>
    <row r="47" spans="1:4" s="346" customFormat="1">
      <c r="A47" s="347" t="s">
        <v>1692</v>
      </c>
      <c r="B47" s="351">
        <v>3970.65</v>
      </c>
      <c r="C47" s="350" t="s">
        <v>1680</v>
      </c>
      <c r="D47" s="352">
        <v>3215.6600000000003</v>
      </c>
    </row>
    <row r="48" spans="1:4" s="346" customFormat="1">
      <c r="A48" s="350" t="s">
        <v>1693</v>
      </c>
      <c r="B48" s="351">
        <v>3832.63</v>
      </c>
      <c r="C48" s="347" t="s">
        <v>1681</v>
      </c>
      <c r="D48" s="352">
        <v>3310.42</v>
      </c>
    </row>
    <row r="49" spans="1:4" s="346" customFormat="1">
      <c r="A49" s="347" t="s">
        <v>1694</v>
      </c>
      <c r="B49" s="351">
        <v>4037.6</v>
      </c>
      <c r="C49" s="347" t="s">
        <v>1682</v>
      </c>
      <c r="D49" s="352">
        <v>3408.27</v>
      </c>
    </row>
    <row r="50" spans="1:4" s="346" customFormat="1">
      <c r="A50" s="350" t="s">
        <v>1695</v>
      </c>
      <c r="B50" s="351">
        <v>4093.2200000000003</v>
      </c>
      <c r="C50" s="350" t="s">
        <v>1683</v>
      </c>
      <c r="D50" s="352">
        <v>3251.71</v>
      </c>
    </row>
    <row r="51" spans="1:4" s="346" customFormat="1">
      <c r="A51" s="347" t="s">
        <v>1696</v>
      </c>
      <c r="B51" s="351">
        <v>4313.6400000000003</v>
      </c>
      <c r="C51" s="347" t="s">
        <v>1684</v>
      </c>
      <c r="D51" s="352">
        <v>3317.63</v>
      </c>
    </row>
    <row r="52" spans="1:4" s="346" customFormat="1">
      <c r="A52" s="348"/>
      <c r="B52" s="344"/>
      <c r="C52" s="347" t="s">
        <v>1685</v>
      </c>
      <c r="D52" s="352">
        <v>3447.4100000000003</v>
      </c>
    </row>
    <row r="53" spans="1:4" s="346" customFormat="1">
      <c r="A53" s="349"/>
      <c r="B53" s="344"/>
      <c r="C53" s="350" t="s">
        <v>1686</v>
      </c>
      <c r="D53" s="352">
        <v>3370.1600000000003</v>
      </c>
    </row>
    <row r="54" spans="1:4" s="346" customFormat="1">
      <c r="A54" s="348"/>
      <c r="B54" s="344"/>
      <c r="C54" s="347" t="s">
        <v>1687</v>
      </c>
      <c r="D54" s="352">
        <v>3572.04</v>
      </c>
    </row>
    <row r="56" spans="1:4">
      <c r="A56" s="353" t="s">
        <v>1549</v>
      </c>
      <c r="B56" s="353"/>
      <c r="C56" s="353"/>
      <c r="D56" s="353"/>
    </row>
    <row r="57" spans="1:4">
      <c r="A57" s="353" t="s">
        <v>1698</v>
      </c>
      <c r="B57" s="353"/>
      <c r="C57" s="353"/>
      <c r="D57" s="353"/>
    </row>
    <row r="58" spans="1:4">
      <c r="A58" s="353" t="s">
        <v>1699</v>
      </c>
      <c r="B58" s="353"/>
      <c r="C58" s="353"/>
      <c r="D58" s="353"/>
    </row>
    <row r="59" spans="1:4">
      <c r="A59" s="353"/>
      <c r="B59" s="353"/>
      <c r="C59" s="353"/>
      <c r="D59" s="353"/>
    </row>
    <row r="60" spans="1:4">
      <c r="A60" s="353" t="s">
        <v>1700</v>
      </c>
      <c r="B60" s="353"/>
      <c r="C60" s="353"/>
      <c r="D60" s="353"/>
    </row>
    <row r="61" spans="1:4">
      <c r="A61" s="353" t="s">
        <v>1701</v>
      </c>
      <c r="B61" s="353"/>
      <c r="C61" s="353"/>
      <c r="D61" s="353"/>
    </row>
    <row r="62" spans="1:4">
      <c r="A62" s="353" t="s">
        <v>1702</v>
      </c>
      <c r="B62" s="353"/>
      <c r="C62" s="353"/>
      <c r="D62" s="353"/>
    </row>
  </sheetData>
  <sheetProtection password="9452" sheet="1" objects="1" scenarios="1" selectLockedCells="1" selectUnlockedCells="1"/>
  <mergeCells count="4">
    <mergeCell ref="A5:B5"/>
    <mergeCell ref="A43:B43"/>
    <mergeCell ref="C5:D5"/>
    <mergeCell ref="A2:D2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ЖБИ ИЗДЕЛИЯ</vt:lpstr>
      <vt:lpstr>Твинблок</vt:lpstr>
      <vt:lpstr>Пеноблок Полистирол Газоблок</vt:lpstr>
      <vt:lpstr>Кирпич</vt:lpstr>
      <vt:lpstr>Сетка для кладки блоков</vt:lpstr>
      <vt:lpstr>Утеплитель</vt:lpstr>
      <vt:lpstr>Металлочерепица</vt:lpstr>
      <vt:lpstr>Щебень Отсев ПЩС Скала</vt:lpstr>
      <vt:lpstr>Бетон</vt:lpstr>
      <vt:lpstr>Цемент</vt:lpstr>
      <vt:lpstr>Арматура</vt:lpstr>
      <vt:lpstr>Пиломатериалы</vt:lpstr>
      <vt:lpstr>Сырье для производства</vt:lpstr>
      <vt:lpstr>Строительные работы</vt:lpstr>
      <vt:lpstr>Отделочное работы</vt:lpstr>
      <vt:lpstr>Проектные работы</vt:lpstr>
    </vt:vector>
  </TitlesOfParts>
  <Company>УСХ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123</cp:lastModifiedBy>
  <cp:lastPrinted>2014-05-06T07:10:00Z</cp:lastPrinted>
  <dcterms:created xsi:type="dcterms:W3CDTF">2012-08-08T08:55:04Z</dcterms:created>
  <dcterms:modified xsi:type="dcterms:W3CDTF">2014-07-20T18:08:21Z</dcterms:modified>
</cp:coreProperties>
</file>