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Desktop\ESTUDO SCHEDULING\ARTIGO\"/>
    </mc:Choice>
  </mc:AlternateContent>
  <bookViews>
    <workbookView xWindow="240" yWindow="15" windowWidth="18930" windowHeight="7965" firstSheet="2" activeTab="2"/>
  </bookViews>
  <sheets>
    <sheet name="QUADRO" sheetId="1" state="hidden" r:id="rId1"/>
    <sheet name="TEMPO GASTO" sheetId="3" state="hidden" r:id="rId2"/>
    <sheet name="CAPA" sheetId="9" r:id="rId3"/>
    <sheet name="CRONOGRAMA" sheetId="4" r:id="rId4"/>
    <sheet name="CONTRATANTES" sheetId="6" r:id="rId5"/>
    <sheet name="DIVISÃO DE HORAS" sheetId="5" r:id="rId6"/>
    <sheet name="PT" sheetId="7" state="hidden" r:id="rId7"/>
    <sheet name="DESCRIÇÃO" sheetId="8" r:id="rId8"/>
  </sheets>
  <definedNames>
    <definedName name="_xlnm.Print_Area" localSheetId="4">CONTRATANTES!$B$2:$Q$8</definedName>
    <definedName name="_xlnm.Print_Area" localSheetId="3">CRONOGRAMA!$A$1:$J$19</definedName>
    <definedName name="_xlnm.Print_Area" localSheetId="6">PT!$B$2:$D$15</definedName>
  </definedNames>
  <calcPr calcId="152511"/>
</workbook>
</file>

<file path=xl/calcChain.xml><?xml version="1.0" encoding="utf-8"?>
<calcChain xmlns="http://schemas.openxmlformats.org/spreadsheetml/2006/main">
  <c r="X14" i="5" l="1"/>
  <c r="Y14" i="5" s="1"/>
  <c r="X12" i="5"/>
  <c r="Y12" i="5" s="1"/>
  <c r="X10" i="5"/>
  <c r="Y10" i="5" s="1"/>
  <c r="X8" i="5"/>
  <c r="Y8" i="5" s="1"/>
  <c r="X6" i="5"/>
  <c r="Y6" i="5" s="1"/>
  <c r="U4" i="5"/>
  <c r="S4" i="5"/>
  <c r="Q4" i="5"/>
  <c r="O4" i="5"/>
  <c r="M4" i="5"/>
  <c r="E4" i="5"/>
  <c r="C4" i="5"/>
  <c r="J18" i="4"/>
  <c r="BX18" i="4" s="1"/>
  <c r="J16" i="4"/>
  <c r="BZ16" i="4" s="1"/>
  <c r="J14" i="4"/>
  <c r="AV14" i="4" s="1"/>
  <c r="J12" i="4"/>
  <c r="AO12" i="4" s="1"/>
  <c r="J11" i="4"/>
  <c r="J9" i="4"/>
  <c r="J8" i="4"/>
  <c r="J7" i="4"/>
  <c r="M7" i="4" s="1"/>
  <c r="J5" i="4"/>
  <c r="CG6" i="4"/>
  <c r="CH6" i="4" s="1"/>
  <c r="CG10" i="4"/>
  <c r="CH10" i="4" s="1"/>
  <c r="CG13" i="4"/>
  <c r="CH13" i="4" s="1"/>
  <c r="CG15" i="4"/>
  <c r="CH15" i="4" s="1"/>
  <c r="CG17" i="4"/>
  <c r="CH17" i="4" s="1"/>
  <c r="CH4" i="4"/>
  <c r="CG4" i="4"/>
  <c r="BY18" i="4"/>
  <c r="BV18" i="4"/>
  <c r="BT18" i="4"/>
  <c r="BS18" i="4"/>
  <c r="CD16" i="4"/>
  <c r="CC16" i="4"/>
  <c r="CB16" i="4"/>
  <c r="CA16" i="4"/>
  <c r="BY16" i="4"/>
  <c r="BV16" i="4"/>
  <c r="BU16" i="4"/>
  <c r="BT16" i="4"/>
  <c r="BS16" i="4"/>
  <c r="BR16" i="4"/>
  <c r="BQ16" i="4"/>
  <c r="BP16" i="4"/>
  <c r="BO16" i="4"/>
  <c r="BN16" i="4"/>
  <c r="BM16" i="4"/>
  <c r="BL16" i="4"/>
  <c r="BK16" i="4"/>
  <c r="AL11" i="4"/>
  <c r="AK11" i="4"/>
  <c r="CG11" i="4" s="1"/>
  <c r="CH11" i="4" s="1"/>
  <c r="F19" i="4"/>
  <c r="D8" i="8"/>
  <c r="D9" i="8"/>
  <c r="D10" i="8"/>
  <c r="D11" i="8"/>
  <c r="D12" i="8"/>
  <c r="D6" i="8"/>
  <c r="D7" i="8"/>
  <c r="BU18" i="4" l="1"/>
  <c r="CG18" i="4" s="1"/>
  <c r="CH18" i="4" s="1"/>
  <c r="BW18" i="4"/>
  <c r="BW16" i="4"/>
  <c r="CG16" i="4" s="1"/>
  <c r="CH16" i="4" s="1"/>
  <c r="BX16" i="4"/>
  <c r="AU14" i="4"/>
  <c r="AT14" i="4"/>
  <c r="CG14" i="4" s="1"/>
  <c r="CH14" i="4" s="1"/>
  <c r="AM12" i="4"/>
  <c r="AN12" i="4"/>
  <c r="AP12" i="4"/>
  <c r="CG12" i="4" l="1"/>
  <c r="CH12" i="4" s="1"/>
  <c r="D5" i="8"/>
  <c r="D4" i="8"/>
  <c r="D3" i="8" l="1"/>
  <c r="AH19" i="4" l="1"/>
  <c r="AI19" i="4"/>
  <c r="AJ19" i="4"/>
  <c r="CE19" i="4"/>
  <c r="H18" i="4"/>
  <c r="H16" i="4"/>
  <c r="H14" i="4"/>
  <c r="H12" i="4"/>
  <c r="H11" i="4"/>
  <c r="H9" i="4"/>
  <c r="H8" i="4"/>
  <c r="H7" i="4"/>
  <c r="H5" i="4"/>
  <c r="H4" i="4"/>
  <c r="J4" i="4" l="1"/>
  <c r="H19" i="4"/>
  <c r="K4" i="5"/>
  <c r="BE9" i="4"/>
  <c r="BE19" i="4" s="1"/>
  <c r="Z8" i="4"/>
  <c r="Q7" i="4"/>
  <c r="AL19" i="4"/>
  <c r="T8" i="4"/>
  <c r="AB8" i="4"/>
  <c r="G4" i="5"/>
  <c r="X4" i="5" s="1"/>
  <c r="I4" i="5"/>
  <c r="J12" i="5" s="1"/>
  <c r="S4" i="4"/>
  <c r="Y5" i="4"/>
  <c r="AN19" i="4"/>
  <c r="AM19" i="4"/>
  <c r="Y8" i="4"/>
  <c r="AA8" i="4"/>
  <c r="AT19" i="4"/>
  <c r="V8" i="4"/>
  <c r="W8" i="4"/>
  <c r="U8" i="4"/>
  <c r="X8" i="4"/>
  <c r="R8" i="4"/>
  <c r="CG8" i="4" l="1"/>
  <c r="CH8" i="4" s="1"/>
  <c r="AD19" i="4"/>
  <c r="CA19" i="4"/>
  <c r="BS19" i="4"/>
  <c r="BZ19" i="4"/>
  <c r="BY19" i="4"/>
  <c r="BV19" i="4"/>
  <c r="BU19" i="4"/>
  <c r="BT19" i="4"/>
  <c r="BX19" i="4"/>
  <c r="BW19" i="4"/>
  <c r="CD19" i="4"/>
  <c r="CC19" i="4"/>
  <c r="CB19" i="4"/>
  <c r="S8" i="4"/>
  <c r="AC8" i="4"/>
  <c r="R7" i="4"/>
  <c r="R19" i="4" s="1"/>
  <c r="Z5" i="4"/>
  <c r="T4" i="4"/>
  <c r="U4" i="4"/>
  <c r="BQ19" i="4"/>
  <c r="BM19" i="4"/>
  <c r="BL19" i="4"/>
  <c r="N7" i="4"/>
  <c r="BO19" i="4"/>
  <c r="BR19" i="4"/>
  <c r="BK19" i="4"/>
  <c r="AX9" i="4"/>
  <c r="BN19" i="4"/>
  <c r="BB9" i="4"/>
  <c r="AZ9" i="4"/>
  <c r="X5" i="4"/>
  <c r="CG5" i="4" s="1"/>
  <c r="CH5" i="4" s="1"/>
  <c r="AY9" i="4"/>
  <c r="V4" i="4"/>
  <c r="BP19" i="4"/>
  <c r="AG19" i="4"/>
  <c r="AP19" i="4"/>
  <c r="O7" i="4"/>
  <c r="AQ19" i="4"/>
  <c r="P7" i="4"/>
  <c r="AV9" i="4"/>
  <c r="BA9" i="4"/>
  <c r="BA19" i="4" s="1"/>
  <c r="AB19" i="4"/>
  <c r="BD9" i="4"/>
  <c r="AU19" i="4"/>
  <c r="AK19" i="4"/>
  <c r="BG9" i="4"/>
  <c r="T19" i="4" s="1"/>
  <c r="BF9" i="4"/>
  <c r="BF19" i="4" s="1"/>
  <c r="BC9" i="4"/>
  <c r="BC19" i="4" s="1"/>
  <c r="AW9" i="4"/>
  <c r="J6" i="5"/>
  <c r="AO19" i="4"/>
  <c r="D6" i="5"/>
  <c r="AR19" i="4"/>
  <c r="BH19" i="4"/>
  <c r="AS19" i="4"/>
  <c r="BI19" i="4"/>
  <c r="BG19" i="4"/>
  <c r="BJ19" i="4"/>
  <c r="D5" i="7"/>
  <c r="D6" i="7"/>
  <c r="D7" i="7"/>
  <c r="D8" i="7"/>
  <c r="D9" i="7"/>
  <c r="D10" i="7"/>
  <c r="D11" i="7"/>
  <c r="D12" i="7"/>
  <c r="D13" i="7"/>
  <c r="D14" i="7"/>
  <c r="D15" i="7"/>
  <c r="D4" i="7"/>
  <c r="D3" i="7"/>
  <c r="CG7" i="4" l="1"/>
  <c r="CH7" i="4" s="1"/>
  <c r="V19" i="4"/>
  <c r="AW19" i="4"/>
  <c r="X19" i="4"/>
  <c r="AY19" i="4"/>
  <c r="CG9" i="4"/>
  <c r="CH9" i="4" s="1"/>
  <c r="AV19" i="4"/>
  <c r="M19" i="4"/>
  <c r="AZ19" i="4"/>
  <c r="O19" i="4"/>
  <c r="BB19" i="4"/>
  <c r="AC19" i="4"/>
  <c r="BD19" i="4"/>
  <c r="W19" i="4"/>
  <c r="AX19" i="4"/>
  <c r="AF19" i="4"/>
  <c r="U19" i="4"/>
  <c r="Z19" i="4"/>
  <c r="Y19" i="4"/>
  <c r="P19" i="4"/>
  <c r="AA19" i="4"/>
  <c r="S19" i="4"/>
  <c r="AE19" i="4"/>
  <c r="Q19" i="4"/>
  <c r="N19" i="4"/>
  <c r="L19" i="4"/>
  <c r="J30" i="1" l="1"/>
  <c r="J29" i="1"/>
  <c r="J27" i="1"/>
  <c r="J26" i="1"/>
  <c r="J25" i="1"/>
  <c r="J24" i="1"/>
  <c r="J23" i="1"/>
  <c r="J21" i="1"/>
  <c r="J20" i="1"/>
  <c r="J19" i="1"/>
  <c r="J18" i="1"/>
  <c r="J8" i="1"/>
  <c r="J7" i="1"/>
  <c r="J5" i="1"/>
  <c r="J4" i="1"/>
  <c r="R10" i="5"/>
  <c r="H8" i="5" l="1"/>
  <c r="H12" i="5"/>
  <c r="V8" i="5"/>
  <c r="V12" i="5"/>
  <c r="V6" i="5"/>
  <c r="V10" i="5"/>
  <c r="V14" i="5"/>
  <c r="T8" i="5"/>
  <c r="T12" i="5"/>
  <c r="T6" i="5"/>
  <c r="T10" i="5"/>
  <c r="T14" i="5"/>
  <c r="R8" i="5"/>
  <c r="R12" i="5"/>
  <c r="R6" i="5"/>
  <c r="R14" i="5"/>
  <c r="P6" i="5"/>
  <c r="P10" i="5"/>
  <c r="P14" i="5"/>
  <c r="P8" i="5"/>
  <c r="P12" i="5"/>
  <c r="N8" i="5"/>
  <c r="N12" i="5"/>
  <c r="N6" i="5"/>
  <c r="N10" i="5"/>
  <c r="N14" i="5"/>
  <c r="L8" i="5"/>
  <c r="L12" i="5"/>
  <c r="L6" i="5"/>
  <c r="L10" i="5"/>
  <c r="L14" i="5"/>
  <c r="J8" i="5"/>
  <c r="J10" i="5"/>
  <c r="J14" i="5"/>
  <c r="H6" i="5"/>
  <c r="H10" i="5"/>
  <c r="H14" i="5"/>
  <c r="F8" i="5"/>
  <c r="H31" i="1"/>
  <c r="J4" i="5" l="1"/>
  <c r="D10" i="5"/>
  <c r="F14" i="5"/>
  <c r="F6" i="5"/>
  <c r="F12" i="5"/>
  <c r="F10" i="5"/>
  <c r="R4" i="5"/>
  <c r="V4" i="5"/>
  <c r="T4" i="5"/>
  <c r="N4" i="5"/>
  <c r="P4" i="5"/>
  <c r="H4" i="5"/>
  <c r="L4" i="5"/>
  <c r="D12" i="5" l="1"/>
  <c r="D8" i="5"/>
  <c r="D14" i="5"/>
  <c r="F4" i="5"/>
  <c r="D4" i="5" l="1"/>
  <c r="Y4" i="5"/>
</calcChain>
</file>

<file path=xl/sharedStrings.xml><?xml version="1.0" encoding="utf-8"?>
<sst xmlns="http://schemas.openxmlformats.org/spreadsheetml/2006/main" count="393" uniqueCount="232">
  <si>
    <t>PROJETO</t>
  </si>
  <si>
    <t>DE</t>
  </si>
  <si>
    <t>ATÉ</t>
  </si>
  <si>
    <t>QUANTAS HORAS</t>
  </si>
  <si>
    <t>CARGO</t>
  </si>
  <si>
    <t>EMPRESA</t>
  </si>
  <si>
    <t>TOTAL</t>
  </si>
  <si>
    <t>-</t>
  </si>
  <si>
    <t>Estudo de Pré-Viabilidade Ambiental AHE Biboca - Minas Gerais - Ingá Engenharia</t>
  </si>
  <si>
    <t>Estudo de Pré-Viabilidade Ambiental AHE Crenaque - Minas Gerais - Ingá Engenharia</t>
  </si>
  <si>
    <t>Project Contributer</t>
  </si>
  <si>
    <t>Project Manager</t>
  </si>
  <si>
    <t>Conduct project selection methods to evaluate the feasibility of new products or services</t>
  </si>
  <si>
    <t>Identify key stakeholders and perform analysis to gain buy-in and requirements for the success of the project.</t>
  </si>
  <si>
    <t xml:space="preserve">Define the scope of the project based on the organization need to meet the customer project expectations. </t>
  </si>
  <si>
    <t>Develop the project charter and review it with key stakeholders to confirm project scope, risks, issues, assumptions and constraints as well as obtain project charter approval from the project sponsor.</t>
  </si>
  <si>
    <t>Identify and document high level risks, assumptions and constraints using historical data and expert judgment</t>
  </si>
  <si>
    <t>Create the work breakdown structure with the team to develop the cost, schedule, resource, quality and procurement plans</t>
  </si>
  <si>
    <t xml:space="preserve">Identify project risks to define risk strategies and develop the risk management plan. </t>
  </si>
  <si>
    <t xml:space="preserve">Obtain project plan approval from the customer and conduct a kick off meeting with all key stakeholders. </t>
  </si>
  <si>
    <t xml:space="preserve">Define and record detail project requirements, constraints and assumptions with the stakeholders to establish the project deliverables. </t>
  </si>
  <si>
    <t xml:space="preserve">Develop the change management plan to define how changes will be handled to manage the triple constraints. </t>
  </si>
  <si>
    <t xml:space="preserve">Manage proactively the resource allocation by ensuring that appropriate resources and tools are assigned to the tasks according to the project plan. </t>
  </si>
  <si>
    <t>Execute the tasks defined in the project plan in order to achieve the project goals.</t>
  </si>
  <si>
    <t xml:space="preserve">Ensure a common understanding and set expectations through communication to align the stakeholders and team members. </t>
  </si>
  <si>
    <t xml:space="preserve">Improve team performance by building team cohesiveness, leading, mentoring, training, and motivating in order to facilitate cooperation, ensure project efficiency and boost morale. </t>
  </si>
  <si>
    <t xml:space="preserve">Implement a quality management plan to ensure that work is being performed according to required quality standards. </t>
  </si>
  <si>
    <t xml:space="preserve">Implement approved changes according to the Change Management Plan. </t>
  </si>
  <si>
    <t xml:space="preserve">Obtain project resources in accordance with a procurement plan. </t>
  </si>
  <si>
    <t xml:space="preserve">Implement the approved actions and workarounds required to minimize the impact of project risks. </t>
  </si>
  <si>
    <t>Measure project performance using appropriate tools and techniques.</t>
  </si>
  <si>
    <t xml:space="preserve">Verify and manage changes to the project scope, project schedule and project costs as defined in the change management plan. </t>
  </si>
  <si>
    <t>Monitor the status of all identified risks, identify any new risks, take corrective actions and update the risk response plan.</t>
  </si>
  <si>
    <t xml:space="preserve">Ensure the project deliverables conform to quality standards established in the project quality plan. </t>
  </si>
  <si>
    <t xml:space="preserve">Formalize and obtain final acceptance for the project. </t>
  </si>
  <si>
    <t xml:space="preserve">Identify, document and communicate lessons learned. </t>
  </si>
  <si>
    <t xml:space="preserve">Archive and retain project records, historical information and documents (e.g., project schedule, project plan, lessons learned, surveys, risk and issues logs, etc.) in order to retain organizational knowledge, comply with statutory requirements, and ensure availability of data for potential use in future projects and internal/external audits. </t>
  </si>
  <si>
    <t xml:space="preserve">Obtain financial, legal and administrative project closure (e.g., final payments, warranties, contract signoff). </t>
  </si>
  <si>
    <t xml:space="preserve">Release all project resources and provide performance feedback. </t>
  </si>
  <si>
    <t xml:space="preserve">Create and distribute final project report. </t>
  </si>
  <si>
    <t>Measure customer satisfaction at the end of the project.</t>
  </si>
  <si>
    <t>In the space provided below, please summarize the project management tasks that you managed for this project. Please ensure that your description is between 300 and 550 characters.</t>
  </si>
  <si>
    <t>Métodos de seleção de Condutas para avaliar a viabilidade de novos produtos ou serviços</t>
  </si>
  <si>
    <t>Identificar as principais partes interessadas e realizar análises para ganhar o buy-in e os requisitos para o êxito do projeto</t>
  </si>
  <si>
    <t>Definir o escopo do projeto baseado na organização precisam atender às expectativas do projeto do cliente.</t>
  </si>
  <si>
    <t>Desenvolver o termo de abertura e revê-lo com os principais interessados para confirmar o escopo do projeto, riscos, questões, hipóteses e limitações, bem como obter a aprovação do projeto "charter" do patrocinador do projeto.</t>
  </si>
  <si>
    <t>Identificar e documentar os riscos de nível elevado, premissas e restrições, usando dados históricos e julgamento de especialistas</t>
  </si>
  <si>
    <t>Identify key project team members and define roles and responsibilities to create a project organization structure to develop a communication plan</t>
  </si>
  <si>
    <t>Identificar os principais membros do projeto da equipe e definir papéis e responsabilidades para criar uma estrutura de organização do projeto para desenvolver um plano de comunicação</t>
  </si>
  <si>
    <t>Criar a estrutura de divisão de trabalho com a equipe para desenvolver o custo, cronograma, recursos, qualidade e planos de aquisições</t>
  </si>
  <si>
    <t>Identificar os riscos do projeto para definir as estratégias de risco e desenvolver o plano de gestão de riscos</t>
  </si>
  <si>
    <t>Obter a aprovação do projeto de plano o cliente e realizar um pontapé fora da reunião com todos os principais intervenientes</t>
  </si>
  <si>
    <t>Definir os requisitos do projeto e registro de detalhe, as limitações e hipóteses com as partes para estabelecer as prestações do projecto</t>
  </si>
  <si>
    <t>Desenvolver o plano de gestão da mudança para definir como as mudanças serão tratadas de gerir os condicionalismos triplo</t>
  </si>
  <si>
    <t>Gerenciar proativamente a alocação de recursos, garantindo que os recursos e ferramentas adequadas são atribuídos às tarefas de acordo com o plano do projeto</t>
  </si>
  <si>
    <t>Execute as tarefas definidas no plano do projeto, a fim de atingir os objetivos do projeto</t>
  </si>
  <si>
    <t>Certifique-se de um entendimento comum e definir expectativas, através da comunicação para alinhar os interessados e membros da equipe</t>
  </si>
  <si>
    <t>Melhorar o desempenho da equipe através da construção de coesão de equipe, liderança, orientação, treinamento e motivação, a fim de facilitar a cooperação, garantir a eficiência do projeto e aumentar o moral</t>
  </si>
  <si>
    <t>Implementar um plano de gestão da qualidade para garantir que o trabalho está sendo realizado de acordo com padrões de qualidade exigidos</t>
  </si>
  <si>
    <t>No espaço abaixo, por favor, resumir as tarefas de gerenciamento de projetos que você conseguiu para este projeto. Certifique-se que sua descrição é entre 300 e 550 caracteres</t>
  </si>
  <si>
    <t>Implementar as alterações aprovadas de acordo com o Plano de Gestão da Mudança</t>
  </si>
  <si>
    <t>Obter recursos do projeto em conformidade com um plano de aquisição</t>
  </si>
  <si>
    <t>Implementar as ações aprovadas e soluções necessárias para minimizar o impacto dos riscos do projeto</t>
  </si>
  <si>
    <t>Medir o desempenho do projeto usando as ferramentas e técnicas apropriadas</t>
  </si>
  <si>
    <t>Verificar e gerenciar alterações no escopo do projeto, cronograma e custos do projecto tal como definido no plano de gestão da mudança</t>
  </si>
  <si>
    <t>Arquivar e manter registros do projeto, informações históricas e documentos (por exemplo, cronograma, plano de projecto, as lições aprendidas, estudos de riscos e questões logs, etc) a fim de reter o conhecimento organizacional, cumprir exigências legais e garantir a disponibilidade de dados para potencial de uso em futuros projetos e auditorias internas / externas</t>
  </si>
  <si>
    <t>Obter financeira, signoff contrato de encerramento do projeto legal e administrativa (por exemplo, o pagamento final, garantias).</t>
  </si>
  <si>
    <t>Liberar todos os recursos do projeto e fornecer feedback sobre o desempenho</t>
  </si>
  <si>
    <t>Criar e distribuir o relatório final do projeto</t>
  </si>
  <si>
    <t>Medir a satisfação do cliente no final do projeto</t>
  </si>
  <si>
    <t>Monitorar o status de todos os riscos identificados, identificar novos riscos, tomar ações corretivas e actualizar o plano de resposta aos riscos</t>
  </si>
  <si>
    <t>Garantir as entregas do projeto em conformidade com padrões de qualidade estabelecidos no plano de qualidade do projeto</t>
  </si>
  <si>
    <t>Formalizar e obter a aceitação final para o projeto</t>
  </si>
  <si>
    <t>Identificar, documentar e comunicar as lições aprendidas</t>
  </si>
  <si>
    <t>Converge Jr.</t>
  </si>
  <si>
    <t>Delphi Projetos e Gestão</t>
  </si>
  <si>
    <t>Ingá Engenharia e Consultoria</t>
  </si>
  <si>
    <t>Novelis do Brasil</t>
  </si>
  <si>
    <t>Ferreira Rocha Gestão  de Projetos Sustentáveis</t>
  </si>
  <si>
    <t>Diagnóstico de percepção ambiental do condomínio Vale do Sol</t>
  </si>
  <si>
    <t>Diagnóstico de percepção ambiental do condomínio Pasárgada</t>
  </si>
  <si>
    <t>Minas Gerais</t>
  </si>
  <si>
    <t>Nova Lima</t>
  </si>
  <si>
    <t>Revisão do Inventário Hidrelétrico do rio Sucuriú</t>
  </si>
  <si>
    <t>Mato Grosso do Sul</t>
  </si>
  <si>
    <t>Ponte Nova</t>
  </si>
  <si>
    <t>Relatório de Impacto Ambiental (RIMA) da UHE Jurumirim</t>
  </si>
  <si>
    <t>Plano de Controle Ambiental da PCH Brito</t>
  </si>
  <si>
    <t>Estudo de Impacto Ambiental (EIA) da UHE Jurumirim</t>
  </si>
  <si>
    <t>Estudo de Impacto Ambiental e Relatório de Impacto Ambiental (EIA/RIMA) da PCH Brito</t>
  </si>
  <si>
    <t>Proposta PCH Fazenda Salto</t>
  </si>
  <si>
    <t>Estudo de Pré-viabilidade ambiental das Usinas Ambientais do Rio Paranã</t>
  </si>
  <si>
    <t>Goias e Tocantins</t>
  </si>
  <si>
    <t>Proposta Comercial de Implantação de Programas Ambientais da PCH São Gonçalo</t>
  </si>
  <si>
    <t>Proposta Comercial deCadastro Socioeconômico para a UHE Santa Isabel</t>
  </si>
  <si>
    <t>Tocantins e Pará</t>
  </si>
  <si>
    <t>Inventário ambiental do rio Suaçuí Grande</t>
  </si>
  <si>
    <t>Estudo de Pré-viabilidade ambiental da PCH Bom Retiro</t>
  </si>
  <si>
    <t>Estudo de Pré-viabilidade ambiental da PCH Cantagalo</t>
  </si>
  <si>
    <t>Proposta técnica Implantação dos Programas ambientais da Ferrovia Transnordestina</t>
  </si>
  <si>
    <t>Ceará</t>
  </si>
  <si>
    <t>Relatório de Impacto Ambiental e Plano de Controle Ambiental do loteamento Fazenda Campestre</t>
  </si>
  <si>
    <t>Vespasiano</t>
  </si>
  <si>
    <t>CIDADE</t>
  </si>
  <si>
    <t>ESTADO</t>
  </si>
  <si>
    <t>Plano de ação e gerenciamento do projeto de implementação dos programas, subprogramas, planos e atendimento às condicionantes ambientais da fase de implantação da PCH Brito</t>
  </si>
  <si>
    <t>Avaliação de Riscos e Incertezas e Proposição de Ações para o Portfólio de Projetos da Novelis</t>
  </si>
  <si>
    <t>Elaboração do Plano de Gestão das Usinas em Operação da Novelis</t>
  </si>
  <si>
    <t>Ouro Preto</t>
  </si>
  <si>
    <t>Relatório de respostas à Informações Complementares da PCH Prazeres</t>
  </si>
  <si>
    <t>Relatório de respostas à Informações Complementares da PCH Furquim</t>
  </si>
  <si>
    <t/>
  </si>
  <si>
    <t>=</t>
  </si>
  <si>
    <t>Horas</t>
  </si>
  <si>
    <t>Total</t>
  </si>
  <si>
    <t>Organization Details</t>
  </si>
  <si>
    <t xml:space="preserve">Organization Name: </t>
  </si>
  <si>
    <t xml:space="preserve">Organization Address: </t>
  </si>
  <si>
    <t>City</t>
  </si>
  <si>
    <t xml:space="preserve">State/Province/Territory: </t>
  </si>
  <si>
    <t xml:space="preserve">Zip/Postal Code: </t>
  </si>
  <si>
    <t>Country</t>
  </si>
  <si>
    <t>Organization's Phone Number</t>
  </si>
  <si>
    <t xml:space="preserve">Country Code: </t>
  </si>
  <si>
    <t xml:space="preserve">Area/State/City Code: </t>
  </si>
  <si>
    <t xml:space="preserve">Phone Number: </t>
  </si>
  <si>
    <t xml:space="preserve">Extension: </t>
  </si>
  <si>
    <t>Organization Contact</t>
  </si>
  <si>
    <t>Contact Name:</t>
  </si>
  <si>
    <t>Please enter a contact name</t>
  </si>
  <si>
    <t>Contact Relationship:</t>
  </si>
  <si>
    <t>Contact E-mail:</t>
  </si>
  <si>
    <t>Contact's Phone Number</t>
  </si>
  <si>
    <t>Country Code:</t>
  </si>
  <si>
    <t>Area/State/City Code:</t>
  </si>
  <si>
    <t>Phone Number:</t>
  </si>
  <si>
    <t>Extension:</t>
  </si>
  <si>
    <r>
      <t>Please use numbers only for the extension.</t>
    </r>
    <r>
      <rPr>
        <sz val="8"/>
        <color theme="1"/>
        <rFont val="Arial"/>
        <family val="2"/>
      </rPr>
      <t xml:space="preserve"> </t>
    </r>
  </si>
  <si>
    <t>Belo Horizonte</t>
  </si>
  <si>
    <t>30180-100</t>
  </si>
  <si>
    <t>Este projeto foi relativamente pequeno, porém com uma equipe grande. As equipes de campo e escritório demandaram um planejamento de recursos humanos, desde a parte de recrutamento até encerramento dos contratos. A liderança e motivação da equipe foram fundamentais. Além disso, as restrições eram críticas, principalmente relativas à custo, já que é uma empresa júnior de universidade.</t>
  </si>
  <si>
    <t>Projeto semelhante ao anterior. Equipe grande, de profissionais pouco experientes. Demandou liderança, planejamento e controle de recursos humanos. Um ponto a se destacar em relação ao gerenciamento deste projeto refere-se à negociação com os stakeholders, no caso o cliente, que estabeleceu restrições severas de custo e prazo. A utilização de lições aprendidas do projeto anterior foi muito valida.</t>
  </si>
  <si>
    <t>Primeiro projeto que participei da gerencia. Neste projeto iniciei a visualizar a importância dos times, o difícil contato com os stakeholders e a necessidade de se mapeá-los adequadamente e considera-los no planejamento do projeto. A coleta de requisitos e a definição e controle do escopo se sobressaíram no projeto, pois haviam muitos fornecedores e o alinhamento do que deveria ser entregue por cada um foi fundamental.</t>
  </si>
  <si>
    <t>Este projeto não foi concluído. Ele foi encerrado pelo patrocinador devido à fortes problemas relacionados à stakeholders contrários ao projeto. Por ser um projeto bastante complicado, houveram vários problemas no gerenciamento. A equipe de gerenciamento focou em negociação com stakeholders, porém a documentação ficou debilitada. Houve problemas de cronograma e custos. O maior aprendizado foi relativo à necessidade de documentação.</t>
  </si>
  <si>
    <t>Este projeto trata-se de um subprojeto do EIA da UHE Jurumirim. O projeto foi planejado e conduzido por mim, que realizei as tarefas necessárias a execução do projeto, com a documentação do planejamento e execução um pouco mais detalhada e formalizada. Porém, o projeto não terminou, pois ele dependia do projeto anterior, e como o mesmo não foi finalizado, este projeto ficou impedido de ser concluído.</t>
  </si>
  <si>
    <t>Neste projeto utilizei fortemente as diretrizes que constam do PMBOK para o gerenciamento do projeto. Ainda assim, o projeto duplicou seu prazo de execução em função de demandas advindas de órgão públicos ambientais do estado de Minas Gerais. O controle do tempo precisou ser reforçado, e a negociação com os stakeholders foi grande também. O projeto não atrasou por causa de nossa empresa, mesmo assim tivemos que manter a equipe alocada para a conclusão dos trabalhos pelo dobro do tempo, isso demandou forte controle dos custos.</t>
  </si>
  <si>
    <t>Este projeto trata-se de um planejamento, elaborado por mim. Realizei um planejamento por pacote de trabalho, considerando as nove áreas de conhecimento do gerenciamento do projeto. O levantamento de requisitos e a definição do escopo foram pontos importantes no planejamento. O planejamento de tempo também foi importante, já que o cronograma ambiental deveria coincidir com o cronograma das obras de engenharia.</t>
  </si>
  <si>
    <t>Este projeto possuiu caráter inovador na companhia, pois trata-se de um levantamento prévio de riscos de um portfólio composto por três projetos. O objetivo final era comparar os três projetos no que se refere a riscos. O levantamento de riscos utilizando as ferramentas do PMBOK foi o ponto de maior aprendizado. A motivação da equipe também foi necessária, pois eu precisava dos dados que elas continham. O projeto obteve sucesso, e o feedback do cliente foi muito bom.</t>
  </si>
  <si>
    <t>Este projeto encontra-se em andamento. Com ele a empresa pretende identificar quais projetos são necessários para usinas em operação e qual será o padrão para o gerenciamento destes projetos. É na verdade a elaboração de uma metodologia para o gerenciamento destes projetos. Isso contribui para o aprendizado em projetos fortemente, pois a elaboração de padrões e templetes deve ser criteriosa, moldada as necessidades do negócio.</t>
  </si>
  <si>
    <t>Este projeto vem sendo gerenciado em conjunto com o da PCH Furquim, pois são projetos semelhantes. Os projetos estão em andamento. O Plano de Aquisições foi elaborado e vem sendo executado, pois existem alguns fornecedores. O controle do tempo também importante tendo em vista datas pré estabelecidas pelos órgão ambientais. Este projeto possui uma restrição relativa a custo considerável, por isso o planejamento de custo requereu muita atenção.</t>
  </si>
  <si>
    <t>Projeto em andamento, gerenciado em conjunto com o da PCH Prazeres, também com restrição de custo e prazo. O contato com fornecedores e o controle das aquisições são partes importantes do gerenciamento do projeto. Mesmo sendo projetos de menor porte e expressividade a elaboração e formalização da documentação do projeto vem sendo obedecida na companhia.</t>
  </si>
  <si>
    <t>Como o projeto trata-se da elaboração de uma proposta comercial para a execução de um projeto, o planejamento de custos atrelado ao de tempo foram os pontos mais importantes da aprendizagem em projetos. Além disso, a coleta de requisitos e a definição de escopo foram importantes. Para isso foi utilizada a WBS, atrelada a custos e prazos. Foi proposto ainda para o projeto, uma metodologia básica para seu planejamento, o que não estava previsto na solicitação cliente.</t>
  </si>
  <si>
    <t>Este projeto está em andamento e encontra-se na fase de planejamento. O Plano de Gerenciamento do Projeto está sendo elaborado em concordância com o PMBOK Guide. O Plano de Aquisições precisou ser bastante detalhado, pois a maioria dos recursos são consultores. O tempo é uma restrição, e o planejamento do tempo está sendo detalhado, de modo a facilitar o controle. A comunicação também está sendo privilegiada, de modo a estabelecer as responsabilidades e o escopo detalhado de cada recurso, interno e externo.</t>
  </si>
  <si>
    <t>Projects</t>
  </si>
  <si>
    <t>Characters (Português)</t>
  </si>
  <si>
    <t>Manager/Director</t>
  </si>
  <si>
    <t>CEO</t>
  </si>
  <si>
    <t>Distrito Federal</t>
  </si>
  <si>
    <t>Brasília</t>
  </si>
  <si>
    <t xml:space="preserve">Domain I: Schedule Mission Management </t>
  </si>
  <si>
    <t>The project scheduling professional should be able to establish scheduling policies, procedures and participate in scheduling activities. The individual should also be proficient in standard project management scheduling software.</t>
  </si>
  <si>
    <t>* Domain II: Schedule Creation</t>
  </si>
  <si>
    <t>The project scheduling professional should be able to participate in scope definition, create, organize and document the activity list, and be able to estimate schedule durations and adjust as required.</t>
  </si>
  <si>
    <t>* Domain III: Schedule Maintenance</t>
  </si>
  <si>
    <t>The project scheduling professional should be able to collect activity status, establish a reporting and documenting structure, as well as update schedule activities on a regular basis.</t>
  </si>
  <si>
    <t>* Domain IV: Schedule Analysis</t>
  </si>
  <si>
    <t>The project scheduling professional should be able to conduct analysis of the schedule, including impacts to the schedule, and identification of alternative delivery approaches that should be communicated to the project manager.</t>
  </si>
  <si>
    <t>* Domain V: Schedule Communication/Reporting</t>
  </si>
  <si>
    <t>The project scheduling professional should be able to develop and distribute standard reports, be able to run standard quality assurance reports and conduct schedule review meetings as needed.</t>
  </si>
  <si>
    <t>Consultant</t>
  </si>
  <si>
    <t xml:space="preserve">Please enter an employer name. </t>
  </si>
  <si>
    <t xml:space="preserve">Please fill in your address. Special characters are not allowed. Please remove any special characters such as ñ and é. A-Z, numbers, and symbols like # are allowed. </t>
  </si>
  <si>
    <t xml:space="preserve">Please enter your city. Special characters are not allowed. Please remove any special characters such as ñ and é. A-Z, numbers, and symbols like # are allowed. </t>
  </si>
  <si>
    <t xml:space="preserve">Please enter a two-letter State/Province/Territory value. Special characters are not allowed. Please remove any special characters such as ñ and é. A-Z, numbers, and symbols like # are allowed. Please select a state/province. </t>
  </si>
  <si>
    <t xml:space="preserve">Please select a country. </t>
  </si>
  <si>
    <t xml:space="preserve">Please enter a phone number. Please use numbers only for the phone number. </t>
  </si>
  <si>
    <t xml:space="preserve">Please use numbers only for the extension. </t>
  </si>
  <si>
    <t xml:space="preserve">Please select a contact relationship. </t>
  </si>
  <si>
    <t xml:space="preserve">Please enter an e-mail in the format of name@domain.com Please enter the contact's e-mail address. </t>
  </si>
  <si>
    <t xml:space="preserve">Please use numbers only for the country code. </t>
  </si>
  <si>
    <t xml:space="preserve">Please use numbers only for the area code. </t>
  </si>
  <si>
    <t>Empresa 1</t>
  </si>
  <si>
    <t>Empresa 2</t>
  </si>
  <si>
    <t>Empresa 3</t>
  </si>
  <si>
    <t>Empresa 4</t>
  </si>
  <si>
    <t>Empresa 5</t>
  </si>
  <si>
    <t>Empresa 6</t>
  </si>
  <si>
    <t>Nome 1</t>
  </si>
  <si>
    <t>Nome 2</t>
  </si>
  <si>
    <t>Nome 3</t>
  </si>
  <si>
    <t>Nome 4</t>
  </si>
  <si>
    <t>Nome 5</t>
  </si>
  <si>
    <t>Nome 6</t>
  </si>
  <si>
    <t>abc@email.com</t>
  </si>
  <si>
    <t>30180-101</t>
  </si>
  <si>
    <t>30180-102</t>
  </si>
  <si>
    <t>30180-103</t>
  </si>
  <si>
    <t>30180-104</t>
  </si>
  <si>
    <t>30180-105</t>
  </si>
  <si>
    <t>Endereço</t>
  </si>
  <si>
    <t>Characters</t>
  </si>
  <si>
    <t>Project´s name 1</t>
  </si>
  <si>
    <t>Project´s name 2</t>
  </si>
  <si>
    <t>Project´s name 3</t>
  </si>
  <si>
    <t>Project´s name 4</t>
  </si>
  <si>
    <t>Project´s name 5</t>
  </si>
  <si>
    <t>Description</t>
  </si>
  <si>
    <t>Project´s name 6</t>
  </si>
  <si>
    <t>Project´s name 7</t>
  </si>
  <si>
    <t>Project´s name 8</t>
  </si>
  <si>
    <t>Project´s name 9</t>
  </si>
  <si>
    <t>Project´s name 10</t>
  </si>
  <si>
    <t>Função</t>
  </si>
  <si>
    <t>% utilizado para a certificação (se for PMP é 100%, se for cronograma você irá apontar o %)</t>
  </si>
  <si>
    <t>Projeto 1</t>
  </si>
  <si>
    <t>Projeto 2</t>
  </si>
  <si>
    <t>Projeto 3</t>
  </si>
  <si>
    <t>Projeto 4</t>
  </si>
  <si>
    <t>Projeto 5</t>
  </si>
  <si>
    <t>Projeto 6</t>
  </si>
  <si>
    <t>Projeto 7</t>
  </si>
  <si>
    <t>Projeto 8</t>
  </si>
  <si>
    <t>Projeto 9</t>
  </si>
  <si>
    <t>Projeto 10</t>
  </si>
  <si>
    <t>início</t>
  </si>
  <si>
    <t>Término</t>
  </si>
  <si>
    <t>Qtde horas certificação</t>
  </si>
  <si>
    <t>Nº Meses</t>
  </si>
  <si>
    <t>Horas/mês/projeto</t>
  </si>
  <si>
    <t>Qtde horas</t>
  </si>
  <si>
    <t>VERIFICAÇÃO</t>
  </si>
  <si>
    <t>QUESITOS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</si>
</sst>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00"/>
    <numFmt numFmtId="167" formatCode="00000\-000"/>
  </numFmts>
  <fonts count="16" x14ac:knownFonts="1">
    <font>
      <sz val="11"/>
      <color theme="1"/>
      <name val="Calibri"/>
      <family val="2"/>
      <scheme val="minor"/>
    </font>
    <font>
      <sz val="10"/>
      <color theme="1"/>
      <name val="Calibri"/>
      <family val="2"/>
      <scheme val="minor"/>
    </font>
    <font>
      <sz val="8"/>
      <color theme="1"/>
      <name val="Calibri"/>
      <family val="2"/>
      <scheme val="minor"/>
    </font>
    <font>
      <sz val="8"/>
      <color theme="0"/>
      <name val="Calibri"/>
      <family val="2"/>
      <scheme val="minor"/>
    </font>
    <font>
      <sz val="12"/>
      <color theme="1"/>
      <name val="Times New Roman"/>
      <family val="1"/>
    </font>
    <font>
      <b/>
      <sz val="8"/>
      <color theme="1"/>
      <name val="Calibri"/>
      <family val="2"/>
      <scheme val="minor"/>
    </font>
    <font>
      <sz val="11"/>
      <color theme="1"/>
      <name val="Calibri"/>
      <family val="2"/>
      <scheme val="minor"/>
    </font>
    <font>
      <sz val="8"/>
      <color theme="1"/>
      <name val="Arial"/>
      <family val="2"/>
    </font>
    <font>
      <sz val="8"/>
      <color rgb="FFFF0000"/>
      <name val="Arial"/>
      <family val="2"/>
    </font>
    <font>
      <b/>
      <sz val="8"/>
      <color theme="0"/>
      <name val="Calibri"/>
      <family val="2"/>
      <scheme val="minor"/>
    </font>
    <font>
      <sz val="8"/>
      <color theme="0"/>
      <name val="Arial"/>
      <family val="2"/>
    </font>
    <font>
      <i/>
      <sz val="6"/>
      <name val="Arial"/>
      <family val="2"/>
    </font>
    <font>
      <sz val="8"/>
      <name val="Calibri"/>
      <family val="2"/>
      <scheme val="minor"/>
    </font>
    <font>
      <b/>
      <sz val="8"/>
      <name val="Calibri"/>
      <family val="2"/>
      <scheme val="minor"/>
    </font>
    <font>
      <b/>
      <i/>
      <sz val="11"/>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tint="0.34998626667073579"/>
        <bgColor indexed="64"/>
      </patternFill>
    </fill>
    <fill>
      <patternFill patternType="solid">
        <fgColor theme="4" tint="0.79998168889431442"/>
        <bgColor indexed="64"/>
      </patternFill>
    </fill>
  </fills>
  <borders count="3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rgb="FFFF0000"/>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bottom style="thin">
        <color theme="1" tint="0.499984740745262"/>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style="thin">
        <color rgb="FFFF0000"/>
      </right>
      <top style="thin">
        <color theme="1" tint="0.499984740745262"/>
      </top>
      <bottom/>
      <diagonal/>
    </border>
    <border>
      <left/>
      <right style="thin">
        <color theme="1" tint="0.499984740745262"/>
      </right>
      <top style="thin">
        <color theme="0" tint="-0.499984740745262"/>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style="thin">
        <color theme="0" tint="-0.499984740745262"/>
      </bottom>
      <diagonal/>
    </border>
    <border>
      <left/>
      <right/>
      <top/>
      <bottom style="thin">
        <color theme="1" tint="0.499984740745262"/>
      </bottom>
      <diagonal/>
    </border>
  </borders>
  <cellStyleXfs count="2">
    <xf numFmtId="0" fontId="0" fillId="0" borderId="0"/>
    <xf numFmtId="9" fontId="6" fillId="0" borderId="0" applyFont="0" applyFill="0" applyBorder="0" applyAlignment="0" applyProtection="0"/>
  </cellStyleXfs>
  <cellXfs count="133">
    <xf numFmtId="0" fontId="0" fillId="0" borderId="0" xfId="0"/>
    <xf numFmtId="0" fontId="0" fillId="0" borderId="0" xfId="0" applyAlignment="1">
      <alignment horizontal="left" vertical="center" wrapText="1"/>
    </xf>
    <xf numFmtId="0" fontId="4" fillId="0" borderId="0" xfId="0" applyFont="1"/>
    <xf numFmtId="0" fontId="1" fillId="0" borderId="1" xfId="0" applyFont="1" applyBorder="1" applyAlignment="1">
      <alignment horizontal="center" vertical="center" wrapText="1"/>
    </xf>
    <xf numFmtId="0" fontId="0" fillId="3" borderId="0" xfId="0" applyFill="1"/>
    <xf numFmtId="0" fontId="3" fillId="2" borderId="3" xfId="0" applyFont="1" applyFill="1" applyBorder="1" applyAlignment="1">
      <alignment horizontal="center" vertical="center"/>
    </xf>
    <xf numFmtId="0" fontId="3" fillId="2" borderId="4" xfId="0" applyFont="1" applyFill="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17" fontId="2" fillId="0" borderId="2" xfId="0" applyNumberFormat="1" applyFont="1" applyBorder="1" applyAlignment="1">
      <alignment horizontal="center" vertical="center"/>
    </xf>
    <xf numFmtId="17" fontId="2" fillId="0" borderId="2" xfId="0" applyNumberFormat="1"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2" borderId="5" xfId="0" applyFont="1" applyFill="1" applyBorder="1" applyAlignment="1">
      <alignment horizontal="left" vertical="center"/>
    </xf>
    <xf numFmtId="0" fontId="5"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17"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17" fontId="2" fillId="4"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4" borderId="1" xfId="0" applyFont="1" applyFill="1" applyBorder="1" applyAlignment="1">
      <alignment vertical="center"/>
    </xf>
    <xf numFmtId="0" fontId="2"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xf numFmtId="0" fontId="2" fillId="3" borderId="0" xfId="0" applyFont="1" applyFill="1"/>
    <xf numFmtId="0" fontId="3" fillId="7"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4"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vertical="center" wrapText="1"/>
    </xf>
    <xf numFmtId="9" fontId="2" fillId="0" borderId="1" xfId="1" applyFont="1" applyBorder="1" applyAlignment="1">
      <alignment vertical="center" wrapText="1"/>
    </xf>
    <xf numFmtId="0" fontId="3" fillId="5" borderId="1" xfId="0" applyFont="1" applyFill="1" applyBorder="1" applyAlignment="1">
      <alignment vertical="center" wrapText="1"/>
    </xf>
    <xf numFmtId="9" fontId="2" fillId="6" borderId="1" xfId="1" applyFont="1" applyFill="1" applyBorder="1" applyAlignment="1">
      <alignment vertical="center" wrapText="1"/>
    </xf>
    <xf numFmtId="1" fontId="5" fillId="0" borderId="1" xfId="1" applyNumberFormat="1" applyFont="1" applyBorder="1" applyAlignment="1">
      <alignment horizontal="center" vertical="center" wrapText="1"/>
    </xf>
    <xf numFmtId="1" fontId="5" fillId="6" borderId="1"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left" vertical="center" wrapText="1"/>
    </xf>
    <xf numFmtId="0" fontId="5" fillId="0" borderId="17" xfId="0" applyFont="1" applyBorder="1" applyAlignment="1">
      <alignment horizontal="center" vertical="center" wrapText="1"/>
    </xf>
    <xf numFmtId="0" fontId="5" fillId="0" borderId="17" xfId="0" applyFont="1" applyFill="1" applyBorder="1" applyAlignment="1">
      <alignment horizontal="center" vertical="center" wrapText="1"/>
    </xf>
    <xf numFmtId="9" fontId="5" fillId="0" borderId="17" xfId="1" applyFont="1" applyFill="1" applyBorder="1" applyAlignment="1">
      <alignment horizontal="center" vertical="center" wrapText="1"/>
    </xf>
    <xf numFmtId="9" fontId="5" fillId="0" borderId="17" xfId="1" applyFont="1" applyBorder="1" applyAlignment="1">
      <alignment horizontal="center" vertical="center" wrapText="1"/>
    </xf>
    <xf numFmtId="9" fontId="0" fillId="0" borderId="0" xfId="1" applyFont="1"/>
    <xf numFmtId="0" fontId="3" fillId="2" borderId="3" xfId="0"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 fontId="2" fillId="3" borderId="0" xfId="0" applyNumberFormat="1" applyFont="1" applyFill="1" applyAlignment="1">
      <alignment horizontal="center"/>
    </xf>
    <xf numFmtId="1" fontId="5" fillId="0" borderId="1" xfId="1" applyNumberFormat="1" applyFont="1" applyFill="1" applyBorder="1" applyAlignment="1">
      <alignment horizontal="center" vertical="center" wrapText="1"/>
    </xf>
    <xf numFmtId="17" fontId="2" fillId="0" borderId="2" xfId="0" applyNumberFormat="1" applyFont="1" applyFill="1" applyBorder="1" applyAlignment="1">
      <alignment horizontal="center" vertical="center"/>
    </xf>
    <xf numFmtId="17" fontId="2" fillId="0" borderId="1"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2" fillId="8" borderId="1" xfId="0" applyFont="1" applyFill="1" applyBorder="1" applyAlignment="1">
      <alignment horizontal="center" vertical="center" wrapText="1"/>
    </xf>
    <xf numFmtId="9" fontId="12" fillId="8" borderId="1" xfId="1" applyFont="1" applyFill="1" applyBorder="1" applyAlignment="1">
      <alignment horizontal="center" vertical="center" wrapText="1"/>
    </xf>
    <xf numFmtId="0" fontId="12" fillId="3"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0" fontId="7" fillId="3" borderId="2" xfId="0" applyFont="1" applyFill="1" applyBorder="1" applyAlignment="1">
      <alignment horizontal="center" vertical="center" wrapText="1"/>
    </xf>
    <xf numFmtId="167" fontId="7" fillId="3" borderId="2" xfId="0" applyNumberFormat="1" applyFont="1" applyFill="1" applyBorder="1" applyAlignment="1">
      <alignment horizontal="center" vertical="center" wrapText="1"/>
    </xf>
    <xf numFmtId="165" fontId="7" fillId="3" borderId="2" xfId="0" applyNumberFormat="1" applyFont="1" applyFill="1" applyBorder="1" applyAlignment="1">
      <alignment horizontal="center" vertical="center" wrapText="1"/>
    </xf>
    <xf numFmtId="166" fontId="7" fillId="3" borderId="7" xfId="0" applyNumberFormat="1" applyFont="1" applyFill="1" applyBorder="1" applyAlignment="1">
      <alignment horizontal="center" vertical="center" wrapText="1"/>
    </xf>
    <xf numFmtId="0" fontId="7" fillId="3" borderId="25" xfId="0" applyFont="1" applyFill="1" applyBorder="1" applyAlignment="1">
      <alignment horizontal="center" vertical="center" wrapText="1"/>
    </xf>
    <xf numFmtId="166" fontId="7" fillId="3" borderId="2"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 fillId="3" borderId="16" xfId="0" applyFont="1" applyFill="1" applyBorder="1" applyAlignment="1">
      <alignment horizontal="left" vertical="center" wrapText="1"/>
    </xf>
    <xf numFmtId="17" fontId="2" fillId="3" borderId="1" xfId="0" applyNumberFormat="1" applyFont="1" applyFill="1" applyBorder="1" applyAlignment="1">
      <alignment horizontal="center" vertical="center"/>
    </xf>
    <xf numFmtId="0" fontId="5" fillId="3" borderId="17" xfId="0" applyFont="1" applyFill="1" applyBorder="1" applyAlignment="1">
      <alignment horizontal="center" vertical="center" wrapText="1"/>
    </xf>
    <xf numFmtId="9" fontId="5" fillId="3" borderId="17" xfId="1"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wrapText="1"/>
    </xf>
    <xf numFmtId="9" fontId="3" fillId="2" borderId="13" xfId="1" applyFont="1" applyFill="1" applyBorder="1" applyAlignment="1">
      <alignment horizontal="center" vertical="center" wrapText="1"/>
    </xf>
    <xf numFmtId="0" fontId="3" fillId="2" borderId="13" xfId="0" applyFont="1" applyFill="1" applyBorder="1" applyAlignment="1">
      <alignment horizontal="center" vertical="center"/>
    </xf>
    <xf numFmtId="0" fontId="2" fillId="8" borderId="1" xfId="0" applyFont="1" applyFill="1" applyBorder="1" applyAlignment="1">
      <alignment horizontal="center" vertical="center"/>
    </xf>
    <xf numFmtId="0" fontId="13" fillId="8" borderId="14" xfId="0" applyFont="1" applyFill="1" applyBorder="1" applyAlignment="1">
      <alignment horizontal="left" vertical="center"/>
    </xf>
    <xf numFmtId="0" fontId="13" fillId="8" borderId="5" xfId="0" applyFont="1" applyFill="1" applyBorder="1" applyAlignment="1">
      <alignment vertical="center"/>
    </xf>
    <xf numFmtId="0" fontId="13" fillId="8" borderId="15" xfId="0" applyFont="1" applyFill="1" applyBorder="1" applyAlignment="1">
      <alignment horizontal="left" vertical="center"/>
    </xf>
    <xf numFmtId="9" fontId="13" fillId="8" borderId="15" xfId="1" applyFont="1" applyFill="1" applyBorder="1" applyAlignment="1">
      <alignment horizontal="left" vertical="center"/>
    </xf>
    <xf numFmtId="1" fontId="13" fillId="8" borderId="15" xfId="0" applyNumberFormat="1" applyFont="1" applyFill="1" applyBorder="1" applyAlignment="1">
      <alignment horizontal="left" vertical="center"/>
    </xf>
    <xf numFmtId="0" fontId="5" fillId="12" borderId="20" xfId="0" applyFont="1" applyFill="1" applyBorder="1" applyAlignment="1">
      <alignment horizontal="center" vertical="center" wrapText="1"/>
    </xf>
    <xf numFmtId="9" fontId="5" fillId="12" borderId="20" xfId="1" applyFont="1" applyFill="1" applyBorder="1" applyAlignment="1">
      <alignment horizontal="center" vertical="center" wrapText="1"/>
    </xf>
    <xf numFmtId="1" fontId="5" fillId="12" borderId="20" xfId="0" applyNumberFormat="1" applyFont="1" applyFill="1" applyBorder="1" applyAlignment="1">
      <alignment horizontal="center" vertical="center" wrapText="1"/>
    </xf>
    <xf numFmtId="0" fontId="5" fillId="12" borderId="1" xfId="0" quotePrefix="1" applyFont="1" applyFill="1" applyBorder="1" applyAlignment="1">
      <alignment horizontal="center" vertical="center"/>
    </xf>
    <xf numFmtId="0" fontId="0" fillId="0" borderId="28" xfId="0" applyBorder="1"/>
    <xf numFmtId="0" fontId="5" fillId="10" borderId="17" xfId="0" applyFont="1" applyFill="1" applyBorder="1" applyAlignment="1">
      <alignment horizontal="center" vertical="center" wrapText="1"/>
    </xf>
    <xf numFmtId="1" fontId="5" fillId="10" borderId="17" xfId="0" applyNumberFormat="1" applyFont="1" applyFill="1" applyBorder="1" applyAlignment="1">
      <alignment horizontal="center" vertical="center" wrapText="1"/>
    </xf>
    <xf numFmtId="0" fontId="2" fillId="10" borderId="1" xfId="0" applyFont="1" applyFill="1" applyBorder="1" applyAlignment="1">
      <alignment horizontal="center" vertical="center"/>
    </xf>
    <xf numFmtId="1" fontId="2" fillId="10" borderId="1" xfId="0" applyNumberFormat="1" applyFont="1" applyFill="1" applyBorder="1" applyAlignment="1">
      <alignment horizontal="center" vertical="center"/>
    </xf>
    <xf numFmtId="17" fontId="3" fillId="2" borderId="1" xfId="0" applyNumberFormat="1" applyFont="1" applyFill="1" applyBorder="1" applyAlignment="1">
      <alignment horizontal="center" vertical="center" textRotation="90"/>
    </xf>
    <xf numFmtId="0" fontId="0" fillId="0" borderId="1" xfId="0" applyBorder="1" applyAlignment="1">
      <alignment horizontal="center" vertical="center"/>
    </xf>
    <xf numFmtId="0" fontId="3" fillId="11" borderId="1" xfId="0" applyFont="1" applyFill="1" applyBorder="1" applyAlignment="1">
      <alignment horizontal="center" vertical="center" wrapText="1"/>
    </xf>
    <xf numFmtId="0" fontId="3" fillId="11" borderId="3" xfId="0" applyFont="1" applyFill="1" applyBorder="1" applyAlignment="1">
      <alignment horizontal="center" vertical="center" wrapText="1"/>
    </xf>
    <xf numFmtId="164" fontId="3" fillId="11" borderId="3" xfId="1" applyNumberFormat="1" applyFont="1" applyFill="1" applyBorder="1" applyAlignment="1">
      <alignment horizontal="center" vertical="center" wrapText="1"/>
    </xf>
    <xf numFmtId="0" fontId="3" fillId="9" borderId="22" xfId="0" applyFont="1" applyFill="1" applyBorder="1" applyAlignment="1">
      <alignment horizontal="center" vertical="center" wrapText="1"/>
    </xf>
    <xf numFmtId="164" fontId="3" fillId="9" borderId="21" xfId="1" applyNumberFormat="1" applyFont="1" applyFill="1" applyBorder="1" applyAlignment="1">
      <alignment horizontal="center" vertical="center" wrapText="1"/>
    </xf>
    <xf numFmtId="9" fontId="2" fillId="6" borderId="29" xfId="1" applyFont="1" applyFill="1" applyBorder="1" applyAlignment="1">
      <alignment horizontal="center" vertical="center"/>
    </xf>
    <xf numFmtId="0" fontId="12" fillId="9" borderId="5" xfId="0" applyFont="1" applyFill="1" applyBorder="1" applyAlignment="1">
      <alignment horizontal="center" vertical="center" wrapText="1"/>
    </xf>
    <xf numFmtId="164" fontId="12" fillId="9" borderId="5" xfId="1" applyNumberFormat="1" applyFont="1" applyFill="1" applyBorder="1" applyAlignment="1">
      <alignment horizontal="center" vertical="center" wrapText="1"/>
    </xf>
    <xf numFmtId="164" fontId="12" fillId="9" borderId="6" xfId="1" applyNumberFormat="1" applyFont="1" applyFill="1" applyBorder="1" applyAlignment="1">
      <alignment horizontal="center" vertical="center" wrapText="1"/>
    </xf>
    <xf numFmtId="0" fontId="13" fillId="9" borderId="4" xfId="0" applyFont="1" applyFill="1" applyBorder="1" applyAlignment="1">
      <alignment horizontal="center" vertical="center"/>
    </xf>
    <xf numFmtId="0" fontId="2" fillId="0" borderId="29" xfId="0" applyFont="1" applyBorder="1" applyAlignment="1">
      <alignment horizontal="center" vertical="center" wrapText="1"/>
    </xf>
    <xf numFmtId="0" fontId="2" fillId="6" borderId="29" xfId="0" applyFont="1" applyFill="1" applyBorder="1" applyAlignment="1">
      <alignment horizontal="center" vertical="center"/>
    </xf>
    <xf numFmtId="0" fontId="2" fillId="3" borderId="29" xfId="0" applyFont="1" applyFill="1" applyBorder="1" applyAlignment="1">
      <alignment horizontal="center" vertical="center"/>
    </xf>
    <xf numFmtId="9" fontId="2" fillId="3" borderId="29" xfId="1" applyFont="1" applyFill="1" applyBorder="1" applyAlignment="1">
      <alignment horizontal="center" vertical="center"/>
    </xf>
    <xf numFmtId="0" fontId="3" fillId="2" borderId="10" xfId="0" applyFont="1" applyFill="1" applyBorder="1" applyAlignment="1">
      <alignment horizontal="center" vertical="center"/>
    </xf>
    <xf numFmtId="9" fontId="3" fillId="2" borderId="10" xfId="1" applyFont="1" applyFill="1" applyBorder="1" applyAlignment="1">
      <alignment horizontal="center" vertical="center"/>
    </xf>
    <xf numFmtId="0" fontId="15" fillId="0" borderId="1" xfId="0" applyFont="1" applyBorder="1"/>
    <xf numFmtId="0" fontId="5" fillId="0" borderId="1" xfId="0" applyFont="1" applyBorder="1" applyAlignment="1">
      <alignment horizontal="center" vertical="center" wrapText="1"/>
    </xf>
    <xf numFmtId="0" fontId="5" fillId="12" borderId="18"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14" fillId="0" borderId="0" xfId="0" applyFont="1" applyBorder="1" applyAlignment="1">
      <alignment horizontal="center"/>
    </xf>
    <xf numFmtId="0" fontId="14" fillId="0" borderId="30" xfId="0" applyFont="1" applyBorder="1" applyAlignment="1">
      <alignment horizontal="center"/>
    </xf>
    <xf numFmtId="0" fontId="9"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cellXfs>
  <cellStyles count="2">
    <cellStyle name="Normal" xfId="0" builtinId="0"/>
    <cellStyle name="Porcentagem" xfId="1" builtin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ESCRI&#199;&#195;O!A1"/><Relationship Id="rId3" Type="http://schemas.openxmlformats.org/officeDocument/2006/relationships/image" Target="../media/image2.png"/><Relationship Id="rId7" Type="http://schemas.openxmlformats.org/officeDocument/2006/relationships/hyperlink" Target="#'DIVIS&#195;O DE HORAS'!A1"/><Relationship Id="rId2" Type="http://schemas.openxmlformats.org/officeDocument/2006/relationships/image" Target="../media/image1.png"/><Relationship Id="rId1" Type="http://schemas.openxmlformats.org/officeDocument/2006/relationships/hyperlink" Target="http://www.leweprojetos.com.br" TargetMode="External"/><Relationship Id="rId6" Type="http://schemas.openxmlformats.org/officeDocument/2006/relationships/hyperlink" Target="#CONTRATANTES!A1"/><Relationship Id="rId5" Type="http://schemas.openxmlformats.org/officeDocument/2006/relationships/hyperlink" Target="#CRONOGRAMA!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557175</xdr:colOff>
      <xdr:row>25</xdr:row>
      <xdr:rowOff>19050</xdr:rowOff>
    </xdr:from>
    <xdr:to>
      <xdr:col>12</xdr:col>
      <xdr:colOff>557175</xdr:colOff>
      <xdr:row>27</xdr:row>
      <xdr:rowOff>171715</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7175" y="4781550"/>
          <a:ext cx="7315200" cy="533665"/>
        </a:xfrm>
        <a:prstGeom prst="rect">
          <a:avLst/>
        </a:prstGeom>
      </xdr:spPr>
    </xdr:pic>
    <xdr:clientData/>
  </xdr:twoCellAnchor>
  <xdr:twoCellAnchor editAs="oneCell">
    <xdr:from>
      <xdr:col>0</xdr:col>
      <xdr:colOff>557175</xdr:colOff>
      <xdr:row>13</xdr:row>
      <xdr:rowOff>178574</xdr:rowOff>
    </xdr:from>
    <xdr:to>
      <xdr:col>12</xdr:col>
      <xdr:colOff>557175</xdr:colOff>
      <xdr:row>20</xdr:row>
      <xdr:rowOff>145908</xdr:rowOff>
    </xdr:to>
    <xdr:pic>
      <xdr:nvPicPr>
        <xdr:cNvPr id="3" name="Imagem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7175" y="2655074"/>
          <a:ext cx="7315200" cy="1300834"/>
        </a:xfrm>
        <a:prstGeom prst="rect">
          <a:avLst/>
        </a:prstGeom>
      </xdr:spPr>
    </xdr:pic>
    <xdr:clientData/>
  </xdr:twoCellAnchor>
  <xdr:twoCellAnchor editAs="oneCell">
    <xdr:from>
      <xdr:col>0</xdr:col>
      <xdr:colOff>557175</xdr:colOff>
      <xdr:row>1</xdr:row>
      <xdr:rowOff>80925</xdr:rowOff>
    </xdr:from>
    <xdr:to>
      <xdr:col>12</xdr:col>
      <xdr:colOff>557455</xdr:colOff>
      <xdr:row>10</xdr:row>
      <xdr:rowOff>179619</xdr:rowOff>
    </xdr:to>
    <xdr:pic>
      <xdr:nvPicPr>
        <xdr:cNvPr id="4" name="Imagem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7175" y="271425"/>
          <a:ext cx="7315480" cy="1813194"/>
        </a:xfrm>
        <a:prstGeom prst="rect">
          <a:avLst/>
        </a:prstGeom>
      </xdr:spPr>
    </xdr:pic>
    <xdr:clientData/>
  </xdr:twoCellAnchor>
  <xdr:twoCellAnchor>
    <xdr:from>
      <xdr:col>0</xdr:col>
      <xdr:colOff>476249</xdr:colOff>
      <xdr:row>30</xdr:row>
      <xdr:rowOff>47625</xdr:rowOff>
    </xdr:from>
    <xdr:to>
      <xdr:col>2</xdr:col>
      <xdr:colOff>599849</xdr:colOff>
      <xdr:row>33</xdr:row>
      <xdr:rowOff>19050</xdr:rowOff>
    </xdr:to>
    <xdr:sp macro="" textlink="">
      <xdr:nvSpPr>
        <xdr:cNvPr id="7" name="Retângulo de cantos arredondados 6">
          <a:hlinkClick xmlns:r="http://schemas.openxmlformats.org/officeDocument/2006/relationships" r:id="rId5"/>
        </xdr:cNvPr>
        <xdr:cNvSpPr/>
      </xdr:nvSpPr>
      <xdr:spPr>
        <a:xfrm>
          <a:off x="476249" y="5762625"/>
          <a:ext cx="1342800" cy="542925"/>
        </a:xfrm>
        <a:prstGeom prst="round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pt-BR" sz="1100" b="1" i="1"/>
            <a:t>PLANILHA</a:t>
          </a:r>
        </a:p>
        <a:p>
          <a:pPr algn="ctr"/>
          <a:r>
            <a:rPr lang="pt-BR" sz="1100" b="1" i="1"/>
            <a:t>CRONOGRAMA</a:t>
          </a:r>
        </a:p>
      </xdr:txBody>
    </xdr:sp>
    <xdr:clientData/>
  </xdr:twoCellAnchor>
  <xdr:twoCellAnchor>
    <xdr:from>
      <xdr:col>3</xdr:col>
      <xdr:colOff>606349</xdr:colOff>
      <xdr:row>30</xdr:row>
      <xdr:rowOff>47625</xdr:rowOff>
    </xdr:from>
    <xdr:to>
      <xdr:col>6</xdr:col>
      <xdr:colOff>120349</xdr:colOff>
      <xdr:row>33</xdr:row>
      <xdr:rowOff>19050</xdr:rowOff>
    </xdr:to>
    <xdr:sp macro="" textlink="">
      <xdr:nvSpPr>
        <xdr:cNvPr id="8" name="Retângulo de cantos arredondados 7">
          <a:hlinkClick xmlns:r="http://schemas.openxmlformats.org/officeDocument/2006/relationships" r:id="rId6"/>
        </xdr:cNvPr>
        <xdr:cNvSpPr/>
      </xdr:nvSpPr>
      <xdr:spPr>
        <a:xfrm>
          <a:off x="2435149" y="5762625"/>
          <a:ext cx="1342800" cy="542925"/>
        </a:xfrm>
        <a:prstGeom prst="round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pt-BR" sz="1100" b="1" i="1"/>
            <a:t>PLANILHA</a:t>
          </a:r>
        </a:p>
        <a:p>
          <a:pPr algn="ctr"/>
          <a:r>
            <a:rPr lang="pt-BR" sz="1100" b="1" i="1"/>
            <a:t>CONTRATANTES</a:t>
          </a:r>
        </a:p>
      </xdr:txBody>
    </xdr:sp>
    <xdr:clientData/>
  </xdr:twoCellAnchor>
  <xdr:twoCellAnchor>
    <xdr:from>
      <xdr:col>7</xdr:col>
      <xdr:colOff>126849</xdr:colOff>
      <xdr:row>30</xdr:row>
      <xdr:rowOff>47625</xdr:rowOff>
    </xdr:from>
    <xdr:to>
      <xdr:col>9</xdr:col>
      <xdr:colOff>250674</xdr:colOff>
      <xdr:row>33</xdr:row>
      <xdr:rowOff>19050</xdr:rowOff>
    </xdr:to>
    <xdr:sp macro="" textlink="">
      <xdr:nvSpPr>
        <xdr:cNvPr id="9" name="Retângulo de cantos arredondados 8">
          <a:hlinkClick xmlns:r="http://schemas.openxmlformats.org/officeDocument/2006/relationships" r:id="rId7"/>
        </xdr:cNvPr>
        <xdr:cNvSpPr/>
      </xdr:nvSpPr>
      <xdr:spPr>
        <a:xfrm>
          <a:off x="4394049" y="5762625"/>
          <a:ext cx="1343025" cy="542925"/>
        </a:xfrm>
        <a:prstGeom prst="round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pt-BR" sz="1100" b="1" i="1"/>
            <a:t>PLANILHA</a:t>
          </a:r>
        </a:p>
        <a:p>
          <a:pPr algn="ctr"/>
          <a:r>
            <a:rPr lang="pt-BR" sz="1000" b="1" i="1"/>
            <a:t>DIVISÃO DE HORAS</a:t>
          </a:r>
        </a:p>
      </xdr:txBody>
    </xdr:sp>
    <xdr:clientData/>
  </xdr:twoCellAnchor>
  <xdr:twoCellAnchor>
    <xdr:from>
      <xdr:col>10</xdr:col>
      <xdr:colOff>257175</xdr:colOff>
      <xdr:row>30</xdr:row>
      <xdr:rowOff>47625</xdr:rowOff>
    </xdr:from>
    <xdr:to>
      <xdr:col>12</xdr:col>
      <xdr:colOff>380775</xdr:colOff>
      <xdr:row>33</xdr:row>
      <xdr:rowOff>19050</xdr:rowOff>
    </xdr:to>
    <xdr:sp macro="" textlink="">
      <xdr:nvSpPr>
        <xdr:cNvPr id="10" name="Retângulo de cantos arredondados 9">
          <a:hlinkClick xmlns:r="http://schemas.openxmlformats.org/officeDocument/2006/relationships" r:id="rId8"/>
        </xdr:cNvPr>
        <xdr:cNvSpPr/>
      </xdr:nvSpPr>
      <xdr:spPr>
        <a:xfrm>
          <a:off x="6353175" y="5762625"/>
          <a:ext cx="1342800" cy="542925"/>
        </a:xfrm>
        <a:prstGeom prst="round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pt-BR" sz="1100" b="1" i="1"/>
            <a:t>PLANILHA</a:t>
          </a:r>
        </a:p>
        <a:p>
          <a:pPr algn="ctr"/>
          <a:r>
            <a:rPr lang="pt-BR" sz="1100" b="1" i="1"/>
            <a:t>DESCRIÇÃO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542925</xdr:colOff>
      <xdr:row>19</xdr:row>
      <xdr:rowOff>57150</xdr:rowOff>
    </xdr:from>
    <xdr:to>
      <xdr:col>1</xdr:col>
      <xdr:colOff>542925</xdr:colOff>
      <xdr:row>21</xdr:row>
      <xdr:rowOff>47625</xdr:rowOff>
    </xdr:to>
    <xdr:cxnSp macro="">
      <xdr:nvCxnSpPr>
        <xdr:cNvPr id="3" name="Conector de seta reta 2"/>
        <xdr:cNvCxnSpPr/>
      </xdr:nvCxnSpPr>
      <xdr:spPr>
        <a:xfrm>
          <a:off x="600075" y="416242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21</xdr:row>
      <xdr:rowOff>114300</xdr:rowOff>
    </xdr:from>
    <xdr:to>
      <xdr:col>1</xdr:col>
      <xdr:colOff>1066800</xdr:colOff>
      <xdr:row>33</xdr:row>
      <xdr:rowOff>123825</xdr:rowOff>
    </xdr:to>
    <xdr:sp macro="" textlink="">
      <xdr:nvSpPr>
        <xdr:cNvPr id="4" name="CaixaDeTexto 3"/>
        <xdr:cNvSpPr txBox="1"/>
      </xdr:nvSpPr>
      <xdr:spPr>
        <a:xfrm>
          <a:off x="266700" y="4600575"/>
          <a:ext cx="857250" cy="229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Neste ponto eu coloco</a:t>
          </a:r>
          <a:r>
            <a:rPr lang="pt-BR" sz="900" b="1" i="1" baseline="0">
              <a:solidFill>
                <a:srgbClr val="FF0000"/>
              </a:solidFill>
            </a:rPr>
            <a:t> o nome do projeto em português, porém na aplicação deverá ser informado em inglês, conforme a aba "DESCRIÇÃO"</a:t>
          </a:r>
          <a:endParaRPr lang="pt-BR" sz="900" b="1" i="1">
            <a:solidFill>
              <a:srgbClr val="FF0000"/>
            </a:solidFill>
          </a:endParaRPr>
        </a:p>
      </xdr:txBody>
    </xdr:sp>
    <xdr:clientData/>
  </xdr:twoCellAnchor>
  <xdr:twoCellAnchor>
    <xdr:from>
      <xdr:col>2</xdr:col>
      <xdr:colOff>590550</xdr:colOff>
      <xdr:row>19</xdr:row>
      <xdr:rowOff>57150</xdr:rowOff>
    </xdr:from>
    <xdr:to>
      <xdr:col>2</xdr:col>
      <xdr:colOff>590550</xdr:colOff>
      <xdr:row>21</xdr:row>
      <xdr:rowOff>47625</xdr:rowOff>
    </xdr:to>
    <xdr:cxnSp macro="">
      <xdr:nvCxnSpPr>
        <xdr:cNvPr id="5" name="Conector de seta reta 4"/>
        <xdr:cNvCxnSpPr/>
      </xdr:nvCxnSpPr>
      <xdr:spPr>
        <a:xfrm>
          <a:off x="1914525" y="416242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21</xdr:row>
      <xdr:rowOff>114300</xdr:rowOff>
    </xdr:from>
    <xdr:to>
      <xdr:col>2</xdr:col>
      <xdr:colOff>1114425</xdr:colOff>
      <xdr:row>29</xdr:row>
      <xdr:rowOff>152400</xdr:rowOff>
    </xdr:to>
    <xdr:sp macro="" textlink="">
      <xdr:nvSpPr>
        <xdr:cNvPr id="6" name="CaixaDeTexto 5"/>
        <xdr:cNvSpPr txBox="1"/>
      </xdr:nvSpPr>
      <xdr:spPr>
        <a:xfrm>
          <a:off x="1581150" y="4600575"/>
          <a:ext cx="857250" cy="156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Você será questionado sobre sua função no projeto</a:t>
          </a:r>
        </a:p>
      </xdr:txBody>
    </xdr:sp>
    <xdr:clientData/>
  </xdr:twoCellAnchor>
  <xdr:twoCellAnchor>
    <xdr:from>
      <xdr:col>3</xdr:col>
      <xdr:colOff>333375</xdr:colOff>
      <xdr:row>19</xdr:row>
      <xdr:rowOff>57150</xdr:rowOff>
    </xdr:from>
    <xdr:to>
      <xdr:col>3</xdr:col>
      <xdr:colOff>333375</xdr:colOff>
      <xdr:row>21</xdr:row>
      <xdr:rowOff>47625</xdr:rowOff>
    </xdr:to>
    <xdr:cxnSp macro="">
      <xdr:nvCxnSpPr>
        <xdr:cNvPr id="7" name="Conector de seta reta 6"/>
        <xdr:cNvCxnSpPr/>
      </xdr:nvCxnSpPr>
      <xdr:spPr>
        <a:xfrm>
          <a:off x="2962275" y="416242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21</xdr:row>
      <xdr:rowOff>114300</xdr:rowOff>
    </xdr:from>
    <xdr:to>
      <xdr:col>4</xdr:col>
      <xdr:colOff>266700</xdr:colOff>
      <xdr:row>27</xdr:row>
      <xdr:rowOff>47625</xdr:rowOff>
    </xdr:to>
    <xdr:sp macro="" textlink="">
      <xdr:nvSpPr>
        <xdr:cNvPr id="8" name="CaixaDeTexto 7"/>
        <xdr:cNvSpPr txBox="1"/>
      </xdr:nvSpPr>
      <xdr:spPr>
        <a:xfrm>
          <a:off x="2628900" y="4600575"/>
          <a:ext cx="8572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Você informará neste formato, mês</a:t>
          </a:r>
          <a:r>
            <a:rPr lang="pt-BR" sz="900" b="1" i="1" baseline="0">
              <a:solidFill>
                <a:srgbClr val="FF0000"/>
              </a:solidFill>
            </a:rPr>
            <a:t> e ano</a:t>
          </a:r>
          <a:endParaRPr lang="pt-BR" sz="900" b="1" i="1">
            <a:solidFill>
              <a:srgbClr val="FF0000"/>
            </a:solidFill>
          </a:endParaRPr>
        </a:p>
      </xdr:txBody>
    </xdr:sp>
    <xdr:clientData/>
  </xdr:twoCellAnchor>
  <xdr:twoCellAnchor>
    <xdr:from>
      <xdr:col>5</xdr:col>
      <xdr:colOff>247650</xdr:colOff>
      <xdr:row>19</xdr:row>
      <xdr:rowOff>57150</xdr:rowOff>
    </xdr:from>
    <xdr:to>
      <xdr:col>5</xdr:col>
      <xdr:colOff>247650</xdr:colOff>
      <xdr:row>21</xdr:row>
      <xdr:rowOff>47625</xdr:rowOff>
    </xdr:to>
    <xdr:cxnSp macro="">
      <xdr:nvCxnSpPr>
        <xdr:cNvPr id="9" name="Conector de seta reta 8"/>
        <xdr:cNvCxnSpPr/>
      </xdr:nvCxnSpPr>
      <xdr:spPr>
        <a:xfrm>
          <a:off x="4095750" y="416242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21</xdr:row>
      <xdr:rowOff>114300</xdr:rowOff>
    </xdr:from>
    <xdr:to>
      <xdr:col>6</xdr:col>
      <xdr:colOff>209550</xdr:colOff>
      <xdr:row>33</xdr:row>
      <xdr:rowOff>76201</xdr:rowOff>
    </xdr:to>
    <xdr:sp macro="" textlink="">
      <xdr:nvSpPr>
        <xdr:cNvPr id="10" name="CaixaDeTexto 9"/>
        <xdr:cNvSpPr txBox="1"/>
      </xdr:nvSpPr>
      <xdr:spPr>
        <a:xfrm>
          <a:off x="3762375" y="4600575"/>
          <a:ext cx="857250" cy="224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Aqui você tem seu número total de horas gerenciadas nos projetos. Para o</a:t>
          </a:r>
          <a:r>
            <a:rPr lang="pt-BR" sz="900" b="1" i="1" baseline="0">
              <a:solidFill>
                <a:srgbClr val="FF0000"/>
              </a:solidFill>
            </a:rPr>
            <a:t> caso do PMP, todas essas horas poderão ser utilizadas.</a:t>
          </a:r>
          <a:endParaRPr lang="pt-BR" sz="900" b="1" i="1">
            <a:solidFill>
              <a:srgbClr val="FF0000"/>
            </a:solidFill>
          </a:endParaRPr>
        </a:p>
      </xdr:txBody>
    </xdr:sp>
    <xdr:clientData/>
  </xdr:twoCellAnchor>
  <xdr:twoCellAnchor>
    <xdr:from>
      <xdr:col>6</xdr:col>
      <xdr:colOff>657225</xdr:colOff>
      <xdr:row>19</xdr:row>
      <xdr:rowOff>57150</xdr:rowOff>
    </xdr:from>
    <xdr:to>
      <xdr:col>6</xdr:col>
      <xdr:colOff>657225</xdr:colOff>
      <xdr:row>21</xdr:row>
      <xdr:rowOff>47625</xdr:rowOff>
    </xdr:to>
    <xdr:cxnSp macro="">
      <xdr:nvCxnSpPr>
        <xdr:cNvPr id="11" name="Conector de seta reta 10"/>
        <xdr:cNvCxnSpPr/>
      </xdr:nvCxnSpPr>
      <xdr:spPr>
        <a:xfrm>
          <a:off x="5067300" y="416242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21</xdr:row>
      <xdr:rowOff>114300</xdr:rowOff>
    </xdr:from>
    <xdr:to>
      <xdr:col>6</xdr:col>
      <xdr:colOff>1181100</xdr:colOff>
      <xdr:row>33</xdr:row>
      <xdr:rowOff>76201</xdr:rowOff>
    </xdr:to>
    <xdr:sp macro="" textlink="">
      <xdr:nvSpPr>
        <xdr:cNvPr id="12" name="CaixaDeTexto 11"/>
        <xdr:cNvSpPr txBox="1"/>
      </xdr:nvSpPr>
      <xdr:spPr>
        <a:xfrm>
          <a:off x="4733925" y="4600575"/>
          <a:ext cx="857250" cy="224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Aqui você estima um percentual que utilizou no gerenciamento das áreas específicas, por exemplo tempo para o PMI-SP ou riscos para</a:t>
          </a:r>
          <a:r>
            <a:rPr lang="pt-BR" sz="900" b="1" i="1" baseline="0">
              <a:solidFill>
                <a:srgbClr val="FF0000"/>
              </a:solidFill>
            </a:rPr>
            <a:t> o PMI-RMP.</a:t>
          </a:r>
          <a:endParaRPr lang="pt-BR" sz="900" b="1" i="1">
            <a:solidFill>
              <a:srgbClr val="FF0000"/>
            </a:solidFill>
          </a:endParaRPr>
        </a:p>
      </xdr:txBody>
    </xdr:sp>
    <xdr:clientData/>
  </xdr:twoCellAnchor>
  <xdr:twoCellAnchor>
    <xdr:from>
      <xdr:col>7</xdr:col>
      <xdr:colOff>333375</xdr:colOff>
      <xdr:row>19</xdr:row>
      <xdr:rowOff>57150</xdr:rowOff>
    </xdr:from>
    <xdr:to>
      <xdr:col>7</xdr:col>
      <xdr:colOff>333375</xdr:colOff>
      <xdr:row>21</xdr:row>
      <xdr:rowOff>47625</xdr:rowOff>
    </xdr:to>
    <xdr:cxnSp macro="">
      <xdr:nvCxnSpPr>
        <xdr:cNvPr id="13" name="Conector de seta reta 12"/>
        <xdr:cNvCxnSpPr/>
      </xdr:nvCxnSpPr>
      <xdr:spPr>
        <a:xfrm>
          <a:off x="6019800" y="416242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114300</xdr:rowOff>
    </xdr:from>
    <xdr:to>
      <xdr:col>8</xdr:col>
      <xdr:colOff>57150</xdr:colOff>
      <xdr:row>33</xdr:row>
      <xdr:rowOff>76201</xdr:rowOff>
    </xdr:to>
    <xdr:sp macro="" textlink="">
      <xdr:nvSpPr>
        <xdr:cNvPr id="14" name="CaixaDeTexto 13"/>
        <xdr:cNvSpPr txBox="1"/>
      </xdr:nvSpPr>
      <xdr:spPr>
        <a:xfrm>
          <a:off x="5686425" y="4600575"/>
          <a:ext cx="857250" cy="224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FÓRMULA.</a:t>
          </a:r>
        </a:p>
        <a:p>
          <a:r>
            <a:rPr lang="pt-BR" sz="900" b="1" i="1">
              <a:solidFill>
                <a:srgbClr val="FF0000"/>
              </a:solidFill>
            </a:rPr>
            <a:t>Com base no percentual</a:t>
          </a:r>
          <a:r>
            <a:rPr lang="pt-BR" sz="900" b="1" i="1" baseline="0">
              <a:solidFill>
                <a:srgbClr val="FF0000"/>
              </a:solidFill>
            </a:rPr>
            <a:t> informado para a área de conhecimento, estes são os quantitativos de horas que você utilizará no apontamento.</a:t>
          </a:r>
          <a:endParaRPr lang="pt-BR" sz="900" b="1" i="1">
            <a:solidFill>
              <a:srgbClr val="FF0000"/>
            </a:solidFill>
          </a:endParaRPr>
        </a:p>
      </xdr:txBody>
    </xdr:sp>
    <xdr:clientData/>
  </xdr:twoCellAnchor>
  <xdr:twoCellAnchor>
    <xdr:from>
      <xdr:col>8</xdr:col>
      <xdr:colOff>333375</xdr:colOff>
      <xdr:row>19</xdr:row>
      <xdr:rowOff>76200</xdr:rowOff>
    </xdr:from>
    <xdr:to>
      <xdr:col>8</xdr:col>
      <xdr:colOff>333375</xdr:colOff>
      <xdr:row>21</xdr:row>
      <xdr:rowOff>66675</xdr:rowOff>
    </xdr:to>
    <xdr:cxnSp macro="">
      <xdr:nvCxnSpPr>
        <xdr:cNvPr id="15" name="Conector de seta reta 14"/>
        <xdr:cNvCxnSpPr/>
      </xdr:nvCxnSpPr>
      <xdr:spPr>
        <a:xfrm>
          <a:off x="6819900" y="4181475"/>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xdr:row>
      <xdr:rowOff>133350</xdr:rowOff>
    </xdr:from>
    <xdr:to>
      <xdr:col>9</xdr:col>
      <xdr:colOff>276225</xdr:colOff>
      <xdr:row>33</xdr:row>
      <xdr:rowOff>95251</xdr:rowOff>
    </xdr:to>
    <xdr:sp macro="" textlink="">
      <xdr:nvSpPr>
        <xdr:cNvPr id="16" name="CaixaDeTexto 15"/>
        <xdr:cNvSpPr txBox="1"/>
      </xdr:nvSpPr>
      <xdr:spPr>
        <a:xfrm>
          <a:off x="6486525" y="4619625"/>
          <a:ext cx="857250" cy="224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Aponte</a:t>
          </a:r>
          <a:r>
            <a:rPr lang="pt-BR" sz="900" b="1" i="1" baseline="0">
              <a:solidFill>
                <a:srgbClr val="FF0000"/>
              </a:solidFill>
            </a:rPr>
            <a:t> o total de meses do projeto com base nas colunas "Início" e Término".</a:t>
          </a:r>
          <a:endParaRPr lang="pt-BR" sz="900" b="1" i="1">
            <a:solidFill>
              <a:srgbClr val="FF0000"/>
            </a:solidFill>
          </a:endParaRPr>
        </a:p>
      </xdr:txBody>
    </xdr:sp>
    <xdr:clientData/>
  </xdr:twoCellAnchor>
  <xdr:twoCellAnchor>
    <xdr:from>
      <xdr:col>9</xdr:col>
      <xdr:colOff>514350</xdr:colOff>
      <xdr:row>19</xdr:row>
      <xdr:rowOff>85725</xdr:rowOff>
    </xdr:from>
    <xdr:to>
      <xdr:col>9</xdr:col>
      <xdr:colOff>514350</xdr:colOff>
      <xdr:row>21</xdr:row>
      <xdr:rowOff>76200</xdr:rowOff>
    </xdr:to>
    <xdr:cxnSp macro="">
      <xdr:nvCxnSpPr>
        <xdr:cNvPr id="17" name="Conector de seta reta 16"/>
        <xdr:cNvCxnSpPr/>
      </xdr:nvCxnSpPr>
      <xdr:spPr>
        <a:xfrm>
          <a:off x="7581900" y="4191000"/>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180974</xdr:colOff>
      <xdr:row>21</xdr:row>
      <xdr:rowOff>142875</xdr:rowOff>
    </xdr:from>
    <xdr:to>
      <xdr:col>15</xdr:col>
      <xdr:colOff>161924</xdr:colOff>
      <xdr:row>33</xdr:row>
      <xdr:rowOff>104776</xdr:rowOff>
    </xdr:to>
    <xdr:sp macro="" textlink="">
      <xdr:nvSpPr>
        <xdr:cNvPr id="18" name="CaixaDeTexto 17"/>
        <xdr:cNvSpPr txBox="1"/>
      </xdr:nvSpPr>
      <xdr:spPr>
        <a:xfrm>
          <a:off x="7248524" y="4629150"/>
          <a:ext cx="1609725" cy="224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FÓRMULA.</a:t>
          </a:r>
        </a:p>
        <a:p>
          <a:r>
            <a:rPr lang="pt-BR" sz="900" b="1" i="1">
              <a:solidFill>
                <a:srgbClr val="FF0000"/>
              </a:solidFill>
            </a:rPr>
            <a:t>Aqui você saberá quantas horas trabalhou por mês em</a:t>
          </a:r>
          <a:r>
            <a:rPr lang="pt-BR" sz="900" b="1" i="1" baseline="0">
              <a:solidFill>
                <a:srgbClr val="FF0000"/>
              </a:solidFill>
            </a:rPr>
            <a:t> cada projeto. Já é um sinal se você está apontando certo, sabendo que em média, em período integral, alcançamos 170 horas por mês de trabalho.</a:t>
          </a:r>
          <a:endParaRPr lang="pt-BR" sz="900" b="1" i="1">
            <a:solidFill>
              <a:srgbClr val="FF0000"/>
            </a:solidFill>
          </a:endParaRPr>
        </a:p>
      </xdr:txBody>
    </xdr:sp>
    <xdr:clientData/>
  </xdr:twoCellAnchor>
  <xdr:twoCellAnchor>
    <xdr:from>
      <xdr:col>20</xdr:col>
      <xdr:colOff>133350</xdr:colOff>
      <xdr:row>8</xdr:row>
      <xdr:rowOff>57150</xdr:rowOff>
    </xdr:from>
    <xdr:to>
      <xdr:col>20</xdr:col>
      <xdr:colOff>133350</xdr:colOff>
      <xdr:row>23</xdr:row>
      <xdr:rowOff>47625</xdr:rowOff>
    </xdr:to>
    <xdr:cxnSp macro="">
      <xdr:nvCxnSpPr>
        <xdr:cNvPr id="19" name="Conector de seta reta 18"/>
        <xdr:cNvCxnSpPr/>
      </xdr:nvCxnSpPr>
      <xdr:spPr>
        <a:xfrm>
          <a:off x="10067925" y="2066925"/>
          <a:ext cx="0" cy="28479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23</xdr:row>
      <xdr:rowOff>76200</xdr:rowOff>
    </xdr:from>
    <xdr:to>
      <xdr:col>26</xdr:col>
      <xdr:colOff>123825</xdr:colOff>
      <xdr:row>35</xdr:row>
      <xdr:rowOff>38101</xdr:rowOff>
    </xdr:to>
    <xdr:sp macro="" textlink="">
      <xdr:nvSpPr>
        <xdr:cNvPr id="21" name="CaixaDeTexto 20"/>
        <xdr:cNvSpPr txBox="1"/>
      </xdr:nvSpPr>
      <xdr:spPr>
        <a:xfrm>
          <a:off x="9934575" y="4943475"/>
          <a:ext cx="1609725" cy="224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0000FF"/>
              </a:solidFill>
            </a:rPr>
            <a:t>FÓRMULA.</a:t>
          </a:r>
        </a:p>
        <a:p>
          <a:r>
            <a:rPr lang="pt-BR" sz="900" b="1" i="1">
              <a:solidFill>
                <a:srgbClr val="0000FF"/>
              </a:solidFill>
            </a:rPr>
            <a:t>Copie e cole está célula em amarelo nos meses correspondentes ao projeto. Note que você deverá inserir as células</a:t>
          </a:r>
          <a:r>
            <a:rPr lang="pt-BR" sz="900" b="1" i="1" baseline="0">
              <a:solidFill>
                <a:srgbClr val="0000FF"/>
              </a:solidFill>
            </a:rPr>
            <a:t> amarelas nos meses indicados de início e término, e correspondente à coluna "Nº MESES".</a:t>
          </a:r>
          <a:endParaRPr lang="pt-BR" sz="900" b="1" i="1">
            <a:solidFill>
              <a:srgbClr val="0000FF"/>
            </a:solidFill>
          </a:endParaRPr>
        </a:p>
      </xdr:txBody>
    </xdr:sp>
    <xdr:clientData/>
  </xdr:twoCellAnchor>
  <xdr:twoCellAnchor>
    <xdr:from>
      <xdr:col>10</xdr:col>
      <xdr:colOff>47625</xdr:colOff>
      <xdr:row>19</xdr:row>
      <xdr:rowOff>85725</xdr:rowOff>
    </xdr:from>
    <xdr:to>
      <xdr:col>83</xdr:col>
      <xdr:colOff>38100</xdr:colOff>
      <xdr:row>19</xdr:row>
      <xdr:rowOff>85725</xdr:rowOff>
    </xdr:to>
    <xdr:cxnSp macro="">
      <xdr:nvCxnSpPr>
        <xdr:cNvPr id="22" name="Conector de seta reta 21"/>
        <xdr:cNvCxnSpPr/>
      </xdr:nvCxnSpPr>
      <xdr:spPr>
        <a:xfrm>
          <a:off x="7696200" y="4191000"/>
          <a:ext cx="17878425"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180975</xdr:colOff>
      <xdr:row>19</xdr:row>
      <xdr:rowOff>85725</xdr:rowOff>
    </xdr:from>
    <xdr:to>
      <xdr:col>59</xdr:col>
      <xdr:colOff>76200</xdr:colOff>
      <xdr:row>22</xdr:row>
      <xdr:rowOff>0</xdr:rowOff>
    </xdr:to>
    <xdr:sp macro="" textlink="">
      <xdr:nvSpPr>
        <xdr:cNvPr id="25" name="CaixaDeTexto 24"/>
        <xdr:cNvSpPr txBox="1"/>
      </xdr:nvSpPr>
      <xdr:spPr>
        <a:xfrm>
          <a:off x="12592050" y="4191000"/>
          <a:ext cx="707707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Essa parte é importante,</a:t>
          </a:r>
          <a:r>
            <a:rPr lang="pt-BR" sz="900" b="1" i="1" baseline="0">
              <a:solidFill>
                <a:srgbClr val="FF0000"/>
              </a:solidFill>
            </a:rPr>
            <a:t> pois ela mostra a quantidade total de horas trabalhadas no mês, considerando a somatória dos projetos que ocorreram em paralelo. Ou seja, se neste total você verificar que trabalhou 300 horas em um mês poderá haver algum erro.</a:t>
          </a:r>
          <a:endParaRPr lang="pt-BR" sz="900" b="1" i="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215348</xdr:colOff>
      <xdr:row>10</xdr:row>
      <xdr:rowOff>107673</xdr:rowOff>
    </xdr:from>
    <xdr:to>
      <xdr:col>10</xdr:col>
      <xdr:colOff>16566</xdr:colOff>
      <xdr:row>10</xdr:row>
      <xdr:rowOff>107673</xdr:rowOff>
    </xdr:to>
    <xdr:cxnSp macro="">
      <xdr:nvCxnSpPr>
        <xdr:cNvPr id="3" name="Conector de seta reta 2"/>
        <xdr:cNvCxnSpPr/>
      </xdr:nvCxnSpPr>
      <xdr:spPr>
        <a:xfrm>
          <a:off x="215348" y="4663108"/>
          <a:ext cx="5317435"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28162</xdr:colOff>
      <xdr:row>10</xdr:row>
      <xdr:rowOff>110986</xdr:rowOff>
    </xdr:from>
    <xdr:to>
      <xdr:col>17</xdr:col>
      <xdr:colOff>16565</xdr:colOff>
      <xdr:row>10</xdr:row>
      <xdr:rowOff>110986</xdr:rowOff>
    </xdr:to>
    <xdr:cxnSp macro="">
      <xdr:nvCxnSpPr>
        <xdr:cNvPr id="4" name="Conector de seta reta 3"/>
        <xdr:cNvCxnSpPr/>
      </xdr:nvCxnSpPr>
      <xdr:spPr>
        <a:xfrm>
          <a:off x="5544379" y="4666421"/>
          <a:ext cx="3897795"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463826</xdr:colOff>
      <xdr:row>10</xdr:row>
      <xdr:rowOff>107674</xdr:rowOff>
    </xdr:from>
    <xdr:to>
      <xdr:col>6</xdr:col>
      <xdr:colOff>132521</xdr:colOff>
      <xdr:row>14</xdr:row>
      <xdr:rowOff>82826</xdr:rowOff>
    </xdr:to>
    <xdr:sp macro="" textlink="">
      <xdr:nvSpPr>
        <xdr:cNvPr id="6" name="CaixaDeTexto 5"/>
        <xdr:cNvSpPr txBox="1"/>
      </xdr:nvSpPr>
      <xdr:spPr>
        <a:xfrm>
          <a:off x="695739" y="4663109"/>
          <a:ext cx="3462130" cy="737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Esta é a parte com as informações da empresa.</a:t>
          </a:r>
          <a:r>
            <a:rPr lang="pt-BR" sz="900" b="1" i="1" baseline="0">
              <a:solidFill>
                <a:srgbClr val="FF0000"/>
              </a:solidFill>
            </a:rPr>
            <a:t> S</a:t>
          </a:r>
          <a:r>
            <a:rPr lang="pt-BR" sz="900" b="1" i="1">
              <a:solidFill>
                <a:srgbClr val="FF0000"/>
              </a:solidFill>
            </a:rPr>
            <a:t>e você tiver mais de um projeto por empresa, depois o site poderá recuperar os dados já</a:t>
          </a:r>
          <a:r>
            <a:rPr lang="pt-BR" sz="900" b="1" i="1" baseline="0">
              <a:solidFill>
                <a:srgbClr val="FF0000"/>
              </a:solidFill>
            </a:rPr>
            <a:t> inseridos.</a:t>
          </a:r>
          <a:endParaRPr lang="pt-BR" sz="900" b="1" i="1">
            <a:solidFill>
              <a:srgbClr val="FF0000"/>
            </a:solidFill>
          </a:endParaRPr>
        </a:p>
      </xdr:txBody>
    </xdr:sp>
    <xdr:clientData/>
  </xdr:twoCellAnchor>
  <xdr:twoCellAnchor>
    <xdr:from>
      <xdr:col>10</xdr:col>
      <xdr:colOff>301488</xdr:colOff>
      <xdr:row>10</xdr:row>
      <xdr:rowOff>102704</xdr:rowOff>
    </xdr:from>
    <xdr:to>
      <xdr:col>15</xdr:col>
      <xdr:colOff>409161</xdr:colOff>
      <xdr:row>14</xdr:row>
      <xdr:rowOff>77856</xdr:rowOff>
    </xdr:to>
    <xdr:sp macro="" textlink="">
      <xdr:nvSpPr>
        <xdr:cNvPr id="7" name="CaixaDeTexto 6"/>
        <xdr:cNvSpPr txBox="1"/>
      </xdr:nvSpPr>
      <xdr:spPr>
        <a:xfrm>
          <a:off x="5817705" y="4658139"/>
          <a:ext cx="3462130" cy="737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Este</a:t>
          </a:r>
          <a:r>
            <a:rPr lang="pt-BR" sz="900" b="1" i="1" baseline="0">
              <a:solidFill>
                <a:srgbClr val="FF0000"/>
              </a:solidFill>
            </a:rPr>
            <a:t> é o contato na empresa que você disponibilizará por projeto.</a:t>
          </a:r>
        </a:p>
        <a:p>
          <a:r>
            <a:rPr lang="pt-BR" sz="900" b="1" i="1" baseline="0">
              <a:solidFill>
                <a:srgbClr val="FF0000"/>
              </a:solidFill>
            </a:rPr>
            <a:t>O site não recupera informações, por isso deverá digitar quantas vezes forem necessárias, quando houver um mesmo contato para mais de um projeto.</a:t>
          </a:r>
          <a:endParaRPr lang="pt-BR" sz="900" b="1" i="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2227170</xdr:colOff>
      <xdr:row>14</xdr:row>
      <xdr:rowOff>67235</xdr:rowOff>
    </xdr:from>
    <xdr:to>
      <xdr:col>1</xdr:col>
      <xdr:colOff>2227170</xdr:colOff>
      <xdr:row>17</xdr:row>
      <xdr:rowOff>1680</xdr:rowOff>
    </xdr:to>
    <xdr:cxnSp macro="">
      <xdr:nvCxnSpPr>
        <xdr:cNvPr id="2" name="Conector de seta reta 1"/>
        <xdr:cNvCxnSpPr/>
      </xdr:nvCxnSpPr>
      <xdr:spPr>
        <a:xfrm>
          <a:off x="2395258" y="4616823"/>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1893794</xdr:colOff>
      <xdr:row>17</xdr:row>
      <xdr:rowOff>23531</xdr:rowOff>
    </xdr:from>
    <xdr:to>
      <xdr:col>1</xdr:col>
      <xdr:colOff>3036793</xdr:colOff>
      <xdr:row>32</xdr:row>
      <xdr:rowOff>133909</xdr:rowOff>
    </xdr:to>
    <xdr:sp macro="" textlink="">
      <xdr:nvSpPr>
        <xdr:cNvPr id="3" name="CaixaDeTexto 2"/>
        <xdr:cNvSpPr txBox="1"/>
      </xdr:nvSpPr>
      <xdr:spPr>
        <a:xfrm>
          <a:off x="2061882" y="5010149"/>
          <a:ext cx="1142999" cy="229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O</a:t>
          </a:r>
          <a:r>
            <a:rPr lang="pt-BR" sz="900" b="1" i="1" baseline="0">
              <a:solidFill>
                <a:srgbClr val="FF0000"/>
              </a:solidFill>
            </a:rPr>
            <a:t> PMI irá solicitar que você descrimine as horas segundo alguns quesitos. Estes são os quesitos para a PMI-SP. No caso da PMP os quesitos são outros. Basta trocar na planilha, pois a lógica é a mesma.</a:t>
          </a:r>
          <a:endParaRPr lang="pt-BR" sz="900" b="1" i="1">
            <a:solidFill>
              <a:srgbClr val="FF0000"/>
            </a:solidFill>
          </a:endParaRPr>
        </a:p>
      </xdr:txBody>
    </xdr:sp>
    <xdr:clientData/>
  </xdr:twoCellAnchor>
  <xdr:twoCellAnchor>
    <xdr:from>
      <xdr:col>2</xdr:col>
      <xdr:colOff>187699</xdr:colOff>
      <xdr:row>14</xdr:row>
      <xdr:rowOff>78442</xdr:rowOff>
    </xdr:from>
    <xdr:to>
      <xdr:col>2</xdr:col>
      <xdr:colOff>187699</xdr:colOff>
      <xdr:row>17</xdr:row>
      <xdr:rowOff>12887</xdr:rowOff>
    </xdr:to>
    <xdr:cxnSp macro="">
      <xdr:nvCxnSpPr>
        <xdr:cNvPr id="4" name="Conector de seta reta 3"/>
        <xdr:cNvCxnSpPr/>
      </xdr:nvCxnSpPr>
      <xdr:spPr>
        <a:xfrm>
          <a:off x="5275170" y="4628030"/>
          <a:ext cx="0" cy="3714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4773706</xdr:colOff>
      <xdr:row>17</xdr:row>
      <xdr:rowOff>34738</xdr:rowOff>
    </xdr:from>
    <xdr:to>
      <xdr:col>4</xdr:col>
      <xdr:colOff>100852</xdr:colOff>
      <xdr:row>32</xdr:row>
      <xdr:rowOff>145116</xdr:rowOff>
    </xdr:to>
    <xdr:sp macro="" textlink="">
      <xdr:nvSpPr>
        <xdr:cNvPr id="5" name="CaixaDeTexto 4"/>
        <xdr:cNvSpPr txBox="1"/>
      </xdr:nvSpPr>
      <xdr:spPr>
        <a:xfrm>
          <a:off x="4941794" y="5021356"/>
          <a:ext cx="1142999" cy="229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O número total de horas de cada projeto já é automaticamente</a:t>
          </a:r>
          <a:r>
            <a:rPr lang="pt-BR" sz="900" b="1" i="1" baseline="0">
              <a:solidFill>
                <a:srgbClr val="FF0000"/>
              </a:solidFill>
            </a:rPr>
            <a:t> resgatado da planilha "CRONOGRAMA". Você deve apenas estratificar este total nos quesitos solicitados pelo PMI. A coluna de % é formulada.</a:t>
          </a:r>
          <a:endParaRPr lang="pt-BR" sz="900" b="1" i="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13</xdr:row>
      <xdr:rowOff>4969</xdr:rowOff>
    </xdr:from>
    <xdr:to>
      <xdr:col>3</xdr:col>
      <xdr:colOff>0</xdr:colOff>
      <xdr:row>13</xdr:row>
      <xdr:rowOff>4969</xdr:rowOff>
    </xdr:to>
    <xdr:cxnSp macro="">
      <xdr:nvCxnSpPr>
        <xdr:cNvPr id="2" name="Conector de seta reta 1"/>
        <xdr:cNvCxnSpPr/>
      </xdr:nvCxnSpPr>
      <xdr:spPr>
        <a:xfrm>
          <a:off x="2971800" y="6501019"/>
          <a:ext cx="8429625"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13</xdr:row>
      <xdr:rowOff>8282</xdr:rowOff>
    </xdr:from>
    <xdr:to>
      <xdr:col>4</xdr:col>
      <xdr:colOff>0</xdr:colOff>
      <xdr:row>13</xdr:row>
      <xdr:rowOff>8282</xdr:rowOff>
    </xdr:to>
    <xdr:cxnSp macro="">
      <xdr:nvCxnSpPr>
        <xdr:cNvPr id="3" name="Conector de seta reta 2"/>
        <xdr:cNvCxnSpPr/>
      </xdr:nvCxnSpPr>
      <xdr:spPr>
        <a:xfrm>
          <a:off x="11401425" y="6504332"/>
          <a:ext cx="714375" cy="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832815</xdr:colOff>
      <xdr:row>13</xdr:row>
      <xdr:rowOff>33545</xdr:rowOff>
    </xdr:from>
    <xdr:to>
      <xdr:col>2</xdr:col>
      <xdr:colOff>6991350</xdr:colOff>
      <xdr:row>14</xdr:row>
      <xdr:rowOff>66675</xdr:rowOff>
    </xdr:to>
    <xdr:sp macro="" textlink="">
      <xdr:nvSpPr>
        <xdr:cNvPr id="4" name="CaixaDeTexto 3"/>
        <xdr:cNvSpPr txBox="1"/>
      </xdr:nvSpPr>
      <xdr:spPr>
        <a:xfrm>
          <a:off x="3804615" y="6529595"/>
          <a:ext cx="6158535" cy="223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Aqui você deverá inserir a descrição de seus projetos,</a:t>
          </a:r>
          <a:r>
            <a:rPr lang="pt-BR" sz="900" b="1" i="1" baseline="0">
              <a:solidFill>
                <a:srgbClr val="FF0000"/>
              </a:solidFill>
            </a:rPr>
            <a:t> em inglês, obedecendo o limite de 550 caracteres, e o minimo de 300.</a:t>
          </a:r>
          <a:endParaRPr lang="pt-BR" sz="900" b="1" i="1">
            <a:solidFill>
              <a:srgbClr val="FF0000"/>
            </a:solidFill>
          </a:endParaRPr>
        </a:p>
      </xdr:txBody>
    </xdr:sp>
    <xdr:clientData/>
  </xdr:twoCellAnchor>
  <xdr:twoCellAnchor>
    <xdr:from>
      <xdr:col>3</xdr:col>
      <xdr:colOff>38099</xdr:colOff>
      <xdr:row>12</xdr:row>
      <xdr:rowOff>190499</xdr:rowOff>
    </xdr:from>
    <xdr:to>
      <xdr:col>4</xdr:col>
      <xdr:colOff>38099</xdr:colOff>
      <xdr:row>19</xdr:row>
      <xdr:rowOff>28574</xdr:rowOff>
    </xdr:to>
    <xdr:sp macro="" textlink="">
      <xdr:nvSpPr>
        <xdr:cNvPr id="5" name="CaixaDeTexto 4"/>
        <xdr:cNvSpPr txBox="1"/>
      </xdr:nvSpPr>
      <xdr:spPr>
        <a:xfrm>
          <a:off x="11439524" y="6496049"/>
          <a:ext cx="714375"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900" b="1" i="1">
              <a:solidFill>
                <a:srgbClr val="FF0000"/>
              </a:solidFill>
            </a:rPr>
            <a:t>Contagem</a:t>
          </a:r>
          <a:r>
            <a:rPr lang="pt-BR" sz="900" b="1" i="1" baseline="0">
              <a:solidFill>
                <a:srgbClr val="FF0000"/>
              </a:solidFill>
            </a:rPr>
            <a:t> de caracteres (Entre 300 e 550)</a:t>
          </a:r>
          <a:endParaRPr lang="pt-BR" sz="900" b="1" i="1">
            <a:solidFill>
              <a:srgbClr val="FF0000"/>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62"/>
  <sheetViews>
    <sheetView zoomScale="85" zoomScaleNormal="85" workbookViewId="0">
      <selection activeCell="H31" sqref="H31"/>
    </sheetView>
  </sheetViews>
  <sheetFormatPr defaultRowHeight="15" x14ac:dyDescent="0.25"/>
  <cols>
    <col min="3" max="3" width="105.5703125" customWidth="1"/>
    <col min="4" max="5" width="19.85546875" hidden="1" customWidth="1"/>
    <col min="6" max="6" width="8.85546875" customWidth="1"/>
    <col min="7" max="7" width="9.42578125" customWidth="1"/>
    <col min="8" max="8" width="16.42578125" bestFit="1" customWidth="1"/>
    <col min="9" max="9" width="14.7109375" bestFit="1" customWidth="1"/>
    <col min="10" max="10" width="36.42578125" bestFit="1" customWidth="1"/>
  </cols>
  <sheetData>
    <row r="2" spans="3:10" ht="15" customHeight="1" x14ac:dyDescent="0.25">
      <c r="C2" s="5" t="s">
        <v>0</v>
      </c>
      <c r="D2" s="5" t="s">
        <v>103</v>
      </c>
      <c r="E2" s="5" t="s">
        <v>104</v>
      </c>
      <c r="F2" s="5" t="s">
        <v>1</v>
      </c>
      <c r="G2" s="5" t="s">
        <v>2</v>
      </c>
      <c r="H2" s="5" t="s">
        <v>3</v>
      </c>
      <c r="I2" s="5" t="s">
        <v>4</v>
      </c>
      <c r="J2" s="5" t="s">
        <v>5</v>
      </c>
    </row>
    <row r="3" spans="3:10" ht="15" customHeight="1" x14ac:dyDescent="0.25">
      <c r="C3" s="6" t="s">
        <v>74</v>
      </c>
      <c r="D3" s="23"/>
      <c r="E3" s="23"/>
      <c r="F3" s="24"/>
      <c r="G3" s="24"/>
      <c r="H3" s="24"/>
      <c r="I3" s="24"/>
      <c r="J3" s="25"/>
    </row>
    <row r="4" spans="3:10" ht="15" customHeight="1" x14ac:dyDescent="0.25">
      <c r="C4" s="7" t="s">
        <v>79</v>
      </c>
      <c r="D4" s="8" t="s">
        <v>82</v>
      </c>
      <c r="E4" s="8" t="s">
        <v>81</v>
      </c>
      <c r="F4" s="9"/>
      <c r="G4" s="9"/>
      <c r="H4" s="8"/>
      <c r="I4" s="10" t="s">
        <v>11</v>
      </c>
      <c r="J4" s="26" t="str">
        <f>C3</f>
        <v>Converge Jr.</v>
      </c>
    </row>
    <row r="5" spans="3:10" ht="15" customHeight="1" x14ac:dyDescent="0.25">
      <c r="C5" s="7" t="s">
        <v>80</v>
      </c>
      <c r="D5" s="8" t="s">
        <v>82</v>
      </c>
      <c r="E5" s="8" t="s">
        <v>81</v>
      </c>
      <c r="F5" s="11"/>
      <c r="G5" s="11"/>
      <c r="H5" s="12"/>
      <c r="I5" s="13" t="s">
        <v>11</v>
      </c>
      <c r="J5" s="27" t="str">
        <f>C3</f>
        <v>Converge Jr.</v>
      </c>
    </row>
    <row r="6" spans="3:10" ht="15" customHeight="1" x14ac:dyDescent="0.25">
      <c r="C6" s="6" t="s">
        <v>76</v>
      </c>
      <c r="D6" s="23"/>
      <c r="E6" s="23"/>
      <c r="F6" s="24"/>
      <c r="G6" s="24"/>
      <c r="H6" s="24"/>
      <c r="I6" s="24"/>
      <c r="J6" s="25"/>
    </row>
    <row r="7" spans="3:10" ht="15" customHeight="1" x14ac:dyDescent="0.25">
      <c r="C7" s="14" t="s">
        <v>8</v>
      </c>
      <c r="D7" s="12"/>
      <c r="E7" s="12"/>
      <c r="F7" s="11"/>
      <c r="G7" s="11"/>
      <c r="H7" s="12"/>
      <c r="I7" s="13" t="s">
        <v>11</v>
      </c>
      <c r="J7" s="27" t="str">
        <f>C6</f>
        <v>Ingá Engenharia e Consultoria</v>
      </c>
    </row>
    <row r="8" spans="3:10" ht="15" customHeight="1" x14ac:dyDescent="0.25">
      <c r="C8" s="14" t="s">
        <v>9</v>
      </c>
      <c r="D8" s="12"/>
      <c r="E8" s="12"/>
      <c r="F8" s="11"/>
      <c r="G8" s="11"/>
      <c r="H8" s="12"/>
      <c r="I8" s="13" t="s">
        <v>11</v>
      </c>
      <c r="J8" s="27" t="str">
        <f>C6</f>
        <v>Ingá Engenharia e Consultoria</v>
      </c>
    </row>
    <row r="9" spans="3:10" ht="15" customHeight="1" x14ac:dyDescent="0.25">
      <c r="C9" s="6" t="s">
        <v>75</v>
      </c>
      <c r="D9" s="23"/>
      <c r="E9" s="23"/>
      <c r="F9" s="24"/>
      <c r="G9" s="24"/>
      <c r="H9" s="24"/>
      <c r="I9" s="24"/>
      <c r="J9" s="25" t="s">
        <v>112</v>
      </c>
    </row>
    <row r="10" spans="3:10" ht="15" hidden="1" customHeight="1" x14ac:dyDescent="0.25">
      <c r="C10" s="18" t="s">
        <v>83</v>
      </c>
      <c r="D10" s="19" t="s">
        <v>7</v>
      </c>
      <c r="E10" s="19" t="s">
        <v>84</v>
      </c>
      <c r="F10" s="20"/>
      <c r="G10" s="20"/>
      <c r="H10" s="21"/>
      <c r="I10" s="22"/>
      <c r="J10" s="28"/>
    </row>
    <row r="11" spans="3:10" ht="15" hidden="1" customHeight="1" x14ac:dyDescent="0.25">
      <c r="C11" s="18" t="s">
        <v>90</v>
      </c>
      <c r="D11" s="19" t="s">
        <v>7</v>
      </c>
      <c r="E11" s="19" t="s">
        <v>81</v>
      </c>
      <c r="F11" s="20"/>
      <c r="G11" s="20"/>
      <c r="H11" s="21"/>
      <c r="I11" s="22"/>
      <c r="J11" s="28"/>
    </row>
    <row r="12" spans="3:10" ht="15" hidden="1" customHeight="1" x14ac:dyDescent="0.25">
      <c r="C12" s="18" t="s">
        <v>91</v>
      </c>
      <c r="D12" s="19" t="s">
        <v>7</v>
      </c>
      <c r="E12" s="19" t="s">
        <v>92</v>
      </c>
      <c r="F12" s="20"/>
      <c r="G12" s="20"/>
      <c r="H12" s="21"/>
      <c r="I12" s="22"/>
      <c r="J12" s="28"/>
    </row>
    <row r="13" spans="3:10" ht="15" hidden="1" customHeight="1" x14ac:dyDescent="0.25">
      <c r="C13" s="18" t="s">
        <v>93</v>
      </c>
      <c r="D13" s="19" t="s">
        <v>7</v>
      </c>
      <c r="E13" s="19" t="s">
        <v>81</v>
      </c>
      <c r="F13" s="20"/>
      <c r="G13" s="20"/>
      <c r="H13" s="21"/>
      <c r="I13" s="22"/>
      <c r="J13" s="28"/>
    </row>
    <row r="14" spans="3:10" ht="15" hidden="1" customHeight="1" x14ac:dyDescent="0.25">
      <c r="C14" s="18" t="s">
        <v>94</v>
      </c>
      <c r="D14" s="19" t="s">
        <v>7</v>
      </c>
      <c r="E14" s="19" t="s">
        <v>95</v>
      </c>
      <c r="F14" s="20"/>
      <c r="G14" s="20"/>
      <c r="H14" s="21"/>
      <c r="I14" s="22"/>
      <c r="J14" s="28"/>
    </row>
    <row r="15" spans="3:10" ht="15" hidden="1" customHeight="1" x14ac:dyDescent="0.25">
      <c r="C15" s="18" t="s">
        <v>96</v>
      </c>
      <c r="D15" s="19" t="s">
        <v>7</v>
      </c>
      <c r="E15" s="19" t="s">
        <v>81</v>
      </c>
      <c r="F15" s="20"/>
      <c r="G15" s="20"/>
      <c r="H15" s="21"/>
      <c r="I15" s="22"/>
      <c r="J15" s="28"/>
    </row>
    <row r="16" spans="3:10" ht="15" hidden="1" customHeight="1" x14ac:dyDescent="0.25">
      <c r="C16" s="18" t="s">
        <v>97</v>
      </c>
      <c r="D16" s="19" t="s">
        <v>85</v>
      </c>
      <c r="E16" s="19" t="s">
        <v>81</v>
      </c>
      <c r="F16" s="20"/>
      <c r="G16" s="20"/>
      <c r="H16" s="21"/>
      <c r="I16" s="22"/>
      <c r="J16" s="28"/>
    </row>
    <row r="17" spans="3:10" ht="15" hidden="1" customHeight="1" x14ac:dyDescent="0.25">
      <c r="C17" s="18" t="s">
        <v>98</v>
      </c>
      <c r="D17" s="19" t="s">
        <v>85</v>
      </c>
      <c r="E17" s="19" t="s">
        <v>81</v>
      </c>
      <c r="F17" s="20"/>
      <c r="G17" s="20"/>
      <c r="H17" s="21"/>
      <c r="I17" s="22"/>
      <c r="J17" s="28"/>
    </row>
    <row r="18" spans="3:10" ht="15" customHeight="1" x14ac:dyDescent="0.25">
      <c r="C18" s="7" t="s">
        <v>89</v>
      </c>
      <c r="D18" s="8" t="s">
        <v>85</v>
      </c>
      <c r="E18" s="8" t="s">
        <v>81</v>
      </c>
      <c r="F18" s="11"/>
      <c r="G18" s="11"/>
      <c r="H18" s="12"/>
      <c r="I18" s="13" t="s">
        <v>10</v>
      </c>
      <c r="J18" s="27" t="str">
        <f>C9</f>
        <v>Delphi Projetos e Gestão</v>
      </c>
    </row>
    <row r="19" spans="3:10" ht="15" customHeight="1" x14ac:dyDescent="0.25">
      <c r="C19" s="7" t="s">
        <v>88</v>
      </c>
      <c r="D19" s="8" t="s">
        <v>85</v>
      </c>
      <c r="E19" s="8" t="s">
        <v>81</v>
      </c>
      <c r="F19" s="11"/>
      <c r="G19" s="11"/>
      <c r="H19" s="12"/>
      <c r="I19" s="13" t="s">
        <v>10</v>
      </c>
      <c r="J19" s="27" t="str">
        <f>C9</f>
        <v>Delphi Projetos e Gestão</v>
      </c>
    </row>
    <row r="20" spans="3:10" ht="15" customHeight="1" x14ac:dyDescent="0.25">
      <c r="C20" s="7" t="s">
        <v>86</v>
      </c>
      <c r="D20" s="8" t="s">
        <v>85</v>
      </c>
      <c r="E20" s="8" t="s">
        <v>81</v>
      </c>
      <c r="F20" s="11"/>
      <c r="G20" s="11"/>
      <c r="H20" s="12"/>
      <c r="I20" s="13" t="s">
        <v>11</v>
      </c>
      <c r="J20" s="27" t="str">
        <f>C9</f>
        <v>Delphi Projetos e Gestão</v>
      </c>
    </row>
    <row r="21" spans="3:10" ht="15" customHeight="1" x14ac:dyDescent="0.25">
      <c r="C21" s="7" t="s">
        <v>87</v>
      </c>
      <c r="D21" s="8" t="s">
        <v>85</v>
      </c>
      <c r="E21" s="8" t="s">
        <v>81</v>
      </c>
      <c r="F21" s="11"/>
      <c r="G21" s="11"/>
      <c r="H21" s="12"/>
      <c r="I21" s="13" t="s">
        <v>11</v>
      </c>
      <c r="J21" s="27" t="str">
        <f>C9</f>
        <v>Delphi Projetos e Gestão</v>
      </c>
    </row>
    <row r="22" spans="3:10" ht="15" customHeight="1" x14ac:dyDescent="0.25">
      <c r="C22" s="15" t="s">
        <v>77</v>
      </c>
      <c r="D22" s="23"/>
      <c r="E22" s="23"/>
      <c r="F22" s="24"/>
      <c r="G22" s="24"/>
      <c r="H22" s="24"/>
      <c r="I22" s="24"/>
      <c r="J22" s="25"/>
    </row>
    <row r="23" spans="3:10" ht="22.5" x14ac:dyDescent="0.25">
      <c r="C23" s="14" t="s">
        <v>105</v>
      </c>
      <c r="D23" s="12" t="s">
        <v>108</v>
      </c>
      <c r="E23" s="12" t="s">
        <v>81</v>
      </c>
      <c r="F23" s="11"/>
      <c r="G23" s="11"/>
      <c r="H23" s="12"/>
      <c r="I23" s="13" t="s">
        <v>11</v>
      </c>
      <c r="J23" s="27" t="str">
        <f>C22</f>
        <v>Novelis do Brasil</v>
      </c>
    </row>
    <row r="24" spans="3:10" ht="15" customHeight="1" x14ac:dyDescent="0.25">
      <c r="C24" s="14" t="s">
        <v>106</v>
      </c>
      <c r="D24" s="12" t="s">
        <v>108</v>
      </c>
      <c r="E24" s="12" t="s">
        <v>81</v>
      </c>
      <c r="F24" s="11"/>
      <c r="G24" s="11"/>
      <c r="H24" s="12"/>
      <c r="I24" s="13" t="s">
        <v>11</v>
      </c>
      <c r="J24" s="27" t="str">
        <f>C22</f>
        <v>Novelis do Brasil</v>
      </c>
    </row>
    <row r="25" spans="3:10" ht="15" customHeight="1" x14ac:dyDescent="0.25">
      <c r="C25" s="14" t="s">
        <v>107</v>
      </c>
      <c r="D25" s="12" t="s">
        <v>108</v>
      </c>
      <c r="E25" s="12" t="s">
        <v>81</v>
      </c>
      <c r="F25" s="11"/>
      <c r="G25" s="11"/>
      <c r="H25" s="12"/>
      <c r="I25" s="13" t="s">
        <v>11</v>
      </c>
      <c r="J25" s="27" t="str">
        <f>C22</f>
        <v>Novelis do Brasil</v>
      </c>
    </row>
    <row r="26" spans="3:10" ht="15" customHeight="1" x14ac:dyDescent="0.25">
      <c r="C26" s="17" t="s">
        <v>109</v>
      </c>
      <c r="D26" s="12" t="s">
        <v>108</v>
      </c>
      <c r="E26" s="12" t="s">
        <v>81</v>
      </c>
      <c r="F26" s="11"/>
      <c r="G26" s="11"/>
      <c r="H26" s="12"/>
      <c r="I26" s="13" t="s">
        <v>11</v>
      </c>
      <c r="J26" s="27" t="str">
        <f>C22</f>
        <v>Novelis do Brasil</v>
      </c>
    </row>
    <row r="27" spans="3:10" ht="15" customHeight="1" x14ac:dyDescent="0.25">
      <c r="C27" s="17" t="s">
        <v>110</v>
      </c>
      <c r="D27" s="12" t="s">
        <v>108</v>
      </c>
      <c r="E27" s="12" t="s">
        <v>81</v>
      </c>
      <c r="F27" s="11"/>
      <c r="G27" s="11"/>
      <c r="H27" s="12"/>
      <c r="I27" s="13" t="s">
        <v>11</v>
      </c>
      <c r="J27" s="27" t="str">
        <f>C22</f>
        <v>Novelis do Brasil</v>
      </c>
    </row>
    <row r="28" spans="3:10" ht="15" customHeight="1" x14ac:dyDescent="0.25">
      <c r="C28" s="15" t="s">
        <v>78</v>
      </c>
      <c r="D28" s="23"/>
      <c r="E28" s="23"/>
      <c r="F28" s="24"/>
      <c r="G28" s="24"/>
      <c r="H28" s="24"/>
      <c r="I28" s="24"/>
      <c r="J28" s="25"/>
    </row>
    <row r="29" spans="3:10" ht="15" customHeight="1" x14ac:dyDescent="0.25">
      <c r="C29" s="14" t="s">
        <v>99</v>
      </c>
      <c r="D29" s="12" t="s">
        <v>7</v>
      </c>
      <c r="E29" s="12" t="s">
        <v>100</v>
      </c>
      <c r="F29" s="11"/>
      <c r="G29" s="11"/>
      <c r="H29" s="12"/>
      <c r="I29" s="13" t="s">
        <v>11</v>
      </c>
      <c r="J29" s="27" t="str">
        <f>C28</f>
        <v>Ferreira Rocha Gestão  de Projetos Sustentáveis</v>
      </c>
    </row>
    <row r="30" spans="3:10" ht="15" customHeight="1" x14ac:dyDescent="0.25">
      <c r="C30" s="14" t="s">
        <v>101</v>
      </c>
      <c r="D30" s="12" t="s">
        <v>102</v>
      </c>
      <c r="E30" s="12" t="s">
        <v>81</v>
      </c>
      <c r="F30" s="11"/>
      <c r="G30" s="11"/>
      <c r="H30" s="12"/>
      <c r="I30" s="13" t="s">
        <v>11</v>
      </c>
      <c r="J30" s="27" t="str">
        <f>C28</f>
        <v>Ferreira Rocha Gestão  de Projetos Sustentáveis</v>
      </c>
    </row>
    <row r="31" spans="3:10" ht="15" customHeight="1" x14ac:dyDescent="0.25">
      <c r="C31" s="117" t="s">
        <v>6</v>
      </c>
      <c r="D31" s="117"/>
      <c r="E31" s="117"/>
      <c r="F31" s="117"/>
      <c r="G31" s="117"/>
      <c r="H31" s="16">
        <f>SUM(H4:H30)</f>
        <v>0</v>
      </c>
      <c r="I31" s="29" t="s">
        <v>7</v>
      </c>
      <c r="J31" s="29" t="s">
        <v>7</v>
      </c>
    </row>
    <row r="32" spans="3:10" ht="30" customHeight="1" x14ac:dyDescent="0.25">
      <c r="C32" s="1"/>
      <c r="D32" s="1"/>
      <c r="E32" s="1"/>
    </row>
    <row r="38" spans="3:5" ht="15.75" x14ac:dyDescent="0.25">
      <c r="C38" s="2"/>
      <c r="D38" s="2"/>
      <c r="E38" s="2"/>
    </row>
    <row r="39" spans="3:5" ht="15.75" x14ac:dyDescent="0.25">
      <c r="C39" s="2"/>
      <c r="D39" s="2"/>
      <c r="E39" s="2"/>
    </row>
    <row r="40" spans="3:5" ht="15.75" x14ac:dyDescent="0.25">
      <c r="C40" s="2"/>
      <c r="D40" s="2"/>
      <c r="E40" s="2"/>
    </row>
    <row r="41" spans="3:5" ht="15.75" x14ac:dyDescent="0.25">
      <c r="C41" s="2"/>
      <c r="D41" s="2"/>
      <c r="E41" s="2"/>
    </row>
    <row r="42" spans="3:5" ht="15.75" x14ac:dyDescent="0.25">
      <c r="C42" s="2"/>
      <c r="D42" s="2"/>
      <c r="E42" s="2"/>
    </row>
    <row r="43" spans="3:5" ht="15.75" x14ac:dyDescent="0.25">
      <c r="C43" s="2"/>
      <c r="D43" s="2"/>
      <c r="E43" s="2"/>
    </row>
    <row r="45" spans="3:5" ht="15.75" x14ac:dyDescent="0.25">
      <c r="C45" s="2"/>
      <c r="D45" s="2"/>
      <c r="E45" s="2"/>
    </row>
    <row r="46" spans="3:5" ht="15.75" x14ac:dyDescent="0.25">
      <c r="C46" s="2"/>
      <c r="D46" s="2"/>
      <c r="E46" s="2"/>
    </row>
    <row r="47" spans="3:5" ht="15.75" x14ac:dyDescent="0.25">
      <c r="C47" s="2"/>
      <c r="D47" s="2"/>
      <c r="E47" s="2"/>
    </row>
    <row r="48" spans="3:5" ht="15.75" x14ac:dyDescent="0.25">
      <c r="C48" s="2"/>
      <c r="D48" s="2"/>
      <c r="E48" s="2"/>
    </row>
    <row r="49" spans="3:5" ht="15.75" x14ac:dyDescent="0.25">
      <c r="C49" s="2"/>
      <c r="D49" s="2"/>
      <c r="E49" s="2"/>
    </row>
    <row r="50" spans="3:5" ht="15.75" x14ac:dyDescent="0.25">
      <c r="C50" s="2"/>
      <c r="D50" s="2"/>
      <c r="E50" s="2"/>
    </row>
    <row r="51" spans="3:5" ht="15.75" x14ac:dyDescent="0.25">
      <c r="C51" s="2"/>
      <c r="D51" s="2"/>
      <c r="E51" s="2"/>
    </row>
    <row r="52" spans="3:5" ht="15.75" x14ac:dyDescent="0.25">
      <c r="C52" s="2"/>
      <c r="D52" s="2"/>
      <c r="E52" s="2"/>
    </row>
    <row r="53" spans="3:5" ht="15.75" x14ac:dyDescent="0.25">
      <c r="C53" s="2"/>
      <c r="D53" s="2"/>
      <c r="E53" s="2"/>
    </row>
    <row r="54" spans="3:5" ht="15.75" x14ac:dyDescent="0.25">
      <c r="C54" s="2"/>
      <c r="D54" s="2"/>
      <c r="E54" s="2"/>
    </row>
    <row r="55" spans="3:5" ht="15.75" x14ac:dyDescent="0.25">
      <c r="C55" s="2"/>
      <c r="D55" s="2"/>
      <c r="E55" s="2"/>
    </row>
    <row r="56" spans="3:5" ht="15.75" x14ac:dyDescent="0.25">
      <c r="C56" s="2"/>
      <c r="D56" s="2"/>
      <c r="E56" s="2"/>
    </row>
    <row r="57" spans="3:5" ht="15.75" x14ac:dyDescent="0.25">
      <c r="C57" s="2"/>
      <c r="D57" s="2"/>
      <c r="E57" s="2"/>
    </row>
    <row r="58" spans="3:5" ht="15.75" x14ac:dyDescent="0.25">
      <c r="C58" s="2"/>
      <c r="D58" s="2"/>
      <c r="E58" s="2"/>
    </row>
    <row r="59" spans="3:5" ht="15.75" x14ac:dyDescent="0.25">
      <c r="C59" s="2"/>
      <c r="D59" s="2"/>
      <c r="E59" s="2"/>
    </row>
    <row r="60" spans="3:5" ht="15.75" x14ac:dyDescent="0.25">
      <c r="C60" s="2"/>
      <c r="D60" s="2"/>
      <c r="E60" s="2"/>
    </row>
    <row r="61" spans="3:5" ht="15.75" x14ac:dyDescent="0.25">
      <c r="C61" s="2"/>
      <c r="D61" s="2"/>
      <c r="E61" s="2"/>
    </row>
    <row r="62" spans="3:5" ht="15.75" x14ac:dyDescent="0.25">
      <c r="C62" s="2"/>
      <c r="D62" s="2"/>
      <c r="E62" s="2"/>
    </row>
  </sheetData>
  <mergeCells count="1">
    <mergeCell ref="C31:G31"/>
  </mergeCells>
  <pageMargins left="0.511811024" right="0.511811024" top="0.78740157499999996" bottom="0.78740157499999996" header="0.31496062000000002" footer="0.31496062000000002"/>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20"/>
  <sheetViews>
    <sheetView workbookViewId="0">
      <selection activeCell="B2" sqref="B2:B32"/>
    </sheetView>
  </sheetViews>
  <sheetFormatPr defaultRowHeight="15" x14ac:dyDescent="0.25"/>
  <cols>
    <col min="1" max="1" width="9.140625" style="4"/>
    <col min="2" max="3" width="73.7109375" customWidth="1"/>
    <col min="4" max="126" width="9.140625" style="4"/>
  </cols>
  <sheetData>
    <row r="1" spans="2:3" s="4" customFormat="1" x14ac:dyDescent="0.25"/>
    <row r="2" spans="2:3" ht="30" customHeight="1" x14ac:dyDescent="0.25">
      <c r="B2" s="12" t="s">
        <v>12</v>
      </c>
      <c r="C2" s="3" t="s">
        <v>42</v>
      </c>
    </row>
    <row r="3" spans="2:3" ht="30" customHeight="1" x14ac:dyDescent="0.25">
      <c r="B3" s="12" t="s">
        <v>13</v>
      </c>
      <c r="C3" s="3" t="s">
        <v>43</v>
      </c>
    </row>
    <row r="4" spans="2:3" ht="30" customHeight="1" x14ac:dyDescent="0.25">
      <c r="B4" s="12" t="s">
        <v>14</v>
      </c>
      <c r="C4" s="3" t="s">
        <v>44</v>
      </c>
    </row>
    <row r="5" spans="2:3" ht="38.25" x14ac:dyDescent="0.25">
      <c r="B5" s="12" t="s">
        <v>15</v>
      </c>
      <c r="C5" s="3" t="s">
        <v>45</v>
      </c>
    </row>
    <row r="6" spans="2:3" ht="30" customHeight="1" x14ac:dyDescent="0.25">
      <c r="B6" s="12" t="s">
        <v>16</v>
      </c>
      <c r="C6" s="3" t="s">
        <v>46</v>
      </c>
    </row>
    <row r="7" spans="2:3" ht="38.25" x14ac:dyDescent="0.25">
      <c r="B7" s="12" t="s">
        <v>47</v>
      </c>
      <c r="C7" s="3" t="s">
        <v>48</v>
      </c>
    </row>
    <row r="8" spans="2:3" ht="30" customHeight="1" x14ac:dyDescent="0.25">
      <c r="B8" s="12" t="s">
        <v>17</v>
      </c>
      <c r="C8" s="3" t="s">
        <v>49</v>
      </c>
    </row>
    <row r="9" spans="2:3" ht="30" customHeight="1" x14ac:dyDescent="0.25">
      <c r="B9" s="12" t="s">
        <v>18</v>
      </c>
      <c r="C9" s="3" t="s">
        <v>50</v>
      </c>
    </row>
    <row r="10" spans="2:3" ht="30" customHeight="1" x14ac:dyDescent="0.25">
      <c r="B10" s="12" t="s">
        <v>19</v>
      </c>
      <c r="C10" s="3" t="s">
        <v>51</v>
      </c>
    </row>
    <row r="11" spans="2:3" ht="30" customHeight="1" x14ac:dyDescent="0.25">
      <c r="B11" s="12" t="s">
        <v>20</v>
      </c>
      <c r="C11" s="3" t="s">
        <v>52</v>
      </c>
    </row>
    <row r="12" spans="2:3" ht="30" customHeight="1" x14ac:dyDescent="0.25">
      <c r="B12" s="12" t="s">
        <v>21</v>
      </c>
      <c r="C12" s="3" t="s">
        <v>53</v>
      </c>
    </row>
    <row r="13" spans="2:3" ht="30" customHeight="1" x14ac:dyDescent="0.25">
      <c r="B13" s="12" t="s">
        <v>22</v>
      </c>
      <c r="C13" s="3" t="s">
        <v>54</v>
      </c>
    </row>
    <row r="14" spans="2:3" ht="30" customHeight="1" x14ac:dyDescent="0.25">
      <c r="B14" s="12" t="s">
        <v>23</v>
      </c>
      <c r="C14" s="3" t="s">
        <v>55</v>
      </c>
    </row>
    <row r="15" spans="2:3" ht="30" customHeight="1" x14ac:dyDescent="0.25">
      <c r="B15" s="12" t="s">
        <v>24</v>
      </c>
      <c r="C15" s="3" t="s">
        <v>56</v>
      </c>
    </row>
    <row r="16" spans="2:3" ht="30" customHeight="1" x14ac:dyDescent="0.25">
      <c r="B16" s="12" t="s">
        <v>25</v>
      </c>
      <c r="C16" s="3" t="s">
        <v>57</v>
      </c>
    </row>
    <row r="17" spans="2:3" ht="30" customHeight="1" x14ac:dyDescent="0.25">
      <c r="B17" s="12" t="s">
        <v>26</v>
      </c>
      <c r="C17" s="3" t="s">
        <v>58</v>
      </c>
    </row>
    <row r="18" spans="2:3" ht="30" customHeight="1" x14ac:dyDescent="0.25">
      <c r="B18" s="12" t="s">
        <v>27</v>
      </c>
      <c r="C18" s="3" t="s">
        <v>60</v>
      </c>
    </row>
    <row r="19" spans="2:3" ht="30" customHeight="1" x14ac:dyDescent="0.25">
      <c r="B19" s="12" t="s">
        <v>28</v>
      </c>
      <c r="C19" s="3" t="s">
        <v>61</v>
      </c>
    </row>
    <row r="20" spans="2:3" ht="30" customHeight="1" x14ac:dyDescent="0.25">
      <c r="B20" s="12" t="s">
        <v>29</v>
      </c>
      <c r="C20" s="3" t="s">
        <v>62</v>
      </c>
    </row>
    <row r="21" spans="2:3" ht="30" customHeight="1" x14ac:dyDescent="0.25">
      <c r="B21" s="12" t="s">
        <v>30</v>
      </c>
      <c r="C21" s="3" t="s">
        <v>63</v>
      </c>
    </row>
    <row r="22" spans="2:3" ht="30" customHeight="1" x14ac:dyDescent="0.25">
      <c r="B22" s="12" t="s">
        <v>31</v>
      </c>
      <c r="C22" s="3" t="s">
        <v>64</v>
      </c>
    </row>
    <row r="23" spans="2:3" ht="30" customHeight="1" x14ac:dyDescent="0.25">
      <c r="B23" s="12" t="s">
        <v>32</v>
      </c>
      <c r="C23" s="3" t="s">
        <v>70</v>
      </c>
    </row>
    <row r="24" spans="2:3" ht="30" customHeight="1" x14ac:dyDescent="0.25">
      <c r="B24" s="12" t="s">
        <v>33</v>
      </c>
      <c r="C24" s="3" t="s">
        <v>71</v>
      </c>
    </row>
    <row r="25" spans="2:3" ht="30" customHeight="1" x14ac:dyDescent="0.25">
      <c r="B25" s="12" t="s">
        <v>34</v>
      </c>
      <c r="C25" s="3" t="s">
        <v>72</v>
      </c>
    </row>
    <row r="26" spans="2:3" ht="30" customHeight="1" x14ac:dyDescent="0.25">
      <c r="B26" s="12" t="s">
        <v>35</v>
      </c>
      <c r="C26" s="3" t="s">
        <v>73</v>
      </c>
    </row>
    <row r="27" spans="2:3" ht="63.75" x14ac:dyDescent="0.25">
      <c r="B27" s="12" t="s">
        <v>36</v>
      </c>
      <c r="C27" s="3" t="s">
        <v>65</v>
      </c>
    </row>
    <row r="28" spans="2:3" ht="30" customHeight="1" x14ac:dyDescent="0.25">
      <c r="B28" s="12" t="s">
        <v>37</v>
      </c>
      <c r="C28" s="3" t="s">
        <v>66</v>
      </c>
    </row>
    <row r="29" spans="2:3" ht="30" customHeight="1" x14ac:dyDescent="0.25">
      <c r="B29" s="12" t="s">
        <v>38</v>
      </c>
      <c r="C29" s="3" t="s">
        <v>67</v>
      </c>
    </row>
    <row r="30" spans="2:3" ht="30" customHeight="1" x14ac:dyDescent="0.25">
      <c r="B30" s="12" t="s">
        <v>39</v>
      </c>
      <c r="C30" s="3" t="s">
        <v>68</v>
      </c>
    </row>
    <row r="31" spans="2:3" ht="30" customHeight="1" x14ac:dyDescent="0.25">
      <c r="B31" s="12" t="s">
        <v>40</v>
      </c>
      <c r="C31" s="3" t="s">
        <v>69</v>
      </c>
    </row>
    <row r="32" spans="2:3" ht="30" customHeight="1" x14ac:dyDescent="0.25">
      <c r="B32" s="12" t="s">
        <v>41</v>
      </c>
      <c r="C32" s="3" t="s">
        <v>59</v>
      </c>
    </row>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sheetData>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tabSelected="1" workbookViewId="0">
      <selection activeCell="P21" sqref="P21"/>
    </sheetView>
  </sheetViews>
  <sheetFormatPr defaultRowHeight="15" x14ac:dyDescent="0.25"/>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H22"/>
  <sheetViews>
    <sheetView showGridLines="0" zoomScaleNormal="100" zoomScaleSheetLayoutView="100" workbookViewId="0"/>
  </sheetViews>
  <sheetFormatPr defaultRowHeight="15" x14ac:dyDescent="0.25"/>
  <cols>
    <col min="1" max="1" width="0.85546875" customWidth="1"/>
    <col min="2" max="2" width="19" customWidth="1"/>
    <col min="3" max="3" width="19.5703125" customWidth="1"/>
    <col min="4" max="4" width="8.85546875" customWidth="1"/>
    <col min="5" max="5" width="9.42578125" customWidth="1"/>
    <col min="6" max="6" width="8.42578125" customWidth="1"/>
    <col min="7" max="7" width="19.140625" style="50" customWidth="1"/>
    <col min="8" max="8" width="12" bestFit="1" customWidth="1"/>
    <col min="9" max="10" width="8.7109375" bestFit="1" customWidth="1"/>
    <col min="11" max="11" width="0.85546875" customWidth="1"/>
    <col min="12" max="84" width="3.7109375" style="44" customWidth="1"/>
    <col min="86" max="86" width="12.42578125" bestFit="1" customWidth="1"/>
  </cols>
  <sheetData>
    <row r="2" spans="2:86" ht="53.25" customHeight="1" x14ac:dyDescent="0.25">
      <c r="B2" s="77" t="s">
        <v>0</v>
      </c>
      <c r="C2" s="78" t="s">
        <v>212</v>
      </c>
      <c r="D2" s="79" t="s">
        <v>224</v>
      </c>
      <c r="E2" s="79" t="s">
        <v>225</v>
      </c>
      <c r="F2" s="80" t="s">
        <v>229</v>
      </c>
      <c r="G2" s="81" t="s">
        <v>213</v>
      </c>
      <c r="H2" s="80" t="s">
        <v>226</v>
      </c>
      <c r="I2" s="82" t="s">
        <v>227</v>
      </c>
      <c r="J2" s="80" t="s">
        <v>228</v>
      </c>
      <c r="K2" s="93"/>
      <c r="L2" s="98">
        <v>39448</v>
      </c>
      <c r="M2" s="98">
        <v>39479</v>
      </c>
      <c r="N2" s="98">
        <v>39508</v>
      </c>
      <c r="O2" s="98">
        <v>39539</v>
      </c>
      <c r="P2" s="98">
        <v>39569</v>
      </c>
      <c r="Q2" s="98">
        <v>39600</v>
      </c>
      <c r="R2" s="98">
        <v>39630</v>
      </c>
      <c r="S2" s="98">
        <v>39661</v>
      </c>
      <c r="T2" s="98">
        <v>39692</v>
      </c>
      <c r="U2" s="98">
        <v>39722</v>
      </c>
      <c r="V2" s="98">
        <v>39753</v>
      </c>
      <c r="W2" s="98">
        <v>39783</v>
      </c>
      <c r="X2" s="98">
        <v>39814</v>
      </c>
      <c r="Y2" s="98">
        <v>39845</v>
      </c>
      <c r="Z2" s="98">
        <v>39873</v>
      </c>
      <c r="AA2" s="98">
        <v>39904</v>
      </c>
      <c r="AB2" s="98">
        <v>39934</v>
      </c>
      <c r="AC2" s="98">
        <v>39965</v>
      </c>
      <c r="AD2" s="98">
        <v>39995</v>
      </c>
      <c r="AE2" s="98">
        <v>40026</v>
      </c>
      <c r="AF2" s="98">
        <v>40057</v>
      </c>
      <c r="AG2" s="98">
        <v>40087</v>
      </c>
      <c r="AH2" s="98">
        <v>40118</v>
      </c>
      <c r="AI2" s="98">
        <v>40148</v>
      </c>
      <c r="AJ2" s="98">
        <v>40179</v>
      </c>
      <c r="AK2" s="98">
        <v>40210</v>
      </c>
      <c r="AL2" s="98">
        <v>40238</v>
      </c>
      <c r="AM2" s="98">
        <v>40269</v>
      </c>
      <c r="AN2" s="98">
        <v>40299</v>
      </c>
      <c r="AO2" s="98">
        <v>40330</v>
      </c>
      <c r="AP2" s="98">
        <v>40360</v>
      </c>
      <c r="AQ2" s="98">
        <v>40391</v>
      </c>
      <c r="AR2" s="98">
        <v>40422</v>
      </c>
      <c r="AS2" s="98">
        <v>40452</v>
      </c>
      <c r="AT2" s="98">
        <v>40483</v>
      </c>
      <c r="AU2" s="98">
        <v>40513</v>
      </c>
      <c r="AV2" s="98">
        <v>40544</v>
      </c>
      <c r="AW2" s="98">
        <v>40575</v>
      </c>
      <c r="AX2" s="98">
        <v>40603</v>
      </c>
      <c r="AY2" s="98">
        <v>40634</v>
      </c>
      <c r="AZ2" s="98">
        <v>40664</v>
      </c>
      <c r="BA2" s="98">
        <v>40695</v>
      </c>
      <c r="BB2" s="98">
        <v>40725</v>
      </c>
      <c r="BC2" s="98">
        <v>40756</v>
      </c>
      <c r="BD2" s="98">
        <v>40787</v>
      </c>
      <c r="BE2" s="98">
        <v>40817</v>
      </c>
      <c r="BF2" s="98">
        <v>40848</v>
      </c>
      <c r="BG2" s="98">
        <v>40878</v>
      </c>
      <c r="BH2" s="98">
        <v>40909</v>
      </c>
      <c r="BI2" s="98">
        <v>40940</v>
      </c>
      <c r="BJ2" s="98">
        <v>40969</v>
      </c>
      <c r="BK2" s="98">
        <v>41000</v>
      </c>
      <c r="BL2" s="98">
        <v>41030</v>
      </c>
      <c r="BM2" s="98">
        <v>41061</v>
      </c>
      <c r="BN2" s="98">
        <v>41091</v>
      </c>
      <c r="BO2" s="98">
        <v>41122</v>
      </c>
      <c r="BP2" s="98">
        <v>41153</v>
      </c>
      <c r="BQ2" s="98">
        <v>41183</v>
      </c>
      <c r="BR2" s="98">
        <v>41214</v>
      </c>
      <c r="BS2" s="98">
        <v>41244</v>
      </c>
      <c r="BT2" s="98">
        <v>41275</v>
      </c>
      <c r="BU2" s="98">
        <v>41306</v>
      </c>
      <c r="BV2" s="98">
        <v>41334</v>
      </c>
      <c r="BW2" s="98">
        <v>41365</v>
      </c>
      <c r="BX2" s="98">
        <v>41395</v>
      </c>
      <c r="BY2" s="98">
        <v>41426</v>
      </c>
      <c r="BZ2" s="98">
        <v>41456</v>
      </c>
      <c r="CA2" s="98">
        <v>41487</v>
      </c>
      <c r="CB2" s="98">
        <v>41518</v>
      </c>
      <c r="CC2" s="98">
        <v>41548</v>
      </c>
      <c r="CD2" s="98">
        <v>41579</v>
      </c>
      <c r="CE2" s="98">
        <v>41609</v>
      </c>
    </row>
    <row r="3" spans="2:86" ht="15" customHeight="1" x14ac:dyDescent="0.25">
      <c r="B3" s="84" t="s">
        <v>181</v>
      </c>
      <c r="C3" s="85"/>
      <c r="D3" s="85"/>
      <c r="E3" s="85"/>
      <c r="F3" s="86"/>
      <c r="G3" s="87"/>
      <c r="H3" s="86"/>
      <c r="I3" s="86"/>
      <c r="J3" s="88"/>
      <c r="K3" s="9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G3" s="122" t="s">
        <v>230</v>
      </c>
      <c r="CH3" s="122"/>
    </row>
    <row r="4" spans="2:86" ht="15" customHeight="1" x14ac:dyDescent="0.25">
      <c r="B4" s="45" t="s">
        <v>214</v>
      </c>
      <c r="C4" s="9" t="s">
        <v>11</v>
      </c>
      <c r="D4" s="55">
        <v>39661</v>
      </c>
      <c r="E4" s="55">
        <v>39753</v>
      </c>
      <c r="F4" s="47">
        <v>640</v>
      </c>
      <c r="G4" s="48">
        <v>0.35</v>
      </c>
      <c r="H4" s="94">
        <f>F4*G4</f>
        <v>224</v>
      </c>
      <c r="I4" s="47">
        <v>4</v>
      </c>
      <c r="J4" s="95">
        <f>H4/I4</f>
        <v>56</v>
      </c>
      <c r="K4" s="93"/>
      <c r="L4" s="29"/>
      <c r="M4" s="29" t="s">
        <v>111</v>
      </c>
      <c r="N4" s="29"/>
      <c r="O4" s="29"/>
      <c r="P4" s="29"/>
      <c r="Q4" s="29"/>
      <c r="R4" s="29"/>
      <c r="S4" s="96">
        <f>$J4</f>
        <v>56</v>
      </c>
      <c r="T4" s="96">
        <f>$J4</f>
        <v>56</v>
      </c>
      <c r="U4" s="96">
        <f>$J4</f>
        <v>56</v>
      </c>
      <c r="V4" s="96">
        <f>$J4</f>
        <v>56</v>
      </c>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G4" s="116">
        <f t="shared" ref="CG4:CG18" si="0">SUM(L4:CE4)</f>
        <v>224</v>
      </c>
      <c r="CH4" s="116" t="b">
        <f>CG4=H4</f>
        <v>1</v>
      </c>
    </row>
    <row r="5" spans="2:86" ht="15" customHeight="1" x14ac:dyDescent="0.25">
      <c r="B5" s="45" t="s">
        <v>215</v>
      </c>
      <c r="C5" s="11" t="s">
        <v>11</v>
      </c>
      <c r="D5" s="56">
        <v>39814</v>
      </c>
      <c r="E5" s="56">
        <v>39873</v>
      </c>
      <c r="F5" s="47">
        <v>640</v>
      </c>
      <c r="G5" s="48">
        <v>0.45</v>
      </c>
      <c r="H5" s="94">
        <f>F5*G5</f>
        <v>288</v>
      </c>
      <c r="I5" s="47">
        <v>3</v>
      </c>
      <c r="J5" s="95">
        <f>H5/I5</f>
        <v>96</v>
      </c>
      <c r="K5" s="93"/>
      <c r="L5" s="29"/>
      <c r="M5" s="29" t="s">
        <v>111</v>
      </c>
      <c r="N5" s="29"/>
      <c r="O5" s="29"/>
      <c r="P5" s="29"/>
      <c r="Q5" s="29"/>
      <c r="R5" s="29"/>
      <c r="S5" s="29"/>
      <c r="T5" s="29"/>
      <c r="U5" s="29"/>
      <c r="V5" s="29"/>
      <c r="W5" s="29"/>
      <c r="X5" s="96">
        <f>$J5</f>
        <v>96</v>
      </c>
      <c r="Y5" s="96">
        <f>$J5</f>
        <v>96</v>
      </c>
      <c r="Z5" s="96">
        <f>$J5</f>
        <v>96</v>
      </c>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G5" s="116">
        <f t="shared" si="0"/>
        <v>288</v>
      </c>
      <c r="CH5" s="116" t="b">
        <f t="shared" ref="CH5:CH18" si="1">CG5=H5</f>
        <v>1</v>
      </c>
    </row>
    <row r="6" spans="2:86" ht="15" customHeight="1" x14ac:dyDescent="0.25">
      <c r="B6" s="84" t="s">
        <v>182</v>
      </c>
      <c r="C6" s="85"/>
      <c r="D6" s="85"/>
      <c r="E6" s="85"/>
      <c r="F6" s="86"/>
      <c r="G6" s="87"/>
      <c r="H6" s="86"/>
      <c r="I6" s="86"/>
      <c r="J6" s="88"/>
      <c r="K6" s="93"/>
      <c r="L6" s="83"/>
      <c r="M6" s="83" t="s">
        <v>111</v>
      </c>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G6" s="116">
        <f t="shared" si="0"/>
        <v>0</v>
      </c>
      <c r="CH6" s="116" t="b">
        <f t="shared" si="1"/>
        <v>1</v>
      </c>
    </row>
    <row r="7" spans="2:86" ht="15" customHeight="1" x14ac:dyDescent="0.25">
      <c r="B7" s="73" t="s">
        <v>216</v>
      </c>
      <c r="C7" s="74" t="s">
        <v>169</v>
      </c>
      <c r="D7" s="74">
        <v>39479</v>
      </c>
      <c r="E7" s="74">
        <v>39630</v>
      </c>
      <c r="F7" s="75">
        <v>420</v>
      </c>
      <c r="G7" s="76">
        <v>0.4</v>
      </c>
      <c r="H7" s="94">
        <f>F7*G7</f>
        <v>168</v>
      </c>
      <c r="I7" s="75">
        <v>6</v>
      </c>
      <c r="J7" s="95">
        <f>H7/I7</f>
        <v>28</v>
      </c>
      <c r="K7" s="93"/>
      <c r="L7" s="29"/>
      <c r="M7" s="97">
        <f t="shared" ref="M7:R7" si="2">$J7</f>
        <v>28</v>
      </c>
      <c r="N7" s="96">
        <f t="shared" si="2"/>
        <v>28</v>
      </c>
      <c r="O7" s="96">
        <f t="shared" si="2"/>
        <v>28</v>
      </c>
      <c r="P7" s="96">
        <f t="shared" si="2"/>
        <v>28</v>
      </c>
      <c r="Q7" s="96">
        <f t="shared" si="2"/>
        <v>28</v>
      </c>
      <c r="R7" s="96">
        <f t="shared" si="2"/>
        <v>28</v>
      </c>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G7" s="116">
        <f t="shared" si="0"/>
        <v>168</v>
      </c>
      <c r="CH7" s="116" t="b">
        <f t="shared" si="1"/>
        <v>1</v>
      </c>
    </row>
    <row r="8" spans="2:86" ht="15" customHeight="1" x14ac:dyDescent="0.25">
      <c r="B8" s="73" t="s">
        <v>217</v>
      </c>
      <c r="C8" s="74" t="s">
        <v>169</v>
      </c>
      <c r="D8" s="74">
        <v>39630</v>
      </c>
      <c r="E8" s="74">
        <v>39965</v>
      </c>
      <c r="F8" s="75">
        <v>620</v>
      </c>
      <c r="G8" s="76">
        <v>0.5</v>
      </c>
      <c r="H8" s="94">
        <f>F8*G8</f>
        <v>310</v>
      </c>
      <c r="I8" s="75">
        <v>12</v>
      </c>
      <c r="J8" s="95">
        <f>H8/I8</f>
        <v>25.833333333333332</v>
      </c>
      <c r="K8" s="93"/>
      <c r="L8" s="29"/>
      <c r="M8" s="29" t="s">
        <v>111</v>
      </c>
      <c r="N8" s="29"/>
      <c r="O8" s="29"/>
      <c r="P8" s="29"/>
      <c r="Q8" s="29"/>
      <c r="R8" s="96">
        <f t="shared" ref="R8:AC8" si="3">$J8</f>
        <v>25.833333333333332</v>
      </c>
      <c r="S8" s="96">
        <f t="shared" si="3"/>
        <v>25.833333333333332</v>
      </c>
      <c r="T8" s="96">
        <f t="shared" si="3"/>
        <v>25.833333333333332</v>
      </c>
      <c r="U8" s="96">
        <f t="shared" si="3"/>
        <v>25.833333333333332</v>
      </c>
      <c r="V8" s="96">
        <f t="shared" si="3"/>
        <v>25.833333333333332</v>
      </c>
      <c r="W8" s="96">
        <f t="shared" si="3"/>
        <v>25.833333333333332</v>
      </c>
      <c r="X8" s="96">
        <f t="shared" si="3"/>
        <v>25.833333333333332</v>
      </c>
      <c r="Y8" s="96">
        <f t="shared" si="3"/>
        <v>25.833333333333332</v>
      </c>
      <c r="Z8" s="96">
        <f t="shared" si="3"/>
        <v>25.833333333333332</v>
      </c>
      <c r="AA8" s="96">
        <f t="shared" si="3"/>
        <v>25.833333333333332</v>
      </c>
      <c r="AB8" s="96">
        <f t="shared" si="3"/>
        <v>25.833333333333332</v>
      </c>
      <c r="AC8" s="96">
        <f t="shared" si="3"/>
        <v>25.833333333333332</v>
      </c>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G8" s="116">
        <f t="shared" si="0"/>
        <v>310</v>
      </c>
      <c r="CH8" s="116" t="b">
        <f t="shared" si="1"/>
        <v>1</v>
      </c>
    </row>
    <row r="9" spans="2:86" ht="15" customHeight="1" x14ac:dyDescent="0.25">
      <c r="B9" s="73" t="s">
        <v>218</v>
      </c>
      <c r="C9" s="74" t="s">
        <v>11</v>
      </c>
      <c r="D9" s="74">
        <v>40544</v>
      </c>
      <c r="E9" s="74">
        <v>40909</v>
      </c>
      <c r="F9" s="75">
        <v>1220</v>
      </c>
      <c r="G9" s="76">
        <v>0.4</v>
      </c>
      <c r="H9" s="94">
        <f>F9*G9</f>
        <v>488</v>
      </c>
      <c r="I9" s="75">
        <v>12</v>
      </c>
      <c r="J9" s="95">
        <f>H9/I9</f>
        <v>40.666666666666664</v>
      </c>
      <c r="K9" s="93"/>
      <c r="L9" s="29"/>
      <c r="M9" s="29" t="s">
        <v>111</v>
      </c>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96">
        <f t="shared" ref="AV9:BG9" si="4">$J9</f>
        <v>40.666666666666664</v>
      </c>
      <c r="AW9" s="96">
        <f t="shared" si="4"/>
        <v>40.666666666666664</v>
      </c>
      <c r="AX9" s="96">
        <f t="shared" si="4"/>
        <v>40.666666666666664</v>
      </c>
      <c r="AY9" s="96">
        <f t="shared" si="4"/>
        <v>40.666666666666664</v>
      </c>
      <c r="AZ9" s="96">
        <f t="shared" si="4"/>
        <v>40.666666666666664</v>
      </c>
      <c r="BA9" s="96">
        <f t="shared" si="4"/>
        <v>40.666666666666664</v>
      </c>
      <c r="BB9" s="96">
        <f t="shared" si="4"/>
        <v>40.666666666666664</v>
      </c>
      <c r="BC9" s="96">
        <f t="shared" si="4"/>
        <v>40.666666666666664</v>
      </c>
      <c r="BD9" s="96">
        <f t="shared" si="4"/>
        <v>40.666666666666664</v>
      </c>
      <c r="BE9" s="96">
        <f t="shared" si="4"/>
        <v>40.666666666666664</v>
      </c>
      <c r="BF9" s="96">
        <f t="shared" si="4"/>
        <v>40.666666666666664</v>
      </c>
      <c r="BG9" s="96">
        <f t="shared" si="4"/>
        <v>40.666666666666664</v>
      </c>
      <c r="BH9" s="29"/>
      <c r="BI9" s="29"/>
      <c r="BJ9" s="29"/>
      <c r="BK9" s="29"/>
      <c r="BL9" s="29"/>
      <c r="BM9" s="29"/>
      <c r="BN9" s="29"/>
      <c r="BO9" s="29"/>
      <c r="BP9" s="29"/>
      <c r="BQ9" s="29"/>
      <c r="BR9" s="29"/>
      <c r="BS9" s="29"/>
      <c r="BT9" s="29"/>
      <c r="BU9" s="29"/>
      <c r="BV9" s="29"/>
      <c r="BW9" s="29"/>
      <c r="BX9" s="29"/>
      <c r="BY9" s="29"/>
      <c r="BZ9" s="29"/>
      <c r="CA9" s="29"/>
      <c r="CB9" s="29"/>
      <c r="CC9" s="29"/>
      <c r="CD9" s="29"/>
      <c r="CE9" s="29"/>
      <c r="CG9" s="116">
        <f t="shared" si="0"/>
        <v>488.00000000000006</v>
      </c>
      <c r="CH9" s="116" t="b">
        <f t="shared" si="1"/>
        <v>1</v>
      </c>
    </row>
    <row r="10" spans="2:86" ht="15" customHeight="1" x14ac:dyDescent="0.25">
      <c r="B10" s="84" t="s">
        <v>183</v>
      </c>
      <c r="C10" s="85"/>
      <c r="D10" s="85"/>
      <c r="E10" s="85"/>
      <c r="F10" s="86"/>
      <c r="G10" s="87"/>
      <c r="H10" s="86"/>
      <c r="I10" s="86"/>
      <c r="J10" s="88"/>
      <c r="K10" s="9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G10" s="116">
        <f t="shared" si="0"/>
        <v>0</v>
      </c>
      <c r="CH10" s="116" t="b">
        <f t="shared" si="1"/>
        <v>1</v>
      </c>
    </row>
    <row r="11" spans="2:86" ht="15" customHeight="1" x14ac:dyDescent="0.25">
      <c r="B11" s="73" t="s">
        <v>219</v>
      </c>
      <c r="C11" s="74" t="s">
        <v>11</v>
      </c>
      <c r="D11" s="74">
        <v>40210</v>
      </c>
      <c r="E11" s="74">
        <v>40238</v>
      </c>
      <c r="F11" s="47">
        <v>320</v>
      </c>
      <c r="G11" s="48">
        <v>0.6</v>
      </c>
      <c r="H11" s="94">
        <f>F11*G11</f>
        <v>192</v>
      </c>
      <c r="I11" s="47">
        <v>2</v>
      </c>
      <c r="J11" s="95">
        <f>H11/I11</f>
        <v>96</v>
      </c>
      <c r="K11" s="93"/>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96">
        <f t="shared" ref="AK11:AL11" si="5">$J11</f>
        <v>96</v>
      </c>
      <c r="AL11" s="96">
        <f t="shared" si="5"/>
        <v>96</v>
      </c>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G11" s="116">
        <f t="shared" si="0"/>
        <v>192</v>
      </c>
      <c r="CH11" s="116" t="b">
        <f t="shared" si="1"/>
        <v>1</v>
      </c>
    </row>
    <row r="12" spans="2:86" ht="15" customHeight="1" x14ac:dyDescent="0.25">
      <c r="B12" s="73" t="s">
        <v>220</v>
      </c>
      <c r="C12" s="74" t="s">
        <v>11</v>
      </c>
      <c r="D12" s="74">
        <v>40269</v>
      </c>
      <c r="E12" s="74">
        <v>40360</v>
      </c>
      <c r="F12" s="47">
        <v>600</v>
      </c>
      <c r="G12" s="48">
        <v>0.3</v>
      </c>
      <c r="H12" s="94">
        <f>F12*G12</f>
        <v>180</v>
      </c>
      <c r="I12" s="47">
        <v>4</v>
      </c>
      <c r="J12" s="95">
        <f>H12/I12</f>
        <v>45</v>
      </c>
      <c r="K12" s="93"/>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96">
        <f t="shared" ref="AM12:AP12" si="6">$J12</f>
        <v>45</v>
      </c>
      <c r="AN12" s="96">
        <f t="shared" si="6"/>
        <v>45</v>
      </c>
      <c r="AO12" s="96">
        <f t="shared" si="6"/>
        <v>45</v>
      </c>
      <c r="AP12" s="96">
        <f t="shared" si="6"/>
        <v>45</v>
      </c>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G12" s="116">
        <f t="shared" si="0"/>
        <v>180</v>
      </c>
      <c r="CH12" s="116" t="b">
        <f t="shared" si="1"/>
        <v>1</v>
      </c>
    </row>
    <row r="13" spans="2:86" ht="15" customHeight="1" x14ac:dyDescent="0.25">
      <c r="B13" s="84" t="s">
        <v>184</v>
      </c>
      <c r="C13" s="85"/>
      <c r="D13" s="85"/>
      <c r="E13" s="85"/>
      <c r="F13" s="86"/>
      <c r="G13" s="87"/>
      <c r="H13" s="86"/>
      <c r="I13" s="86"/>
      <c r="J13" s="88"/>
      <c r="K13" s="9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G13" s="116">
        <f t="shared" si="0"/>
        <v>0</v>
      </c>
      <c r="CH13" s="116" t="b">
        <f t="shared" si="1"/>
        <v>1</v>
      </c>
    </row>
    <row r="14" spans="2:86" ht="15" customHeight="1" x14ac:dyDescent="0.25">
      <c r="B14" s="73" t="s">
        <v>221</v>
      </c>
      <c r="C14" s="74" t="s">
        <v>11</v>
      </c>
      <c r="D14" s="74">
        <v>40452</v>
      </c>
      <c r="E14" s="74">
        <v>40544</v>
      </c>
      <c r="F14" s="46">
        <v>620</v>
      </c>
      <c r="G14" s="49">
        <v>0.7</v>
      </c>
      <c r="H14" s="94">
        <f>F14*G14</f>
        <v>434</v>
      </c>
      <c r="I14" s="46">
        <v>3</v>
      </c>
      <c r="J14" s="95">
        <f>H14/I14</f>
        <v>144.66666666666666</v>
      </c>
      <c r="K14" s="93"/>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96">
        <f t="shared" ref="AT14:AV14" si="7">$J14</f>
        <v>144.66666666666666</v>
      </c>
      <c r="AU14" s="96">
        <f t="shared" si="7"/>
        <v>144.66666666666666</v>
      </c>
      <c r="AV14" s="96">
        <f t="shared" si="7"/>
        <v>144.66666666666666</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G14" s="116">
        <f t="shared" si="0"/>
        <v>434</v>
      </c>
      <c r="CH14" s="116" t="b">
        <f t="shared" si="1"/>
        <v>1</v>
      </c>
    </row>
    <row r="15" spans="2:86" ht="15" customHeight="1" x14ac:dyDescent="0.25">
      <c r="B15" s="84" t="s">
        <v>185</v>
      </c>
      <c r="C15" s="85"/>
      <c r="D15" s="85"/>
      <c r="E15" s="85"/>
      <c r="F15" s="86"/>
      <c r="G15" s="87"/>
      <c r="H15" s="86"/>
      <c r="I15" s="86"/>
      <c r="J15" s="88"/>
      <c r="K15" s="9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G15" s="116">
        <f t="shared" si="0"/>
        <v>0</v>
      </c>
      <c r="CH15" s="116" t="b">
        <f t="shared" si="1"/>
        <v>1</v>
      </c>
    </row>
    <row r="16" spans="2:86" ht="15" customHeight="1" x14ac:dyDescent="0.25">
      <c r="B16" s="73" t="s">
        <v>222</v>
      </c>
      <c r="C16" s="11" t="s">
        <v>11</v>
      </c>
      <c r="D16" s="56">
        <v>41000</v>
      </c>
      <c r="E16" s="56">
        <v>41579</v>
      </c>
      <c r="F16" s="46">
        <v>2620</v>
      </c>
      <c r="G16" s="49">
        <v>0.4</v>
      </c>
      <c r="H16" s="94">
        <f>F16*G16</f>
        <v>1048</v>
      </c>
      <c r="I16" s="46">
        <v>20</v>
      </c>
      <c r="J16" s="95">
        <f>H16/I16</f>
        <v>52.4</v>
      </c>
      <c r="K16" s="93"/>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96">
        <f t="shared" ref="BK16:CD16" si="8">$J16</f>
        <v>52.4</v>
      </c>
      <c r="BL16" s="96">
        <f t="shared" si="8"/>
        <v>52.4</v>
      </c>
      <c r="BM16" s="96">
        <f t="shared" si="8"/>
        <v>52.4</v>
      </c>
      <c r="BN16" s="96">
        <f t="shared" si="8"/>
        <v>52.4</v>
      </c>
      <c r="BO16" s="96">
        <f t="shared" si="8"/>
        <v>52.4</v>
      </c>
      <c r="BP16" s="96">
        <f t="shared" si="8"/>
        <v>52.4</v>
      </c>
      <c r="BQ16" s="96">
        <f t="shared" si="8"/>
        <v>52.4</v>
      </c>
      <c r="BR16" s="96">
        <f t="shared" si="8"/>
        <v>52.4</v>
      </c>
      <c r="BS16" s="96">
        <f t="shared" si="8"/>
        <v>52.4</v>
      </c>
      <c r="BT16" s="96">
        <f t="shared" si="8"/>
        <v>52.4</v>
      </c>
      <c r="BU16" s="96">
        <f t="shared" si="8"/>
        <v>52.4</v>
      </c>
      <c r="BV16" s="96">
        <f t="shared" si="8"/>
        <v>52.4</v>
      </c>
      <c r="BW16" s="96">
        <f t="shared" si="8"/>
        <v>52.4</v>
      </c>
      <c r="BX16" s="96">
        <f t="shared" si="8"/>
        <v>52.4</v>
      </c>
      <c r="BY16" s="96">
        <f t="shared" si="8"/>
        <v>52.4</v>
      </c>
      <c r="BZ16" s="96">
        <f t="shared" si="8"/>
        <v>52.4</v>
      </c>
      <c r="CA16" s="96">
        <f t="shared" si="8"/>
        <v>52.4</v>
      </c>
      <c r="CB16" s="96">
        <f t="shared" si="8"/>
        <v>52.4</v>
      </c>
      <c r="CC16" s="96">
        <f t="shared" si="8"/>
        <v>52.4</v>
      </c>
      <c r="CD16" s="96">
        <f t="shared" si="8"/>
        <v>52.4</v>
      </c>
      <c r="CE16" s="29"/>
      <c r="CG16" s="116">
        <f t="shared" si="0"/>
        <v>1047.9999999999998</v>
      </c>
      <c r="CH16" s="116" t="b">
        <f t="shared" si="1"/>
        <v>1</v>
      </c>
    </row>
    <row r="17" spans="2:86" ht="15" customHeight="1" x14ac:dyDescent="0.25">
      <c r="B17" s="84" t="s">
        <v>186</v>
      </c>
      <c r="C17" s="85"/>
      <c r="D17" s="85"/>
      <c r="E17" s="85"/>
      <c r="F17" s="86"/>
      <c r="G17" s="87"/>
      <c r="H17" s="86"/>
      <c r="I17" s="86"/>
      <c r="J17" s="88"/>
      <c r="K17" s="9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G17" s="116">
        <f t="shared" si="0"/>
        <v>0</v>
      </c>
      <c r="CH17" s="116" t="b">
        <f t="shared" si="1"/>
        <v>1</v>
      </c>
    </row>
    <row r="18" spans="2:86" ht="15" customHeight="1" x14ac:dyDescent="0.25">
      <c r="B18" s="73" t="s">
        <v>223</v>
      </c>
      <c r="C18" s="11" t="s">
        <v>11</v>
      </c>
      <c r="D18" s="11">
        <v>41244</v>
      </c>
      <c r="E18" s="11">
        <v>41456</v>
      </c>
      <c r="F18" s="46">
        <v>160</v>
      </c>
      <c r="G18" s="49">
        <v>0.85</v>
      </c>
      <c r="H18" s="94">
        <f>F18*G18</f>
        <v>136</v>
      </c>
      <c r="I18" s="46">
        <v>7</v>
      </c>
      <c r="J18" s="95">
        <f>H18/I18</f>
        <v>19.428571428571427</v>
      </c>
      <c r="K18" s="93"/>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99"/>
      <c r="BJ18" s="29"/>
      <c r="BK18" s="29"/>
      <c r="BL18" s="29"/>
      <c r="BM18" s="29"/>
      <c r="BN18" s="29"/>
      <c r="BO18" s="29"/>
      <c r="BP18" s="29"/>
      <c r="BQ18" s="29"/>
      <c r="BR18" s="29"/>
      <c r="BS18" s="96">
        <f t="shared" ref="BS18:BY18" si="9">$J18</f>
        <v>19.428571428571427</v>
      </c>
      <c r="BT18" s="96">
        <f t="shared" si="9"/>
        <v>19.428571428571427</v>
      </c>
      <c r="BU18" s="96">
        <f t="shared" si="9"/>
        <v>19.428571428571427</v>
      </c>
      <c r="BV18" s="96">
        <f t="shared" si="9"/>
        <v>19.428571428571427</v>
      </c>
      <c r="BW18" s="96">
        <f t="shared" si="9"/>
        <v>19.428571428571427</v>
      </c>
      <c r="BX18" s="96">
        <f t="shared" si="9"/>
        <v>19.428571428571427</v>
      </c>
      <c r="BY18" s="96">
        <f t="shared" si="9"/>
        <v>19.428571428571427</v>
      </c>
      <c r="BZ18" s="29"/>
      <c r="CA18" s="29"/>
      <c r="CB18" s="29"/>
      <c r="CC18" s="29"/>
      <c r="CD18" s="29"/>
      <c r="CE18" s="29"/>
      <c r="CG18" s="116">
        <f t="shared" si="0"/>
        <v>136</v>
      </c>
      <c r="CH18" s="116" t="b">
        <f t="shared" si="1"/>
        <v>1</v>
      </c>
    </row>
    <row r="19" spans="2:86" ht="15" customHeight="1" x14ac:dyDescent="0.25">
      <c r="B19" s="118" t="s">
        <v>6</v>
      </c>
      <c r="C19" s="119"/>
      <c r="D19" s="120"/>
      <c r="E19" s="120"/>
      <c r="F19" s="89">
        <f>SUM(F4:F18)</f>
        <v>7860</v>
      </c>
      <c r="G19" s="90" t="s">
        <v>7</v>
      </c>
      <c r="H19" s="89">
        <f>SUM(H4:H18)</f>
        <v>3468</v>
      </c>
      <c r="I19" s="89" t="s">
        <v>7</v>
      </c>
      <c r="J19" s="91" t="s">
        <v>7</v>
      </c>
      <c r="L19" s="92">
        <f t="shared" ref="L19:AQ19" si="10">SUM(L3:L18)</f>
        <v>0</v>
      </c>
      <c r="M19" s="92">
        <f t="shared" si="10"/>
        <v>28</v>
      </c>
      <c r="N19" s="92">
        <f t="shared" si="10"/>
        <v>28</v>
      </c>
      <c r="O19" s="92">
        <f t="shared" si="10"/>
        <v>28</v>
      </c>
      <c r="P19" s="92">
        <f t="shared" si="10"/>
        <v>28</v>
      </c>
      <c r="Q19" s="92">
        <f t="shared" si="10"/>
        <v>28</v>
      </c>
      <c r="R19" s="92">
        <f t="shared" si="10"/>
        <v>53.833333333333329</v>
      </c>
      <c r="S19" s="92">
        <f t="shared" si="10"/>
        <v>81.833333333333329</v>
      </c>
      <c r="T19" s="92">
        <f t="shared" si="10"/>
        <v>81.833333333333329</v>
      </c>
      <c r="U19" s="92">
        <f t="shared" si="10"/>
        <v>81.833333333333329</v>
      </c>
      <c r="V19" s="92">
        <f t="shared" si="10"/>
        <v>81.833333333333329</v>
      </c>
      <c r="W19" s="92">
        <f t="shared" si="10"/>
        <v>25.833333333333332</v>
      </c>
      <c r="X19" s="92">
        <f t="shared" si="10"/>
        <v>121.83333333333333</v>
      </c>
      <c r="Y19" s="92">
        <f t="shared" si="10"/>
        <v>121.83333333333333</v>
      </c>
      <c r="Z19" s="92">
        <f t="shared" si="10"/>
        <v>121.83333333333333</v>
      </c>
      <c r="AA19" s="92">
        <f t="shared" si="10"/>
        <v>25.833333333333332</v>
      </c>
      <c r="AB19" s="92">
        <f t="shared" si="10"/>
        <v>25.833333333333332</v>
      </c>
      <c r="AC19" s="92">
        <f t="shared" si="10"/>
        <v>25.833333333333332</v>
      </c>
      <c r="AD19" s="92">
        <f t="shared" si="10"/>
        <v>0</v>
      </c>
      <c r="AE19" s="92">
        <f t="shared" si="10"/>
        <v>0</v>
      </c>
      <c r="AF19" s="92">
        <f t="shared" si="10"/>
        <v>0</v>
      </c>
      <c r="AG19" s="92">
        <f t="shared" si="10"/>
        <v>0</v>
      </c>
      <c r="AH19" s="92">
        <f t="shared" si="10"/>
        <v>0</v>
      </c>
      <c r="AI19" s="92">
        <f t="shared" si="10"/>
        <v>0</v>
      </c>
      <c r="AJ19" s="92">
        <f t="shared" si="10"/>
        <v>0</v>
      </c>
      <c r="AK19" s="92">
        <f t="shared" si="10"/>
        <v>96</v>
      </c>
      <c r="AL19" s="92">
        <f t="shared" si="10"/>
        <v>96</v>
      </c>
      <c r="AM19" s="92">
        <f t="shared" si="10"/>
        <v>45</v>
      </c>
      <c r="AN19" s="92">
        <f t="shared" si="10"/>
        <v>45</v>
      </c>
      <c r="AO19" s="92">
        <f t="shared" si="10"/>
        <v>45</v>
      </c>
      <c r="AP19" s="92">
        <f t="shared" si="10"/>
        <v>45</v>
      </c>
      <c r="AQ19" s="92">
        <f t="shared" si="10"/>
        <v>0</v>
      </c>
      <c r="AR19" s="92">
        <f t="shared" ref="AR19:BW19" si="11">SUM(AR3:AR18)</f>
        <v>0</v>
      </c>
      <c r="AS19" s="92">
        <f t="shared" si="11"/>
        <v>0</v>
      </c>
      <c r="AT19" s="92">
        <f t="shared" si="11"/>
        <v>144.66666666666666</v>
      </c>
      <c r="AU19" s="92">
        <f t="shared" si="11"/>
        <v>144.66666666666666</v>
      </c>
      <c r="AV19" s="92">
        <f t="shared" si="11"/>
        <v>185.33333333333331</v>
      </c>
      <c r="AW19" s="92">
        <f t="shared" si="11"/>
        <v>40.666666666666664</v>
      </c>
      <c r="AX19" s="92">
        <f t="shared" si="11"/>
        <v>40.666666666666664</v>
      </c>
      <c r="AY19" s="92">
        <f t="shared" si="11"/>
        <v>40.666666666666664</v>
      </c>
      <c r="AZ19" s="92">
        <f t="shared" si="11"/>
        <v>40.666666666666664</v>
      </c>
      <c r="BA19" s="92">
        <f t="shared" si="11"/>
        <v>40.666666666666664</v>
      </c>
      <c r="BB19" s="92">
        <f t="shared" si="11"/>
        <v>40.666666666666664</v>
      </c>
      <c r="BC19" s="92">
        <f t="shared" si="11"/>
        <v>40.666666666666664</v>
      </c>
      <c r="BD19" s="92">
        <f t="shared" si="11"/>
        <v>40.666666666666664</v>
      </c>
      <c r="BE19" s="92">
        <f t="shared" si="11"/>
        <v>40.666666666666664</v>
      </c>
      <c r="BF19" s="92">
        <f t="shared" si="11"/>
        <v>40.666666666666664</v>
      </c>
      <c r="BG19" s="92">
        <f t="shared" si="11"/>
        <v>40.666666666666664</v>
      </c>
      <c r="BH19" s="92">
        <f t="shared" si="11"/>
        <v>0</v>
      </c>
      <c r="BI19" s="92">
        <f t="shared" si="11"/>
        <v>0</v>
      </c>
      <c r="BJ19" s="92">
        <f t="shared" si="11"/>
        <v>0</v>
      </c>
      <c r="BK19" s="92">
        <f t="shared" si="11"/>
        <v>52.4</v>
      </c>
      <c r="BL19" s="92">
        <f t="shared" si="11"/>
        <v>52.4</v>
      </c>
      <c r="BM19" s="92">
        <f t="shared" si="11"/>
        <v>52.4</v>
      </c>
      <c r="BN19" s="92">
        <f t="shared" si="11"/>
        <v>52.4</v>
      </c>
      <c r="BO19" s="92">
        <f t="shared" si="11"/>
        <v>52.4</v>
      </c>
      <c r="BP19" s="92">
        <f t="shared" si="11"/>
        <v>52.4</v>
      </c>
      <c r="BQ19" s="92">
        <f t="shared" si="11"/>
        <v>52.4</v>
      </c>
      <c r="BR19" s="92">
        <f t="shared" si="11"/>
        <v>52.4</v>
      </c>
      <c r="BS19" s="92">
        <f t="shared" si="11"/>
        <v>71.828571428571422</v>
      </c>
      <c r="BT19" s="92">
        <f t="shared" si="11"/>
        <v>71.828571428571422</v>
      </c>
      <c r="BU19" s="92">
        <f t="shared" si="11"/>
        <v>71.828571428571422</v>
      </c>
      <c r="BV19" s="92">
        <f t="shared" si="11"/>
        <v>71.828571428571422</v>
      </c>
      <c r="BW19" s="92">
        <f t="shared" si="11"/>
        <v>71.828571428571422</v>
      </c>
      <c r="BX19" s="92">
        <f t="shared" ref="BX19:BY19" si="12">SUM(BX3:BX18)</f>
        <v>71.828571428571422</v>
      </c>
      <c r="BY19" s="92">
        <f t="shared" si="12"/>
        <v>71.828571428571422</v>
      </c>
      <c r="BZ19" s="92">
        <f t="shared" ref="BZ19:CD19" si="13">SUM(BZ3:BZ18)</f>
        <v>52.4</v>
      </c>
      <c r="CA19" s="92">
        <f t="shared" si="13"/>
        <v>52.4</v>
      </c>
      <c r="CB19" s="92">
        <f t="shared" si="13"/>
        <v>52.4</v>
      </c>
      <c r="CC19" s="92">
        <f t="shared" si="13"/>
        <v>52.4</v>
      </c>
      <c r="CD19" s="92">
        <f t="shared" si="13"/>
        <v>52.4</v>
      </c>
      <c r="CE19" s="92">
        <f>SUM(CE3:CE18)</f>
        <v>0</v>
      </c>
    </row>
    <row r="20" spans="2:86" x14ac:dyDescent="0.25">
      <c r="L20" s="121"/>
      <c r="M20" s="121"/>
      <c r="N20" s="12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row>
    <row r="21" spans="2:86" x14ac:dyDescent="0.2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row>
    <row r="22" spans="2:86" x14ac:dyDescent="0.25">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row>
  </sheetData>
  <mergeCells count="3">
    <mergeCell ref="B19:E19"/>
    <mergeCell ref="L20:N20"/>
    <mergeCell ref="CG3:CH3"/>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
  <sheetViews>
    <sheetView showGridLines="0" zoomScale="115" zoomScaleNormal="115" zoomScaleSheetLayoutView="130" workbookViewId="0">
      <pane xSplit="1" ySplit="4" topLeftCell="B5" activePane="bottomRight" state="frozen"/>
      <selection pane="topRight" activeCell="C1" sqref="C1"/>
      <selection pane="bottomLeft" activeCell="A5" sqref="A5"/>
      <selection pane="bottomRight" activeCell="F6" sqref="F6"/>
    </sheetView>
  </sheetViews>
  <sheetFormatPr defaultRowHeight="15" x14ac:dyDescent="0.25"/>
  <cols>
    <col min="1" max="1" width="3.42578125" customWidth="1"/>
    <col min="2" max="2" width="15" customWidth="1"/>
    <col min="3" max="3" width="14.85546875" customWidth="1"/>
    <col min="4" max="4" width="8.5703125" customWidth="1"/>
    <col min="5" max="6" width="9.140625" customWidth="1"/>
    <col min="7" max="7" width="6.42578125" customWidth="1"/>
    <col min="8" max="8" width="7" customWidth="1"/>
    <col min="9" max="9" width="9" customWidth="1"/>
    <col min="10" max="10" width="4.7109375" hidden="1" customWidth="1"/>
    <col min="11" max="11" width="12" customWidth="1"/>
    <col min="12" max="12" width="10.42578125" customWidth="1"/>
    <col min="13" max="13" width="12" customWidth="1"/>
    <col min="14" max="14" width="7.140625" customWidth="1"/>
    <col min="15" max="15" width="8.5703125" customWidth="1"/>
    <col min="16" max="16" width="8.28515625" customWidth="1"/>
    <col min="17" max="17" width="5.42578125" hidden="1" customWidth="1"/>
  </cols>
  <sheetData>
    <row r="2" spans="2:17" x14ac:dyDescent="0.25">
      <c r="B2" s="130" t="s">
        <v>115</v>
      </c>
      <c r="C2" s="131"/>
      <c r="D2" s="131"/>
      <c r="E2" s="131"/>
      <c r="F2" s="131"/>
      <c r="G2" s="132"/>
      <c r="H2" s="123" t="s">
        <v>122</v>
      </c>
      <c r="I2" s="123"/>
      <c r="J2" s="123"/>
      <c r="K2" s="123" t="s">
        <v>127</v>
      </c>
      <c r="L2" s="123"/>
      <c r="M2" s="123"/>
      <c r="N2" s="123" t="s">
        <v>132</v>
      </c>
      <c r="O2" s="123"/>
      <c r="P2" s="123"/>
      <c r="Q2" s="123"/>
    </row>
    <row r="3" spans="2:17" ht="18" customHeight="1" x14ac:dyDescent="0.25">
      <c r="B3" s="57" t="s">
        <v>116</v>
      </c>
      <c r="C3" s="57" t="s">
        <v>117</v>
      </c>
      <c r="D3" s="57" t="s">
        <v>118</v>
      </c>
      <c r="E3" s="57" t="s">
        <v>119</v>
      </c>
      <c r="F3" s="57" t="s">
        <v>120</v>
      </c>
      <c r="G3" s="57" t="s">
        <v>121</v>
      </c>
      <c r="H3" s="57" t="s">
        <v>123</v>
      </c>
      <c r="I3" s="58" t="s">
        <v>125</v>
      </c>
      <c r="J3" s="59" t="s">
        <v>126</v>
      </c>
      <c r="K3" s="57" t="s">
        <v>128</v>
      </c>
      <c r="L3" s="57" t="s">
        <v>130</v>
      </c>
      <c r="M3" s="57" t="s">
        <v>131</v>
      </c>
      <c r="N3" s="57" t="s">
        <v>133</v>
      </c>
      <c r="O3" s="57" t="s">
        <v>134</v>
      </c>
      <c r="P3" s="57" t="s">
        <v>135</v>
      </c>
      <c r="Q3" s="36" t="s">
        <v>136</v>
      </c>
    </row>
    <row r="4" spans="2:17" ht="40.5" customHeight="1" x14ac:dyDescent="0.25">
      <c r="B4" s="60" t="s">
        <v>170</v>
      </c>
      <c r="C4" s="60" t="s">
        <v>171</v>
      </c>
      <c r="D4" s="60" t="s">
        <v>172</v>
      </c>
      <c r="E4" s="60" t="s">
        <v>173</v>
      </c>
      <c r="F4" s="60"/>
      <c r="G4" s="60" t="s">
        <v>174</v>
      </c>
      <c r="H4" s="60" t="s">
        <v>124</v>
      </c>
      <c r="I4" s="60" t="s">
        <v>175</v>
      </c>
      <c r="J4" s="60" t="s">
        <v>176</v>
      </c>
      <c r="K4" s="60" t="s">
        <v>129</v>
      </c>
      <c r="L4" s="60" t="s">
        <v>177</v>
      </c>
      <c r="M4" s="60" t="s">
        <v>178</v>
      </c>
      <c r="N4" s="60" t="s">
        <v>179</v>
      </c>
      <c r="O4" s="60" t="s">
        <v>180</v>
      </c>
      <c r="P4" s="60" t="s">
        <v>175</v>
      </c>
      <c r="Q4" s="35" t="s">
        <v>137</v>
      </c>
    </row>
    <row r="5" spans="2:17" ht="45" customHeight="1" x14ac:dyDescent="0.25">
      <c r="B5" s="65" t="s">
        <v>181</v>
      </c>
      <c r="C5" s="65" t="s">
        <v>199</v>
      </c>
      <c r="D5" s="65" t="s">
        <v>138</v>
      </c>
      <c r="E5" s="65" t="s">
        <v>81</v>
      </c>
      <c r="F5" s="66" t="s">
        <v>139</v>
      </c>
      <c r="G5" s="67">
        <v>0</v>
      </c>
      <c r="H5" s="67">
        <v>0</v>
      </c>
      <c r="I5" s="68">
        <v>0</v>
      </c>
      <c r="J5" s="69" t="s">
        <v>7</v>
      </c>
      <c r="K5" s="65" t="s">
        <v>187</v>
      </c>
      <c r="L5" s="65" t="s">
        <v>155</v>
      </c>
      <c r="M5" s="65" t="s">
        <v>193</v>
      </c>
      <c r="N5" s="67">
        <v>0</v>
      </c>
      <c r="O5" s="67">
        <v>0</v>
      </c>
      <c r="P5" s="70">
        <v>0</v>
      </c>
      <c r="Q5" s="43" t="s">
        <v>7</v>
      </c>
    </row>
    <row r="6" spans="2:17" ht="45" customHeight="1" x14ac:dyDescent="0.25">
      <c r="B6" s="65" t="s">
        <v>182</v>
      </c>
      <c r="C6" s="65" t="s">
        <v>199</v>
      </c>
      <c r="D6" s="71" t="s">
        <v>138</v>
      </c>
      <c r="E6" s="71" t="s">
        <v>81</v>
      </c>
      <c r="F6" s="66" t="s">
        <v>194</v>
      </c>
      <c r="G6" s="67">
        <v>0</v>
      </c>
      <c r="H6" s="67">
        <v>0</v>
      </c>
      <c r="I6" s="68">
        <v>0</v>
      </c>
      <c r="J6" s="72" t="s">
        <v>7</v>
      </c>
      <c r="K6" s="65" t="s">
        <v>188</v>
      </c>
      <c r="L6" s="71" t="s">
        <v>155</v>
      </c>
      <c r="M6" s="65" t="s">
        <v>193</v>
      </c>
      <c r="N6" s="67">
        <v>0</v>
      </c>
      <c r="O6" s="67">
        <v>0</v>
      </c>
      <c r="P6" s="70">
        <v>0</v>
      </c>
      <c r="Q6" s="43" t="s">
        <v>7</v>
      </c>
    </row>
    <row r="7" spans="2:17" ht="45" customHeight="1" x14ac:dyDescent="0.25">
      <c r="B7" s="65" t="s">
        <v>183</v>
      </c>
      <c r="C7" s="65" t="s">
        <v>199</v>
      </c>
      <c r="D7" s="71" t="s">
        <v>108</v>
      </c>
      <c r="E7" s="71" t="s">
        <v>81</v>
      </c>
      <c r="F7" s="66" t="s">
        <v>195</v>
      </c>
      <c r="G7" s="67">
        <v>0</v>
      </c>
      <c r="H7" s="67">
        <v>0</v>
      </c>
      <c r="I7" s="68">
        <v>0</v>
      </c>
      <c r="J7" s="72" t="s">
        <v>7</v>
      </c>
      <c r="K7" s="65" t="s">
        <v>189</v>
      </c>
      <c r="L7" s="71" t="s">
        <v>155</v>
      </c>
      <c r="M7" s="65" t="s">
        <v>193</v>
      </c>
      <c r="N7" s="67">
        <v>0</v>
      </c>
      <c r="O7" s="67">
        <v>0</v>
      </c>
      <c r="P7" s="70">
        <v>0</v>
      </c>
      <c r="Q7" s="34" t="s">
        <v>7</v>
      </c>
    </row>
    <row r="8" spans="2:17" ht="45" customHeight="1" x14ac:dyDescent="0.25">
      <c r="B8" s="65" t="s">
        <v>184</v>
      </c>
      <c r="C8" s="65" t="s">
        <v>199</v>
      </c>
      <c r="D8" s="71" t="s">
        <v>138</v>
      </c>
      <c r="E8" s="71" t="s">
        <v>81</v>
      </c>
      <c r="F8" s="66" t="s">
        <v>196</v>
      </c>
      <c r="G8" s="67">
        <v>0</v>
      </c>
      <c r="H8" s="67">
        <v>0</v>
      </c>
      <c r="I8" s="68">
        <v>0</v>
      </c>
      <c r="J8" s="72" t="s">
        <v>7</v>
      </c>
      <c r="K8" s="65" t="s">
        <v>190</v>
      </c>
      <c r="L8" s="71" t="s">
        <v>155</v>
      </c>
      <c r="M8" s="65" t="s">
        <v>193</v>
      </c>
      <c r="N8" s="67">
        <v>0</v>
      </c>
      <c r="O8" s="67">
        <v>0</v>
      </c>
      <c r="P8" s="70">
        <v>0</v>
      </c>
      <c r="Q8" s="34" t="s">
        <v>7</v>
      </c>
    </row>
    <row r="9" spans="2:17" ht="45" customHeight="1" x14ac:dyDescent="0.25">
      <c r="B9" s="65" t="s">
        <v>185</v>
      </c>
      <c r="C9" s="65" t="s">
        <v>199</v>
      </c>
      <c r="D9" s="71" t="s">
        <v>158</v>
      </c>
      <c r="E9" s="71" t="s">
        <v>157</v>
      </c>
      <c r="F9" s="66" t="s">
        <v>197</v>
      </c>
      <c r="G9" s="67">
        <v>0</v>
      </c>
      <c r="H9" s="67">
        <v>0</v>
      </c>
      <c r="I9" s="68">
        <v>0</v>
      </c>
      <c r="J9" s="72" t="s">
        <v>7</v>
      </c>
      <c r="K9" s="65" t="s">
        <v>191</v>
      </c>
      <c r="L9" s="71" t="s">
        <v>155</v>
      </c>
      <c r="M9" s="65" t="s">
        <v>193</v>
      </c>
      <c r="N9" s="67">
        <v>0</v>
      </c>
      <c r="O9" s="67">
        <v>0</v>
      </c>
      <c r="P9" s="70">
        <v>0</v>
      </c>
    </row>
    <row r="10" spans="2:17" ht="45" customHeight="1" x14ac:dyDescent="0.25">
      <c r="B10" s="65" t="s">
        <v>186</v>
      </c>
      <c r="C10" s="65" t="s">
        <v>199</v>
      </c>
      <c r="D10" s="71" t="s">
        <v>158</v>
      </c>
      <c r="E10" s="71" t="s">
        <v>157</v>
      </c>
      <c r="F10" s="66" t="s">
        <v>198</v>
      </c>
      <c r="G10" s="67">
        <v>0</v>
      </c>
      <c r="H10" s="67">
        <v>0</v>
      </c>
      <c r="I10" s="68">
        <v>0</v>
      </c>
      <c r="J10" s="72" t="s">
        <v>7</v>
      </c>
      <c r="K10" s="65" t="s">
        <v>192</v>
      </c>
      <c r="L10" s="71" t="s">
        <v>156</v>
      </c>
      <c r="M10" s="65" t="s">
        <v>193</v>
      </c>
      <c r="N10" s="67">
        <v>0</v>
      </c>
      <c r="O10" s="67">
        <v>0</v>
      </c>
      <c r="P10" s="70">
        <v>0</v>
      </c>
    </row>
  </sheetData>
  <mergeCells count="4">
    <mergeCell ref="H2:J2"/>
    <mergeCell ref="K2:M2"/>
    <mergeCell ref="N2:Q2"/>
    <mergeCell ref="B2:G2"/>
  </mergeCells>
  <pageMargins left="0.19685039370078741" right="0.19685039370078741" top="0.78740157480314965" bottom="0.78740157480314965" header="0.31496062992125984" footer="0.31496062992125984"/>
  <pageSetup paperSize="9" scale="96"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00"/>
  <sheetViews>
    <sheetView zoomScale="85" zoomScaleNormal="85" workbookViewId="0">
      <selection activeCell="J36" sqref="J36"/>
    </sheetView>
  </sheetViews>
  <sheetFormatPr defaultRowHeight="11.25" x14ac:dyDescent="0.2"/>
  <cols>
    <col min="1" max="1" width="2.5703125" style="32" customWidth="1"/>
    <col min="2" max="2" width="73.7109375" style="31" customWidth="1"/>
    <col min="3" max="22" width="6.7109375" style="31" customWidth="1"/>
    <col min="23" max="23" width="1.140625" style="32" customWidth="1"/>
    <col min="24" max="25" width="6.7109375" style="31" customWidth="1"/>
    <col min="26" max="100" width="9.140625" style="32"/>
    <col min="101" max="16384" width="9.140625" style="31"/>
  </cols>
  <sheetData>
    <row r="1" spans="2:25" s="32" customFormat="1" x14ac:dyDescent="0.2"/>
    <row r="2" spans="2:25" ht="41.25" customHeight="1" x14ac:dyDescent="0.2">
      <c r="B2" s="128" t="s">
        <v>231</v>
      </c>
      <c r="C2" s="124" t="s">
        <v>214</v>
      </c>
      <c r="D2" s="125"/>
      <c r="E2" s="126" t="s">
        <v>215</v>
      </c>
      <c r="F2" s="127"/>
      <c r="G2" s="124" t="s">
        <v>216</v>
      </c>
      <c r="H2" s="125"/>
      <c r="I2" s="126" t="s">
        <v>217</v>
      </c>
      <c r="J2" s="127"/>
      <c r="K2" s="124" t="s">
        <v>218</v>
      </c>
      <c r="L2" s="125"/>
      <c r="M2" s="126" t="s">
        <v>219</v>
      </c>
      <c r="N2" s="127"/>
      <c r="O2" s="124" t="s">
        <v>220</v>
      </c>
      <c r="P2" s="125"/>
      <c r="Q2" s="126" t="s">
        <v>221</v>
      </c>
      <c r="R2" s="127"/>
      <c r="S2" s="124" t="s">
        <v>222</v>
      </c>
      <c r="T2" s="125"/>
      <c r="U2" s="126" t="s">
        <v>223</v>
      </c>
      <c r="V2" s="127"/>
      <c r="X2" s="124" t="s">
        <v>6</v>
      </c>
      <c r="Y2" s="125"/>
    </row>
    <row r="3" spans="2:25" x14ac:dyDescent="0.2">
      <c r="B3" s="129"/>
      <c r="C3" s="30" t="s">
        <v>113</v>
      </c>
      <c r="D3" s="30" t="s">
        <v>114</v>
      </c>
      <c r="E3" s="100" t="s">
        <v>113</v>
      </c>
      <c r="F3" s="100" t="s">
        <v>114</v>
      </c>
      <c r="G3" s="30" t="s">
        <v>113</v>
      </c>
      <c r="H3" s="30" t="s">
        <v>114</v>
      </c>
      <c r="I3" s="100" t="s">
        <v>113</v>
      </c>
      <c r="J3" s="100" t="s">
        <v>114</v>
      </c>
      <c r="K3" s="30" t="s">
        <v>113</v>
      </c>
      <c r="L3" s="30" t="s">
        <v>114</v>
      </c>
      <c r="M3" s="100" t="s">
        <v>113</v>
      </c>
      <c r="N3" s="100" t="s">
        <v>114</v>
      </c>
      <c r="O3" s="30" t="s">
        <v>113</v>
      </c>
      <c r="P3" s="30" t="s">
        <v>114</v>
      </c>
      <c r="Q3" s="100" t="s">
        <v>113</v>
      </c>
      <c r="R3" s="100" t="s">
        <v>114</v>
      </c>
      <c r="S3" s="30" t="s">
        <v>113</v>
      </c>
      <c r="T3" s="30" t="s">
        <v>114</v>
      </c>
      <c r="U3" s="100" t="s">
        <v>113</v>
      </c>
      <c r="V3" s="100" t="s">
        <v>114</v>
      </c>
      <c r="X3" s="30" t="s">
        <v>113</v>
      </c>
      <c r="Y3" s="30" t="s">
        <v>114</v>
      </c>
    </row>
    <row r="4" spans="2:25" x14ac:dyDescent="0.2">
      <c r="B4" s="129"/>
      <c r="C4" s="51">
        <f>CRONOGRAMA!H4</f>
        <v>224</v>
      </c>
      <c r="D4" s="52">
        <f>SUM(D6:D14)</f>
        <v>1</v>
      </c>
      <c r="E4" s="101">
        <f>CRONOGRAMA!H5</f>
        <v>288</v>
      </c>
      <c r="F4" s="102">
        <f>SUM(F6:F14)</f>
        <v>1</v>
      </c>
      <c r="G4" s="51">
        <f>CRONOGRAMA!H7</f>
        <v>168</v>
      </c>
      <c r="H4" s="52">
        <f>SUM(H6:H14)</f>
        <v>1</v>
      </c>
      <c r="I4" s="101">
        <f>CRONOGRAMA!H8</f>
        <v>310</v>
      </c>
      <c r="J4" s="102">
        <f>SUM(J6:J14)</f>
        <v>1</v>
      </c>
      <c r="K4" s="51">
        <f>CRONOGRAMA!H9</f>
        <v>488</v>
      </c>
      <c r="L4" s="52">
        <f>SUM(L6:L14)</f>
        <v>1</v>
      </c>
      <c r="M4" s="101">
        <f>CRONOGRAMA!H11</f>
        <v>192</v>
      </c>
      <c r="N4" s="102">
        <f>SUM(N6:N14)</f>
        <v>1</v>
      </c>
      <c r="O4" s="51">
        <f>CRONOGRAMA!H12</f>
        <v>180</v>
      </c>
      <c r="P4" s="52">
        <f>SUM(P6:P14)</f>
        <v>1</v>
      </c>
      <c r="Q4" s="101">
        <f>CRONOGRAMA!H14</f>
        <v>434</v>
      </c>
      <c r="R4" s="102">
        <f>SUM(R6:R14)</f>
        <v>1</v>
      </c>
      <c r="S4" s="51">
        <f>CRONOGRAMA!H16</f>
        <v>1048</v>
      </c>
      <c r="T4" s="52">
        <f>SUM(T6:T14)</f>
        <v>1</v>
      </c>
      <c r="U4" s="101">
        <f>CRONOGRAMA!H18</f>
        <v>136</v>
      </c>
      <c r="V4" s="102">
        <f>SUM(V6:V14)</f>
        <v>1</v>
      </c>
      <c r="X4" s="51">
        <f>SUM(C4,E4,G4,I4,K4,M4,O4,Q4,S4,U4)</f>
        <v>3468</v>
      </c>
      <c r="Y4" s="52">
        <f>SUM(Y6:Y14)</f>
        <v>1</v>
      </c>
    </row>
    <row r="5" spans="2:25" x14ac:dyDescent="0.2">
      <c r="B5" s="109" t="s">
        <v>159</v>
      </c>
      <c r="C5" s="106"/>
      <c r="D5" s="107"/>
      <c r="E5" s="106"/>
      <c r="F5" s="107"/>
      <c r="G5" s="106"/>
      <c r="H5" s="107"/>
      <c r="I5" s="106"/>
      <c r="J5" s="107"/>
      <c r="K5" s="106"/>
      <c r="L5" s="107"/>
      <c r="M5" s="106"/>
      <c r="N5" s="107"/>
      <c r="O5" s="106"/>
      <c r="P5" s="107"/>
      <c r="Q5" s="106"/>
      <c r="R5" s="107"/>
      <c r="S5" s="106"/>
      <c r="T5" s="107"/>
      <c r="U5" s="106"/>
      <c r="V5" s="108"/>
      <c r="X5" s="103"/>
      <c r="Y5" s="104"/>
    </row>
    <row r="6" spans="2:25" ht="45" customHeight="1" x14ac:dyDescent="0.2">
      <c r="B6" s="110" t="s">
        <v>160</v>
      </c>
      <c r="C6" s="112">
        <v>10</v>
      </c>
      <c r="D6" s="113">
        <f>C6/C$4</f>
        <v>4.4642857142857144E-2</v>
      </c>
      <c r="E6" s="111">
        <v>288</v>
      </c>
      <c r="F6" s="105">
        <f>E6/E$4</f>
        <v>1</v>
      </c>
      <c r="G6" s="112">
        <v>168</v>
      </c>
      <c r="H6" s="113">
        <f>G6/G$4</f>
        <v>1</v>
      </c>
      <c r="I6" s="111">
        <v>310</v>
      </c>
      <c r="J6" s="105">
        <f>I6/I$4</f>
        <v>1</v>
      </c>
      <c r="K6" s="112">
        <v>488</v>
      </c>
      <c r="L6" s="113">
        <f>K6/K$4</f>
        <v>1</v>
      </c>
      <c r="M6" s="111">
        <v>192</v>
      </c>
      <c r="N6" s="105">
        <f>M6/M$4</f>
        <v>1</v>
      </c>
      <c r="O6" s="112">
        <v>180</v>
      </c>
      <c r="P6" s="113">
        <f>O6/O$4</f>
        <v>1</v>
      </c>
      <c r="Q6" s="111">
        <v>434</v>
      </c>
      <c r="R6" s="105">
        <f>Q6/Q$4</f>
        <v>1</v>
      </c>
      <c r="S6" s="112">
        <v>1048</v>
      </c>
      <c r="T6" s="113">
        <f>S6/S$4</f>
        <v>1</v>
      </c>
      <c r="U6" s="111">
        <v>136</v>
      </c>
      <c r="V6" s="105">
        <f>U6/U$4</f>
        <v>1</v>
      </c>
      <c r="X6" s="114">
        <f>SUM(C6,E6,G6,I6,K6,M6,O6,Q6,S6,U6)</f>
        <v>3254</v>
      </c>
      <c r="Y6" s="115">
        <f>X6/X$4</f>
        <v>0.93829296424452135</v>
      </c>
    </row>
    <row r="7" spans="2:25" x14ac:dyDescent="0.2">
      <c r="B7" s="109" t="s">
        <v>161</v>
      </c>
      <c r="C7" s="106"/>
      <c r="D7" s="107"/>
      <c r="E7" s="106"/>
      <c r="F7" s="107"/>
      <c r="G7" s="106"/>
      <c r="H7" s="107"/>
      <c r="I7" s="106"/>
      <c r="J7" s="107"/>
      <c r="K7" s="106"/>
      <c r="L7" s="107"/>
      <c r="M7" s="106"/>
      <c r="N7" s="107"/>
      <c r="O7" s="106"/>
      <c r="P7" s="107"/>
      <c r="Q7" s="106"/>
      <c r="R7" s="107"/>
      <c r="S7" s="106"/>
      <c r="T7" s="107"/>
      <c r="U7" s="106"/>
      <c r="V7" s="108"/>
      <c r="X7" s="103"/>
      <c r="Y7" s="104"/>
    </row>
    <row r="8" spans="2:25" ht="45" customHeight="1" x14ac:dyDescent="0.2">
      <c r="B8" s="110" t="s">
        <v>162</v>
      </c>
      <c r="C8" s="112">
        <v>21</v>
      </c>
      <c r="D8" s="113">
        <f t="shared" ref="D8:F14" si="0">C8/C$4</f>
        <v>9.375E-2</v>
      </c>
      <c r="E8" s="111">
        <v>0</v>
      </c>
      <c r="F8" s="105">
        <f t="shared" si="0"/>
        <v>0</v>
      </c>
      <c r="G8" s="112">
        <v>0</v>
      </c>
      <c r="H8" s="113">
        <f t="shared" ref="H8" si="1">G8/G$4</f>
        <v>0</v>
      </c>
      <c r="I8" s="111">
        <v>0</v>
      </c>
      <c r="J8" s="105">
        <f t="shared" ref="J8" si="2">I8/I$4</f>
        <v>0</v>
      </c>
      <c r="K8" s="112">
        <v>0</v>
      </c>
      <c r="L8" s="113">
        <f t="shared" ref="L8" si="3">K8/K$4</f>
        <v>0</v>
      </c>
      <c r="M8" s="111">
        <v>0</v>
      </c>
      <c r="N8" s="105">
        <f t="shared" ref="N8" si="4">M8/M$4</f>
        <v>0</v>
      </c>
      <c r="O8" s="112">
        <v>0</v>
      </c>
      <c r="P8" s="113">
        <f t="shared" ref="P8" si="5">O8/O$4</f>
        <v>0</v>
      </c>
      <c r="Q8" s="111">
        <v>0</v>
      </c>
      <c r="R8" s="105">
        <f t="shared" ref="R8" si="6">Q8/Q$4</f>
        <v>0</v>
      </c>
      <c r="S8" s="112">
        <v>0</v>
      </c>
      <c r="T8" s="113">
        <f t="shared" ref="T8" si="7">S8/S$4</f>
        <v>0</v>
      </c>
      <c r="U8" s="111">
        <v>0</v>
      </c>
      <c r="V8" s="105">
        <f t="shared" ref="V8" si="8">U8/U$4</f>
        <v>0</v>
      </c>
      <c r="X8" s="114">
        <f>SUM(C8,E8,G8,I8,K8,M8,O8,Q8,S8,U8)</f>
        <v>21</v>
      </c>
      <c r="Y8" s="115">
        <f>X8/X$4</f>
        <v>6.0553633217993079E-3</v>
      </c>
    </row>
    <row r="9" spans="2:25" x14ac:dyDescent="0.2">
      <c r="B9" s="109" t="s">
        <v>163</v>
      </c>
      <c r="C9" s="106"/>
      <c r="D9" s="107"/>
      <c r="E9" s="106"/>
      <c r="F9" s="107"/>
      <c r="G9" s="106"/>
      <c r="H9" s="107"/>
      <c r="I9" s="106"/>
      <c r="J9" s="107"/>
      <c r="K9" s="106"/>
      <c r="L9" s="107"/>
      <c r="M9" s="106"/>
      <c r="N9" s="107"/>
      <c r="O9" s="106"/>
      <c r="P9" s="107"/>
      <c r="Q9" s="106"/>
      <c r="R9" s="107"/>
      <c r="S9" s="106"/>
      <c r="T9" s="107"/>
      <c r="U9" s="106"/>
      <c r="V9" s="108"/>
      <c r="X9" s="103"/>
      <c r="Y9" s="104"/>
    </row>
    <row r="10" spans="2:25" ht="45" customHeight="1" x14ac:dyDescent="0.2">
      <c r="B10" s="110" t="s">
        <v>164</v>
      </c>
      <c r="C10" s="112">
        <v>31</v>
      </c>
      <c r="D10" s="113">
        <f t="shared" si="0"/>
        <v>0.13839285714285715</v>
      </c>
      <c r="E10" s="111">
        <v>0</v>
      </c>
      <c r="F10" s="105">
        <f t="shared" si="0"/>
        <v>0</v>
      </c>
      <c r="G10" s="112">
        <v>0</v>
      </c>
      <c r="H10" s="113">
        <f t="shared" ref="H10" si="9">G10/G$4</f>
        <v>0</v>
      </c>
      <c r="I10" s="111">
        <v>0</v>
      </c>
      <c r="J10" s="105">
        <f t="shared" ref="J10" si="10">I10/I$4</f>
        <v>0</v>
      </c>
      <c r="K10" s="112">
        <v>0</v>
      </c>
      <c r="L10" s="113">
        <f t="shared" ref="L10" si="11">K10/K$4</f>
        <v>0</v>
      </c>
      <c r="M10" s="111">
        <v>0</v>
      </c>
      <c r="N10" s="105">
        <f t="shared" ref="N10" si="12">M10/M$4</f>
        <v>0</v>
      </c>
      <c r="O10" s="112">
        <v>0</v>
      </c>
      <c r="P10" s="113">
        <f t="shared" ref="P10" si="13">O10/O$4</f>
        <v>0</v>
      </c>
      <c r="Q10" s="111">
        <v>0</v>
      </c>
      <c r="R10" s="105">
        <f t="shared" ref="R10" si="14">Q10/Q$4</f>
        <v>0</v>
      </c>
      <c r="S10" s="112">
        <v>0</v>
      </c>
      <c r="T10" s="113">
        <f t="shared" ref="T10" si="15">S10/S$4</f>
        <v>0</v>
      </c>
      <c r="U10" s="111">
        <v>0</v>
      </c>
      <c r="V10" s="105">
        <f t="shared" ref="V10" si="16">U10/U$4</f>
        <v>0</v>
      </c>
      <c r="X10" s="114">
        <f>SUM(C10,E10,G10,I10,K10,M10,O10,Q10,S10,U10)</f>
        <v>31</v>
      </c>
      <c r="Y10" s="115">
        <f>X10/X$4</f>
        <v>8.9388696655132646E-3</v>
      </c>
    </row>
    <row r="11" spans="2:25" x14ac:dyDescent="0.2">
      <c r="B11" s="109" t="s">
        <v>165</v>
      </c>
      <c r="C11" s="106"/>
      <c r="D11" s="107"/>
      <c r="E11" s="106"/>
      <c r="F11" s="107"/>
      <c r="G11" s="106"/>
      <c r="H11" s="107"/>
      <c r="I11" s="106"/>
      <c r="J11" s="107"/>
      <c r="K11" s="106"/>
      <c r="L11" s="107"/>
      <c r="M11" s="106"/>
      <c r="N11" s="107"/>
      <c r="O11" s="106"/>
      <c r="P11" s="107"/>
      <c r="Q11" s="106"/>
      <c r="R11" s="107"/>
      <c r="S11" s="106"/>
      <c r="T11" s="107"/>
      <c r="U11" s="106"/>
      <c r="V11" s="108"/>
      <c r="X11" s="103"/>
      <c r="Y11" s="104"/>
    </row>
    <row r="12" spans="2:25" ht="45" customHeight="1" x14ac:dyDescent="0.2">
      <c r="B12" s="110" t="s">
        <v>166</v>
      </c>
      <c r="C12" s="112">
        <v>66</v>
      </c>
      <c r="D12" s="113">
        <f t="shared" si="0"/>
        <v>0.29464285714285715</v>
      </c>
      <c r="E12" s="111">
        <v>0</v>
      </c>
      <c r="F12" s="105">
        <f t="shared" si="0"/>
        <v>0</v>
      </c>
      <c r="G12" s="112">
        <v>0</v>
      </c>
      <c r="H12" s="113">
        <f t="shared" ref="H12" si="17">G12/G$4</f>
        <v>0</v>
      </c>
      <c r="I12" s="111">
        <v>0</v>
      </c>
      <c r="J12" s="105">
        <f>I12/I$4</f>
        <v>0</v>
      </c>
      <c r="K12" s="112">
        <v>0</v>
      </c>
      <c r="L12" s="113">
        <f t="shared" ref="L12" si="18">K12/K$4</f>
        <v>0</v>
      </c>
      <c r="M12" s="111">
        <v>0</v>
      </c>
      <c r="N12" s="105">
        <f t="shared" ref="N12" si="19">M12/M$4</f>
        <v>0</v>
      </c>
      <c r="O12" s="112">
        <v>0</v>
      </c>
      <c r="P12" s="113">
        <f t="shared" ref="P12" si="20">O12/O$4</f>
        <v>0</v>
      </c>
      <c r="Q12" s="111">
        <v>0</v>
      </c>
      <c r="R12" s="105">
        <f t="shared" ref="R12" si="21">Q12/Q$4</f>
        <v>0</v>
      </c>
      <c r="S12" s="112">
        <v>0</v>
      </c>
      <c r="T12" s="113">
        <f t="shared" ref="T12" si="22">S12/S$4</f>
        <v>0</v>
      </c>
      <c r="U12" s="111">
        <v>0</v>
      </c>
      <c r="V12" s="105">
        <f t="shared" ref="V12" si="23">U12/U$4</f>
        <v>0</v>
      </c>
      <c r="X12" s="114">
        <f>SUM(C12,E12,G12,I12,K12,M12,O12,Q12,S12,U12)</f>
        <v>66</v>
      </c>
      <c r="Y12" s="115">
        <f>X12/X$4</f>
        <v>1.9031141868512111E-2</v>
      </c>
    </row>
    <row r="13" spans="2:25" x14ac:dyDescent="0.2">
      <c r="B13" s="109" t="s">
        <v>167</v>
      </c>
      <c r="C13" s="106"/>
      <c r="D13" s="107"/>
      <c r="E13" s="106"/>
      <c r="F13" s="107"/>
      <c r="G13" s="106"/>
      <c r="H13" s="107"/>
      <c r="I13" s="106"/>
      <c r="J13" s="107"/>
      <c r="K13" s="106"/>
      <c r="L13" s="107"/>
      <c r="M13" s="106"/>
      <c r="N13" s="107"/>
      <c r="O13" s="106"/>
      <c r="P13" s="107"/>
      <c r="Q13" s="106"/>
      <c r="R13" s="107"/>
      <c r="S13" s="106"/>
      <c r="T13" s="107"/>
      <c r="U13" s="106"/>
      <c r="V13" s="108"/>
      <c r="X13" s="103"/>
      <c r="Y13" s="104"/>
    </row>
    <row r="14" spans="2:25" ht="45" customHeight="1" x14ac:dyDescent="0.2">
      <c r="B14" s="110" t="s">
        <v>168</v>
      </c>
      <c r="C14" s="112">
        <v>96</v>
      </c>
      <c r="D14" s="113">
        <f t="shared" si="0"/>
        <v>0.42857142857142855</v>
      </c>
      <c r="E14" s="111">
        <v>0</v>
      </c>
      <c r="F14" s="105">
        <f t="shared" si="0"/>
        <v>0</v>
      </c>
      <c r="G14" s="112">
        <v>0</v>
      </c>
      <c r="H14" s="113">
        <f t="shared" ref="H14" si="24">G14/G$4</f>
        <v>0</v>
      </c>
      <c r="I14" s="111">
        <v>0</v>
      </c>
      <c r="J14" s="105">
        <f t="shared" ref="J14" si="25">I14/I$4</f>
        <v>0</v>
      </c>
      <c r="K14" s="112">
        <v>0</v>
      </c>
      <c r="L14" s="113">
        <f t="shared" ref="L14" si="26">K14/K$4</f>
        <v>0</v>
      </c>
      <c r="M14" s="111">
        <v>0</v>
      </c>
      <c r="N14" s="105">
        <f t="shared" ref="N14" si="27">M14/M$4</f>
        <v>0</v>
      </c>
      <c r="O14" s="112">
        <v>0</v>
      </c>
      <c r="P14" s="113">
        <f t="shared" ref="P14" si="28">O14/O$4</f>
        <v>0</v>
      </c>
      <c r="Q14" s="111">
        <v>0</v>
      </c>
      <c r="R14" s="105">
        <f t="shared" ref="R14" si="29">Q14/Q$4</f>
        <v>0</v>
      </c>
      <c r="S14" s="112">
        <v>0</v>
      </c>
      <c r="T14" s="113">
        <f t="shared" ref="T14" si="30">S14/S$4</f>
        <v>0</v>
      </c>
      <c r="U14" s="111">
        <v>0</v>
      </c>
      <c r="V14" s="105">
        <f t="shared" ref="V14" si="31">U14/U$4</f>
        <v>0</v>
      </c>
      <c r="X14" s="114">
        <f>SUM(C14,E14,G14,I14,K14,M14,O14,Q14,S14,U14)</f>
        <v>96</v>
      </c>
      <c r="Y14" s="115">
        <f>X14/X$4</f>
        <v>2.768166089965398E-2</v>
      </c>
    </row>
    <row r="15" spans="2:25" s="32" customFormat="1" x14ac:dyDescent="0.2"/>
    <row r="16" spans="2:25" s="32" customFormat="1" x14ac:dyDescent="0.2"/>
    <row r="17" spans="7:7" s="32" customFormat="1" x14ac:dyDescent="0.2"/>
    <row r="18" spans="7:7" s="32" customFormat="1" x14ac:dyDescent="0.2"/>
    <row r="19" spans="7:7" s="32" customFormat="1" x14ac:dyDescent="0.2"/>
    <row r="20" spans="7:7" s="32" customFormat="1" x14ac:dyDescent="0.2"/>
    <row r="21" spans="7:7" s="32" customFormat="1" x14ac:dyDescent="0.2"/>
    <row r="22" spans="7:7" s="32" customFormat="1" x14ac:dyDescent="0.2"/>
    <row r="23" spans="7:7" s="32" customFormat="1" x14ac:dyDescent="0.2"/>
    <row r="24" spans="7:7" s="32" customFormat="1" x14ac:dyDescent="0.2"/>
    <row r="25" spans="7:7" s="32" customFormat="1" x14ac:dyDescent="0.2"/>
    <row r="26" spans="7:7" s="32" customFormat="1" x14ac:dyDescent="0.2"/>
    <row r="27" spans="7:7" s="32" customFormat="1" x14ac:dyDescent="0.2"/>
    <row r="28" spans="7:7" s="32" customFormat="1" x14ac:dyDescent="0.2"/>
    <row r="29" spans="7:7" s="32" customFormat="1" x14ac:dyDescent="0.2"/>
    <row r="30" spans="7:7" s="32" customFormat="1" x14ac:dyDescent="0.2"/>
    <row r="31" spans="7:7" s="32" customFormat="1" x14ac:dyDescent="0.2">
      <c r="G31" s="53"/>
    </row>
    <row r="32" spans="7:7" s="32" customFormat="1" x14ac:dyDescent="0.2">
      <c r="G32" s="53"/>
    </row>
    <row r="33" spans="7:7" s="32" customFormat="1" x14ac:dyDescent="0.2">
      <c r="G33" s="53"/>
    </row>
    <row r="34" spans="7:7" s="32" customFormat="1" x14ac:dyDescent="0.2">
      <c r="G34" s="53"/>
    </row>
    <row r="35" spans="7:7" s="32" customFormat="1" x14ac:dyDescent="0.2">
      <c r="G35" s="53"/>
    </row>
    <row r="36" spans="7:7" s="32" customFormat="1" x14ac:dyDescent="0.2">
      <c r="G36" s="53"/>
    </row>
    <row r="37" spans="7:7" s="32" customFormat="1" x14ac:dyDescent="0.2">
      <c r="G37" s="53"/>
    </row>
    <row r="38" spans="7:7" s="32" customFormat="1" x14ac:dyDescent="0.2">
      <c r="G38" s="53"/>
    </row>
    <row r="39" spans="7:7" s="32" customFormat="1" x14ac:dyDescent="0.2">
      <c r="G39" s="53"/>
    </row>
    <row r="40" spans="7:7" s="32" customFormat="1" x14ac:dyDescent="0.2">
      <c r="G40" s="53"/>
    </row>
    <row r="41" spans="7:7" s="32" customFormat="1" x14ac:dyDescent="0.2">
      <c r="G41" s="53"/>
    </row>
    <row r="42" spans="7:7" s="32" customFormat="1" x14ac:dyDescent="0.2"/>
    <row r="43" spans="7:7" s="32" customFormat="1" x14ac:dyDescent="0.2"/>
    <row r="44" spans="7:7" s="32" customFormat="1" x14ac:dyDescent="0.2"/>
    <row r="45" spans="7:7" s="32" customFormat="1" x14ac:dyDescent="0.2"/>
    <row r="46" spans="7:7" s="32" customFormat="1" x14ac:dyDescent="0.2"/>
    <row r="47" spans="7:7" s="32" customFormat="1" x14ac:dyDescent="0.2"/>
    <row r="48" spans="7:7" s="32" customFormat="1" x14ac:dyDescent="0.2"/>
    <row r="49" s="32" customFormat="1" x14ac:dyDescent="0.2"/>
    <row r="50" s="32" customFormat="1" x14ac:dyDescent="0.2"/>
    <row r="51" s="32" customFormat="1" x14ac:dyDescent="0.2"/>
    <row r="52" s="32" customFormat="1" x14ac:dyDescent="0.2"/>
    <row r="53" s="32" customFormat="1" x14ac:dyDescent="0.2"/>
    <row r="54" s="32" customFormat="1" x14ac:dyDescent="0.2"/>
    <row r="55" s="32" customFormat="1" x14ac:dyDescent="0.2"/>
    <row r="56" s="32" customFormat="1" x14ac:dyDescent="0.2"/>
    <row r="57" s="32" customFormat="1" x14ac:dyDescent="0.2"/>
    <row r="58" s="32" customFormat="1" x14ac:dyDescent="0.2"/>
    <row r="59" s="32" customFormat="1" x14ac:dyDescent="0.2"/>
    <row r="60" s="32" customFormat="1" x14ac:dyDescent="0.2"/>
    <row r="61" s="32" customFormat="1" x14ac:dyDescent="0.2"/>
    <row r="62" s="32" customFormat="1" x14ac:dyDescent="0.2"/>
    <row r="63" s="32" customFormat="1" x14ac:dyDescent="0.2"/>
    <row r="64" s="32" customFormat="1" x14ac:dyDescent="0.2"/>
    <row r="65" s="32" customFormat="1" x14ac:dyDescent="0.2"/>
    <row r="66" s="32" customFormat="1" x14ac:dyDescent="0.2"/>
    <row r="67" s="32" customFormat="1" x14ac:dyDescent="0.2"/>
    <row r="68" s="32" customFormat="1" x14ac:dyDescent="0.2"/>
    <row r="69" s="32" customFormat="1" x14ac:dyDescent="0.2"/>
    <row r="70" s="32" customFormat="1" x14ac:dyDescent="0.2"/>
    <row r="71" s="32" customFormat="1" x14ac:dyDescent="0.2"/>
    <row r="72" s="32" customFormat="1" x14ac:dyDescent="0.2"/>
    <row r="73" s="32" customFormat="1" x14ac:dyDescent="0.2"/>
    <row r="74" s="32" customFormat="1" x14ac:dyDescent="0.2"/>
    <row r="75" s="32" customFormat="1" x14ac:dyDescent="0.2"/>
    <row r="76" s="32" customFormat="1" x14ac:dyDescent="0.2"/>
    <row r="77" s="32" customFormat="1" x14ac:dyDescent="0.2"/>
    <row r="78" s="32" customFormat="1" x14ac:dyDescent="0.2"/>
    <row r="79" s="32" customFormat="1" x14ac:dyDescent="0.2"/>
    <row r="80" s="32" customFormat="1" x14ac:dyDescent="0.2"/>
    <row r="81" s="32" customFormat="1" x14ac:dyDescent="0.2"/>
    <row r="82" s="32" customFormat="1" x14ac:dyDescent="0.2"/>
    <row r="83" s="32" customFormat="1" x14ac:dyDescent="0.2"/>
    <row r="84" s="32" customFormat="1" x14ac:dyDescent="0.2"/>
    <row r="85" s="32" customFormat="1" x14ac:dyDescent="0.2"/>
    <row r="86" s="32" customFormat="1" x14ac:dyDescent="0.2"/>
    <row r="87" s="32" customFormat="1" x14ac:dyDescent="0.2"/>
    <row r="88" s="32" customFormat="1" x14ac:dyDescent="0.2"/>
    <row r="89" s="32" customFormat="1" x14ac:dyDescent="0.2"/>
    <row r="90" s="32" customFormat="1" x14ac:dyDescent="0.2"/>
    <row r="91" s="32" customFormat="1" x14ac:dyDescent="0.2"/>
    <row r="92" s="32" customFormat="1" x14ac:dyDescent="0.2"/>
    <row r="93" s="32" customFormat="1" x14ac:dyDescent="0.2"/>
    <row r="94" s="32" customFormat="1" x14ac:dyDescent="0.2"/>
    <row r="95" s="32" customFormat="1" x14ac:dyDescent="0.2"/>
    <row r="96" s="32" customFormat="1" x14ac:dyDescent="0.2"/>
    <row r="97" s="32" customFormat="1" x14ac:dyDescent="0.2"/>
    <row r="98" s="32" customFormat="1" x14ac:dyDescent="0.2"/>
    <row r="99" s="32" customFormat="1" x14ac:dyDescent="0.2"/>
    <row r="100" s="32" customFormat="1" x14ac:dyDescent="0.2"/>
    <row r="101" s="32" customFormat="1" x14ac:dyDescent="0.2"/>
    <row r="102" s="32" customFormat="1" x14ac:dyDescent="0.2"/>
    <row r="103" s="32" customFormat="1" x14ac:dyDescent="0.2"/>
    <row r="104" s="32" customFormat="1" x14ac:dyDescent="0.2"/>
    <row r="105" s="32" customFormat="1" x14ac:dyDescent="0.2"/>
    <row r="106" s="32" customFormat="1" x14ac:dyDescent="0.2"/>
    <row r="107" s="32" customFormat="1" x14ac:dyDescent="0.2"/>
    <row r="108" s="32" customFormat="1" x14ac:dyDescent="0.2"/>
    <row r="109" s="32" customFormat="1" x14ac:dyDescent="0.2"/>
    <row r="110" s="32" customFormat="1" x14ac:dyDescent="0.2"/>
    <row r="111" s="32" customFormat="1" x14ac:dyDescent="0.2"/>
    <row r="112" s="32" customFormat="1" x14ac:dyDescent="0.2"/>
    <row r="113" s="32" customFormat="1" x14ac:dyDescent="0.2"/>
    <row r="114" s="32" customFormat="1" x14ac:dyDescent="0.2"/>
    <row r="115" s="32" customFormat="1" x14ac:dyDescent="0.2"/>
    <row r="116" s="32" customFormat="1" x14ac:dyDescent="0.2"/>
    <row r="117" s="32" customFormat="1" x14ac:dyDescent="0.2"/>
    <row r="118" s="32" customFormat="1" x14ac:dyDescent="0.2"/>
    <row r="119" s="32" customFormat="1" x14ac:dyDescent="0.2"/>
    <row r="120" s="32" customFormat="1" x14ac:dyDescent="0.2"/>
    <row r="121" s="32" customFormat="1" x14ac:dyDescent="0.2"/>
    <row r="122" s="32" customFormat="1" x14ac:dyDescent="0.2"/>
    <row r="123" s="32" customFormat="1" x14ac:dyDescent="0.2"/>
    <row r="124" s="32" customFormat="1" x14ac:dyDescent="0.2"/>
    <row r="125" s="32" customFormat="1" x14ac:dyDescent="0.2"/>
    <row r="126" s="32" customFormat="1" x14ac:dyDescent="0.2"/>
    <row r="127" s="32" customFormat="1" x14ac:dyDescent="0.2"/>
    <row r="128" s="32" customFormat="1" x14ac:dyDescent="0.2"/>
    <row r="129" s="32" customFormat="1" x14ac:dyDescent="0.2"/>
    <row r="130" s="32" customFormat="1" x14ac:dyDescent="0.2"/>
    <row r="131" s="32" customFormat="1" x14ac:dyDescent="0.2"/>
    <row r="132" s="32" customFormat="1" x14ac:dyDescent="0.2"/>
    <row r="133" s="32" customFormat="1" x14ac:dyDescent="0.2"/>
    <row r="134" s="32" customFormat="1" x14ac:dyDescent="0.2"/>
    <row r="135" s="32" customFormat="1" x14ac:dyDescent="0.2"/>
    <row r="136" s="32" customFormat="1" x14ac:dyDescent="0.2"/>
    <row r="137" s="32" customFormat="1" x14ac:dyDescent="0.2"/>
    <row r="138" s="32" customFormat="1" x14ac:dyDescent="0.2"/>
    <row r="139" s="32" customFormat="1" x14ac:dyDescent="0.2"/>
    <row r="140" s="32" customFormat="1" x14ac:dyDescent="0.2"/>
    <row r="141" s="32" customFormat="1" x14ac:dyDescent="0.2"/>
    <row r="142" s="32" customFormat="1" x14ac:dyDescent="0.2"/>
    <row r="143" s="32" customFormat="1" x14ac:dyDescent="0.2"/>
    <row r="144" s="32" customFormat="1" x14ac:dyDescent="0.2"/>
    <row r="145" s="32" customFormat="1" x14ac:dyDescent="0.2"/>
    <row r="146" s="32" customFormat="1" x14ac:dyDescent="0.2"/>
    <row r="147" s="32" customFormat="1" x14ac:dyDescent="0.2"/>
    <row r="148" s="32" customFormat="1" x14ac:dyDescent="0.2"/>
    <row r="149" s="32" customFormat="1" x14ac:dyDescent="0.2"/>
    <row r="150" s="32" customFormat="1" x14ac:dyDescent="0.2"/>
    <row r="151" s="32" customFormat="1" x14ac:dyDescent="0.2"/>
    <row r="152" s="32" customFormat="1" x14ac:dyDescent="0.2"/>
    <row r="153" s="32" customFormat="1" x14ac:dyDescent="0.2"/>
    <row r="154" s="32" customFormat="1" x14ac:dyDescent="0.2"/>
    <row r="155" s="32" customFormat="1" x14ac:dyDescent="0.2"/>
    <row r="156" s="32" customFormat="1" x14ac:dyDescent="0.2"/>
    <row r="157" s="32" customFormat="1" x14ac:dyDescent="0.2"/>
    <row r="158" s="32" customFormat="1" x14ac:dyDescent="0.2"/>
    <row r="159" s="32" customFormat="1" x14ac:dyDescent="0.2"/>
    <row r="160" s="32" customFormat="1" x14ac:dyDescent="0.2"/>
    <row r="161" s="32" customFormat="1" x14ac:dyDescent="0.2"/>
    <row r="162" s="32" customFormat="1" x14ac:dyDescent="0.2"/>
    <row r="163" s="32" customFormat="1" x14ac:dyDescent="0.2"/>
    <row r="164" s="32" customFormat="1" x14ac:dyDescent="0.2"/>
    <row r="165" s="32" customFormat="1" x14ac:dyDescent="0.2"/>
    <row r="166" s="32" customFormat="1" x14ac:dyDescent="0.2"/>
    <row r="167" s="32" customFormat="1" x14ac:dyDescent="0.2"/>
    <row r="168" s="32" customFormat="1" x14ac:dyDescent="0.2"/>
    <row r="169" s="32" customFormat="1" x14ac:dyDescent="0.2"/>
    <row r="170" s="32" customFormat="1" x14ac:dyDescent="0.2"/>
    <row r="171" s="32" customFormat="1" x14ac:dyDescent="0.2"/>
    <row r="172" s="32" customFormat="1" x14ac:dyDescent="0.2"/>
    <row r="173" s="32" customFormat="1" x14ac:dyDescent="0.2"/>
    <row r="174" s="32" customFormat="1" x14ac:dyDescent="0.2"/>
    <row r="175" s="32" customFormat="1" x14ac:dyDescent="0.2"/>
    <row r="176" s="32" customFormat="1" x14ac:dyDescent="0.2"/>
    <row r="177" s="32" customFormat="1" x14ac:dyDescent="0.2"/>
    <row r="178" s="32" customFormat="1" x14ac:dyDescent="0.2"/>
    <row r="179" s="32" customFormat="1" x14ac:dyDescent="0.2"/>
    <row r="180" s="32" customFormat="1" x14ac:dyDescent="0.2"/>
    <row r="181" s="32" customFormat="1" x14ac:dyDescent="0.2"/>
    <row r="182" s="32" customFormat="1" x14ac:dyDescent="0.2"/>
    <row r="183" s="32" customFormat="1" x14ac:dyDescent="0.2"/>
    <row r="184" s="32" customFormat="1" x14ac:dyDescent="0.2"/>
    <row r="185" s="32" customFormat="1" x14ac:dyDescent="0.2"/>
    <row r="186" s="32" customFormat="1" x14ac:dyDescent="0.2"/>
    <row r="187" s="32" customFormat="1" x14ac:dyDescent="0.2"/>
    <row r="188" s="32" customFormat="1" x14ac:dyDescent="0.2"/>
    <row r="189" s="32" customFormat="1" x14ac:dyDescent="0.2"/>
    <row r="190" s="32" customFormat="1" x14ac:dyDescent="0.2"/>
    <row r="191" s="32" customFormat="1" x14ac:dyDescent="0.2"/>
    <row r="192" s="32" customFormat="1" x14ac:dyDescent="0.2"/>
    <row r="193" s="32" customFormat="1" x14ac:dyDescent="0.2"/>
    <row r="194" s="32" customFormat="1" x14ac:dyDescent="0.2"/>
    <row r="195" s="32" customFormat="1" x14ac:dyDescent="0.2"/>
    <row r="196" s="32" customFormat="1" x14ac:dyDescent="0.2"/>
    <row r="197" s="32" customFormat="1" x14ac:dyDescent="0.2"/>
    <row r="198" s="32" customFormat="1" x14ac:dyDescent="0.2"/>
    <row r="199" s="32" customFormat="1" x14ac:dyDescent="0.2"/>
    <row r="200" s="32" customFormat="1" x14ac:dyDescent="0.2"/>
    <row r="201" s="32" customFormat="1" x14ac:dyDescent="0.2"/>
    <row r="202" s="32" customFormat="1" x14ac:dyDescent="0.2"/>
    <row r="203" s="32" customFormat="1" x14ac:dyDescent="0.2"/>
    <row r="204" s="32" customFormat="1" x14ac:dyDescent="0.2"/>
    <row r="205" s="32" customFormat="1" x14ac:dyDescent="0.2"/>
    <row r="206" s="32" customFormat="1" x14ac:dyDescent="0.2"/>
    <row r="207" s="32" customFormat="1" x14ac:dyDescent="0.2"/>
    <row r="208" s="32" customFormat="1" x14ac:dyDescent="0.2"/>
    <row r="209" s="32" customFormat="1" x14ac:dyDescent="0.2"/>
    <row r="210" s="32" customFormat="1" x14ac:dyDescent="0.2"/>
    <row r="211" s="32" customFormat="1" x14ac:dyDescent="0.2"/>
    <row r="212" s="32" customFormat="1" x14ac:dyDescent="0.2"/>
    <row r="213" s="32" customFormat="1" x14ac:dyDescent="0.2"/>
    <row r="214" s="32" customFormat="1" x14ac:dyDescent="0.2"/>
    <row r="215" s="32" customFormat="1" x14ac:dyDescent="0.2"/>
    <row r="216" s="32" customFormat="1" x14ac:dyDescent="0.2"/>
    <row r="217" s="32" customFormat="1" x14ac:dyDescent="0.2"/>
    <row r="218" s="32" customFormat="1" x14ac:dyDescent="0.2"/>
    <row r="219" s="32" customFormat="1" x14ac:dyDescent="0.2"/>
    <row r="220" s="32" customFormat="1" x14ac:dyDescent="0.2"/>
    <row r="221" s="32" customFormat="1" x14ac:dyDescent="0.2"/>
    <row r="222" s="32" customFormat="1" x14ac:dyDescent="0.2"/>
    <row r="223" s="32" customFormat="1" x14ac:dyDescent="0.2"/>
    <row r="224" s="32" customFormat="1" x14ac:dyDescent="0.2"/>
    <row r="225" s="32" customFormat="1" x14ac:dyDescent="0.2"/>
    <row r="226" s="32" customFormat="1" x14ac:dyDescent="0.2"/>
    <row r="227" s="32" customFormat="1" x14ac:dyDescent="0.2"/>
    <row r="228" s="32" customFormat="1" x14ac:dyDescent="0.2"/>
    <row r="229" s="32" customFormat="1" x14ac:dyDescent="0.2"/>
    <row r="230" s="32" customFormat="1" x14ac:dyDescent="0.2"/>
    <row r="231" s="32" customFormat="1" x14ac:dyDescent="0.2"/>
    <row r="232" s="32" customFormat="1" x14ac:dyDescent="0.2"/>
    <row r="233" s="32" customFormat="1" x14ac:dyDescent="0.2"/>
    <row r="234" s="32" customFormat="1" x14ac:dyDescent="0.2"/>
    <row r="235" s="32" customFormat="1" x14ac:dyDescent="0.2"/>
    <row r="236" s="32" customFormat="1" x14ac:dyDescent="0.2"/>
    <row r="237" s="32" customFormat="1" x14ac:dyDescent="0.2"/>
    <row r="238" s="32" customFormat="1" x14ac:dyDescent="0.2"/>
    <row r="239" s="32" customFormat="1" x14ac:dyDescent="0.2"/>
    <row r="240" s="32" customFormat="1" x14ac:dyDescent="0.2"/>
    <row r="241" s="32" customFormat="1" x14ac:dyDescent="0.2"/>
    <row r="242" s="32" customFormat="1" x14ac:dyDescent="0.2"/>
    <row r="243" s="32" customFormat="1" x14ac:dyDescent="0.2"/>
    <row r="244" s="32" customFormat="1" x14ac:dyDescent="0.2"/>
    <row r="245" s="32" customFormat="1" x14ac:dyDescent="0.2"/>
    <row r="246" s="32" customFormat="1" x14ac:dyDescent="0.2"/>
    <row r="247" s="32" customFormat="1" x14ac:dyDescent="0.2"/>
    <row r="248" s="32" customFormat="1" x14ac:dyDescent="0.2"/>
    <row r="249" s="32" customFormat="1" x14ac:dyDescent="0.2"/>
    <row r="250" s="32" customFormat="1" x14ac:dyDescent="0.2"/>
    <row r="251" s="32" customFormat="1" x14ac:dyDescent="0.2"/>
    <row r="252" s="32" customFormat="1" x14ac:dyDescent="0.2"/>
    <row r="253" s="32" customFormat="1" x14ac:dyDescent="0.2"/>
    <row r="254" s="32" customFormat="1" x14ac:dyDescent="0.2"/>
    <row r="255" s="32" customFormat="1" x14ac:dyDescent="0.2"/>
    <row r="256" s="32" customFormat="1" x14ac:dyDescent="0.2"/>
    <row r="257" s="32" customFormat="1" x14ac:dyDescent="0.2"/>
    <row r="258" s="32" customFormat="1" x14ac:dyDescent="0.2"/>
    <row r="259" s="32" customFormat="1" x14ac:dyDescent="0.2"/>
    <row r="260" s="32" customFormat="1" x14ac:dyDescent="0.2"/>
    <row r="261" s="32" customFormat="1" x14ac:dyDescent="0.2"/>
    <row r="262" s="32" customFormat="1" x14ac:dyDescent="0.2"/>
    <row r="263" s="32" customFormat="1" x14ac:dyDescent="0.2"/>
    <row r="264" s="32" customFormat="1" x14ac:dyDescent="0.2"/>
    <row r="265" s="32" customFormat="1" x14ac:dyDescent="0.2"/>
    <row r="266" s="32" customFormat="1" x14ac:dyDescent="0.2"/>
    <row r="267" s="32" customFormat="1" x14ac:dyDescent="0.2"/>
    <row r="268" s="32" customFormat="1" x14ac:dyDescent="0.2"/>
    <row r="269" s="32" customFormat="1" x14ac:dyDescent="0.2"/>
    <row r="270" s="32" customFormat="1" x14ac:dyDescent="0.2"/>
    <row r="271" s="32" customFormat="1" x14ac:dyDescent="0.2"/>
    <row r="272" s="32" customFormat="1" x14ac:dyDescent="0.2"/>
    <row r="273" s="32" customFormat="1" x14ac:dyDescent="0.2"/>
    <row r="274" s="32" customFormat="1" x14ac:dyDescent="0.2"/>
    <row r="275" s="32" customFormat="1" x14ac:dyDescent="0.2"/>
    <row r="276" s="32" customFormat="1" x14ac:dyDescent="0.2"/>
    <row r="277" s="32" customFormat="1" x14ac:dyDescent="0.2"/>
    <row r="278" s="32" customFormat="1" x14ac:dyDescent="0.2"/>
    <row r="279" s="32" customFormat="1" x14ac:dyDescent="0.2"/>
    <row r="280" s="32" customFormat="1" x14ac:dyDescent="0.2"/>
    <row r="281" s="32" customFormat="1" x14ac:dyDescent="0.2"/>
    <row r="282" s="32" customFormat="1" x14ac:dyDescent="0.2"/>
    <row r="283" s="32" customFormat="1" x14ac:dyDescent="0.2"/>
    <row r="284" s="32" customFormat="1" x14ac:dyDescent="0.2"/>
    <row r="285" s="32" customFormat="1" x14ac:dyDescent="0.2"/>
    <row r="286" s="32" customFormat="1" x14ac:dyDescent="0.2"/>
    <row r="287" s="32" customFormat="1" x14ac:dyDescent="0.2"/>
    <row r="288" s="32" customFormat="1" x14ac:dyDescent="0.2"/>
    <row r="289" spans="2:2" s="32" customFormat="1" x14ac:dyDescent="0.2"/>
    <row r="290" spans="2:2" s="32" customFormat="1" x14ac:dyDescent="0.2"/>
    <row r="291" spans="2:2" s="32" customFormat="1" x14ac:dyDescent="0.2"/>
    <row r="292" spans="2:2" s="32" customFormat="1" x14ac:dyDescent="0.2"/>
    <row r="293" spans="2:2" s="32" customFormat="1" x14ac:dyDescent="0.2"/>
    <row r="294" spans="2:2" s="32" customFormat="1" x14ac:dyDescent="0.2"/>
    <row r="295" spans="2:2" s="32" customFormat="1" x14ac:dyDescent="0.2"/>
    <row r="296" spans="2:2" s="32" customFormat="1" x14ac:dyDescent="0.2"/>
    <row r="297" spans="2:2" s="32" customFormat="1" x14ac:dyDescent="0.2"/>
    <row r="298" spans="2:2" s="32" customFormat="1" x14ac:dyDescent="0.2"/>
    <row r="299" spans="2:2" x14ac:dyDescent="0.2">
      <c r="B299" s="32"/>
    </row>
    <row r="300" spans="2:2" x14ac:dyDescent="0.2">
      <c r="B300" s="32"/>
    </row>
  </sheetData>
  <mergeCells count="12">
    <mergeCell ref="C2:D2"/>
    <mergeCell ref="B2:B4"/>
    <mergeCell ref="E2:F2"/>
    <mergeCell ref="G2:H2"/>
    <mergeCell ref="I2:J2"/>
    <mergeCell ref="K2:L2"/>
    <mergeCell ref="M2:N2"/>
    <mergeCell ref="O2:P2"/>
    <mergeCell ref="X2:Y2"/>
    <mergeCell ref="Q2:R2"/>
    <mergeCell ref="S2:T2"/>
    <mergeCell ref="U2:V2"/>
  </mergeCell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view="pageBreakPreview" topLeftCell="A10" zoomScale="115" zoomScaleNormal="85" zoomScaleSheetLayoutView="115" workbookViewId="0">
      <selection activeCell="C26" sqref="C26"/>
    </sheetView>
  </sheetViews>
  <sheetFormatPr defaultRowHeight="15" x14ac:dyDescent="0.25"/>
  <cols>
    <col min="1" max="1" width="2.42578125" customWidth="1"/>
    <col min="2" max="2" width="42.140625" customWidth="1"/>
    <col min="3" max="3" width="126.42578125" customWidth="1"/>
    <col min="4" max="4" width="10.7109375" customWidth="1"/>
  </cols>
  <sheetData>
    <row r="2" spans="2:4" ht="31.5" customHeight="1" x14ac:dyDescent="0.25">
      <c r="B2" s="33" t="s">
        <v>153</v>
      </c>
      <c r="C2" s="33" t="s">
        <v>41</v>
      </c>
      <c r="D2" s="33" t="s">
        <v>154</v>
      </c>
    </row>
    <row r="3" spans="2:4" ht="42" customHeight="1" x14ac:dyDescent="0.25">
      <c r="B3" s="37" t="s">
        <v>79</v>
      </c>
      <c r="C3" s="38" t="s">
        <v>140</v>
      </c>
      <c r="D3" s="41">
        <f>LEN(C3)</f>
        <v>385</v>
      </c>
    </row>
    <row r="4" spans="2:4" ht="42" customHeight="1" x14ac:dyDescent="0.25">
      <c r="B4" s="39" t="s">
        <v>80</v>
      </c>
      <c r="C4" s="40" t="s">
        <v>141</v>
      </c>
      <c r="D4" s="42">
        <f>LEN(C4)</f>
        <v>400</v>
      </c>
    </row>
    <row r="5" spans="2:4" ht="42" customHeight="1" x14ac:dyDescent="0.25">
      <c r="B5" s="37" t="s">
        <v>89</v>
      </c>
      <c r="C5" s="38" t="s">
        <v>142</v>
      </c>
      <c r="D5" s="41">
        <f t="shared" ref="D5:D15" si="0">LEN(C5)</f>
        <v>423</v>
      </c>
    </row>
    <row r="6" spans="2:4" ht="42" customHeight="1" x14ac:dyDescent="0.25">
      <c r="B6" s="39" t="s">
        <v>88</v>
      </c>
      <c r="C6" s="40" t="s">
        <v>143</v>
      </c>
      <c r="D6" s="42">
        <f t="shared" si="0"/>
        <v>435</v>
      </c>
    </row>
    <row r="7" spans="2:4" ht="42" customHeight="1" x14ac:dyDescent="0.25">
      <c r="B7" s="37" t="s">
        <v>86</v>
      </c>
      <c r="C7" s="38" t="s">
        <v>144</v>
      </c>
      <c r="D7" s="41">
        <f t="shared" si="0"/>
        <v>403</v>
      </c>
    </row>
    <row r="8" spans="2:4" ht="42" customHeight="1" x14ac:dyDescent="0.25">
      <c r="B8" s="39" t="s">
        <v>87</v>
      </c>
      <c r="C8" s="40" t="s">
        <v>145</v>
      </c>
      <c r="D8" s="42">
        <f t="shared" si="0"/>
        <v>531</v>
      </c>
    </row>
    <row r="9" spans="2:4" ht="42" customHeight="1" x14ac:dyDescent="0.25">
      <c r="B9" s="37" t="s">
        <v>105</v>
      </c>
      <c r="C9" s="38" t="s">
        <v>146</v>
      </c>
      <c r="D9" s="41">
        <f t="shared" si="0"/>
        <v>413</v>
      </c>
    </row>
    <row r="10" spans="2:4" ht="42" customHeight="1" x14ac:dyDescent="0.25">
      <c r="B10" s="39" t="s">
        <v>106</v>
      </c>
      <c r="C10" s="40" t="s">
        <v>147</v>
      </c>
      <c r="D10" s="42">
        <f t="shared" si="0"/>
        <v>471</v>
      </c>
    </row>
    <row r="11" spans="2:4" ht="42" customHeight="1" x14ac:dyDescent="0.25">
      <c r="B11" s="37" t="s">
        <v>107</v>
      </c>
      <c r="C11" s="38" t="s">
        <v>148</v>
      </c>
      <c r="D11" s="41">
        <f t="shared" si="0"/>
        <v>430</v>
      </c>
    </row>
    <row r="12" spans="2:4" ht="42" customHeight="1" x14ac:dyDescent="0.25">
      <c r="B12" s="39" t="s">
        <v>109</v>
      </c>
      <c r="C12" s="40" t="s">
        <v>149</v>
      </c>
      <c r="D12" s="42">
        <f t="shared" si="0"/>
        <v>446</v>
      </c>
    </row>
    <row r="13" spans="2:4" ht="42" customHeight="1" x14ac:dyDescent="0.25">
      <c r="B13" s="37" t="s">
        <v>110</v>
      </c>
      <c r="C13" s="38" t="s">
        <v>150</v>
      </c>
      <c r="D13" s="41">
        <f t="shared" si="0"/>
        <v>355</v>
      </c>
    </row>
    <row r="14" spans="2:4" ht="42" customHeight="1" x14ac:dyDescent="0.25">
      <c r="B14" s="39" t="s">
        <v>99</v>
      </c>
      <c r="C14" s="40" t="s">
        <v>151</v>
      </c>
      <c r="D14" s="42">
        <f t="shared" si="0"/>
        <v>470</v>
      </c>
    </row>
    <row r="15" spans="2:4" ht="42" customHeight="1" x14ac:dyDescent="0.25">
      <c r="B15" s="37" t="s">
        <v>101</v>
      </c>
      <c r="C15" s="38" t="s">
        <v>152</v>
      </c>
      <c r="D15" s="41">
        <f t="shared" si="0"/>
        <v>512</v>
      </c>
    </row>
    <row r="17" ht="15" customHeight="1" x14ac:dyDescent="0.25"/>
    <row r="19" ht="15" customHeight="1" x14ac:dyDescent="0.25"/>
    <row r="21" ht="15" customHeight="1" x14ac:dyDescent="0.25"/>
    <row r="23" ht="15" customHeight="1" x14ac:dyDescent="0.25"/>
    <row r="25" ht="15" customHeight="1" x14ac:dyDescent="0.25"/>
    <row r="27" ht="15" customHeight="1" x14ac:dyDescent="0.25"/>
  </sheetData>
  <pageMargins left="0.19685039370078741" right="0.19685039370078741" top="0.78740157480314965" bottom="0.78740157480314965" header="0.31496062992125984" footer="0.31496062992125984"/>
  <pageSetup paperSize="9" scale="7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sheetViews>
  <sheetFormatPr defaultRowHeight="15" x14ac:dyDescent="0.25"/>
  <cols>
    <col min="1" max="1" width="2.42578125" customWidth="1"/>
    <col min="2" max="2" width="42.140625" customWidth="1"/>
    <col min="3" max="3" width="126.42578125" customWidth="1"/>
    <col min="4" max="4" width="10.7109375" customWidth="1"/>
  </cols>
  <sheetData>
    <row r="2" spans="2:4" ht="31.5" customHeight="1" x14ac:dyDescent="0.25">
      <c r="B2" s="30" t="s">
        <v>153</v>
      </c>
      <c r="C2" s="30" t="s">
        <v>41</v>
      </c>
      <c r="D2" s="30" t="s">
        <v>200</v>
      </c>
    </row>
    <row r="3" spans="2:4" ht="45" customHeight="1" x14ac:dyDescent="0.25">
      <c r="B3" s="61" t="s">
        <v>201</v>
      </c>
      <c r="C3" s="62" t="s">
        <v>206</v>
      </c>
      <c r="D3" s="54">
        <f>LEN(C3)</f>
        <v>11</v>
      </c>
    </row>
    <row r="4" spans="2:4" ht="45" customHeight="1" x14ac:dyDescent="0.25">
      <c r="B4" s="63" t="s">
        <v>202</v>
      </c>
      <c r="C4" s="64" t="s">
        <v>206</v>
      </c>
      <c r="D4" s="54">
        <f>LEN(C4)</f>
        <v>11</v>
      </c>
    </row>
    <row r="5" spans="2:4" ht="45" customHeight="1" x14ac:dyDescent="0.25">
      <c r="B5" s="61" t="s">
        <v>203</v>
      </c>
      <c r="C5" s="62" t="s">
        <v>206</v>
      </c>
      <c r="D5" s="54">
        <f>LEN(C5)</f>
        <v>11</v>
      </c>
    </row>
    <row r="6" spans="2:4" ht="45" customHeight="1" x14ac:dyDescent="0.25">
      <c r="B6" s="63" t="s">
        <v>204</v>
      </c>
      <c r="C6" s="64" t="s">
        <v>206</v>
      </c>
      <c r="D6" s="54">
        <f t="shared" ref="D6" si="0">LEN(C6)</f>
        <v>11</v>
      </c>
    </row>
    <row r="7" spans="2:4" ht="45" customHeight="1" x14ac:dyDescent="0.25">
      <c r="B7" s="61" t="s">
        <v>205</v>
      </c>
      <c r="C7" s="62" t="s">
        <v>206</v>
      </c>
      <c r="D7" s="54">
        <f t="shared" ref="D7" si="1">LEN(C7)</f>
        <v>11</v>
      </c>
    </row>
    <row r="8" spans="2:4" ht="45" customHeight="1" x14ac:dyDescent="0.25">
      <c r="B8" s="63" t="s">
        <v>207</v>
      </c>
      <c r="C8" s="64" t="s">
        <v>206</v>
      </c>
      <c r="D8" s="54">
        <f>LEN(C8)</f>
        <v>11</v>
      </c>
    </row>
    <row r="9" spans="2:4" ht="45" customHeight="1" x14ac:dyDescent="0.25">
      <c r="B9" s="61" t="s">
        <v>208</v>
      </c>
      <c r="C9" s="62" t="s">
        <v>206</v>
      </c>
      <c r="D9" s="54">
        <f>LEN(C9)</f>
        <v>11</v>
      </c>
    </row>
    <row r="10" spans="2:4" ht="45" customHeight="1" x14ac:dyDescent="0.25">
      <c r="B10" s="63" t="s">
        <v>209</v>
      </c>
      <c r="C10" s="64" t="s">
        <v>206</v>
      </c>
      <c r="D10" s="54">
        <f>LEN(C10)</f>
        <v>11</v>
      </c>
    </row>
    <row r="11" spans="2:4" ht="45" customHeight="1" x14ac:dyDescent="0.25">
      <c r="B11" s="61" t="s">
        <v>210</v>
      </c>
      <c r="C11" s="62" t="s">
        <v>206</v>
      </c>
      <c r="D11" s="54">
        <f t="shared" ref="D11:D12" si="2">LEN(C11)</f>
        <v>11</v>
      </c>
    </row>
    <row r="12" spans="2:4" ht="45" customHeight="1" x14ac:dyDescent="0.25">
      <c r="B12" s="63" t="s">
        <v>211</v>
      </c>
      <c r="C12" s="64" t="s">
        <v>206</v>
      </c>
      <c r="D12" s="54">
        <f t="shared" si="2"/>
        <v>11</v>
      </c>
    </row>
  </sheetData>
  <pageMargins left="0.511811024" right="0.511811024" top="0.78740157499999996" bottom="0.78740157499999996" header="0.31496062000000002" footer="0.31496062000000002"/>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vt:i4>
      </vt:variant>
    </vt:vector>
  </HeadingPairs>
  <TitlesOfParts>
    <vt:vector size="11" baseType="lpstr">
      <vt:lpstr>QUADRO</vt:lpstr>
      <vt:lpstr>TEMPO GASTO</vt:lpstr>
      <vt:lpstr>CAPA</vt:lpstr>
      <vt:lpstr>CRONOGRAMA</vt:lpstr>
      <vt:lpstr>CONTRATANTES</vt:lpstr>
      <vt:lpstr>DIVISÃO DE HORAS</vt:lpstr>
      <vt:lpstr>PT</vt:lpstr>
      <vt:lpstr>DESCRIÇÃO</vt:lpstr>
      <vt:lpstr>CONTRATANTES!Area_de_impressao</vt:lpstr>
      <vt:lpstr>CRONOGRAMA!Area_de_impressao</vt:lpstr>
      <vt:lpstr>PT!Area_de_impressao</vt:lpstr>
    </vt:vector>
  </TitlesOfParts>
  <Company>Particular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Halrik</dc:creator>
  <cp:lastModifiedBy>Carlos Halrik</cp:lastModifiedBy>
  <cp:lastPrinted>2013-07-10T12:10:48Z</cp:lastPrinted>
  <dcterms:created xsi:type="dcterms:W3CDTF">2010-09-01T19:01:12Z</dcterms:created>
  <dcterms:modified xsi:type="dcterms:W3CDTF">2014-01-19T00:06:13Z</dcterms:modified>
</cp:coreProperties>
</file>