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omba Jockey" sheetId="1" r:id="rId1"/>
    <sheet name="B-420-001 A" sheetId="2" r:id="rId2"/>
    <sheet name="88TW-1" sheetId="3" r:id="rId3"/>
    <sheet name="1A-88WC1" sheetId="4" r:id="rId4"/>
    <sheet name="1A-88WC2" sheetId="5" r:id="rId5"/>
    <sheet name="1B-88WC1" sheetId="6" r:id="rId6"/>
    <sheet name="1B-88WC2" sheetId="7" r:id="rId7"/>
    <sheet name="2A-88WC1" sheetId="8" r:id="rId8"/>
    <sheet name="2B-88WC-1" sheetId="9" r:id="rId9"/>
    <sheet name="2B-88WC-2" sheetId="10" r:id="rId10"/>
  </sheets>
  <definedNames/>
  <calcPr fullCalcOnLoad="1"/>
</workbook>
</file>

<file path=xl/sharedStrings.xml><?xml version="1.0" encoding="utf-8"?>
<sst xmlns="http://schemas.openxmlformats.org/spreadsheetml/2006/main" count="460" uniqueCount="37">
  <si>
    <t>A (mm)</t>
  </si>
  <si>
    <t>B (mm)</t>
  </si>
  <si>
    <t>C (mm)</t>
  </si>
  <si>
    <t>M (mils)</t>
  </si>
  <si>
    <t>S (mils)</t>
  </si>
  <si>
    <t>Pé Frente:</t>
  </si>
  <si>
    <t>Pé Traseiro:</t>
  </si>
  <si>
    <t>Radial M (mm)</t>
  </si>
  <si>
    <t>Radial S (mm)</t>
  </si>
  <si>
    <t>Vertical</t>
  </si>
  <si>
    <t>Horizontal</t>
  </si>
  <si>
    <t>Angular (mm/100mm)</t>
  </si>
  <si>
    <t>mm</t>
  </si>
  <si>
    <t>Correção</t>
  </si>
  <si>
    <r>
      <t>Observações</t>
    </r>
    <r>
      <rPr>
        <sz val="10"/>
        <rFont val="Arial"/>
        <family val="0"/>
      </rPr>
      <t>: Correção com sinal negativo indica necessidade de colocação de calço, com sinal positivo indica necessidade de retirada  de calço.</t>
    </r>
  </si>
  <si>
    <t xml:space="preserve">Para leitura inicial na posição 12 horas e final na posição 6 horas, mudar o sinal de M </t>
  </si>
  <si>
    <t xml:space="preserve">Para leitura inicial na posição 03 horas e final na posição 9 horas, mudar o sinal de M </t>
  </si>
  <si>
    <t>RPM</t>
  </si>
  <si>
    <t xml:space="preserve">Ótimo </t>
  </si>
  <si>
    <t>Bom</t>
  </si>
  <si>
    <t>Angular</t>
  </si>
  <si>
    <t>mm/100mm</t>
  </si>
  <si>
    <t>Radial</t>
  </si>
  <si>
    <t>&lt; 0,01</t>
  </si>
  <si>
    <t>&lt; 0,03</t>
  </si>
  <si>
    <t>TAG</t>
  </si>
  <si>
    <t>Data</t>
  </si>
  <si>
    <t>2B-88WC1</t>
  </si>
  <si>
    <t>2B-88WC2</t>
  </si>
  <si>
    <t>1B-88WC1</t>
  </si>
  <si>
    <t>1A-88WC1</t>
  </si>
  <si>
    <t>1B-88WC2</t>
  </si>
  <si>
    <t>1A-88WC2</t>
  </si>
  <si>
    <t>88TW-1</t>
  </si>
  <si>
    <t>B-420-001 A</t>
  </si>
  <si>
    <t>2A-88WC1</t>
  </si>
  <si>
    <t>J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</si>
</sst>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b/>
        <i val="0"/>
        <color indexed="57"/>
      </font>
    </dxf>
    <dxf>
      <font>
        <b/>
        <i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J19" sqref="F3:M19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:13" ht="12.75">
      <c r="A1" t="s">
        <v>36</v>
      </c>
      <c r="K1" s="1" t="s">
        <v>26</v>
      </c>
      <c r="L1" s="18"/>
      <c r="M1" s="19"/>
    </row>
    <row r="2" spans="11:13" ht="12.75">
      <c r="K2" s="1" t="s">
        <v>25</v>
      </c>
      <c r="L2" s="20"/>
      <c r="M2" s="19"/>
    </row>
    <row r="3" spans="11:13" ht="12.75">
      <c r="K3" s="1" t="s">
        <v>17</v>
      </c>
      <c r="L3" s="20"/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/>
      <c r="C16" s="4" t="s">
        <v>5</v>
      </c>
      <c r="D16" s="4" t="e">
        <f>((((B19*25.4/2)-(B20*25.4/2))/B16)*B17)+(B19*25.4/2)</f>
        <v>#DIV/0!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/>
      <c r="C17" s="4" t="s">
        <v>6</v>
      </c>
      <c r="D17" s="4" t="e">
        <f>((((B19*25.4/2)-(B20*25.4/2))/B16)*(B17+B18))+(B19*25.4/2)</f>
        <v>#DIV/0!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/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0.003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0.004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0.0381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0.0508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 t="e">
        <f>(D17-D16)*100/B18</f>
        <v>#DIV/0!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/>
      <c r="C26" s="1" t="s">
        <v>5</v>
      </c>
      <c r="D26" s="4" t="e">
        <f>((((B29*25.4/2)-(B30*25.4/2))/B26)*B27)+(B29*25.4/2)</f>
        <v>#DIV/0!</v>
      </c>
      <c r="E26" s="5" t="s">
        <v>12</v>
      </c>
    </row>
    <row r="27" spans="1:5" ht="12.75">
      <c r="A27" s="1" t="s">
        <v>1</v>
      </c>
      <c r="B27" s="1"/>
      <c r="C27" s="1" t="s">
        <v>6</v>
      </c>
      <c r="D27" s="4" t="e">
        <f>((((B29*25.4/2)-(B30*25.4/2))/B26)*(B27+B28))+(B29*25.4/2)</f>
        <v>#DIV/0!</v>
      </c>
      <c r="E27" s="5" t="s">
        <v>12</v>
      </c>
    </row>
    <row r="28" spans="1:2" ht="12.75">
      <c r="A28" s="1" t="s">
        <v>2</v>
      </c>
      <c r="B28" s="1"/>
    </row>
    <row r="29" spans="1:2" ht="12.75">
      <c r="A29" s="1" t="s">
        <v>3</v>
      </c>
      <c r="B29" s="1">
        <v>0</v>
      </c>
    </row>
    <row r="30" spans="1:2" ht="12.75">
      <c r="A30" s="1" t="s">
        <v>4</v>
      </c>
      <c r="B30" s="1">
        <v>0.001</v>
      </c>
    </row>
    <row r="31" spans="1:2" ht="12.75">
      <c r="A31" s="3" t="s">
        <v>7</v>
      </c>
      <c r="B31" s="3">
        <f>B29/2*25.4</f>
        <v>0</v>
      </c>
    </row>
    <row r="32" spans="1:2" ht="12.75">
      <c r="A32" s="3" t="s">
        <v>8</v>
      </c>
      <c r="B32" s="3">
        <f>B30*25.4/2</f>
        <v>0.0127</v>
      </c>
    </row>
    <row r="33" spans="1:2" ht="12.75">
      <c r="A33" s="3" t="s">
        <v>11</v>
      </c>
      <c r="B33" s="3" t="e">
        <f>(D27-D26)*100/B28</f>
        <v>#DIV/0!</v>
      </c>
    </row>
    <row r="35" ht="12.75">
      <c r="A35" s="6" t="s">
        <v>14</v>
      </c>
    </row>
  </sheetData>
  <sheetProtection/>
  <mergeCells count="11">
    <mergeCell ref="L1:M1"/>
    <mergeCell ref="L2:M2"/>
    <mergeCell ref="L3:M3"/>
    <mergeCell ref="F11:M11"/>
    <mergeCell ref="H16:I16"/>
    <mergeCell ref="J16:K16"/>
    <mergeCell ref="C25:E25"/>
    <mergeCell ref="F12:M12"/>
    <mergeCell ref="C15:E15"/>
    <mergeCell ref="H15:I15"/>
    <mergeCell ref="J15:K1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4">
      <selection activeCell="E22" sqref="E22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39226</v>
      </c>
      <c r="M1" s="19"/>
    </row>
    <row r="2" spans="11:13" ht="12.75">
      <c r="K2" s="1" t="s">
        <v>25</v>
      </c>
      <c r="L2" s="20" t="s">
        <v>28</v>
      </c>
      <c r="M2" s="19"/>
    </row>
    <row r="3" spans="11:13" ht="12.75">
      <c r="K3" s="1" t="s">
        <v>17</v>
      </c>
      <c r="L3" s="20">
        <v>3534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155</v>
      </c>
      <c r="C16" s="4" t="s">
        <v>5</v>
      </c>
      <c r="D16" s="4">
        <f>((((B19*25.4/2)-(B20*25.4/2))/B16)*B17)+(B19*25.4/2)</f>
        <v>-0.01925483870967742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235</v>
      </c>
      <c r="C17" s="4" t="s">
        <v>6</v>
      </c>
      <c r="D17" s="4">
        <f>((((B19*25.4/2)-(B20*25.4/2))/B16)*(B17+B18))+(B19*25.4/2)</f>
        <v>-0.044245161290322584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305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0.001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0.0127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-0.008193548387096775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155</v>
      </c>
      <c r="C26" s="1" t="s">
        <v>5</v>
      </c>
      <c r="D26" s="4">
        <f>((((B29*25.4/2)-(B30*25.4/2))/B26)*B27)+(B29*25.4/2)</f>
        <v>-0.0127</v>
      </c>
      <c r="E26" s="5" t="s">
        <v>12</v>
      </c>
    </row>
    <row r="27" spans="1:5" ht="12.75">
      <c r="A27" s="1" t="s">
        <v>1</v>
      </c>
      <c r="B27" s="1">
        <v>235</v>
      </c>
      <c r="C27" s="1" t="s">
        <v>6</v>
      </c>
      <c r="D27" s="4">
        <f>((((B29*25.4/2)-(B30*25.4/2))/B26)*(B27+B28))+(B29*25.4/2)</f>
        <v>-0.0127</v>
      </c>
      <c r="E27" s="5" t="s">
        <v>12</v>
      </c>
    </row>
    <row r="28" spans="1:2" ht="12.75">
      <c r="A28" s="1" t="s">
        <v>2</v>
      </c>
      <c r="B28" s="1">
        <v>305</v>
      </c>
    </row>
    <row r="29" spans="1:2" ht="12.75">
      <c r="A29" s="1" t="s">
        <v>3</v>
      </c>
      <c r="B29" s="1">
        <v>-0.001</v>
      </c>
    </row>
    <row r="30" spans="1:2" ht="12.75">
      <c r="A30" s="1" t="s">
        <v>4</v>
      </c>
      <c r="B30" s="1">
        <v>-0.001</v>
      </c>
    </row>
    <row r="31" spans="1:2" ht="12.75">
      <c r="A31" s="3" t="s">
        <v>7</v>
      </c>
      <c r="B31" s="3">
        <f>B29/2*25.4</f>
        <v>-0.0127</v>
      </c>
    </row>
    <row r="32" spans="1:2" ht="12.75">
      <c r="A32" s="3" t="s">
        <v>8</v>
      </c>
      <c r="B32" s="3">
        <f>B30*25.4/2</f>
        <v>-0.0127</v>
      </c>
    </row>
    <row r="33" spans="1:2" ht="12.75">
      <c r="A33" s="3" t="s">
        <v>11</v>
      </c>
      <c r="B33" s="3">
        <f>(D27-D26)*100/B28</f>
        <v>0</v>
      </c>
    </row>
    <row r="35" ht="12.75">
      <c r="A35" s="6" t="s">
        <v>14</v>
      </c>
    </row>
  </sheetData>
  <sheetProtection/>
  <mergeCells count="11">
    <mergeCell ref="C25:E25"/>
    <mergeCell ref="F12:M12"/>
    <mergeCell ref="C15:E15"/>
    <mergeCell ref="H15:I15"/>
    <mergeCell ref="J15:K15"/>
    <mergeCell ref="L1:M1"/>
    <mergeCell ref="L2:M2"/>
    <mergeCell ref="L3:M3"/>
    <mergeCell ref="F11:M11"/>
    <mergeCell ref="H16:I16"/>
    <mergeCell ref="J16:K1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39255</v>
      </c>
      <c r="M1" s="19"/>
    </row>
    <row r="2" spans="11:13" ht="12.75">
      <c r="K2" s="1" t="s">
        <v>25</v>
      </c>
      <c r="L2" s="20" t="s">
        <v>34</v>
      </c>
      <c r="M2" s="19"/>
    </row>
    <row r="3" spans="11:13" ht="12.75">
      <c r="K3" s="1" t="s">
        <v>17</v>
      </c>
      <c r="L3" s="20">
        <v>1750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44</v>
      </c>
      <c r="C16" s="4" t="s">
        <v>5</v>
      </c>
      <c r="D16" s="4">
        <f>((((B19*25.4/2)-(B20*25.4/2))/B16)*B17)+(B19*25.4/2)</f>
        <v>-0.047047727272727234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295</v>
      </c>
      <c r="C17" s="4" t="s">
        <v>6</v>
      </c>
      <c r="D17" s="4">
        <f>((((B19*25.4/2)-(B20*25.4/2))/B16)*(B17+B18))+(B19*25.4/2)</f>
        <v>-0.14807045454545448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350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0.003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0.004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0.0381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0.0508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-0.028863636363636352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44</v>
      </c>
      <c r="C26" s="1" t="s">
        <v>5</v>
      </c>
      <c r="D26" s="4">
        <f>((((B29*25.4/2)-(B30*25.4/2))/B26)*B27)+(B29*25.4/2)</f>
        <v>-0.08514772727272728</v>
      </c>
      <c r="E26" s="5" t="s">
        <v>12</v>
      </c>
    </row>
    <row r="27" spans="1:5" ht="12.75">
      <c r="A27" s="1" t="s">
        <v>1</v>
      </c>
      <c r="B27" s="1">
        <v>295</v>
      </c>
      <c r="C27" s="1" t="s">
        <v>6</v>
      </c>
      <c r="D27" s="4">
        <f>((((B29*25.4/2)-(B30*25.4/2))/B26)*(B27+B28))+(B29*25.4/2)</f>
        <v>-0.18617045454545456</v>
      </c>
      <c r="E27" s="5" t="s">
        <v>12</v>
      </c>
    </row>
    <row r="28" spans="1:2" ht="12.75">
      <c r="A28" s="1" t="s">
        <v>2</v>
      </c>
      <c r="B28" s="1">
        <v>350</v>
      </c>
    </row>
    <row r="29" spans="1:2" ht="12.75">
      <c r="A29" s="1" t="s">
        <v>3</v>
      </c>
      <c r="B29" s="1">
        <v>0</v>
      </c>
    </row>
    <row r="30" spans="1:2" ht="12.75">
      <c r="A30" s="1" t="s">
        <v>4</v>
      </c>
      <c r="B30" s="1">
        <v>0.001</v>
      </c>
    </row>
    <row r="31" spans="1:2" ht="12.75">
      <c r="A31" s="3" t="s">
        <v>7</v>
      </c>
      <c r="B31" s="3">
        <f>B29/2*25.4</f>
        <v>0</v>
      </c>
    </row>
    <row r="32" spans="1:2" ht="12.75">
      <c r="A32" s="3" t="s">
        <v>8</v>
      </c>
      <c r="B32" s="3">
        <f>B30*25.4/2</f>
        <v>0.0127</v>
      </c>
    </row>
    <row r="33" spans="1:2" ht="12.75">
      <c r="A33" s="3" t="s">
        <v>11</v>
      </c>
      <c r="B33" s="3">
        <f>(D27-D26)*100/B28</f>
        <v>-0.028863636363636366</v>
      </c>
    </row>
    <row r="35" ht="12.75">
      <c r="A35" s="6" t="s">
        <v>14</v>
      </c>
    </row>
  </sheetData>
  <sheetProtection/>
  <mergeCells count="11">
    <mergeCell ref="C25:E25"/>
    <mergeCell ref="F12:M12"/>
    <mergeCell ref="C15:E15"/>
    <mergeCell ref="H15:I15"/>
    <mergeCell ref="J15:K15"/>
    <mergeCell ref="L1:M1"/>
    <mergeCell ref="L2:M2"/>
    <mergeCell ref="L3:M3"/>
    <mergeCell ref="F11:M11"/>
    <mergeCell ref="H16:I16"/>
    <mergeCell ref="J16:K1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39251</v>
      </c>
      <c r="M1" s="19"/>
    </row>
    <row r="2" spans="11:13" ht="12.75">
      <c r="K2" s="1" t="s">
        <v>25</v>
      </c>
      <c r="L2" s="20" t="s">
        <v>33</v>
      </c>
      <c r="M2" s="19"/>
    </row>
    <row r="3" spans="11:13" ht="12.75">
      <c r="K3" s="1" t="s">
        <v>17</v>
      </c>
      <c r="L3" s="20">
        <v>3504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155</v>
      </c>
      <c r="C16" s="4" t="s">
        <v>5</v>
      </c>
      <c r="D16" s="4">
        <f>((((B19*25.4/2)-(B20*25.4/2))/B16)*B17)+(B19*25.4/2)</f>
        <v>-0.11593870967741937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190</v>
      </c>
      <c r="C17" s="4" t="s">
        <v>6</v>
      </c>
      <c r="D17" s="4">
        <f>((((B19*25.4/2)-(B20*25.4/2))/B16)*(B17+B18))+(B19*25.4/2)</f>
        <v>-0.2019709677419355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210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-0.003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0.002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-0.0381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0.0254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-0.040967741935483866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155</v>
      </c>
      <c r="C26" s="1" t="s">
        <v>5</v>
      </c>
      <c r="D26" s="4">
        <f>((((B29*25.4/2)-(B30*25.4/2))/B26)*B27)+(B29*25.4/2)</f>
        <v>0</v>
      </c>
      <c r="E26" s="5" t="s">
        <v>12</v>
      </c>
    </row>
    <row r="27" spans="1:5" ht="12.75">
      <c r="A27" s="1" t="s">
        <v>1</v>
      </c>
      <c r="B27" s="1">
        <v>190</v>
      </c>
      <c r="C27" s="1" t="s">
        <v>6</v>
      </c>
      <c r="D27" s="4">
        <f>((((B29*25.4/2)-(B30*25.4/2))/B26)*(B27+B28))+(B29*25.4/2)</f>
        <v>0</v>
      </c>
      <c r="E27" s="5" t="s">
        <v>12</v>
      </c>
    </row>
    <row r="28" spans="1:2" ht="12.75">
      <c r="A28" s="1" t="s">
        <v>2</v>
      </c>
      <c r="B28" s="1">
        <v>210</v>
      </c>
    </row>
    <row r="29" spans="1:2" ht="12.75">
      <c r="A29" s="1" t="s">
        <v>3</v>
      </c>
      <c r="B29" s="1">
        <v>0</v>
      </c>
    </row>
    <row r="30" spans="1:2" ht="12.75">
      <c r="A30" s="1" t="s">
        <v>4</v>
      </c>
      <c r="B30" s="1">
        <v>0</v>
      </c>
    </row>
    <row r="31" spans="1:2" ht="12.75">
      <c r="A31" s="3" t="s">
        <v>7</v>
      </c>
      <c r="B31" s="3">
        <f>B29/2*25.4</f>
        <v>0</v>
      </c>
    </row>
    <row r="32" spans="1:2" ht="12.75">
      <c r="A32" s="3" t="s">
        <v>8</v>
      </c>
      <c r="B32" s="3">
        <f>B30*25.4/2</f>
        <v>0</v>
      </c>
    </row>
    <row r="33" spans="1:2" ht="12.75">
      <c r="A33" s="3" t="s">
        <v>11</v>
      </c>
      <c r="B33" s="3">
        <f>(D27-D26)*100/B28</f>
        <v>0</v>
      </c>
    </row>
    <row r="35" ht="12.75">
      <c r="A35" s="6" t="s">
        <v>14</v>
      </c>
    </row>
  </sheetData>
  <sheetProtection/>
  <mergeCells count="11">
    <mergeCell ref="L1:M1"/>
    <mergeCell ref="L2:M2"/>
    <mergeCell ref="L3:M3"/>
    <mergeCell ref="F11:M11"/>
    <mergeCell ref="H16:I16"/>
    <mergeCell ref="J16:K16"/>
    <mergeCell ref="C25:E25"/>
    <mergeCell ref="F12:M12"/>
    <mergeCell ref="C15:E15"/>
    <mergeCell ref="H15:I15"/>
    <mergeCell ref="J15:K15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39231</v>
      </c>
      <c r="M1" s="19"/>
    </row>
    <row r="2" spans="11:13" ht="12.75">
      <c r="K2" s="1" t="s">
        <v>25</v>
      </c>
      <c r="L2" s="20" t="s">
        <v>30</v>
      </c>
      <c r="M2" s="19"/>
    </row>
    <row r="3" spans="11:13" ht="12.75">
      <c r="K3" s="1" t="s">
        <v>17</v>
      </c>
      <c r="L3" s="20">
        <v>3534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160</v>
      </c>
      <c r="C16" s="4" t="s">
        <v>5</v>
      </c>
      <c r="D16" s="4">
        <f>((((B19*25.4/2)-(B20*25.4/2))/B16)*B17)+(B19*25.4/2)</f>
        <v>0.005953125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235</v>
      </c>
      <c r="C17" s="4" t="s">
        <v>6</v>
      </c>
      <c r="D17" s="4">
        <f>((((B19*25.4/2)-(B20*25.4/2))/B16)*(B17+B18))+(B19*25.4/2)</f>
        <v>0.0301625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305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-0.001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-0.002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-0.0127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-0.0254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0.0079375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155</v>
      </c>
      <c r="C26" s="1" t="s">
        <v>5</v>
      </c>
      <c r="D26" s="4">
        <f>((((B29*25.4/2)-(B30*25.4/2))/B26)*B27)+(B29*25.4/2)</f>
        <v>-0.10241935483870968</v>
      </c>
      <c r="E26" s="5" t="s">
        <v>12</v>
      </c>
    </row>
    <row r="27" spans="1:5" ht="12.75">
      <c r="A27" s="1" t="s">
        <v>1</v>
      </c>
      <c r="B27" s="1">
        <v>235</v>
      </c>
      <c r="C27" s="1" t="s">
        <v>6</v>
      </c>
      <c r="D27" s="4">
        <f>((((B29*25.4/2)-(B30*25.4/2))/B26)*(B27+B28))+(B29*25.4/2)</f>
        <v>-0.20238064516129034</v>
      </c>
      <c r="E27" s="5" t="s">
        <v>12</v>
      </c>
    </row>
    <row r="28" spans="1:2" ht="12.75">
      <c r="A28" s="1" t="s">
        <v>2</v>
      </c>
      <c r="B28" s="1">
        <v>305</v>
      </c>
    </row>
    <row r="29" spans="1:2" ht="12.75">
      <c r="A29" s="1" t="s">
        <v>3</v>
      </c>
      <c r="B29" s="1">
        <v>-0.002</v>
      </c>
    </row>
    <row r="30" spans="1:2" ht="12.75">
      <c r="A30" s="1" t="s">
        <v>4</v>
      </c>
      <c r="B30" s="1">
        <v>0.002</v>
      </c>
    </row>
    <row r="31" spans="1:2" ht="12.75">
      <c r="A31" s="3" t="s">
        <v>7</v>
      </c>
      <c r="B31" s="3">
        <f>B29/2*25.4</f>
        <v>-0.0254</v>
      </c>
    </row>
    <row r="32" spans="1:2" ht="12.75">
      <c r="A32" s="3" t="s">
        <v>8</v>
      </c>
      <c r="B32" s="3">
        <f>B30*25.4/2</f>
        <v>0.0254</v>
      </c>
    </row>
    <row r="33" spans="1:2" ht="12.75">
      <c r="A33" s="3" t="s">
        <v>11</v>
      </c>
      <c r="B33" s="3">
        <f>(D27-D26)*100/B28</f>
        <v>-0.0327741935483871</v>
      </c>
    </row>
    <row r="35" ht="12.75">
      <c r="A35" s="6" t="s">
        <v>14</v>
      </c>
    </row>
  </sheetData>
  <sheetProtection/>
  <mergeCells count="11">
    <mergeCell ref="L1:M1"/>
    <mergeCell ref="L2:M2"/>
    <mergeCell ref="L3:M3"/>
    <mergeCell ref="C15:E15"/>
    <mergeCell ref="C25:E25"/>
    <mergeCell ref="F11:M11"/>
    <mergeCell ref="F12:M12"/>
    <mergeCell ref="H15:I15"/>
    <mergeCell ref="H16:I16"/>
    <mergeCell ref="J15:K15"/>
    <mergeCell ref="J16:K1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4">
      <selection activeCell="B31" sqref="B31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39233</v>
      </c>
      <c r="M1" s="19"/>
    </row>
    <row r="2" spans="11:13" ht="12.75">
      <c r="K2" s="1" t="s">
        <v>25</v>
      </c>
      <c r="L2" s="20" t="s">
        <v>32</v>
      </c>
      <c r="M2" s="19"/>
    </row>
    <row r="3" spans="11:13" ht="12.75">
      <c r="K3" s="1" t="s">
        <v>17</v>
      </c>
      <c r="L3" s="20">
        <v>3534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165</v>
      </c>
      <c r="C16" s="4" t="s">
        <v>5</v>
      </c>
      <c r="D16" s="4">
        <f>((((B19*25.4/2)-(B20*25.4/2))/B16)*B17)+(B19*25.4/2)</f>
        <v>0.07427575757575758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235</v>
      </c>
      <c r="C17" s="4" t="s">
        <v>6</v>
      </c>
      <c r="D17" s="4">
        <f>((((B19*25.4/2)-(B20*25.4/2))/B16)*(B17+B18))+(B19*25.4/2)</f>
        <v>0.12122727272727274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305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0.003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0.001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0.0381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0.0127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0.015393939393939397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155</v>
      </c>
      <c r="C26" s="1" t="s">
        <v>5</v>
      </c>
      <c r="D26" s="4">
        <f>((((B29*25.4/2)-(B30*25.4/2))/B26)*B27)+(B29*25.4/2)</f>
        <v>-0.0254</v>
      </c>
      <c r="E26" s="5" t="s">
        <v>12</v>
      </c>
    </row>
    <row r="27" spans="1:5" ht="12.75">
      <c r="A27" s="1" t="s">
        <v>1</v>
      </c>
      <c r="B27" s="1">
        <v>235</v>
      </c>
      <c r="C27" s="1" t="s">
        <v>6</v>
      </c>
      <c r="D27" s="4">
        <f>((((B29*25.4/2)-(B30*25.4/2))/B26)*(B27+B28))+(B29*25.4/2)</f>
        <v>-0.0254</v>
      </c>
      <c r="E27" s="5" t="s">
        <v>12</v>
      </c>
    </row>
    <row r="28" spans="1:2" ht="12.75">
      <c r="A28" s="1" t="s">
        <v>2</v>
      </c>
      <c r="B28" s="1">
        <v>305</v>
      </c>
    </row>
    <row r="29" spans="1:2" ht="12.75">
      <c r="A29" s="1" t="s">
        <v>3</v>
      </c>
      <c r="B29" s="1">
        <v>-0.002</v>
      </c>
    </row>
    <row r="30" spans="1:2" ht="12.75">
      <c r="A30" s="1" t="s">
        <v>4</v>
      </c>
      <c r="B30" s="1">
        <v>-0.002</v>
      </c>
    </row>
    <row r="31" spans="1:2" ht="12.75">
      <c r="A31" s="3" t="s">
        <v>7</v>
      </c>
      <c r="B31" s="3">
        <v>0</v>
      </c>
    </row>
    <row r="32" spans="1:2" ht="12.75">
      <c r="A32" s="3" t="s">
        <v>8</v>
      </c>
      <c r="B32" s="3">
        <f>B30*25.4/2</f>
        <v>-0.0254</v>
      </c>
    </row>
    <row r="33" spans="1:2" ht="12.75">
      <c r="A33" s="3" t="s">
        <v>11</v>
      </c>
      <c r="B33" s="3">
        <f>(D27-D26)*100/B28</f>
        <v>0</v>
      </c>
    </row>
    <row r="35" ht="12.75">
      <c r="A35" s="6" t="s">
        <v>14</v>
      </c>
    </row>
  </sheetData>
  <sheetProtection/>
  <mergeCells count="11">
    <mergeCell ref="C25:E25"/>
    <mergeCell ref="F12:M12"/>
    <mergeCell ref="C15:E15"/>
    <mergeCell ref="H15:I15"/>
    <mergeCell ref="J15:K15"/>
    <mergeCell ref="L1:M1"/>
    <mergeCell ref="L2:M2"/>
    <mergeCell ref="L3:M3"/>
    <mergeCell ref="F11:M11"/>
    <mergeCell ref="H16:I16"/>
    <mergeCell ref="J16:K1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39198</v>
      </c>
      <c r="M1" s="19"/>
    </row>
    <row r="2" spans="11:13" ht="12.75">
      <c r="K2" s="1" t="s">
        <v>25</v>
      </c>
      <c r="L2" s="20" t="s">
        <v>29</v>
      </c>
      <c r="M2" s="19"/>
    </row>
    <row r="3" spans="11:13" ht="12.75">
      <c r="K3" s="1" t="s">
        <v>17</v>
      </c>
      <c r="L3" s="20">
        <v>3534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165</v>
      </c>
      <c r="C16" s="4" t="s">
        <v>5</v>
      </c>
      <c r="D16" s="4">
        <f>((((B19*25.4/2)-(B20*25.4/2))/B16)*B17)+(B19*25.4/2)</f>
        <v>0.0026939393939394013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230</v>
      </c>
      <c r="C17" s="4" t="s">
        <v>6</v>
      </c>
      <c r="D17" s="4">
        <f>((((B19*25.4/2)-(B20*25.4/2))/B16)*(B17+B18))+(B19*25.4/2)</f>
        <v>-0.04425757575757575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305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0.003</v>
      </c>
      <c r="C19" s="9"/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0.005</v>
      </c>
      <c r="C20" s="9"/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0.0381</v>
      </c>
      <c r="C21" s="9" t="str">
        <f>IF(ABS(B21)&lt;$K$21,"BOM"," ")</f>
        <v>BOM</v>
      </c>
      <c r="G21" s="10">
        <v>4000</v>
      </c>
      <c r="H21" s="10">
        <v>0.03</v>
      </c>
      <c r="I21" s="10">
        <v>0.06</v>
      </c>
      <c r="J21" s="10">
        <v>0.02</v>
      </c>
      <c r="K21" s="10">
        <v>0.04</v>
      </c>
    </row>
    <row r="22" spans="1:11" ht="12.75">
      <c r="A22" s="3" t="s">
        <v>8</v>
      </c>
      <c r="B22" s="3">
        <f>B20*25.4/2</f>
        <v>0.0635</v>
      </c>
      <c r="C22" s="9" t="str">
        <f>IF(ABS(B22)&lt;$K$21,"BOM"," ")</f>
        <v> 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-0.015393939393939394</v>
      </c>
      <c r="C23" s="9" t="str">
        <f>IF(B23&lt;$I$21,"BOM"," ")</f>
        <v>BOM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165</v>
      </c>
      <c r="C26" s="1" t="s">
        <v>5</v>
      </c>
      <c r="D26" s="4">
        <f>((((B29*25.4/2)-(B30*25.4/2))/B26)*B27)+(B29*25.4/2)</f>
        <v>-0.13431212121212122</v>
      </c>
      <c r="E26" s="5" t="s">
        <v>12</v>
      </c>
    </row>
    <row r="27" spans="1:5" ht="12.75">
      <c r="A27" s="1" t="s">
        <v>1</v>
      </c>
      <c r="B27" s="1">
        <v>230</v>
      </c>
      <c r="C27" s="1" t="s">
        <v>6</v>
      </c>
      <c r="D27" s="4">
        <f>((((B29*25.4/2)-(B30*25.4/2))/B26)*(B27+B28))+(B29*25.4/2)</f>
        <v>-0.2282151515151515</v>
      </c>
      <c r="E27" s="5" t="s">
        <v>12</v>
      </c>
    </row>
    <row r="28" spans="1:2" ht="12.75">
      <c r="A28" s="1" t="s">
        <v>2</v>
      </c>
      <c r="B28" s="1">
        <v>305</v>
      </c>
    </row>
    <row r="29" spans="1:6" ht="12.75">
      <c r="A29" s="1" t="s">
        <v>3</v>
      </c>
      <c r="B29" s="1">
        <v>-0.005</v>
      </c>
      <c r="C29" s="9"/>
      <c r="F29" s="11"/>
    </row>
    <row r="30" spans="1:3" ht="12.75">
      <c r="A30" s="1" t="s">
        <v>4</v>
      </c>
      <c r="B30" s="1">
        <v>-0.001</v>
      </c>
      <c r="C30" s="9"/>
    </row>
    <row r="31" spans="1:3" ht="12.75">
      <c r="A31" s="3" t="s">
        <v>7</v>
      </c>
      <c r="B31" s="3">
        <f>B29/2*25.4</f>
        <v>-0.0635</v>
      </c>
      <c r="C31" s="9" t="str">
        <f>IF(ABS(B31)&lt;$K$21,"BOM"," ")</f>
        <v> </v>
      </c>
    </row>
    <row r="32" spans="1:3" ht="12.75">
      <c r="A32" s="3" t="s">
        <v>8</v>
      </c>
      <c r="B32" s="3">
        <f>B30*25.4/2</f>
        <v>-0.0127</v>
      </c>
      <c r="C32" s="9" t="str">
        <f>IF(ABS(B32)&lt;$K$21,"BOM"," ")</f>
        <v>BOM</v>
      </c>
    </row>
    <row r="33" spans="1:3" ht="12.75">
      <c r="A33" s="3" t="s">
        <v>11</v>
      </c>
      <c r="B33" s="3">
        <f>(D27-D26)*100/B28</f>
        <v>-0.030787878787878784</v>
      </c>
      <c r="C33" s="9" t="str">
        <f>IF(B33&lt;$I$21,"BOM"," ")</f>
        <v>BOM</v>
      </c>
    </row>
    <row r="35" ht="12.75">
      <c r="A35" s="6" t="s">
        <v>14</v>
      </c>
    </row>
  </sheetData>
  <sheetProtection/>
  <mergeCells count="11">
    <mergeCell ref="L1:M1"/>
    <mergeCell ref="L2:M2"/>
    <mergeCell ref="L3:M3"/>
    <mergeCell ref="F11:M11"/>
    <mergeCell ref="H16:I16"/>
    <mergeCell ref="J16:K16"/>
    <mergeCell ref="C25:E25"/>
    <mergeCell ref="F12:M12"/>
    <mergeCell ref="C15:E15"/>
    <mergeCell ref="H15:I15"/>
    <mergeCell ref="J15:K15"/>
  </mergeCells>
  <conditionalFormatting sqref="C21:C23 C31:C33">
    <cfRule type="cellIs" priority="1" dxfId="0" operator="equal" stopIfTrue="1">
      <formula>"BOM"</formula>
    </cfRule>
  </conditionalFormatting>
  <printOptions horizontalCentered="1" verticalCentered="1"/>
  <pageMargins left="0.4724409448818898" right="0.5118110236220472" top="0.5905511811023623" bottom="0.984251968503937" header="0.5118110236220472" footer="0.5118110236220472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39206</v>
      </c>
      <c r="M1" s="19"/>
    </row>
    <row r="2" spans="11:13" ht="12.75">
      <c r="K2" s="1" t="s">
        <v>25</v>
      </c>
      <c r="L2" s="20" t="s">
        <v>31</v>
      </c>
      <c r="M2" s="19"/>
    </row>
    <row r="3" spans="11:13" ht="12.75">
      <c r="K3" s="1" t="s">
        <v>17</v>
      </c>
      <c r="L3" s="20">
        <v>3534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160</v>
      </c>
      <c r="C16" s="4" t="s">
        <v>5</v>
      </c>
      <c r="D16" s="4">
        <f>((((B19*25.4/2)-(B20*25.4/2))/B16)*B17)+(B19*25.4/2)</f>
        <v>-0.005556249999999999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230</v>
      </c>
      <c r="C17" s="4" t="s">
        <v>6</v>
      </c>
      <c r="D17" s="4">
        <f>((((B19*25.4/2)-(B20*25.4/2))/B16)*(B17+B18))+(B19*25.4/2)</f>
        <v>-0.029765624999999993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305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0.001</v>
      </c>
      <c r="C19" s="9"/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0.002</v>
      </c>
      <c r="C20" s="9"/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0.0127</v>
      </c>
      <c r="C21" s="9" t="str">
        <f>IF(ABS(B21)&lt;$K$21,"BOM"," ")</f>
        <v>BOM</v>
      </c>
      <c r="G21" s="10">
        <v>4000</v>
      </c>
      <c r="H21" s="10">
        <v>0.03</v>
      </c>
      <c r="I21" s="10">
        <v>0.06</v>
      </c>
      <c r="J21" s="10">
        <v>0.02</v>
      </c>
      <c r="K21" s="10">
        <v>0.04</v>
      </c>
    </row>
    <row r="22" spans="1:11" ht="12.75">
      <c r="A22" s="3" t="s">
        <v>8</v>
      </c>
      <c r="B22" s="3">
        <f>B20*25.4/2</f>
        <v>0.0254</v>
      </c>
      <c r="C22" s="9" t="str">
        <f>IF(ABS(B22)&lt;$K$21,"BOM"," ")</f>
        <v>BOM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-0.007937499999999998</v>
      </c>
      <c r="C23" s="9" t="str">
        <f>IF(B23&lt;$I$21,"BOM"," ")</f>
        <v>BOM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160</v>
      </c>
      <c r="C26" s="1" t="s">
        <v>5</v>
      </c>
      <c r="D26" s="4">
        <f>((((B29*25.4/2)-(B30*25.4/2))/B26)*B27)+(B29*25.4/2)</f>
        <v>-0.023812500000000004</v>
      </c>
      <c r="E26" s="5" t="s">
        <v>12</v>
      </c>
    </row>
    <row r="27" spans="1:5" ht="12.75">
      <c r="A27" s="1" t="s">
        <v>1</v>
      </c>
      <c r="B27" s="1">
        <v>230</v>
      </c>
      <c r="C27" s="1" t="s">
        <v>6</v>
      </c>
      <c r="D27" s="4">
        <f>((((B29*25.4/2)-(B30*25.4/2))/B26)*(B27+B28))+(B29*25.4/2)</f>
        <v>-0.07223125</v>
      </c>
      <c r="E27" s="5" t="s">
        <v>12</v>
      </c>
    </row>
    <row r="28" spans="1:2" ht="12.75">
      <c r="A28" s="1" t="s">
        <v>2</v>
      </c>
      <c r="B28" s="1">
        <v>305</v>
      </c>
    </row>
    <row r="29" spans="1:6" ht="12.75">
      <c r="A29" s="1" t="s">
        <v>3</v>
      </c>
      <c r="B29" s="1">
        <v>0.001</v>
      </c>
      <c r="C29" s="9"/>
      <c r="F29" s="11"/>
    </row>
    <row r="30" spans="1:3" ht="12.75">
      <c r="A30" s="1" t="s">
        <v>4</v>
      </c>
      <c r="B30" s="1">
        <v>0.003</v>
      </c>
      <c r="C30" s="9"/>
    </row>
    <row r="31" spans="1:3" ht="12.75">
      <c r="A31" s="3" t="s">
        <v>7</v>
      </c>
      <c r="B31" s="3">
        <f>B29/2*25.4</f>
        <v>0.0127</v>
      </c>
      <c r="C31" s="9" t="str">
        <f>IF(ABS(B31)&lt;$K$21,"BOM"," ")</f>
        <v>BOM</v>
      </c>
    </row>
    <row r="32" spans="1:3" ht="12.75">
      <c r="A32" s="3" t="s">
        <v>8</v>
      </c>
      <c r="B32" s="3">
        <f>B30*25.4/2</f>
        <v>0.0381</v>
      </c>
      <c r="C32" s="9" t="str">
        <f>IF(ABS(B32)&lt;$K$21,"BOM"," ")</f>
        <v>BOM</v>
      </c>
    </row>
    <row r="33" spans="1:3" ht="12.75">
      <c r="A33" s="3" t="s">
        <v>11</v>
      </c>
      <c r="B33" s="3">
        <f>(D27-D26)*100/B28</f>
        <v>-0.015875</v>
      </c>
      <c r="C33" s="9" t="str">
        <f>IF(B33&lt;$I$21,"BOM"," ")</f>
        <v>BOM</v>
      </c>
    </row>
    <row r="35" ht="12.75">
      <c r="A35" s="6" t="s">
        <v>14</v>
      </c>
    </row>
  </sheetData>
  <sheetProtection/>
  <mergeCells count="11">
    <mergeCell ref="C25:E25"/>
    <mergeCell ref="F12:M12"/>
    <mergeCell ref="C15:E15"/>
    <mergeCell ref="H15:I15"/>
    <mergeCell ref="J15:K15"/>
    <mergeCell ref="L1:M1"/>
    <mergeCell ref="L2:M2"/>
    <mergeCell ref="L3:M3"/>
    <mergeCell ref="F11:M11"/>
    <mergeCell ref="H16:I16"/>
    <mergeCell ref="J16:K16"/>
  </mergeCells>
  <conditionalFormatting sqref="C21:C23 C31:C33">
    <cfRule type="cellIs" priority="1" dxfId="0" operator="equal" stopIfTrue="1">
      <formula>"BOM"</formula>
    </cfRule>
  </conditionalFormatting>
  <printOptions/>
  <pageMargins left="0.787401575" right="0.787401575" top="0.984251969" bottom="0.984251969" header="0.492125985" footer="0.492125985"/>
  <pageSetup fitToHeight="1" fitToWidth="1" horizontalDpi="600" verticalDpi="600" orientation="landscape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39293</v>
      </c>
      <c r="M1" s="19"/>
    </row>
    <row r="2" spans="11:13" ht="12.75">
      <c r="K2" s="1" t="s">
        <v>25</v>
      </c>
      <c r="L2" s="20" t="s">
        <v>35</v>
      </c>
      <c r="M2" s="19"/>
    </row>
    <row r="3" spans="11:13" ht="12.75">
      <c r="K3" s="1" t="s">
        <v>17</v>
      </c>
      <c r="L3" s="20">
        <v>3534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160</v>
      </c>
      <c r="C16" s="4" t="s">
        <v>5</v>
      </c>
      <c r="D16" s="4">
        <f>((((B19*25.4/2)-(B20*25.4/2))/B16)*B17)+(B19*25.4/2)</f>
        <v>0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230</v>
      </c>
      <c r="C17" s="4" t="s">
        <v>6</v>
      </c>
      <c r="D17" s="4">
        <f>((((B19*25.4/2)-(B20*25.4/2))/B16)*(B17+B18))+(B19*25.4/2)</f>
        <v>0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305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0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0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160</v>
      </c>
      <c r="C26" s="1" t="s">
        <v>5</v>
      </c>
      <c r="D26" s="4">
        <f>((((B29*25.4/2)-(B30*25.4/2))/B26)*B27)+(B29*25.4/2)</f>
        <v>0</v>
      </c>
      <c r="E26" s="5" t="s">
        <v>12</v>
      </c>
    </row>
    <row r="27" spans="1:5" ht="12.75">
      <c r="A27" s="1" t="s">
        <v>1</v>
      </c>
      <c r="B27" s="1">
        <v>230</v>
      </c>
      <c r="C27" s="1" t="s">
        <v>6</v>
      </c>
      <c r="D27" s="4">
        <f>((((B29*25.4/2)-(B30*25.4/2))/B26)*(B27+B28))+(B29*25.4/2)</f>
        <v>0</v>
      </c>
      <c r="E27" s="5" t="s">
        <v>12</v>
      </c>
    </row>
    <row r="28" spans="1:2" ht="12.75">
      <c r="A28" s="1" t="s">
        <v>2</v>
      </c>
      <c r="B28" s="1">
        <v>305</v>
      </c>
    </row>
    <row r="29" spans="1:2" ht="12.75">
      <c r="A29" s="1" t="s">
        <v>3</v>
      </c>
      <c r="B29" s="1">
        <v>0</v>
      </c>
    </row>
    <row r="30" spans="1:2" ht="12.75">
      <c r="A30" s="1" t="s">
        <v>4</v>
      </c>
      <c r="B30" s="1">
        <v>0</v>
      </c>
    </row>
    <row r="31" spans="1:2" ht="12.75">
      <c r="A31" s="3" t="s">
        <v>7</v>
      </c>
      <c r="B31" s="3">
        <f>B29/2*25.4</f>
        <v>0</v>
      </c>
    </row>
    <row r="32" spans="1:2" ht="12.75">
      <c r="A32" s="3" t="s">
        <v>8</v>
      </c>
      <c r="B32" s="3">
        <f>B30*25.4/2</f>
        <v>0</v>
      </c>
    </row>
    <row r="33" spans="1:2" ht="12.75">
      <c r="A33" s="3" t="s">
        <v>11</v>
      </c>
      <c r="B33" s="3">
        <f>(D27-D26)*100/B28</f>
        <v>0</v>
      </c>
    </row>
    <row r="35" ht="12.75">
      <c r="A35" s="6" t="s">
        <v>14</v>
      </c>
    </row>
  </sheetData>
  <sheetProtection/>
  <mergeCells count="11">
    <mergeCell ref="C25:E25"/>
    <mergeCell ref="F12:M12"/>
    <mergeCell ref="C15:E15"/>
    <mergeCell ref="H15:I15"/>
    <mergeCell ref="J15:K15"/>
    <mergeCell ref="L1:M1"/>
    <mergeCell ref="L2:M2"/>
    <mergeCell ref="L3:M3"/>
    <mergeCell ref="F11:M11"/>
    <mergeCell ref="H16:I16"/>
    <mergeCell ref="J16:K1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bestFit="1" customWidth="1"/>
    <col min="3" max="3" width="11.00390625" style="0" bestFit="1" customWidth="1"/>
    <col min="5" max="5" width="4.00390625" style="0" customWidth="1"/>
  </cols>
  <sheetData>
    <row r="1" spans="11:13" ht="12.75">
      <c r="K1" s="1" t="s">
        <v>26</v>
      </c>
      <c r="L1" s="18">
        <v>39106</v>
      </c>
      <c r="M1" s="19"/>
    </row>
    <row r="2" spans="11:13" ht="12.75">
      <c r="K2" s="1" t="s">
        <v>25</v>
      </c>
      <c r="L2" s="20" t="s">
        <v>27</v>
      </c>
      <c r="M2" s="19"/>
    </row>
    <row r="3" spans="11:13" ht="12.75">
      <c r="K3" s="1" t="s">
        <v>17</v>
      </c>
      <c r="L3" s="20">
        <v>3534</v>
      </c>
      <c r="M3" s="19"/>
    </row>
    <row r="11" spans="6:13" ht="12.75">
      <c r="F11" s="15" t="s">
        <v>15</v>
      </c>
      <c r="G11" s="15"/>
      <c r="H11" s="15"/>
      <c r="I11" s="15"/>
      <c r="J11" s="15"/>
      <c r="K11" s="15"/>
      <c r="L11" s="15"/>
      <c r="M11" s="15"/>
    </row>
    <row r="12" spans="6:13" ht="12.75">
      <c r="F12" s="15" t="s">
        <v>16</v>
      </c>
      <c r="G12" s="15"/>
      <c r="H12" s="15"/>
      <c r="I12" s="15"/>
      <c r="J12" s="15"/>
      <c r="K12" s="15"/>
      <c r="L12" s="15"/>
      <c r="M12" s="15"/>
    </row>
    <row r="15" spans="1:11" s="2" customFormat="1" ht="12.75">
      <c r="A15" s="2" t="s">
        <v>9</v>
      </c>
      <c r="C15" s="14" t="s">
        <v>13</v>
      </c>
      <c r="D15" s="14"/>
      <c r="E15" s="14"/>
      <c r="H15" s="16" t="s">
        <v>20</v>
      </c>
      <c r="I15" s="17"/>
      <c r="J15" s="16" t="s">
        <v>22</v>
      </c>
      <c r="K15" s="17"/>
    </row>
    <row r="16" spans="1:11" ht="12.75">
      <c r="A16" s="1" t="s">
        <v>0</v>
      </c>
      <c r="B16" s="1">
        <v>155</v>
      </c>
      <c r="C16" s="4" t="s">
        <v>5</v>
      </c>
      <c r="D16" s="4">
        <f>((((B19*25.4/2)-(B20*25.4/2))/B16)*B17)+(B19*25.4/2)</f>
        <v>0.044654838709677416</v>
      </c>
      <c r="E16" s="5" t="s">
        <v>12</v>
      </c>
      <c r="H16" s="12" t="s">
        <v>21</v>
      </c>
      <c r="I16" s="13"/>
      <c r="J16" s="12" t="s">
        <v>12</v>
      </c>
      <c r="K16" s="13"/>
    </row>
    <row r="17" spans="1:11" ht="12.75">
      <c r="A17" s="1" t="s">
        <v>1</v>
      </c>
      <c r="B17" s="1">
        <v>235</v>
      </c>
      <c r="C17" s="4" t="s">
        <v>6</v>
      </c>
      <c r="D17" s="4">
        <f>((((B19*25.4/2)-(B20*25.4/2))/B16)*(B17+B18))+(B19*25.4/2)</f>
        <v>0.06964516129032258</v>
      </c>
      <c r="E17" s="5" t="s">
        <v>12</v>
      </c>
      <c r="G17" s="7" t="s">
        <v>17</v>
      </c>
      <c r="H17" s="7" t="s">
        <v>18</v>
      </c>
      <c r="I17" s="7" t="s">
        <v>19</v>
      </c>
      <c r="J17" s="7" t="s">
        <v>18</v>
      </c>
      <c r="K17" s="7" t="s">
        <v>19</v>
      </c>
    </row>
    <row r="18" spans="1:11" ht="12.75">
      <c r="A18" s="1" t="s">
        <v>2</v>
      </c>
      <c r="B18" s="1">
        <v>305</v>
      </c>
      <c r="G18" s="7">
        <v>1000</v>
      </c>
      <c r="H18" s="7">
        <v>0.06</v>
      </c>
      <c r="I18" s="8">
        <v>0.1</v>
      </c>
      <c r="J18" s="7">
        <v>0.07</v>
      </c>
      <c r="K18" s="7">
        <v>0.13</v>
      </c>
    </row>
    <row r="19" spans="1:11" ht="12.75">
      <c r="A19" s="1" t="s">
        <v>3</v>
      </c>
      <c r="B19" s="1">
        <v>0.002</v>
      </c>
      <c r="G19" s="7">
        <v>2000</v>
      </c>
      <c r="H19" s="7">
        <v>0.05</v>
      </c>
      <c r="I19" s="7">
        <v>0.08</v>
      </c>
      <c r="J19" s="7">
        <v>0.05</v>
      </c>
      <c r="K19" s="8">
        <v>0.1</v>
      </c>
    </row>
    <row r="20" spans="1:11" ht="12.75">
      <c r="A20" s="1" t="s">
        <v>4</v>
      </c>
      <c r="B20" s="1">
        <v>0.001</v>
      </c>
      <c r="G20" s="7">
        <v>3000</v>
      </c>
      <c r="H20" s="7">
        <v>0.04</v>
      </c>
      <c r="I20" s="7">
        <v>0.07</v>
      </c>
      <c r="J20" s="7">
        <v>0.03</v>
      </c>
      <c r="K20" s="7">
        <v>0.07</v>
      </c>
    </row>
    <row r="21" spans="1:11" ht="12.75">
      <c r="A21" s="3" t="s">
        <v>7</v>
      </c>
      <c r="B21" s="3">
        <f>B19/2*25.4</f>
        <v>0.0254</v>
      </c>
      <c r="G21" s="7">
        <v>4000</v>
      </c>
      <c r="H21" s="7">
        <v>0.03</v>
      </c>
      <c r="I21" s="7">
        <v>0.06</v>
      </c>
      <c r="J21" s="7">
        <v>0.02</v>
      </c>
      <c r="K21" s="7">
        <v>0.04</v>
      </c>
    </row>
    <row r="22" spans="1:11" ht="12.75">
      <c r="A22" s="3" t="s">
        <v>8</v>
      </c>
      <c r="B22" s="3">
        <f>B20*25.4/2</f>
        <v>0.0127</v>
      </c>
      <c r="G22" s="7">
        <v>5000</v>
      </c>
      <c r="H22" s="7">
        <v>0.02</v>
      </c>
      <c r="I22" s="7">
        <v>0.05</v>
      </c>
      <c r="J22" s="7">
        <v>0.01</v>
      </c>
      <c r="K22" s="7">
        <v>0.03</v>
      </c>
    </row>
    <row r="23" spans="1:11" ht="12.75">
      <c r="A23" s="3" t="s">
        <v>11</v>
      </c>
      <c r="B23" s="3">
        <f>(D17-D16)*100/B18</f>
        <v>0.008193548387096775</v>
      </c>
      <c r="G23" s="7">
        <v>6000</v>
      </c>
      <c r="H23" s="7">
        <v>0.01</v>
      </c>
      <c r="I23" s="7">
        <v>0.04</v>
      </c>
      <c r="J23" s="7" t="s">
        <v>23</v>
      </c>
      <c r="K23" s="7" t="s">
        <v>24</v>
      </c>
    </row>
    <row r="25" spans="1:5" ht="12.75">
      <c r="A25" s="2" t="s">
        <v>10</v>
      </c>
      <c r="C25" s="14" t="s">
        <v>13</v>
      </c>
      <c r="D25" s="14"/>
      <c r="E25" s="14"/>
    </row>
    <row r="26" spans="1:5" ht="12.75">
      <c r="A26" s="1" t="s">
        <v>0</v>
      </c>
      <c r="B26" s="1">
        <v>155</v>
      </c>
      <c r="C26" s="1" t="s">
        <v>5</v>
      </c>
      <c r="D26" s="4">
        <f>((((B29*25.4/2)-(B30*25.4/2))/B26)*B27)+(B29*25.4/2)</f>
        <v>0.07660967741935484</v>
      </c>
      <c r="E26" s="5" t="s">
        <v>12</v>
      </c>
    </row>
    <row r="27" spans="1:5" ht="12.75">
      <c r="A27" s="1" t="s">
        <v>1</v>
      </c>
      <c r="B27" s="1">
        <v>235</v>
      </c>
      <c r="C27" s="1" t="s">
        <v>6</v>
      </c>
      <c r="D27" s="4">
        <f>((((B29*25.4/2)-(B30*25.4/2))/B26)*(B27+B28))+(B29*25.4/2)</f>
        <v>0.12659032258064518</v>
      </c>
      <c r="E27" s="5" t="s">
        <v>12</v>
      </c>
    </row>
    <row r="28" spans="1:2" ht="12.75">
      <c r="A28" s="1" t="s">
        <v>2</v>
      </c>
      <c r="B28" s="1">
        <v>305</v>
      </c>
    </row>
    <row r="29" spans="1:2" ht="12.75">
      <c r="A29" s="1" t="s">
        <v>3</v>
      </c>
      <c r="B29" s="1">
        <v>0.003</v>
      </c>
    </row>
    <row r="30" spans="1:2" ht="12.75">
      <c r="A30" s="1" t="s">
        <v>4</v>
      </c>
      <c r="B30" s="1">
        <v>0.001</v>
      </c>
    </row>
    <row r="31" spans="1:2" ht="12.75">
      <c r="A31" s="3" t="s">
        <v>7</v>
      </c>
      <c r="B31" s="3">
        <f>B29/2*25.4</f>
        <v>0.0381</v>
      </c>
    </row>
    <row r="32" spans="1:2" ht="12.75">
      <c r="A32" s="3" t="s">
        <v>8</v>
      </c>
      <c r="B32" s="3">
        <f>B30*25.4/2</f>
        <v>0.0127</v>
      </c>
    </row>
    <row r="33" spans="1:2" ht="12.75">
      <c r="A33" s="3" t="s">
        <v>11</v>
      </c>
      <c r="B33" s="3">
        <f>(D27-D26)*100/B28</f>
        <v>0.01638709677419355</v>
      </c>
    </row>
    <row r="35" ht="12.75">
      <c r="A35" s="6" t="s">
        <v>14</v>
      </c>
    </row>
  </sheetData>
  <sheetProtection/>
  <mergeCells count="11">
    <mergeCell ref="C25:E25"/>
    <mergeCell ref="F12:M12"/>
    <mergeCell ref="C15:E15"/>
    <mergeCell ref="H15:I15"/>
    <mergeCell ref="J15:K15"/>
    <mergeCell ref="L1:M1"/>
    <mergeCell ref="L2:M2"/>
    <mergeCell ref="L3:M3"/>
    <mergeCell ref="F11:M11"/>
    <mergeCell ref="H16:I16"/>
    <mergeCell ref="J16:K1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Tbazé</cp:lastModifiedBy>
  <cp:lastPrinted>2007-07-30T13:38:19Z</cp:lastPrinted>
  <dcterms:created xsi:type="dcterms:W3CDTF">2006-07-21T13:31:30Z</dcterms:created>
  <dcterms:modified xsi:type="dcterms:W3CDTF">2010-08-24T12:56:13Z</dcterms:modified>
  <cp:category/>
  <cp:version/>
  <cp:contentType/>
  <cp:contentStatus/>
</cp:coreProperties>
</file>