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Cálculos" sheetId="1" r:id="rId1"/>
    <sheet name="Resumo dos Cálculos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<sst xmlns="http://schemas.openxmlformats.org/spreadsheetml/2006/main" count="49" uniqueCount="27">
  <si>
    <t>Medição do desvio axial vertical</t>
  </si>
  <si>
    <t>Pos.</t>
  </si>
  <si>
    <t>Dados</t>
  </si>
  <si>
    <t>Fórmula: Kv = ( b - d ) / 2</t>
  </si>
  <si>
    <t>b</t>
  </si>
  <si>
    <t>d</t>
  </si>
  <si>
    <t>Kv</t>
  </si>
  <si>
    <t>Medição do desvio radial vertical</t>
  </si>
  <si>
    <t>Fórmula: Rv = ( b - d ) / 2</t>
  </si>
  <si>
    <t>Rv</t>
  </si>
  <si>
    <t>m = distância entre a face do acoplamento e o centro do primeiro furo de fixação da máquina</t>
  </si>
  <si>
    <t>d = diâmetro circunscrito pela ponta do instrumento</t>
  </si>
  <si>
    <t>Correção axial vertical em X</t>
  </si>
  <si>
    <t>Fórmula: Avx = ( 2 * Kv * m ) / d</t>
  </si>
  <si>
    <t>m</t>
  </si>
  <si>
    <t>Avx</t>
  </si>
  <si>
    <t>n = distância entre a face do acoplamento e o centro do segundo furo de fixação da máquina</t>
  </si>
  <si>
    <t>Correção axial vertical em Y</t>
  </si>
  <si>
    <t>Fórmula: Avy = [ 2 * Kv * ( m + n )] / d</t>
  </si>
  <si>
    <t>n</t>
  </si>
  <si>
    <t>Avy</t>
  </si>
  <si>
    <t>Correção total axial e radial em X</t>
  </si>
  <si>
    <t>Cvx</t>
  </si>
  <si>
    <t>Fórmula: Cvx = Avx + Rv</t>
  </si>
  <si>
    <t>Correção total axial e radial em Y</t>
  </si>
  <si>
    <t>Cvy</t>
  </si>
  <si>
    <t>Fórmula: Cvy = Avy + Rv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</si>
</sst>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&quot;R$&quot;\ #,##0.0_);[Red]\(&quot;R$&quot;\ #,##0.0\)"/>
    <numFmt numFmtId="182" formatCode="0.0000000"/>
    <numFmt numFmtId="183" formatCode="#,##0.00_);[Red]\-#,##0.00"/>
    <numFmt numFmtId="184" formatCode="#,##0.000_);[Red]\-#,##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18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181" fontId="4" fillId="0" borderId="2" xfId="0" applyNumberFormat="1" applyFon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184" fontId="5" fillId="0" borderId="2" xfId="0" applyNumberFormat="1" applyFont="1" applyBorder="1" applyAlignment="1" applyProtection="1">
      <alignment horizontal="center"/>
      <protection/>
    </xf>
    <xf numFmtId="184" fontId="5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</xdr:row>
      <xdr:rowOff>47625</xdr:rowOff>
    </xdr:from>
    <xdr:to>
      <xdr:col>5</xdr:col>
      <xdr:colOff>361950</xdr:colOff>
      <xdr:row>10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3952875" y="371475"/>
          <a:ext cx="1371600" cy="1352550"/>
          <a:chOff x="-3250" y="-8065"/>
          <a:chExt cx="18000" cy="284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751" y="-7995"/>
            <a:ext cx="9752" cy="152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5624" y="-8023"/>
            <a:ext cx="0" cy="20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-1252" y="-7921"/>
            <a:ext cx="13752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o 5"/>
          <xdr:cNvSpPr txBox="1">
            <a:spLocks noChangeArrowheads="1"/>
          </xdr:cNvSpPr>
        </xdr:nvSpPr>
        <xdr:spPr>
          <a:xfrm>
            <a:off x="4751" y="-8065"/>
            <a:ext cx="1751" cy="34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6" name="Texto 6"/>
          <xdr:cNvSpPr txBox="1">
            <a:spLocks noChangeArrowheads="1"/>
          </xdr:cNvSpPr>
        </xdr:nvSpPr>
        <xdr:spPr>
          <a:xfrm>
            <a:off x="4877" y="-7819"/>
            <a:ext cx="1751" cy="38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7" name="Texto 7"/>
          <xdr:cNvSpPr txBox="1">
            <a:spLocks noChangeArrowheads="1"/>
          </xdr:cNvSpPr>
        </xdr:nvSpPr>
        <xdr:spPr>
          <a:xfrm>
            <a:off x="13000" y="-7941"/>
            <a:ext cx="1751" cy="34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" name="Texto 8"/>
          <xdr:cNvSpPr txBox="1">
            <a:spLocks noChangeArrowheads="1"/>
          </xdr:cNvSpPr>
        </xdr:nvSpPr>
        <xdr:spPr>
          <a:xfrm>
            <a:off x="-3250" y="-7943"/>
            <a:ext cx="1751" cy="34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showGridLines="0" tabSelected="1" workbookViewId="0" topLeftCell="A15">
      <pane xSplit="11610" topLeftCell="M1" activePane="topLeft" state="split"/>
      <selection pane="topLeft" activeCell="C25" sqref="C25"/>
      <selection pane="topRight" activeCell="M28" sqref="M25:M28"/>
    </sheetView>
  </sheetViews>
  <sheetFormatPr defaultColWidth="9.140625" defaultRowHeight="12.75"/>
  <cols>
    <col min="1" max="1" width="33.8515625" style="0" customWidth="1"/>
    <col min="2" max="2" width="6.28125" style="1" customWidth="1"/>
    <col min="3" max="16384" width="11.421875" style="0" customWidth="1"/>
  </cols>
  <sheetData>
    <row r="2" spans="1:3" ht="12.75">
      <c r="A2" s="2" t="s">
        <v>0</v>
      </c>
      <c r="B2" s="3" t="s">
        <v>1</v>
      </c>
      <c r="C2" s="4" t="s">
        <v>2</v>
      </c>
    </row>
    <row r="3" spans="1:3" ht="12.75">
      <c r="A3" t="s">
        <v>3</v>
      </c>
      <c r="B3" s="5" t="s">
        <v>4</v>
      </c>
      <c r="C3" s="9">
        <v>1.7</v>
      </c>
    </row>
    <row r="4" spans="1:3" ht="13.5" thickBot="1">
      <c r="A4" s="2"/>
      <c r="B4" s="5" t="s">
        <v>5</v>
      </c>
      <c r="C4" s="9">
        <v>0</v>
      </c>
    </row>
    <row r="5" spans="2:3" ht="16.5" thickBot="1">
      <c r="B5" s="8" t="s">
        <v>6</v>
      </c>
      <c r="C5" s="10">
        <f>(C3-C4)/2</f>
        <v>0.85</v>
      </c>
    </row>
    <row r="6" ht="12.75"/>
    <row r="7" ht="12.75"/>
    <row r="8" spans="1:3" ht="12.75">
      <c r="A8" s="2" t="s">
        <v>7</v>
      </c>
      <c r="B8" s="3" t="s">
        <v>1</v>
      </c>
      <c r="C8" s="4" t="s">
        <v>2</v>
      </c>
    </row>
    <row r="9" spans="1:3" ht="12.75">
      <c r="A9" t="s">
        <v>8</v>
      </c>
      <c r="B9" s="5" t="s">
        <v>4</v>
      </c>
      <c r="C9" s="9">
        <v>1.2</v>
      </c>
    </row>
    <row r="10" spans="2:3" ht="13.5" thickBot="1">
      <c r="B10" s="5" t="s">
        <v>5</v>
      </c>
      <c r="C10" s="9">
        <v>0</v>
      </c>
    </row>
    <row r="11" spans="2:3" ht="16.5" thickBot="1">
      <c r="B11" s="8" t="s">
        <v>9</v>
      </c>
      <c r="C11" s="11">
        <f>(C9-C10)/2</f>
        <v>0.6</v>
      </c>
    </row>
    <row r="14" ht="12.75">
      <c r="A14" t="s">
        <v>10</v>
      </c>
    </row>
    <row r="15" ht="12.75">
      <c r="A15" t="s">
        <v>11</v>
      </c>
    </row>
    <row r="16" spans="1:3" ht="12.75">
      <c r="A16" s="2" t="s">
        <v>12</v>
      </c>
      <c r="B16" s="3" t="s">
        <v>1</v>
      </c>
      <c r="C16" s="4" t="s">
        <v>2</v>
      </c>
    </row>
    <row r="17" spans="1:3" ht="12.75">
      <c r="A17" t="s">
        <v>13</v>
      </c>
      <c r="B17" s="5" t="s">
        <v>14</v>
      </c>
      <c r="C17" s="9">
        <v>570</v>
      </c>
    </row>
    <row r="18" spans="2:3" ht="13.5" thickBot="1">
      <c r="B18" s="5" t="s">
        <v>5</v>
      </c>
      <c r="C18" s="9">
        <v>210</v>
      </c>
    </row>
    <row r="19" spans="2:3" ht="16.5" thickBot="1">
      <c r="B19" s="8" t="s">
        <v>15</v>
      </c>
      <c r="C19" s="11">
        <f>IF(C18=0,0,(2*C5*C17)/C18)</f>
        <v>4.614285714285714</v>
      </c>
    </row>
    <row r="22" ht="12.75">
      <c r="A22" t="s">
        <v>16</v>
      </c>
    </row>
    <row r="23" spans="1:3" ht="12.75">
      <c r="A23" s="2" t="s">
        <v>17</v>
      </c>
      <c r="B23" s="3" t="s">
        <v>1</v>
      </c>
      <c r="C23" s="4" t="s">
        <v>2</v>
      </c>
    </row>
    <row r="24" spans="1:3" ht="12.75">
      <c r="A24" t="s">
        <v>18</v>
      </c>
      <c r="B24" s="5" t="s">
        <v>19</v>
      </c>
      <c r="C24" s="9">
        <v>1000</v>
      </c>
    </row>
    <row r="25" spans="2:3" ht="13.5" thickBot="1">
      <c r="B25" s="5" t="s">
        <v>5</v>
      </c>
      <c r="C25" s="7">
        <f>C18</f>
        <v>210</v>
      </c>
    </row>
    <row r="26" spans="2:3" ht="16.5" thickBot="1">
      <c r="B26" s="8" t="s">
        <v>20</v>
      </c>
      <c r="C26" s="11">
        <f>IF(C25=0,0,(2*C5*C24)/C25)</f>
        <v>8.095238095238095</v>
      </c>
    </row>
    <row r="28" ht="13.5" thickBot="1"/>
    <row r="29" spans="1:3" ht="16.5" thickBot="1">
      <c r="A29" s="2" t="s">
        <v>21</v>
      </c>
      <c r="B29" s="8" t="s">
        <v>22</v>
      </c>
      <c r="C29" s="11">
        <f>C19+C11</f>
        <v>5.2142857142857135</v>
      </c>
    </row>
    <row r="30" ht="12.75">
      <c r="A30" t="s">
        <v>23</v>
      </c>
    </row>
    <row r="31" ht="13.5" thickBot="1"/>
    <row r="32" spans="1:3" ht="16.5" thickBot="1">
      <c r="A32" s="2" t="s">
        <v>24</v>
      </c>
      <c r="B32" s="8" t="s">
        <v>25</v>
      </c>
      <c r="C32" s="11">
        <f>C26+C11</f>
        <v>8.695238095238095</v>
      </c>
    </row>
    <row r="33" ht="12.75">
      <c r="A33" t="s">
        <v>26</v>
      </c>
    </row>
  </sheetData>
  <sheetProtection sheet="1" objects="1" scenarios="1"/>
  <printOptions/>
  <pageMargins left="0.75" right="0.75" top="1" bottom="1" header="0.492125985" footer="0.492125985"/>
  <pageSetup horizontalDpi="300" verticalDpi="300" orientation="portrait" paperSize="9" r:id="rId2"/>
  <headerFooter alignWithMargins="0">
    <oddHeader>&amp;LZILLO LORENZETTI 
&amp;"Arial,Negrito"&amp;8Usina São José&amp;CCÁLCULO DE ALINHAMENTO&amp;R&amp;D
&amp;T</oddHeader>
    <oddFooter>&amp;L&amp;8&amp;F&amp;CPágina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showGridLines="0" zoomScale="150" zoomScaleNormal="150" workbookViewId="0" topLeftCell="A3">
      <selection activeCell="C5" sqref="C5"/>
    </sheetView>
  </sheetViews>
  <sheetFormatPr defaultColWidth="9.140625" defaultRowHeight="12.75"/>
  <cols>
    <col min="1" max="1" width="34.28125" style="0" customWidth="1"/>
    <col min="2" max="16384" width="11.421875" style="0" customWidth="1"/>
  </cols>
  <sheetData>
    <row r="1" ht="13.5" thickBot="1"/>
    <row r="2" spans="1:3" ht="16.5" thickBot="1">
      <c r="A2" s="6" t="s">
        <v>0</v>
      </c>
      <c r="B2" s="8" t="s">
        <v>6</v>
      </c>
      <c r="C2" s="10">
        <f>(Cálculos!C3-Cálculos!C4)/2</f>
        <v>0.85</v>
      </c>
    </row>
    <row r="3" spans="1:3" ht="16.5" thickBot="1">
      <c r="A3" s="6" t="s">
        <v>7</v>
      </c>
      <c r="B3" s="8" t="s">
        <v>9</v>
      </c>
      <c r="C3" s="10">
        <f>(Cálculos!C9-Cálculos!C10)/2</f>
        <v>0.6</v>
      </c>
    </row>
    <row r="4" spans="1:3" ht="16.5" thickBot="1">
      <c r="A4" s="6" t="s">
        <v>12</v>
      </c>
      <c r="B4" s="8" t="s">
        <v>15</v>
      </c>
      <c r="C4" s="11">
        <f>IF(Cálculos!C18=0,0,(2*Cálculos!C5*Cálculos!C17)/Cálculos!C18)</f>
        <v>4.614285714285714</v>
      </c>
    </row>
    <row r="5" spans="1:3" ht="16.5" thickBot="1">
      <c r="A5" s="6" t="s">
        <v>17</v>
      </c>
      <c r="B5" s="8" t="s">
        <v>20</v>
      </c>
      <c r="C5" s="11">
        <f>IF(Cálculos!C25=0,0,(2*Cálculos!C5*Cálculos!C24)/Cálculos!C25)</f>
        <v>8.095238095238095</v>
      </c>
    </row>
    <row r="6" spans="1:3" ht="16.5" thickBot="1">
      <c r="A6" s="6" t="s">
        <v>21</v>
      </c>
      <c r="B6" s="8" t="s">
        <v>22</v>
      </c>
      <c r="C6" s="11">
        <f>Cálculos!C19+Cálculos!C11</f>
        <v>5.2142857142857135</v>
      </c>
    </row>
    <row r="7" spans="1:3" ht="16.5" thickBot="1">
      <c r="A7" s="6" t="s">
        <v>24</v>
      </c>
      <c r="B7" s="8" t="s">
        <v>25</v>
      </c>
      <c r="C7" s="11">
        <f>Cálculos!C26+Cálculos!C11</f>
        <v>8.695238095238095</v>
      </c>
    </row>
  </sheetData>
  <sheetProtection sheet="1" objects="1" scenarios="1"/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ALINHAMENTO</dc:title>
  <dc:subject>Fórmulas</dc:subject>
  <dc:creator>ENGEFAZ</dc:creator>
  <cp:keywords>ALINHA</cp:keywords>
  <dc:description/>
  <cp:lastModifiedBy>nrt2</cp:lastModifiedBy>
  <cp:lastPrinted>2001-11-20T17:17:23Z</cp:lastPrinted>
  <dcterms:created xsi:type="dcterms:W3CDTF">2002-09-12T18:42:12Z</dcterms:created>
  <dcterms:modified xsi:type="dcterms:W3CDTF">2005-10-02T16:07:38Z</dcterms:modified>
  <cp:category/>
  <cp:version/>
  <cp:contentType/>
  <cp:contentStatus/>
</cp:coreProperties>
</file>