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3395" windowHeight="4815" activeTab="1"/>
  </bookViews>
  <sheets>
    <sheet name="Entry" sheetId="2" r:id="rId1"/>
    <sheet name="Prioritizer" sheetId="1" r:id="rId2"/>
  </sheets>
  <calcPr calcId="14562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5" i="2"/>
  <c r="N2" i="1"/>
  <c r="I5" i="2" l="1"/>
  <c r="I17" i="2"/>
  <c r="I15" i="2"/>
  <c r="I13" i="2"/>
  <c r="I11" i="2"/>
  <c r="I9" i="2"/>
  <c r="I7" i="2"/>
  <c r="I18" i="2"/>
  <c r="I16" i="2"/>
  <c r="I14" i="2"/>
  <c r="I12" i="2"/>
  <c r="I10" i="2"/>
  <c r="I8" i="2"/>
  <c r="I6" i="2"/>
  <c r="J17" i="2" l="1"/>
  <c r="K17" i="2" s="1"/>
  <c r="L17" i="2" s="1"/>
  <c r="J13" i="2"/>
  <c r="K13" i="2" s="1"/>
  <c r="L13" i="2" s="1"/>
  <c r="J12" i="2"/>
  <c r="K12" i="2" s="1"/>
  <c r="L12" i="2" s="1"/>
  <c r="J18" i="2"/>
  <c r="K18" i="2" s="1"/>
  <c r="L18" i="2" s="1"/>
  <c r="J16" i="2"/>
  <c r="K16" i="2" s="1"/>
  <c r="L16" i="2" s="1"/>
  <c r="J8" i="2"/>
  <c r="K8" i="2" s="1"/>
  <c r="L8" i="2" s="1"/>
  <c r="J14" i="2"/>
  <c r="K14" i="2" s="1"/>
  <c r="L14" i="2" s="1"/>
  <c r="J6" i="2"/>
  <c r="K6" i="2" s="1"/>
  <c r="L6" i="2" s="1"/>
  <c r="J7" i="2"/>
  <c r="K7" i="2" s="1"/>
  <c r="L7" i="2" s="1"/>
  <c r="J11" i="2"/>
  <c r="K11" i="2" s="1"/>
  <c r="L11" i="2" s="1"/>
  <c r="J10" i="2"/>
  <c r="K10" i="2" s="1"/>
  <c r="L10" i="2" s="1"/>
  <c r="J15" i="2"/>
  <c r="K15" i="2" s="1"/>
  <c r="L15" i="2" s="1"/>
  <c r="J9" i="2"/>
  <c r="K9" i="2" s="1"/>
  <c r="L9" i="2" s="1"/>
  <c r="J5" i="2"/>
  <c r="K5" i="2" s="1"/>
  <c r="L5" i="2" s="1"/>
  <c r="E8" i="2" l="1"/>
  <c r="E15" i="2"/>
  <c r="E9" i="2"/>
  <c r="E16" i="2"/>
  <c r="E10" i="2"/>
  <c r="E5" i="2"/>
  <c r="E13" i="2"/>
  <c r="E6" i="2"/>
  <c r="E11" i="2"/>
  <c r="E14" i="2"/>
  <c r="E17" i="2"/>
  <c r="E7" i="2"/>
  <c r="E18" i="2"/>
  <c r="E12" i="2"/>
  <c r="M25" i="1" l="1"/>
  <c r="L25" i="1" s="1"/>
  <c r="AA25" i="1" s="1"/>
  <c r="Y14" i="1"/>
  <c r="F12" i="2"/>
  <c r="G12" i="2" s="1"/>
  <c r="F14" i="2"/>
  <c r="G14" i="2" s="1"/>
  <c r="Y11" i="1"/>
  <c r="F15" i="2"/>
  <c r="G15" i="2" s="1"/>
  <c r="Y4" i="1"/>
  <c r="F18" i="2"/>
  <c r="G18" i="2" s="1"/>
  <c r="Y7" i="1"/>
  <c r="Y23" i="1"/>
  <c r="N20" i="1"/>
  <c r="Z20" i="1" s="1"/>
  <c r="Y21" i="1"/>
  <c r="M18" i="1"/>
  <c r="L18" i="1" s="1"/>
  <c r="AA18" i="1" s="1"/>
  <c r="N19" i="1"/>
  <c r="Z19" i="1" s="1"/>
  <c r="M4" i="1"/>
  <c r="N4" i="1"/>
  <c r="Z4" i="1" s="1"/>
  <c r="Y17" i="1"/>
  <c r="Y16" i="1"/>
  <c r="M15" i="1"/>
  <c r="N11" i="1"/>
  <c r="Z11" i="1" s="1"/>
  <c r="N18" i="1"/>
  <c r="Z18" i="1" s="1"/>
  <c r="M8" i="1"/>
  <c r="F11" i="2"/>
  <c r="M9" i="1"/>
  <c r="M19" i="1"/>
  <c r="L19" i="1" s="1"/>
  <c r="AA19" i="1" s="1"/>
  <c r="N21" i="1"/>
  <c r="Z21" i="1" s="1"/>
  <c r="F6" i="2"/>
  <c r="G6" i="2" s="1"/>
  <c r="Y18" i="1"/>
  <c r="Y19" i="1"/>
  <c r="M14" i="1"/>
  <c r="M7" i="1"/>
  <c r="N8" i="1"/>
  <c r="Z8" i="1" s="1"/>
  <c r="Y12" i="1"/>
  <c r="M22" i="1"/>
  <c r="L22" i="1" s="1"/>
  <c r="AA22" i="1" s="1"/>
  <c r="M23" i="1"/>
  <c r="L23" i="1" s="1"/>
  <c r="AA23" i="1" s="1"/>
  <c r="N16" i="1"/>
  <c r="Z16" i="1" s="1"/>
  <c r="Y13" i="1"/>
  <c r="Y26" i="1"/>
  <c r="M26" i="1"/>
  <c r="L26" i="1" s="1"/>
  <c r="AA26" i="1" s="1"/>
  <c r="F5" i="2"/>
  <c r="G5" i="2" s="1"/>
  <c r="Y8" i="1"/>
  <c r="Y9" i="1"/>
  <c r="Y10" i="1"/>
  <c r="M20" i="1"/>
  <c r="L20" i="1" s="1"/>
  <c r="AA20" i="1" s="1"/>
  <c r="Y25" i="1"/>
  <c r="N23" i="1"/>
  <c r="Z23" i="1" s="1"/>
  <c r="F17" i="2"/>
  <c r="G17" i="2" s="1"/>
  <c r="M16" i="1"/>
  <c r="Y20" i="1"/>
  <c r="N24" i="1"/>
  <c r="Z24" i="1" s="1"/>
  <c r="Y24" i="1"/>
  <c r="M3" i="1"/>
  <c r="L3" i="1" s="1"/>
  <c r="N14" i="1"/>
  <c r="Z14" i="1" s="1"/>
  <c r="N13" i="1"/>
  <c r="Z13" i="1" s="1"/>
  <c r="N3" i="1"/>
  <c r="Z3" i="1" s="1"/>
  <c r="N9" i="1"/>
  <c r="Z9" i="1" s="1"/>
  <c r="M17" i="1"/>
  <c r="L17" i="1" s="1"/>
  <c r="AA17" i="1" s="1"/>
  <c r="M10" i="1"/>
  <c r="Y15" i="1"/>
  <c r="M12" i="1"/>
  <c r="N26" i="1"/>
  <c r="Z26" i="1" s="1"/>
  <c r="M21" i="1"/>
  <c r="L21" i="1" s="1"/>
  <c r="AA21" i="1" s="1"/>
  <c r="N17" i="1"/>
  <c r="Z17" i="1" s="1"/>
  <c r="N25" i="1"/>
  <c r="Z25" i="1" s="1"/>
  <c r="F16" i="2"/>
  <c r="G16" i="2" s="1"/>
  <c r="M13" i="1"/>
  <c r="F7" i="2"/>
  <c r="G7" i="2" s="1"/>
  <c r="Y22" i="1"/>
  <c r="M24" i="1"/>
  <c r="L24" i="1" s="1"/>
  <c r="AA24" i="1" s="1"/>
  <c r="N22" i="1"/>
  <c r="Z22" i="1" s="1"/>
  <c r="F13" i="2"/>
  <c r="G13" i="2" s="1"/>
  <c r="F9" i="2"/>
  <c r="G9" i="2" s="1"/>
  <c r="N10" i="1"/>
  <c r="Z10" i="1" s="1"/>
  <c r="Y3" i="1"/>
  <c r="N7" i="1"/>
  <c r="Z7" i="1" s="1"/>
  <c r="F8" i="2"/>
  <c r="G8" i="2" s="1"/>
  <c r="M11" i="1"/>
  <c r="N15" i="1"/>
  <c r="Z15" i="1" s="1"/>
  <c r="N12" i="1"/>
  <c r="Z12" i="1" s="1"/>
  <c r="F10" i="2"/>
  <c r="G10" i="2" s="1"/>
  <c r="Y5" i="1"/>
  <c r="N5" i="1"/>
  <c r="Z5" i="1" s="1"/>
  <c r="M5" i="1"/>
  <c r="Y6" i="1"/>
  <c r="M6" i="1"/>
  <c r="N6" i="1"/>
  <c r="Z6" i="1" s="1"/>
  <c r="AA3" i="1" l="1"/>
  <c r="L4" i="1"/>
  <c r="AA4" i="1" l="1"/>
  <c r="L5" i="1"/>
  <c r="AA5" i="1" l="1"/>
  <c r="L6" i="1"/>
  <c r="AA6" i="1" l="1"/>
  <c r="L7" i="1"/>
  <c r="AA7" i="1" l="1"/>
  <c r="L8" i="1"/>
  <c r="AA8" i="1" l="1"/>
  <c r="L9" i="1"/>
  <c r="AA9" i="1" l="1"/>
  <c r="L10" i="1"/>
  <c r="AA10" i="1" l="1"/>
  <c r="L11" i="1"/>
  <c r="AA11" i="1" l="1"/>
  <c r="L12" i="1"/>
  <c r="AA12" i="1" l="1"/>
  <c r="L13" i="1"/>
  <c r="AA13" i="1" l="1"/>
  <c r="L14" i="1"/>
  <c r="AA14" i="1" l="1"/>
  <c r="L15" i="1"/>
  <c r="AA15" i="1" l="1"/>
  <c r="L16" i="1"/>
  <c r="AA16" i="1" s="1"/>
</calcChain>
</file>

<file path=xl/sharedStrings.xml><?xml version="1.0" encoding="utf-8"?>
<sst xmlns="http://schemas.openxmlformats.org/spreadsheetml/2006/main" count="25" uniqueCount="25">
  <si>
    <t>Easier to Execute</t>
  </si>
  <si>
    <t>Harder to Execute</t>
  </si>
  <si>
    <t>Worth More Time</t>
  </si>
  <si>
    <t>Worth Less Time</t>
  </si>
  <si>
    <t>Project</t>
  </si>
  <si>
    <t>Pset Study Group</t>
  </si>
  <si>
    <t>Read Parts that Matter</t>
  </si>
  <si>
    <t>Reduce Email</t>
  </si>
  <si>
    <t>Reduce Reddit</t>
  </si>
  <si>
    <t>Reduce Facebook</t>
  </si>
  <si>
    <t>Walk w/ Audiobook</t>
  </si>
  <si>
    <t>Writing Focus</t>
  </si>
  <si>
    <t>Batch Cooking</t>
  </si>
  <si>
    <t>Cut Blogs/News</t>
  </si>
  <si>
    <t>Read over Meals</t>
  </si>
  <si>
    <t>Batch Laundry</t>
  </si>
  <si>
    <t>Cut Snooze</t>
  </si>
  <si>
    <t>Reduce Webcomics</t>
  </si>
  <si>
    <t>P</t>
  </si>
  <si>
    <t>Time Recovery Project</t>
  </si>
  <si>
    <t>Batch Shopping</t>
  </si>
  <si>
    <t>Select units of time:</t>
  </si>
  <si>
    <t>Value (From Time Study or Gantter)</t>
  </si>
  <si>
    <t>Difficulty (1 - 5; 1 is easiest)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</si>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</sst>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2" xfId="0" applyFill="1" applyBorder="1"/>
    <xf numFmtId="0" fontId="1" fillId="0" borderId="18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0" borderId="25" xfId="0" applyFont="1" applyBorder="1"/>
    <xf numFmtId="2" fontId="0" fillId="2" borderId="0" xfId="0" applyNumberFormat="1" applyFill="1"/>
    <xf numFmtId="0" fontId="0" fillId="2" borderId="29" xfId="0" applyFill="1" applyBorder="1" applyAlignment="1" applyProtection="1">
      <alignment horizontal="center"/>
      <protection locked="0"/>
    </xf>
    <xf numFmtId="0" fontId="1" fillId="10" borderId="31" xfId="0" applyFont="1" applyFill="1" applyBorder="1" applyAlignment="1">
      <alignment horizontal="center" vertical="center" wrapText="1"/>
    </xf>
    <xf numFmtId="0" fontId="0" fillId="4" borderId="23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1" fillId="9" borderId="31" xfId="0" applyFont="1" applyFill="1" applyBorder="1" applyAlignment="1">
      <alignment horizontal="center" vertical="center" wrapText="1"/>
    </xf>
    <xf numFmtId="0" fontId="0" fillId="7" borderId="23" xfId="0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wrapText="1"/>
      <protection locked="0"/>
    </xf>
    <xf numFmtId="0" fontId="1" fillId="8" borderId="30" xfId="0" applyFont="1" applyFill="1" applyBorder="1" applyAlignment="1">
      <alignment horizontal="center" vertical="center" wrapText="1"/>
    </xf>
    <xf numFmtId="0" fontId="0" fillId="6" borderId="20" xfId="0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top" textRotation="90"/>
    </xf>
    <xf numFmtId="0" fontId="2" fillId="0" borderId="14" xfId="0" applyFont="1" applyBorder="1" applyAlignment="1">
      <alignment horizontal="center" vertical="top" textRotation="90"/>
    </xf>
    <xf numFmtId="0" fontId="2" fillId="0" borderId="15" xfId="0" applyFont="1" applyBorder="1" applyAlignment="1">
      <alignment horizontal="center" vertical="top" textRotation="90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2" borderId="19" xfId="0" applyFont="1" applyFill="1" applyBorder="1"/>
    <xf numFmtId="0" fontId="1" fillId="2" borderId="1" xfId="0" applyFont="1" applyFill="1" applyBorder="1"/>
    <xf numFmtId="0" fontId="0" fillId="2" borderId="26" xfId="0" applyFill="1" applyBorder="1"/>
    <xf numFmtId="0" fontId="0" fillId="2" borderId="22" xfId="0" applyFill="1" applyBorder="1"/>
    <xf numFmtId="0" fontId="0" fillId="2" borderId="27" xfId="0" applyFill="1" applyBorder="1"/>
    <xf numFmtId="0" fontId="0" fillId="2" borderId="20" xfId="0" applyFill="1" applyBorder="1"/>
    <xf numFmtId="0" fontId="0" fillId="2" borderId="28" xfId="0" applyFill="1" applyBorder="1"/>
    <xf numFmtId="0" fontId="0" fillId="2" borderId="2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88490495781471E-2"/>
          <c:y val="0"/>
          <c:w val="0.96062301900843772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0"/>
            <c:spPr>
              <a:noFill/>
              <a:ln w="25400"/>
            </c:spPr>
          </c:marker>
          <c:dLbls>
            <c:dLbl>
              <c:idx val="0"/>
              <c:layout/>
              <c:tx>
                <c:strRef>
                  <c:f>Prioritizer!$AA$3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Prioritizer!$AA$4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Prioritizer!$AA$5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Prioritizer!$AA$6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Prioritizer!$AA$7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Prioritizer!$AA$8</c:f>
                  <c:strCache>
                    <c:ptCount val="1"/>
                    <c:pt idx="0">
                      <c:v>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Prioritizer!$AA$9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Prioritizer!$AA$10</c:f>
                  <c:strCache>
                    <c:ptCount val="1"/>
                    <c:pt idx="0">
                      <c:v>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Prioritizer!$AA$11</c:f>
                  <c:strCache>
                    <c:ptCount val="1"/>
                    <c:pt idx="0">
                      <c:v>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Prioritizer!$AA$12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Prioritizer!$AA$13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Prioritizer!$AA$14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Prioritizer!$AA$15</c:f>
                  <c:strCache>
                    <c:ptCount val="1"/>
                    <c:pt idx="0">
                      <c:v>13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Prioritizer!$AA$16</c:f>
                  <c:strCache>
                    <c:ptCount val="1"/>
                    <c:pt idx="0">
                      <c:v>14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Prioritizer!$Y$3:$Y$16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4.9000000000000004</c:v>
                </c:pt>
                <c:pt idx="4">
                  <c:v>4.8</c:v>
                </c:pt>
                <c:pt idx="5">
                  <c:v>4.7</c:v>
                </c:pt>
                <c:pt idx="6">
                  <c:v>4.5999999999999996</c:v>
                </c:pt>
                <c:pt idx="7">
                  <c:v>4.5</c:v>
                </c:pt>
                <c:pt idx="8">
                  <c:v>4.4000000000000004</c:v>
                </c:pt>
                <c:pt idx="9">
                  <c:v>4.3</c:v>
                </c:pt>
                <c:pt idx="10">
                  <c:v>4.2</c:v>
                </c:pt>
                <c:pt idx="11">
                  <c:v>4.0999999999999996</c:v>
                </c:pt>
                <c:pt idx="12">
                  <c:v>3.8</c:v>
                </c:pt>
                <c:pt idx="13">
                  <c:v>3.7</c:v>
                </c:pt>
              </c:numCache>
            </c:numRef>
          </c:xVal>
          <c:yVal>
            <c:numRef>
              <c:f>Prioritizer!$Z$3:$Z$16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65696"/>
        <c:axId val="64367232"/>
      </c:scatterChart>
      <c:valAx>
        <c:axId val="6436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4367232"/>
        <c:crosses val="autoZero"/>
        <c:crossBetween val="midCat"/>
      </c:valAx>
      <c:valAx>
        <c:axId val="64367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4365696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18</xdr:row>
      <xdr:rowOff>66675</xdr:rowOff>
    </xdr:from>
    <xdr:to>
      <xdr:col>2</xdr:col>
      <xdr:colOff>1628776</xdr:colOff>
      <xdr:row>24</xdr:row>
      <xdr:rowOff>38100</xdr:rowOff>
    </xdr:to>
    <xdr:sp macro="" textlink="">
      <xdr:nvSpPr>
        <xdr:cNvPr id="2" name="Rounded Rectangle 1"/>
        <xdr:cNvSpPr/>
      </xdr:nvSpPr>
      <xdr:spPr>
        <a:xfrm>
          <a:off x="114301" y="3571875"/>
          <a:ext cx="4362450" cy="1114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u="sng"/>
            <a:t>Instructions:</a:t>
          </a:r>
          <a:endParaRPr lang="en-US" sz="1100" b="0" u="none"/>
        </a:p>
        <a:p>
          <a:pPr algn="ctr"/>
          <a:r>
            <a:rPr lang="en-US" sz="1100" b="0" u="none"/>
            <a:t>1. Select your appropriate unit of time (C2)</a:t>
          </a:r>
        </a:p>
        <a:p>
          <a:pPr algn="ctr"/>
          <a:r>
            <a:rPr lang="en-US" sz="1100" b="0" u="none"/>
            <a:t>2.</a:t>
          </a:r>
          <a:r>
            <a:rPr lang="en-US" sz="1100" b="0" u="none" baseline="0"/>
            <a:t> Place Time Recovery Projects in the "Project" column</a:t>
          </a:r>
          <a:br>
            <a:rPr lang="en-US" sz="1100" b="0" u="none" baseline="0"/>
          </a:br>
          <a:r>
            <a:rPr lang="en-US" sz="1100" b="0" u="none" baseline="0"/>
            <a:t>3. For each project, enter the value from your time study or Gantter</a:t>
          </a:r>
        </a:p>
        <a:p>
          <a:pPr algn="ctr"/>
          <a:r>
            <a:rPr lang="en-US" sz="1100" b="0" u="none" baseline="0"/>
            <a:t>4. Enter relative difficulty--be sure to use the whole 1-5 scale</a:t>
          </a:r>
          <a:endParaRPr lang="en-US" sz="1100" b="1" u="sng"/>
        </a:p>
      </xdr:txBody>
    </xdr:sp>
    <xdr:clientData/>
  </xdr:twoCellAnchor>
  <xdr:twoCellAnchor>
    <xdr:from>
      <xdr:col>2</xdr:col>
      <xdr:colOff>1809751</xdr:colOff>
      <xdr:row>18</xdr:row>
      <xdr:rowOff>85725</xdr:rowOff>
    </xdr:from>
    <xdr:to>
      <xdr:col>6</xdr:col>
      <xdr:colOff>1057276</xdr:colOff>
      <xdr:row>24</xdr:row>
      <xdr:rowOff>19050</xdr:rowOff>
    </xdr:to>
    <xdr:sp macro="" textlink="">
      <xdr:nvSpPr>
        <xdr:cNvPr id="3" name="Rounded Rectangle 2"/>
        <xdr:cNvSpPr/>
      </xdr:nvSpPr>
      <xdr:spPr>
        <a:xfrm>
          <a:off x="4657726" y="3590925"/>
          <a:ext cx="3162300" cy="1076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u="sng"/>
            <a:t>Entry Notes:</a:t>
          </a:r>
          <a:endParaRPr lang="en-US" sz="1100" b="0" u="none"/>
        </a:p>
        <a:p>
          <a:pPr algn="ctr"/>
          <a:r>
            <a:rPr lang="en-US" sz="1100" b="0" u="none"/>
            <a:t>If  you see "This</a:t>
          </a:r>
          <a:r>
            <a:rPr lang="en-US" sz="1100" b="0" u="none" baseline="0"/>
            <a:t>  project still needs unique values." in column G, it means two or more projects have  the exact same values. Make sure they have different Difficulty ratings--you mayuse decimals.</a:t>
          </a:r>
          <a:endParaRPr lang="en-US" sz="1100" b="1" u="sng"/>
        </a:p>
      </xdr:txBody>
    </xdr:sp>
    <xdr:clientData/>
  </xdr:twoCellAnchor>
  <xdr:twoCellAnchor>
    <xdr:from>
      <xdr:col>6</xdr:col>
      <xdr:colOff>1228725</xdr:colOff>
      <xdr:row>18</xdr:row>
      <xdr:rowOff>85725</xdr:rowOff>
    </xdr:from>
    <xdr:to>
      <xdr:col>15</xdr:col>
      <xdr:colOff>333374</xdr:colOff>
      <xdr:row>24</xdr:row>
      <xdr:rowOff>19050</xdr:rowOff>
    </xdr:to>
    <xdr:sp macro="" textlink="">
      <xdr:nvSpPr>
        <xdr:cNvPr id="4" name="Rounded Rectangle 3"/>
        <xdr:cNvSpPr/>
      </xdr:nvSpPr>
      <xdr:spPr>
        <a:xfrm>
          <a:off x="7991475" y="3590925"/>
          <a:ext cx="3257549" cy="1076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u="sng"/>
            <a:t>Error Notes:</a:t>
          </a:r>
          <a:endParaRPr lang="en-US" sz="1100" b="0" u="none"/>
        </a:p>
        <a:p>
          <a:pPr algn="ctr"/>
          <a:r>
            <a:rPr lang="en-US" sz="1100" b="0" u="none"/>
            <a:t>If your sheet does not automatically update when you enter</a:t>
          </a:r>
          <a:r>
            <a:rPr lang="en-US" sz="1100" b="0" u="none" baseline="0"/>
            <a:t> numbers, simply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go to Ribbon =&gt; Formulas Tab =&gt; Calculation Group =&gt; Calculation Options and select "Automatic."</a:t>
          </a:r>
          <a:endParaRPr lang="en-U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152400</xdr:rowOff>
    </xdr:from>
    <xdr:to>
      <xdr:col>7</xdr:col>
      <xdr:colOff>866775</xdr:colOff>
      <xdr:row>1</xdr:row>
      <xdr:rowOff>152401</xdr:rowOff>
    </xdr:to>
    <xdr:cxnSp macro="">
      <xdr:nvCxnSpPr>
        <xdr:cNvPr id="3" name="Straight Arrow Connector 2"/>
        <xdr:cNvCxnSpPr/>
      </xdr:nvCxnSpPr>
      <xdr:spPr>
        <a:xfrm flipV="1">
          <a:off x="3743325" y="352425"/>
          <a:ext cx="800100" cy="1"/>
        </a:xfrm>
        <a:prstGeom prst="straightConnector1">
          <a:avLst/>
        </a:prstGeom>
        <a:ln w="38100">
          <a:solidFill>
            <a:srgbClr val="0070C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14</xdr:row>
      <xdr:rowOff>47625</xdr:rowOff>
    </xdr:from>
    <xdr:to>
      <xdr:col>1</xdr:col>
      <xdr:colOff>133350</xdr:colOff>
      <xdr:row>18</xdr:row>
      <xdr:rowOff>47625</xdr:rowOff>
    </xdr:to>
    <xdr:cxnSp macro="">
      <xdr:nvCxnSpPr>
        <xdr:cNvPr id="6" name="Straight Arrow Connector 5"/>
        <xdr:cNvCxnSpPr/>
      </xdr:nvCxnSpPr>
      <xdr:spPr>
        <a:xfrm>
          <a:off x="742950" y="2819400"/>
          <a:ext cx="0" cy="762000"/>
        </a:xfrm>
        <a:prstGeom prst="straightConnector1">
          <a:avLst/>
        </a:prstGeom>
        <a:ln w="38100">
          <a:solidFill>
            <a:srgbClr val="0070C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10</xdr:row>
      <xdr:rowOff>9525</xdr:rowOff>
    </xdr:from>
    <xdr:to>
      <xdr:col>1</xdr:col>
      <xdr:colOff>133350</xdr:colOff>
      <xdr:row>13</xdr:row>
      <xdr:rowOff>161927</xdr:rowOff>
    </xdr:to>
    <xdr:cxnSp macro="">
      <xdr:nvCxnSpPr>
        <xdr:cNvPr id="7" name="Straight Arrow Connector 6"/>
        <xdr:cNvCxnSpPr/>
      </xdr:nvCxnSpPr>
      <xdr:spPr>
        <a:xfrm flipV="1">
          <a:off x="742950" y="2009775"/>
          <a:ext cx="0" cy="723902"/>
        </a:xfrm>
        <a:prstGeom prst="straightConnector1">
          <a:avLst/>
        </a:prstGeom>
        <a:ln w="38100">
          <a:solidFill>
            <a:srgbClr val="0070C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</xdr:row>
      <xdr:rowOff>152400</xdr:rowOff>
    </xdr:from>
    <xdr:to>
      <xdr:col>6</xdr:col>
      <xdr:colOff>314325</xdr:colOff>
      <xdr:row>1</xdr:row>
      <xdr:rowOff>152401</xdr:rowOff>
    </xdr:to>
    <xdr:cxnSp macro="">
      <xdr:nvCxnSpPr>
        <xdr:cNvPr id="8" name="Straight Arrow Connector 7"/>
        <xdr:cNvCxnSpPr/>
      </xdr:nvCxnSpPr>
      <xdr:spPr>
        <a:xfrm flipH="1">
          <a:off x="2819400" y="352425"/>
          <a:ext cx="790575" cy="1"/>
        </a:xfrm>
        <a:prstGeom prst="straightConnector1">
          <a:avLst/>
        </a:prstGeom>
        <a:ln w="38100">
          <a:solidFill>
            <a:srgbClr val="0070C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0</xdr:colOff>
      <xdr:row>2</xdr:row>
      <xdr:rowOff>0</xdr:rowOff>
    </xdr:from>
    <xdr:to>
      <xdr:col>10</xdr:col>
      <xdr:colOff>590550</xdr:colOff>
      <xdr:row>25</xdr:row>
      <xdr:rowOff>190501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  <xdr:twoCellAnchor>
    <xdr:from>
      <xdr:col>14</xdr:col>
      <xdr:colOff>123825</xdr:colOff>
      <xdr:row>5</xdr:row>
      <xdr:rowOff>0</xdr:rowOff>
    </xdr:from>
    <xdr:to>
      <xdr:col>17</xdr:col>
      <xdr:colOff>333375</xdr:colOff>
      <xdr:row>13</xdr:row>
      <xdr:rowOff>9525</xdr:rowOff>
    </xdr:to>
    <xdr:sp macro="" textlink="">
      <xdr:nvSpPr>
        <xdr:cNvPr id="9" name="Rounded Rectangle 8"/>
        <xdr:cNvSpPr/>
      </xdr:nvSpPr>
      <xdr:spPr>
        <a:xfrm>
          <a:off x="8734425" y="1047750"/>
          <a:ext cx="2352675" cy="1533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u="sng"/>
            <a:t>Notes:</a:t>
          </a:r>
          <a:endParaRPr lang="en-US" sz="1100" b="0" u="none"/>
        </a:p>
        <a:p>
          <a:pPr algn="ctr"/>
          <a:r>
            <a:rPr lang="en-US" sz="1100" b="0" u="none"/>
            <a:t>Your projects will be sorted in priority order based on their value and complexity.</a:t>
          </a:r>
          <a:br>
            <a:rPr lang="en-US" sz="1100" b="0" u="none"/>
          </a:br>
          <a:r>
            <a:rPr lang="en-US" sz="1100" b="0" u="none"/>
            <a:t/>
          </a:r>
          <a:br>
            <a:rPr lang="en-US" sz="1100" b="0" u="none"/>
          </a:br>
          <a:r>
            <a:rPr lang="en-US" sz="1100" b="0" u="none"/>
            <a:t>Highest-priority projects</a:t>
          </a:r>
          <a:r>
            <a:rPr lang="en-US" sz="1100" b="0" u="none" baseline="0"/>
            <a:t> should be pursued first!</a:t>
          </a:r>
          <a:endParaRPr lang="en-US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workbookViewId="0">
      <selection activeCell="C2" sqref="C2"/>
    </sheetView>
  </sheetViews>
  <sheetFormatPr defaultRowHeight="15" x14ac:dyDescent="0.25"/>
  <cols>
    <col min="1" max="1" width="9.140625" style="5"/>
    <col min="2" max="2" width="33.5703125" style="5" customWidth="1"/>
    <col min="3" max="3" width="33" style="5" bestFit="1" customWidth="1"/>
    <col min="4" max="4" width="25.7109375" style="5" bestFit="1" customWidth="1"/>
    <col min="5" max="6" width="9.140625" style="5" hidden="1" customWidth="1"/>
    <col min="7" max="7" width="34.85546875" style="5" customWidth="1"/>
    <col min="8" max="12" width="0" style="5" hidden="1" customWidth="1"/>
    <col min="13" max="16384" width="9.140625" style="5"/>
  </cols>
  <sheetData>
    <row r="1" spans="2:12" ht="9.75" customHeight="1" x14ac:dyDescent="0.25"/>
    <row r="2" spans="2:12" x14ac:dyDescent="0.25">
      <c r="B2" s="6" t="s">
        <v>21</v>
      </c>
      <c r="C2" s="9" t="s">
        <v>24</v>
      </c>
    </row>
    <row r="3" spans="2:12" ht="8.25" customHeight="1" thickBot="1" x14ac:dyDescent="0.3"/>
    <row r="4" spans="2:12" ht="30" x14ac:dyDescent="0.25">
      <c r="B4" s="16" t="s">
        <v>4</v>
      </c>
      <c r="C4" s="13" t="s">
        <v>22</v>
      </c>
      <c r="D4" s="10" t="s">
        <v>23</v>
      </c>
    </row>
    <row r="5" spans="2:12" x14ac:dyDescent="0.25">
      <c r="B5" s="17" t="s">
        <v>7</v>
      </c>
      <c r="C5" s="14">
        <v>1</v>
      </c>
      <c r="D5" s="11">
        <v>1</v>
      </c>
      <c r="E5" s="5">
        <f>_xlfn.RANK.EQ(L5, $L$5:$L$18)</f>
        <v>3</v>
      </c>
      <c r="F5" s="5">
        <f>COUNTIF($E$5:$E$18, E5)</f>
        <v>1</v>
      </c>
      <c r="G5" s="5" t="str">
        <f>IF(F5=1, "", "This project still needs unique values.")</f>
        <v/>
      </c>
      <c r="H5" s="8">
        <f t="shared" ref="H5:H18" si="0">SQRT(C5*C5+(6-D5)*(6-D5))</f>
        <v>5.0990195135927845</v>
      </c>
      <c r="I5" s="5">
        <f>_xlfn.RANK.EQ(H5, H$5:H$18,1 )</f>
        <v>12</v>
      </c>
      <c r="J5" s="5">
        <f>COUNTIF($I$5:$I$18, I5)</f>
        <v>2</v>
      </c>
      <c r="K5" s="5">
        <f t="shared" ref="K5:K18" si="1">IF(J5&gt;1, C5/SUMIF($I$5:$I$18,I5,$C$5:$C$18), 0)</f>
        <v>0.16666666666666666</v>
      </c>
      <c r="L5" s="5">
        <f>I5+K5</f>
        <v>12.166666666666666</v>
      </c>
    </row>
    <row r="6" spans="2:12" x14ac:dyDescent="0.25">
      <c r="B6" s="17" t="s">
        <v>14</v>
      </c>
      <c r="C6" s="14">
        <v>1</v>
      </c>
      <c r="D6" s="11">
        <v>1.1000000000000001</v>
      </c>
      <c r="E6" s="5">
        <f t="shared" ref="E6:E18" si="2">_xlfn.RANK.EQ(L6, $L$5:$L$18)</f>
        <v>4</v>
      </c>
      <c r="F6" s="5">
        <f t="shared" ref="F6:F18" si="3">COUNTIF($E$5:$E$18, E6)</f>
        <v>1</v>
      </c>
      <c r="G6" s="5" t="str">
        <f t="shared" ref="G6:G18" si="4">IF(F6=1, "", "This project still needs unique values.")</f>
        <v/>
      </c>
      <c r="H6" s="8">
        <f t="shared" si="0"/>
        <v>5.0009999000199956</v>
      </c>
      <c r="I6" s="5">
        <f t="shared" ref="I6:I18" si="5">_xlfn.RANK.EQ(H6, H$5:H$18,1 )</f>
        <v>11</v>
      </c>
      <c r="J6" s="5">
        <f t="shared" ref="J6:J18" si="6">COUNTIF($I$5:$I$18, I6)</f>
        <v>1</v>
      </c>
      <c r="K6" s="5">
        <f t="shared" si="1"/>
        <v>0</v>
      </c>
      <c r="L6" s="5">
        <f t="shared" ref="L6:L18" si="7">I6+K6</f>
        <v>11</v>
      </c>
    </row>
    <row r="7" spans="2:12" x14ac:dyDescent="0.25">
      <c r="B7" s="17" t="s">
        <v>10</v>
      </c>
      <c r="C7" s="14">
        <v>1</v>
      </c>
      <c r="D7" s="11">
        <v>1.2</v>
      </c>
      <c r="E7" s="5">
        <f t="shared" si="2"/>
        <v>5</v>
      </c>
      <c r="F7" s="5">
        <f t="shared" si="3"/>
        <v>1</v>
      </c>
      <c r="G7" s="5" t="str">
        <f t="shared" si="4"/>
        <v/>
      </c>
      <c r="H7" s="8">
        <f t="shared" si="0"/>
        <v>4.9030602688525047</v>
      </c>
      <c r="I7" s="5">
        <f t="shared" si="5"/>
        <v>10</v>
      </c>
      <c r="J7" s="5">
        <f t="shared" si="6"/>
        <v>1</v>
      </c>
      <c r="K7" s="5">
        <f t="shared" si="1"/>
        <v>0</v>
      </c>
      <c r="L7" s="5">
        <f t="shared" si="7"/>
        <v>10</v>
      </c>
    </row>
    <row r="8" spans="2:12" x14ac:dyDescent="0.25">
      <c r="B8" s="17" t="s">
        <v>8</v>
      </c>
      <c r="C8" s="14">
        <v>1</v>
      </c>
      <c r="D8" s="11">
        <v>1.3</v>
      </c>
      <c r="E8" s="5">
        <f t="shared" si="2"/>
        <v>6</v>
      </c>
      <c r="F8" s="5">
        <f t="shared" si="3"/>
        <v>1</v>
      </c>
      <c r="G8" s="5" t="str">
        <f t="shared" si="4"/>
        <v/>
      </c>
      <c r="H8" s="8">
        <f t="shared" si="0"/>
        <v>4.805205510693586</v>
      </c>
      <c r="I8" s="5">
        <f t="shared" si="5"/>
        <v>9</v>
      </c>
      <c r="J8" s="5">
        <f t="shared" si="6"/>
        <v>1</v>
      </c>
      <c r="K8" s="5">
        <f t="shared" si="1"/>
        <v>0</v>
      </c>
      <c r="L8" s="5">
        <f t="shared" si="7"/>
        <v>9</v>
      </c>
    </row>
    <row r="9" spans="2:12" x14ac:dyDescent="0.25">
      <c r="B9" s="17" t="s">
        <v>9</v>
      </c>
      <c r="C9" s="14">
        <v>1</v>
      </c>
      <c r="D9" s="11">
        <v>1.4</v>
      </c>
      <c r="E9" s="5">
        <f t="shared" si="2"/>
        <v>7</v>
      </c>
      <c r="F9" s="5">
        <f t="shared" si="3"/>
        <v>1</v>
      </c>
      <c r="G9" s="5" t="str">
        <f t="shared" si="4"/>
        <v/>
      </c>
      <c r="H9" s="8">
        <f t="shared" si="0"/>
        <v>4.7074409183759274</v>
      </c>
      <c r="I9" s="5">
        <f t="shared" si="5"/>
        <v>8</v>
      </c>
      <c r="J9" s="5">
        <f t="shared" si="6"/>
        <v>1</v>
      </c>
      <c r="K9" s="5">
        <f t="shared" si="1"/>
        <v>0</v>
      </c>
      <c r="L9" s="5">
        <f t="shared" si="7"/>
        <v>8</v>
      </c>
    </row>
    <row r="10" spans="2:12" x14ac:dyDescent="0.25">
      <c r="B10" s="17" t="s">
        <v>5</v>
      </c>
      <c r="C10" s="14">
        <v>1</v>
      </c>
      <c r="D10" s="11">
        <v>1.5</v>
      </c>
      <c r="E10" s="5">
        <f t="shared" si="2"/>
        <v>8</v>
      </c>
      <c r="F10" s="5">
        <f t="shared" si="3"/>
        <v>1</v>
      </c>
      <c r="G10" s="5" t="str">
        <f t="shared" si="4"/>
        <v/>
      </c>
      <c r="H10" s="8">
        <f t="shared" si="0"/>
        <v>4.6097722286464435</v>
      </c>
      <c r="I10" s="5">
        <f t="shared" si="5"/>
        <v>7</v>
      </c>
      <c r="J10" s="5">
        <f t="shared" si="6"/>
        <v>1</v>
      </c>
      <c r="K10" s="5">
        <f t="shared" si="1"/>
        <v>0</v>
      </c>
      <c r="L10" s="5">
        <f t="shared" si="7"/>
        <v>7</v>
      </c>
    </row>
    <row r="11" spans="2:12" x14ac:dyDescent="0.25">
      <c r="B11" s="17" t="s">
        <v>6</v>
      </c>
      <c r="C11" s="14">
        <v>1</v>
      </c>
      <c r="D11" s="11">
        <v>1.6</v>
      </c>
      <c r="E11" s="5">
        <f t="shared" si="2"/>
        <v>9</v>
      </c>
      <c r="F11" s="5">
        <f t="shared" si="3"/>
        <v>1</v>
      </c>
      <c r="H11" s="8">
        <f t="shared" si="0"/>
        <v>4.512205669071391</v>
      </c>
      <c r="I11" s="5">
        <f t="shared" si="5"/>
        <v>6</v>
      </c>
      <c r="J11" s="5">
        <f t="shared" si="6"/>
        <v>1</v>
      </c>
      <c r="K11" s="5">
        <f t="shared" si="1"/>
        <v>0</v>
      </c>
      <c r="L11" s="5">
        <f t="shared" si="7"/>
        <v>6</v>
      </c>
    </row>
    <row r="12" spans="2:12" x14ac:dyDescent="0.25">
      <c r="B12" s="17" t="s">
        <v>12</v>
      </c>
      <c r="C12" s="14">
        <v>1</v>
      </c>
      <c r="D12" s="11">
        <v>1.7</v>
      </c>
      <c r="E12" s="5">
        <f t="shared" si="2"/>
        <v>10</v>
      </c>
      <c r="F12" s="5">
        <f t="shared" si="3"/>
        <v>1</v>
      </c>
      <c r="G12" s="5" t="str">
        <f t="shared" si="4"/>
        <v/>
      </c>
      <c r="H12" s="8">
        <f t="shared" si="0"/>
        <v>4.4147480109288226</v>
      </c>
      <c r="I12" s="5">
        <f t="shared" si="5"/>
        <v>5</v>
      </c>
      <c r="J12" s="5">
        <f t="shared" si="6"/>
        <v>1</v>
      </c>
      <c r="K12" s="5">
        <f t="shared" si="1"/>
        <v>0</v>
      </c>
      <c r="L12" s="5">
        <f t="shared" si="7"/>
        <v>5</v>
      </c>
    </row>
    <row r="13" spans="2:12" x14ac:dyDescent="0.25">
      <c r="B13" s="17" t="s">
        <v>16</v>
      </c>
      <c r="C13" s="14">
        <v>1</v>
      </c>
      <c r="D13" s="11">
        <v>1.8</v>
      </c>
      <c r="E13" s="5">
        <f t="shared" si="2"/>
        <v>11</v>
      </c>
      <c r="F13" s="5">
        <f t="shared" si="3"/>
        <v>1</v>
      </c>
      <c r="G13" s="5" t="str">
        <f t="shared" si="4"/>
        <v/>
      </c>
      <c r="H13" s="8">
        <f t="shared" si="0"/>
        <v>4.3174066289845809</v>
      </c>
      <c r="I13" s="5">
        <f t="shared" si="5"/>
        <v>4</v>
      </c>
      <c r="J13" s="5">
        <f t="shared" si="6"/>
        <v>1</v>
      </c>
      <c r="K13" s="5">
        <f t="shared" si="1"/>
        <v>0</v>
      </c>
      <c r="L13" s="5">
        <f t="shared" si="7"/>
        <v>4</v>
      </c>
    </row>
    <row r="14" spans="2:12" x14ac:dyDescent="0.25">
      <c r="B14" s="17" t="s">
        <v>13</v>
      </c>
      <c r="C14" s="14">
        <v>1</v>
      </c>
      <c r="D14" s="11">
        <v>1.9</v>
      </c>
      <c r="E14" s="5">
        <f t="shared" si="2"/>
        <v>12</v>
      </c>
      <c r="F14" s="5">
        <f t="shared" si="3"/>
        <v>1</v>
      </c>
      <c r="G14" s="5" t="str">
        <f t="shared" si="4"/>
        <v/>
      </c>
      <c r="H14" s="8">
        <f t="shared" si="0"/>
        <v>4.2201895692018381</v>
      </c>
      <c r="I14" s="5">
        <f t="shared" si="5"/>
        <v>3</v>
      </c>
      <c r="J14" s="5">
        <f t="shared" si="6"/>
        <v>1</v>
      </c>
      <c r="K14" s="5">
        <f t="shared" si="1"/>
        <v>0</v>
      </c>
      <c r="L14" s="5">
        <f t="shared" si="7"/>
        <v>3</v>
      </c>
    </row>
    <row r="15" spans="2:12" x14ac:dyDescent="0.25">
      <c r="B15" s="17" t="s">
        <v>15</v>
      </c>
      <c r="C15" s="14">
        <v>5</v>
      </c>
      <c r="D15" s="11">
        <v>5</v>
      </c>
      <c r="E15" s="5">
        <f t="shared" si="2"/>
        <v>2</v>
      </c>
      <c r="F15" s="5">
        <f t="shared" si="3"/>
        <v>1</v>
      </c>
      <c r="G15" s="5" t="str">
        <f t="shared" si="4"/>
        <v/>
      </c>
      <c r="H15" s="8">
        <f t="shared" si="0"/>
        <v>5.0990195135927845</v>
      </c>
      <c r="I15" s="5">
        <f t="shared" si="5"/>
        <v>12</v>
      </c>
      <c r="J15" s="5">
        <f t="shared" si="6"/>
        <v>2</v>
      </c>
      <c r="K15" s="5">
        <f t="shared" si="1"/>
        <v>0.83333333333333337</v>
      </c>
      <c r="L15" s="5">
        <f t="shared" si="7"/>
        <v>12.833333333333334</v>
      </c>
    </row>
    <row r="16" spans="2:12" x14ac:dyDescent="0.25">
      <c r="B16" s="17" t="s">
        <v>20</v>
      </c>
      <c r="C16" s="14">
        <v>5</v>
      </c>
      <c r="D16" s="11">
        <v>2</v>
      </c>
      <c r="E16" s="5">
        <f t="shared" si="2"/>
        <v>1</v>
      </c>
      <c r="F16" s="5">
        <f t="shared" si="3"/>
        <v>1</v>
      </c>
      <c r="G16" s="5" t="str">
        <f t="shared" si="4"/>
        <v/>
      </c>
      <c r="H16" s="8">
        <f t="shared" si="0"/>
        <v>6.4031242374328485</v>
      </c>
      <c r="I16" s="5">
        <f t="shared" si="5"/>
        <v>14</v>
      </c>
      <c r="J16" s="5">
        <f t="shared" si="6"/>
        <v>1</v>
      </c>
      <c r="K16" s="5">
        <f t="shared" si="1"/>
        <v>0</v>
      </c>
      <c r="L16" s="5">
        <f t="shared" si="7"/>
        <v>14</v>
      </c>
    </row>
    <row r="17" spans="2:12" x14ac:dyDescent="0.25">
      <c r="B17" s="17" t="s">
        <v>11</v>
      </c>
      <c r="C17" s="14">
        <v>1</v>
      </c>
      <c r="D17" s="11">
        <v>2.2000000000000002</v>
      </c>
      <c r="E17" s="5">
        <f t="shared" si="2"/>
        <v>13</v>
      </c>
      <c r="F17" s="5">
        <f t="shared" si="3"/>
        <v>1</v>
      </c>
      <c r="G17" s="5" t="str">
        <f t="shared" si="4"/>
        <v/>
      </c>
      <c r="H17" s="8">
        <f t="shared" si="0"/>
        <v>3.9293765408776999</v>
      </c>
      <c r="I17" s="5">
        <f t="shared" si="5"/>
        <v>2</v>
      </c>
      <c r="J17" s="5">
        <f t="shared" si="6"/>
        <v>1</v>
      </c>
      <c r="K17" s="5">
        <f t="shared" si="1"/>
        <v>0</v>
      </c>
      <c r="L17" s="5">
        <f t="shared" si="7"/>
        <v>2</v>
      </c>
    </row>
    <row r="18" spans="2:12" ht="15.75" thickBot="1" x14ac:dyDescent="0.3">
      <c r="B18" s="18" t="s">
        <v>17</v>
      </c>
      <c r="C18" s="15">
        <v>1</v>
      </c>
      <c r="D18" s="12">
        <v>2.2999999999999998</v>
      </c>
      <c r="E18" s="5">
        <f t="shared" si="2"/>
        <v>14</v>
      </c>
      <c r="F18" s="5">
        <f t="shared" si="3"/>
        <v>1</v>
      </c>
      <c r="G18" s="5" t="str">
        <f t="shared" si="4"/>
        <v/>
      </c>
      <c r="H18" s="8">
        <f t="shared" si="0"/>
        <v>3.8327535793473602</v>
      </c>
      <c r="I18" s="5">
        <f t="shared" si="5"/>
        <v>1</v>
      </c>
      <c r="J18" s="5">
        <f t="shared" si="6"/>
        <v>1</v>
      </c>
      <c r="K18" s="5">
        <f t="shared" si="1"/>
        <v>0</v>
      </c>
      <c r="L18" s="5">
        <f t="shared" si="7"/>
        <v>1</v>
      </c>
    </row>
  </sheetData>
  <sheetProtection password="F811" sheet="1" objects="1" scenarios="1" selectLockedCells="1"/>
  <dataValidations count="3">
    <dataValidation type="decimal" operator="greaterThanOrEqual" allowBlank="1" showInputMessage="1" showErrorMessage="1" errorTitle="Input Error" error="Please enter a non-negative number." sqref="C5:C18">
      <formula1>0</formula1>
    </dataValidation>
    <dataValidation type="decimal" allowBlank="1" showInputMessage="1" showErrorMessage="1" errorTitle="Input Error" error="Please enter a number between 1 to 5." sqref="D5:D18">
      <formula1>1</formula1>
      <formula2>5</formula2>
    </dataValidation>
    <dataValidation type="list" allowBlank="1" showInputMessage="1" showErrorMessage="1" errorTitle="Input Error" error="Please select a value from the drop-down list." sqref="C2">
      <formula1>"Minutes, Hours, Days, Weeks"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workbookViewId="0">
      <selection activeCell="Q17" sqref="A1:XFD1048576"/>
    </sheetView>
  </sheetViews>
  <sheetFormatPr defaultRowHeight="15" x14ac:dyDescent="0.25"/>
  <cols>
    <col min="1" max="1" width="9.140625" style="5"/>
    <col min="2" max="2" width="3.7109375" customWidth="1"/>
    <col min="7" max="7" width="5.7109375" customWidth="1"/>
    <col min="8" max="8" width="13.140625" customWidth="1"/>
    <col min="12" max="12" width="3.7109375" customWidth="1"/>
    <col min="13" max="13" width="22.7109375" style="5" customWidth="1"/>
    <col min="14" max="14" width="7" style="5" customWidth="1"/>
    <col min="15" max="15" width="2" style="5" customWidth="1"/>
    <col min="16" max="16" width="21" style="5" customWidth="1"/>
    <col min="17" max="23" width="9.140625" style="5" customWidth="1"/>
    <col min="24" max="24" width="9.140625" style="5"/>
    <col min="25" max="27" width="0" style="5" hidden="1" customWidth="1"/>
    <col min="28" max="30" width="9.140625" style="5"/>
  </cols>
  <sheetData>
    <row r="1" spans="2:27" s="5" customFormat="1" ht="15.75" thickBot="1" x14ac:dyDescent="0.3"/>
    <row r="2" spans="2:27" ht="21.75" thickBot="1" x14ac:dyDescent="0.4">
      <c r="B2" s="1"/>
      <c r="C2" s="21" t="s">
        <v>1</v>
      </c>
      <c r="D2" s="22"/>
      <c r="E2" s="22"/>
      <c r="F2" s="22"/>
      <c r="G2" s="23"/>
      <c r="H2" s="19" t="s">
        <v>0</v>
      </c>
      <c r="I2" s="20"/>
      <c r="J2" s="20"/>
      <c r="K2" s="20"/>
      <c r="L2" s="2" t="s">
        <v>18</v>
      </c>
      <c r="M2" s="57" t="s">
        <v>19</v>
      </c>
      <c r="N2" s="58" t="str">
        <f>IF(Entry!C2="", "", Entry!C2)</f>
        <v>Hours</v>
      </c>
    </row>
    <row r="3" spans="2:27" x14ac:dyDescent="0.25">
      <c r="B3" s="24" t="s">
        <v>2</v>
      </c>
      <c r="C3" s="39"/>
      <c r="D3" s="40"/>
      <c r="E3" s="40"/>
      <c r="F3" s="40"/>
      <c r="G3" s="41"/>
      <c r="H3" s="30"/>
      <c r="I3" s="31"/>
      <c r="J3" s="31"/>
      <c r="K3" s="32"/>
      <c r="L3" s="7">
        <f>IF(M3="", "", 1)</f>
        <v>1</v>
      </c>
      <c r="M3" s="59" t="str">
        <f>IFERROR(INDEX(Entry!B$5:B$18, MATCH(ROW(M3)-2, Entry!E$5:E$18, 0), 1), "")</f>
        <v>Batch Shopping</v>
      </c>
      <c r="N3" s="60">
        <f>IFERROR(INDEX(Entry!C$5:C$18, MATCH(ROW(M3)-2, Entry!E$5:E$18, 0), 1), "")</f>
        <v>5</v>
      </c>
      <c r="Y3" s="5">
        <f>IFERROR(6-INDEX(Entry!D$5:D$18, MATCH(ROW(M3)-2, Entry!E$5:E$18, 0), 1), "")</f>
        <v>4</v>
      </c>
      <c r="Z3" s="5">
        <f t="shared" ref="Z3:Z26" si="0">N3</f>
        <v>5</v>
      </c>
      <c r="AA3" s="5">
        <f t="shared" ref="AA3:AA26" si="1">L3</f>
        <v>1</v>
      </c>
    </row>
    <row r="4" spans="2:27" x14ac:dyDescent="0.25">
      <c r="B4" s="25"/>
      <c r="C4" s="42"/>
      <c r="D4" s="43"/>
      <c r="E4" s="43"/>
      <c r="F4" s="43"/>
      <c r="G4" s="44"/>
      <c r="H4" s="33"/>
      <c r="I4" s="34"/>
      <c r="J4" s="34"/>
      <c r="K4" s="35"/>
      <c r="L4" s="3">
        <f>IF(M4="", "", L3+1)</f>
        <v>2</v>
      </c>
      <c r="M4" s="61" t="str">
        <f>IFERROR(INDEX(Entry!B$5:B$18, MATCH(ROW(M4)-2, Entry!E$5:E$18, 0), 1), "")</f>
        <v>Batch Laundry</v>
      </c>
      <c r="N4" s="62">
        <f>IFERROR(INDEX(Entry!C$5:C$18, MATCH(ROW(M4)-2, Entry!E$5:E$18, 0), 1), "")</f>
        <v>5</v>
      </c>
      <c r="Y4" s="5">
        <f>IFERROR(6-INDEX(Entry!D$5:D$18, MATCH(ROW(M4)-2, Entry!E$5:E$18, 0), 1), "")</f>
        <v>1</v>
      </c>
      <c r="Z4" s="5">
        <f t="shared" si="0"/>
        <v>5</v>
      </c>
      <c r="AA4" s="5">
        <f t="shared" si="1"/>
        <v>2</v>
      </c>
    </row>
    <row r="5" spans="2:27" x14ac:dyDescent="0.25">
      <c r="B5" s="25"/>
      <c r="C5" s="42"/>
      <c r="D5" s="43"/>
      <c r="E5" s="43"/>
      <c r="F5" s="43"/>
      <c r="G5" s="44"/>
      <c r="H5" s="33"/>
      <c r="I5" s="34"/>
      <c r="J5" s="34"/>
      <c r="K5" s="35"/>
      <c r="L5" s="3">
        <f t="shared" ref="L5:L26" si="2">IF(M5="", "", L4+1)</f>
        <v>3</v>
      </c>
      <c r="M5" s="61" t="str">
        <f>IFERROR(INDEX(Entry!B$5:B$18, MATCH(ROW(M5)-2, Entry!E$5:E$18, 0), 1), "")</f>
        <v>Reduce Email</v>
      </c>
      <c r="N5" s="62">
        <f>IFERROR(INDEX(Entry!C$5:C$18, MATCH(ROW(M5)-2, Entry!E$5:E$18, 0), 1), "")</f>
        <v>1</v>
      </c>
      <c r="Y5" s="5">
        <f>IFERROR(6-INDEX(Entry!D$5:D$18, MATCH(ROW(M5)-2, Entry!E$5:E$18, 0), 1), "")</f>
        <v>5</v>
      </c>
      <c r="Z5" s="5">
        <f t="shared" si="0"/>
        <v>1</v>
      </c>
      <c r="AA5" s="5">
        <f t="shared" si="1"/>
        <v>3</v>
      </c>
    </row>
    <row r="6" spans="2:27" x14ac:dyDescent="0.25">
      <c r="B6" s="25"/>
      <c r="C6" s="42"/>
      <c r="D6" s="43"/>
      <c r="E6" s="43"/>
      <c r="F6" s="43"/>
      <c r="G6" s="44"/>
      <c r="H6" s="33"/>
      <c r="I6" s="34"/>
      <c r="J6" s="34"/>
      <c r="K6" s="35"/>
      <c r="L6" s="3">
        <f t="shared" si="2"/>
        <v>4</v>
      </c>
      <c r="M6" s="61" t="str">
        <f>IFERROR(INDEX(Entry!B$5:B$18, MATCH(ROW(M6)-2, Entry!E$5:E$18, 0), 1), "")</f>
        <v>Read over Meals</v>
      </c>
      <c r="N6" s="62">
        <f>IFERROR(INDEX(Entry!C$5:C$18, MATCH(ROW(M6)-2, Entry!E$5:E$18, 0), 1), "")</f>
        <v>1</v>
      </c>
      <c r="Y6" s="5">
        <f>IFERROR(6-INDEX(Entry!D$5:D$18, MATCH(ROW(M6)-2, Entry!E$5:E$18, 0), 1), "")</f>
        <v>4.9000000000000004</v>
      </c>
      <c r="Z6" s="5">
        <f t="shared" si="0"/>
        <v>1</v>
      </c>
      <c r="AA6" s="5">
        <f t="shared" si="1"/>
        <v>4</v>
      </c>
    </row>
    <row r="7" spans="2:27" x14ac:dyDescent="0.25">
      <c r="B7" s="25"/>
      <c r="C7" s="42"/>
      <c r="D7" s="43"/>
      <c r="E7" s="43"/>
      <c r="F7" s="43"/>
      <c r="G7" s="44"/>
      <c r="H7" s="33"/>
      <c r="I7" s="34"/>
      <c r="J7" s="34"/>
      <c r="K7" s="35"/>
      <c r="L7" s="3">
        <f t="shared" si="2"/>
        <v>5</v>
      </c>
      <c r="M7" s="61" t="str">
        <f>IFERROR(INDEX(Entry!B$5:B$18, MATCH(ROW(M7)-2, Entry!E$5:E$18, 0), 1), "")</f>
        <v>Walk w/ Audiobook</v>
      </c>
      <c r="N7" s="62">
        <f>IFERROR(INDEX(Entry!C$5:C$18, MATCH(ROW(M7)-2, Entry!E$5:E$18, 0), 1), "")</f>
        <v>1</v>
      </c>
      <c r="Y7" s="5">
        <f>IFERROR(6-INDEX(Entry!D$5:D$18, MATCH(ROW(M7)-2, Entry!E$5:E$18, 0), 1), "")</f>
        <v>4.8</v>
      </c>
      <c r="Z7" s="5">
        <f t="shared" si="0"/>
        <v>1</v>
      </c>
      <c r="AA7" s="5">
        <f t="shared" si="1"/>
        <v>5</v>
      </c>
    </row>
    <row r="8" spans="2:27" x14ac:dyDescent="0.25">
      <c r="B8" s="25"/>
      <c r="C8" s="42"/>
      <c r="D8" s="43"/>
      <c r="E8" s="43"/>
      <c r="F8" s="43"/>
      <c r="G8" s="44"/>
      <c r="H8" s="33"/>
      <c r="I8" s="34"/>
      <c r="J8" s="34"/>
      <c r="K8" s="35"/>
      <c r="L8" s="3">
        <f t="shared" si="2"/>
        <v>6</v>
      </c>
      <c r="M8" s="61" t="str">
        <f>IFERROR(INDEX(Entry!B$5:B$18, MATCH(ROW(M8)-2, Entry!E$5:E$18, 0), 1), "")</f>
        <v>Reduce Reddit</v>
      </c>
      <c r="N8" s="62">
        <f>IFERROR(INDEX(Entry!C$5:C$18, MATCH(ROW(M8)-2, Entry!E$5:E$18, 0), 1), "")</f>
        <v>1</v>
      </c>
      <c r="Y8" s="5">
        <f>IFERROR(6-INDEX(Entry!D$5:D$18, MATCH(ROW(M8)-2, Entry!E$5:E$18, 0), 1), "")</f>
        <v>4.7</v>
      </c>
      <c r="Z8" s="5">
        <f t="shared" si="0"/>
        <v>1</v>
      </c>
      <c r="AA8" s="5">
        <f t="shared" si="1"/>
        <v>6</v>
      </c>
    </row>
    <row r="9" spans="2:27" x14ac:dyDescent="0.25">
      <c r="B9" s="25"/>
      <c r="C9" s="42"/>
      <c r="D9" s="43"/>
      <c r="E9" s="43"/>
      <c r="F9" s="43"/>
      <c r="G9" s="44"/>
      <c r="H9" s="33"/>
      <c r="I9" s="34"/>
      <c r="J9" s="34"/>
      <c r="K9" s="35"/>
      <c r="L9" s="3">
        <f t="shared" si="2"/>
        <v>7</v>
      </c>
      <c r="M9" s="61" t="str">
        <f>IFERROR(INDEX(Entry!B$5:B$18, MATCH(ROW(M9)-2, Entry!E$5:E$18, 0), 1), "")</f>
        <v>Reduce Facebook</v>
      </c>
      <c r="N9" s="62">
        <f>IFERROR(INDEX(Entry!C$5:C$18, MATCH(ROW(M9)-2, Entry!E$5:E$18, 0), 1), "")</f>
        <v>1</v>
      </c>
      <c r="Y9" s="5">
        <f>IFERROR(6-INDEX(Entry!D$5:D$18, MATCH(ROW(M9)-2, Entry!E$5:E$18, 0), 1), "")</f>
        <v>4.5999999999999996</v>
      </c>
      <c r="Z9" s="5">
        <f t="shared" si="0"/>
        <v>1</v>
      </c>
      <c r="AA9" s="5">
        <f t="shared" si="1"/>
        <v>7</v>
      </c>
    </row>
    <row r="10" spans="2:27" x14ac:dyDescent="0.25">
      <c r="B10" s="25"/>
      <c r="C10" s="42"/>
      <c r="D10" s="43"/>
      <c r="E10" s="43"/>
      <c r="F10" s="43"/>
      <c r="G10" s="44"/>
      <c r="H10" s="33"/>
      <c r="I10" s="34"/>
      <c r="J10" s="34"/>
      <c r="K10" s="35"/>
      <c r="L10" s="3">
        <f t="shared" si="2"/>
        <v>8</v>
      </c>
      <c r="M10" s="61" t="str">
        <f>IFERROR(INDEX(Entry!B$5:B$18, MATCH(ROW(M10)-2, Entry!E$5:E$18, 0), 1), "")</f>
        <v>Pset Study Group</v>
      </c>
      <c r="N10" s="62">
        <f>IFERROR(INDEX(Entry!C$5:C$18, MATCH(ROW(M10)-2, Entry!E$5:E$18, 0), 1), "")</f>
        <v>1</v>
      </c>
      <c r="Y10" s="5">
        <f>IFERROR(6-INDEX(Entry!D$5:D$18, MATCH(ROW(M10)-2, Entry!E$5:E$18, 0), 1), "")</f>
        <v>4.5</v>
      </c>
      <c r="Z10" s="5">
        <f t="shared" si="0"/>
        <v>1</v>
      </c>
      <c r="AA10" s="5">
        <f t="shared" si="1"/>
        <v>8</v>
      </c>
    </row>
    <row r="11" spans="2:27" x14ac:dyDescent="0.25">
      <c r="B11" s="25"/>
      <c r="C11" s="42"/>
      <c r="D11" s="43"/>
      <c r="E11" s="43"/>
      <c r="F11" s="43"/>
      <c r="G11" s="44"/>
      <c r="H11" s="33"/>
      <c r="I11" s="34"/>
      <c r="J11" s="34"/>
      <c r="K11" s="35"/>
      <c r="L11" s="3">
        <f t="shared" si="2"/>
        <v>9</v>
      </c>
      <c r="M11" s="61" t="str">
        <f>IFERROR(INDEX(Entry!B$5:B$18, MATCH(ROW(M11)-2, Entry!E$5:E$18, 0), 1), "")</f>
        <v>Read Parts that Matter</v>
      </c>
      <c r="N11" s="62">
        <f>IFERROR(INDEX(Entry!C$5:C$18, MATCH(ROW(M11)-2, Entry!E$5:E$18, 0), 1), "")</f>
        <v>1</v>
      </c>
      <c r="Y11" s="5">
        <f>IFERROR(6-INDEX(Entry!D$5:D$18, MATCH(ROW(M11)-2, Entry!E$5:E$18, 0), 1), "")</f>
        <v>4.4000000000000004</v>
      </c>
      <c r="Z11" s="5">
        <f t="shared" si="0"/>
        <v>1</v>
      </c>
      <c r="AA11" s="5">
        <f t="shared" si="1"/>
        <v>9</v>
      </c>
    </row>
    <row r="12" spans="2:27" x14ac:dyDescent="0.25">
      <c r="B12" s="25"/>
      <c r="C12" s="42"/>
      <c r="D12" s="43"/>
      <c r="E12" s="43"/>
      <c r="F12" s="43"/>
      <c r="G12" s="44"/>
      <c r="H12" s="33"/>
      <c r="I12" s="34"/>
      <c r="J12" s="34"/>
      <c r="K12" s="35"/>
      <c r="L12" s="3">
        <f t="shared" si="2"/>
        <v>10</v>
      </c>
      <c r="M12" s="61" t="str">
        <f>IFERROR(INDEX(Entry!B$5:B$18, MATCH(ROW(M12)-2, Entry!E$5:E$18, 0), 1), "")</f>
        <v>Batch Cooking</v>
      </c>
      <c r="N12" s="62">
        <f>IFERROR(INDEX(Entry!C$5:C$18, MATCH(ROW(M12)-2, Entry!E$5:E$18, 0), 1), "")</f>
        <v>1</v>
      </c>
      <c r="Y12" s="5">
        <f>IFERROR(6-INDEX(Entry!D$5:D$18, MATCH(ROW(M12)-2, Entry!E$5:E$18, 0), 1), "")</f>
        <v>4.3</v>
      </c>
      <c r="Z12" s="5">
        <f t="shared" si="0"/>
        <v>1</v>
      </c>
      <c r="AA12" s="5">
        <f t="shared" si="1"/>
        <v>10</v>
      </c>
    </row>
    <row r="13" spans="2:27" x14ac:dyDescent="0.25">
      <c r="B13" s="25"/>
      <c r="C13" s="42"/>
      <c r="D13" s="43"/>
      <c r="E13" s="43"/>
      <c r="F13" s="43"/>
      <c r="G13" s="44"/>
      <c r="H13" s="33"/>
      <c r="I13" s="34"/>
      <c r="J13" s="34"/>
      <c r="K13" s="35"/>
      <c r="L13" s="3">
        <f t="shared" si="2"/>
        <v>11</v>
      </c>
      <c r="M13" s="61" t="str">
        <f>IFERROR(INDEX(Entry!B$5:B$18, MATCH(ROW(M13)-2, Entry!E$5:E$18, 0), 1), "")</f>
        <v>Cut Snooze</v>
      </c>
      <c r="N13" s="62">
        <f>IFERROR(INDEX(Entry!C$5:C$18, MATCH(ROW(M13)-2, Entry!E$5:E$18, 0), 1), "")</f>
        <v>1</v>
      </c>
      <c r="Y13" s="5">
        <f>IFERROR(6-INDEX(Entry!D$5:D$18, MATCH(ROW(M13)-2, Entry!E$5:E$18, 0), 1), "")</f>
        <v>4.2</v>
      </c>
      <c r="Z13" s="5">
        <f t="shared" si="0"/>
        <v>1</v>
      </c>
      <c r="AA13" s="5">
        <f t="shared" si="1"/>
        <v>11</v>
      </c>
    </row>
    <row r="14" spans="2:27" ht="15.75" thickBot="1" x14ac:dyDescent="0.3">
      <c r="B14" s="26"/>
      <c r="C14" s="45"/>
      <c r="D14" s="46"/>
      <c r="E14" s="46"/>
      <c r="F14" s="46"/>
      <c r="G14" s="47"/>
      <c r="H14" s="36"/>
      <c r="I14" s="37"/>
      <c r="J14" s="37"/>
      <c r="K14" s="38"/>
      <c r="L14" s="3">
        <f t="shared" si="2"/>
        <v>12</v>
      </c>
      <c r="M14" s="61" t="str">
        <f>IFERROR(INDEX(Entry!B$5:B$18, MATCH(ROW(M14)-2, Entry!E$5:E$18, 0), 1), "")</f>
        <v>Cut Blogs/News</v>
      </c>
      <c r="N14" s="62">
        <f>IFERROR(INDEX(Entry!C$5:C$18, MATCH(ROW(M14)-2, Entry!E$5:E$18, 0), 1), "")</f>
        <v>1</v>
      </c>
      <c r="Y14" s="5">
        <f>IFERROR(6-INDEX(Entry!D$5:D$18, MATCH(ROW(M14)-2, Entry!E$5:E$18, 0), 1), "")</f>
        <v>4.0999999999999996</v>
      </c>
      <c r="Z14" s="5">
        <f t="shared" si="0"/>
        <v>1</v>
      </c>
      <c r="AA14" s="5">
        <f t="shared" si="1"/>
        <v>12</v>
      </c>
    </row>
    <row r="15" spans="2:27" x14ac:dyDescent="0.25">
      <c r="B15" s="27" t="s">
        <v>3</v>
      </c>
      <c r="C15" s="48"/>
      <c r="D15" s="49"/>
      <c r="E15" s="49"/>
      <c r="F15" s="49"/>
      <c r="G15" s="50"/>
      <c r="H15" s="39"/>
      <c r="I15" s="40"/>
      <c r="J15" s="40"/>
      <c r="K15" s="41"/>
      <c r="L15" s="3">
        <f t="shared" si="2"/>
        <v>13</v>
      </c>
      <c r="M15" s="61" t="str">
        <f>IFERROR(INDEX(Entry!B$5:B$18, MATCH(ROW(M15)-2, Entry!E$5:E$18, 0), 1), "")</f>
        <v>Writing Focus</v>
      </c>
      <c r="N15" s="62">
        <f>IFERROR(INDEX(Entry!C$5:C$18, MATCH(ROW(M15)-2, Entry!E$5:E$18, 0), 1), "")</f>
        <v>1</v>
      </c>
      <c r="Y15" s="5">
        <f>IFERROR(6-INDEX(Entry!D$5:D$18, MATCH(ROW(M15)-2, Entry!E$5:E$18, 0), 1), "")</f>
        <v>3.8</v>
      </c>
      <c r="Z15" s="5">
        <f t="shared" si="0"/>
        <v>1</v>
      </c>
      <c r="AA15" s="5">
        <f t="shared" si="1"/>
        <v>13</v>
      </c>
    </row>
    <row r="16" spans="2:27" x14ac:dyDescent="0.25">
      <c r="B16" s="28"/>
      <c r="C16" s="51"/>
      <c r="D16" s="52"/>
      <c r="E16" s="52"/>
      <c r="F16" s="52"/>
      <c r="G16" s="53"/>
      <c r="H16" s="42"/>
      <c r="I16" s="43"/>
      <c r="J16" s="43"/>
      <c r="K16" s="44"/>
      <c r="L16" s="3">
        <f t="shared" si="2"/>
        <v>14</v>
      </c>
      <c r="M16" s="61" t="str">
        <f>IFERROR(INDEX(Entry!B$5:B$18, MATCH(ROW(M16)-2, Entry!E$5:E$18, 0), 1), "")</f>
        <v>Reduce Webcomics</v>
      </c>
      <c r="N16" s="62">
        <f>IFERROR(INDEX(Entry!C$5:C$18, MATCH(ROW(M16)-2, Entry!E$5:E$18, 0), 1), "")</f>
        <v>1</v>
      </c>
      <c r="Y16" s="5">
        <f>IFERROR(6-INDEX(Entry!D$5:D$18, MATCH(ROW(M16)-2, Entry!E$5:E$18, 0), 1), "")</f>
        <v>3.7</v>
      </c>
      <c r="Z16" s="5">
        <f t="shared" si="0"/>
        <v>1</v>
      </c>
      <c r="AA16" s="5">
        <f t="shared" si="1"/>
        <v>14</v>
      </c>
    </row>
    <row r="17" spans="2:27" x14ac:dyDescent="0.25">
      <c r="B17" s="28"/>
      <c r="C17" s="51"/>
      <c r="D17" s="52"/>
      <c r="E17" s="52"/>
      <c r="F17" s="52"/>
      <c r="G17" s="53"/>
      <c r="H17" s="42"/>
      <c r="I17" s="43"/>
      <c r="J17" s="43"/>
      <c r="K17" s="44"/>
      <c r="L17" s="3" t="str">
        <f t="shared" si="2"/>
        <v/>
      </c>
      <c r="M17" s="61" t="str">
        <f>IFERROR(INDEX(Entry!B$5:B$18, MATCH(ROW(M17)-2, Entry!E$5:E$18, 0), 1), "")</f>
        <v/>
      </c>
      <c r="N17" s="62" t="str">
        <f>IFERROR(INDEX(Entry!C$5:C$18, MATCH(ROW(M17)-2, Entry!E$5:E$18, 0), 1), "")</f>
        <v/>
      </c>
      <c r="Y17" s="5" t="str">
        <f>IFERROR(6-INDEX(Entry!D$5:D$18, MATCH(ROW(M17)-2, Entry!E$5:E$18, 0), 1), "")</f>
        <v/>
      </c>
      <c r="Z17" s="5" t="str">
        <f t="shared" si="0"/>
        <v/>
      </c>
      <c r="AA17" s="5" t="str">
        <f t="shared" si="1"/>
        <v/>
      </c>
    </row>
    <row r="18" spans="2:27" x14ac:dyDescent="0.25">
      <c r="B18" s="28"/>
      <c r="C18" s="51"/>
      <c r="D18" s="52"/>
      <c r="E18" s="52"/>
      <c r="F18" s="52"/>
      <c r="G18" s="53"/>
      <c r="H18" s="42"/>
      <c r="I18" s="43"/>
      <c r="J18" s="43"/>
      <c r="K18" s="44"/>
      <c r="L18" s="3" t="str">
        <f t="shared" si="2"/>
        <v/>
      </c>
      <c r="M18" s="61" t="str">
        <f>IFERROR(INDEX(Entry!B$5:B$18, MATCH(ROW(M18)-2, Entry!E$5:E$18, 0), 1), "")</f>
        <v/>
      </c>
      <c r="N18" s="62" t="str">
        <f>IFERROR(INDEX(Entry!C$5:C$18, MATCH(ROW(M18)-2, Entry!E$5:E$18, 0), 1), "")</f>
        <v/>
      </c>
      <c r="Y18" s="5" t="str">
        <f>IFERROR(6-INDEX(Entry!D$5:D$18, MATCH(ROW(M18)-2, Entry!E$5:E$18, 0), 1), "")</f>
        <v/>
      </c>
      <c r="Z18" s="5" t="str">
        <f t="shared" si="0"/>
        <v/>
      </c>
      <c r="AA18" s="5" t="str">
        <f t="shared" si="1"/>
        <v/>
      </c>
    </row>
    <row r="19" spans="2:27" x14ac:dyDescent="0.25">
      <c r="B19" s="28"/>
      <c r="C19" s="51"/>
      <c r="D19" s="52"/>
      <c r="E19" s="52"/>
      <c r="F19" s="52"/>
      <c r="G19" s="53"/>
      <c r="H19" s="42"/>
      <c r="I19" s="43"/>
      <c r="J19" s="43"/>
      <c r="K19" s="44"/>
      <c r="L19" s="3" t="str">
        <f t="shared" si="2"/>
        <v/>
      </c>
      <c r="M19" s="61" t="str">
        <f>IFERROR(INDEX(Entry!B$5:B$18, MATCH(ROW(M19)-2, Entry!E$5:E$18, 0), 1), "")</f>
        <v/>
      </c>
      <c r="N19" s="62" t="str">
        <f>IFERROR(INDEX(Entry!C$5:C$18, MATCH(ROW(M19)-2, Entry!E$5:E$18, 0), 1), "")</f>
        <v/>
      </c>
      <c r="Y19" s="5" t="str">
        <f>IFERROR(6-INDEX(Entry!D$5:D$18, MATCH(ROW(M19)-2, Entry!E$5:E$18, 0), 1), "")</f>
        <v/>
      </c>
      <c r="Z19" s="5" t="str">
        <f t="shared" si="0"/>
        <v/>
      </c>
      <c r="AA19" s="5" t="str">
        <f t="shared" si="1"/>
        <v/>
      </c>
    </row>
    <row r="20" spans="2:27" x14ac:dyDescent="0.25">
      <c r="B20" s="28"/>
      <c r="C20" s="51"/>
      <c r="D20" s="52"/>
      <c r="E20" s="52"/>
      <c r="F20" s="52"/>
      <c r="G20" s="53"/>
      <c r="H20" s="42"/>
      <c r="I20" s="43"/>
      <c r="J20" s="43"/>
      <c r="K20" s="44"/>
      <c r="L20" s="3" t="str">
        <f t="shared" si="2"/>
        <v/>
      </c>
      <c r="M20" s="61" t="str">
        <f>IFERROR(INDEX(Entry!B$5:B$18, MATCH(ROW(M20)-2, Entry!E$5:E$18, 0), 1), "")</f>
        <v/>
      </c>
      <c r="N20" s="62" t="str">
        <f>IFERROR(INDEX(Entry!C$5:C$18, MATCH(ROW(M20)-2, Entry!E$5:E$18, 0), 1), "")</f>
        <v/>
      </c>
      <c r="Y20" s="5" t="str">
        <f>IFERROR(6-INDEX(Entry!D$5:D$18, MATCH(ROW(M20)-2, Entry!E$5:E$18, 0), 1), "")</f>
        <v/>
      </c>
      <c r="Z20" s="5" t="str">
        <f t="shared" si="0"/>
        <v/>
      </c>
      <c r="AA20" s="5" t="str">
        <f t="shared" si="1"/>
        <v/>
      </c>
    </row>
    <row r="21" spans="2:27" x14ac:dyDescent="0.25">
      <c r="B21" s="28"/>
      <c r="C21" s="51"/>
      <c r="D21" s="52"/>
      <c r="E21" s="52"/>
      <c r="F21" s="52"/>
      <c r="G21" s="53"/>
      <c r="H21" s="42"/>
      <c r="I21" s="43"/>
      <c r="J21" s="43"/>
      <c r="K21" s="44"/>
      <c r="L21" s="3" t="str">
        <f t="shared" si="2"/>
        <v/>
      </c>
      <c r="M21" s="61" t="str">
        <f>IFERROR(INDEX(Entry!B$5:B$18, MATCH(ROW(M21)-2, Entry!E$5:E$18, 0), 1), "")</f>
        <v/>
      </c>
      <c r="N21" s="62" t="str">
        <f>IFERROR(INDEX(Entry!C$5:C$18, MATCH(ROW(M21)-2, Entry!E$5:E$18, 0), 1), "")</f>
        <v/>
      </c>
      <c r="Y21" s="5" t="str">
        <f>IFERROR(6-INDEX(Entry!D$5:D$18, MATCH(ROW(M21)-2, Entry!E$5:E$18, 0), 1), "")</f>
        <v/>
      </c>
      <c r="Z21" s="5" t="str">
        <f t="shared" si="0"/>
        <v/>
      </c>
      <c r="AA21" s="5" t="str">
        <f t="shared" si="1"/>
        <v/>
      </c>
    </row>
    <row r="22" spans="2:27" x14ac:dyDescent="0.25">
      <c r="B22" s="28"/>
      <c r="C22" s="51"/>
      <c r="D22" s="52"/>
      <c r="E22" s="52"/>
      <c r="F22" s="52"/>
      <c r="G22" s="53"/>
      <c r="H22" s="42"/>
      <c r="I22" s="43"/>
      <c r="J22" s="43"/>
      <c r="K22" s="44"/>
      <c r="L22" s="3" t="str">
        <f t="shared" si="2"/>
        <v/>
      </c>
      <c r="M22" s="61" t="str">
        <f>IFERROR(INDEX(Entry!B$5:B$18, MATCH(ROW(M22)-2, Entry!E$5:E$18, 0), 1), "")</f>
        <v/>
      </c>
      <c r="N22" s="62" t="str">
        <f>IFERROR(INDEX(Entry!C$5:C$18, MATCH(ROW(M22)-2, Entry!E$5:E$18, 0), 1), "")</f>
        <v/>
      </c>
      <c r="Y22" s="5" t="str">
        <f>IFERROR(6-INDEX(Entry!D$5:D$18, MATCH(ROW(M22)-2, Entry!E$5:E$18, 0), 1), "")</f>
        <v/>
      </c>
      <c r="Z22" s="5" t="str">
        <f t="shared" si="0"/>
        <v/>
      </c>
      <c r="AA22" s="5" t="str">
        <f t="shared" si="1"/>
        <v/>
      </c>
    </row>
    <row r="23" spans="2:27" x14ac:dyDescent="0.25">
      <c r="B23" s="28"/>
      <c r="C23" s="51"/>
      <c r="D23" s="52"/>
      <c r="E23" s="52"/>
      <c r="F23" s="52"/>
      <c r="G23" s="53"/>
      <c r="H23" s="42"/>
      <c r="I23" s="43"/>
      <c r="J23" s="43"/>
      <c r="K23" s="44"/>
      <c r="L23" s="3" t="str">
        <f t="shared" si="2"/>
        <v/>
      </c>
      <c r="M23" s="61" t="str">
        <f>IFERROR(INDEX(Entry!B$5:B$18, MATCH(ROW(M23)-2, Entry!E$5:E$18, 0), 1), "")</f>
        <v/>
      </c>
      <c r="N23" s="62" t="str">
        <f>IFERROR(INDEX(Entry!C$5:C$18, MATCH(ROW(M23)-2, Entry!E$5:E$18, 0), 1), "")</f>
        <v/>
      </c>
      <c r="Y23" s="5" t="str">
        <f>IFERROR(6-INDEX(Entry!D$5:D$18, MATCH(ROW(M23)-2, Entry!E$5:E$18, 0), 1), "")</f>
        <v/>
      </c>
      <c r="Z23" s="5" t="str">
        <f t="shared" si="0"/>
        <v/>
      </c>
      <c r="AA23" s="5" t="str">
        <f t="shared" si="1"/>
        <v/>
      </c>
    </row>
    <row r="24" spans="2:27" x14ac:dyDescent="0.25">
      <c r="B24" s="28"/>
      <c r="C24" s="51"/>
      <c r="D24" s="52"/>
      <c r="E24" s="52"/>
      <c r="F24" s="52"/>
      <c r="G24" s="53"/>
      <c r="H24" s="42"/>
      <c r="I24" s="43"/>
      <c r="J24" s="43"/>
      <c r="K24" s="44"/>
      <c r="L24" s="3" t="str">
        <f t="shared" si="2"/>
        <v/>
      </c>
      <c r="M24" s="61" t="str">
        <f>IFERROR(INDEX(Entry!B$5:B$18, MATCH(ROW(M24)-2, Entry!E$5:E$18, 0), 1), "")</f>
        <v/>
      </c>
      <c r="N24" s="62" t="str">
        <f>IFERROR(INDEX(Entry!C$5:C$18, MATCH(ROW(M24)-2, Entry!E$5:E$18, 0), 1), "")</f>
        <v/>
      </c>
      <c r="Y24" s="5" t="str">
        <f>IFERROR(6-INDEX(Entry!D$5:D$18, MATCH(ROW(M24)-2, Entry!E$5:E$18, 0), 1), "")</f>
        <v/>
      </c>
      <c r="Z24" s="5" t="str">
        <f t="shared" si="0"/>
        <v/>
      </c>
      <c r="AA24" s="5" t="str">
        <f t="shared" si="1"/>
        <v/>
      </c>
    </row>
    <row r="25" spans="2:27" x14ac:dyDescent="0.25">
      <c r="B25" s="28"/>
      <c r="C25" s="51"/>
      <c r="D25" s="52"/>
      <c r="E25" s="52"/>
      <c r="F25" s="52"/>
      <c r="G25" s="53"/>
      <c r="H25" s="42"/>
      <c r="I25" s="43"/>
      <c r="J25" s="43"/>
      <c r="K25" s="44"/>
      <c r="L25" s="3" t="str">
        <f t="shared" si="2"/>
        <v/>
      </c>
      <c r="M25" s="61" t="str">
        <f>IFERROR(INDEX(Entry!B$5:B$18, MATCH(ROW(M25)-2, Entry!E$5:E$18, 0), 1), "")</f>
        <v/>
      </c>
      <c r="N25" s="62" t="str">
        <f>IFERROR(INDEX(Entry!C$5:C$18, MATCH(ROW(M25)-2, Entry!E$5:E$18, 0), 1), "")</f>
        <v/>
      </c>
      <c r="Y25" s="5" t="str">
        <f>IFERROR(6-INDEX(Entry!D$5:D$18, MATCH(ROW(M25)-2, Entry!E$5:E$18, 0), 1), "")</f>
        <v/>
      </c>
      <c r="Z25" s="5" t="str">
        <f t="shared" si="0"/>
        <v/>
      </c>
      <c r="AA25" s="5" t="str">
        <f t="shared" si="1"/>
        <v/>
      </c>
    </row>
    <row r="26" spans="2:27" ht="15.75" thickBot="1" x14ac:dyDescent="0.3">
      <c r="B26" s="29"/>
      <c r="C26" s="54"/>
      <c r="D26" s="55"/>
      <c r="E26" s="55"/>
      <c r="F26" s="55"/>
      <c r="G26" s="56"/>
      <c r="H26" s="45"/>
      <c r="I26" s="46"/>
      <c r="J26" s="46"/>
      <c r="K26" s="47"/>
      <c r="L26" s="4" t="str">
        <f t="shared" si="2"/>
        <v/>
      </c>
      <c r="M26" s="63" t="str">
        <f>IFERROR(INDEX(Entry!B$5:B$18, MATCH(ROW(M26)-2, Entry!E$5:E$18, 0), 1), "")</f>
        <v/>
      </c>
      <c r="N26" s="64" t="str">
        <f>IFERROR(INDEX(Entry!C$5:C$18, MATCH(ROW(M26)-2, Entry!E$5:E$18, 0), 1), "")</f>
        <v/>
      </c>
      <c r="Y26" s="5" t="str">
        <f>IFERROR(6-INDEX(Entry!D$5:D$18, MATCH(ROW(M26)-2, Entry!E$5:E$18, 0), 1), "")</f>
        <v/>
      </c>
      <c r="Z26" s="5" t="str">
        <f t="shared" si="0"/>
        <v/>
      </c>
      <c r="AA26" s="5" t="str">
        <f t="shared" si="1"/>
        <v/>
      </c>
    </row>
  </sheetData>
  <sheetProtection password="F811" sheet="1" objects="1" scenarios="1" selectLockedCells="1"/>
  <sortState ref="P3:R16">
    <sortCondition descending="1" ref="Q3"/>
  </sortState>
  <mergeCells count="8">
    <mergeCell ref="H2:K2"/>
    <mergeCell ref="C2:G2"/>
    <mergeCell ref="B3:B14"/>
    <mergeCell ref="B15:B26"/>
    <mergeCell ref="H3:K14"/>
    <mergeCell ref="C3:G14"/>
    <mergeCell ref="C15:G26"/>
    <mergeCell ref="H15:K26"/>
  </mergeCells>
  <conditionalFormatting sqref="L3:L26">
    <cfRule type="colorScale" priority="1">
      <colorScale>
        <cfvo type="min"/>
        <cfvo type="max"/>
        <color rgb="FF92D050"/>
        <color theme="4" tint="0.39997558519241921"/>
      </colorScale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</vt:lpstr>
      <vt:lpstr>Prioritizer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Spare #3 (July 2012)</dc:creator>
  <cp:lastModifiedBy>New Hire Laptop</cp:lastModifiedBy>
  <dcterms:created xsi:type="dcterms:W3CDTF">2013-06-25T08:44:24Z</dcterms:created>
  <dcterms:modified xsi:type="dcterms:W3CDTF">2013-09-06T23:09:29Z</dcterms:modified>
</cp:coreProperties>
</file>