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203"/>
  <workbookPr showInkAnnotation="0" checkCompatibility="1" autoCompressPictures="0"/>
  <bookViews>
    <workbookView xWindow="0" yWindow="0" windowWidth="25600" windowHeight="14540" tabRatio="775" firstSheet="49" activeTab="50"/>
  </bookViews>
  <sheets>
    <sheet name="Manual Ranking" sheetId="4" r:id="rId1"/>
    <sheet name="Puntuación" sheetId="1" r:id="rId2"/>
    <sheet name="Calendario" sheetId="2" r:id="rId3"/>
    <sheet name="ENE19 Soc. Canina" sheetId="3" r:id="rId4"/>
    <sheet name="ENE25 Copa ACCC" sheetId="12" r:id="rId5"/>
    <sheet name="FEB1 Guican" sheetId="5" r:id="rId6"/>
    <sheet name="FEB2 Guican" sheetId="8" r:id="rId7"/>
    <sheet name="FEB2 Azul" sheetId="6" r:id="rId8"/>
    <sheet name="FEB9 Lochness" sheetId="7" r:id="rId9"/>
    <sheet name="FEB15 K-nes" sheetId="9" r:id="rId10"/>
    <sheet name="FEB16 K-nes" sheetId="10" r:id="rId11"/>
    <sheet name="FEB23 Lochness" sheetId="11" r:id="rId12"/>
    <sheet name="MAR1 Lucky dogs" sheetId="13" r:id="rId13"/>
    <sheet name="MAR2 Lucky dogs" sheetId="14" r:id="rId14"/>
    <sheet name="MAR15 Azul" sheetId="15" r:id="rId15"/>
    <sheet name="MAR16 Azul" sheetId="16" r:id="rId16"/>
    <sheet name="MAR22 OPEN ACCC" sheetId="18" r:id="rId17"/>
    <sheet name="MAR23 OPEN ACCC" sheetId="17" r:id="rId18"/>
    <sheet name="ABR26 King Dog" sheetId="58" r:id="rId19"/>
    <sheet name="ABR27 King Dog" sheetId="19" r:id="rId20"/>
    <sheet name="MAY4 Soc. Canina" sheetId="21" r:id="rId21"/>
    <sheet name="MAY18 King Dog" sheetId="22" r:id="rId22"/>
    <sheet name="MAY18 Open Med." sheetId="23" r:id="rId23"/>
    <sheet name="JUN8 Azul" sheetId="24" r:id="rId24"/>
    <sheet name="JUN21 Amazing" sheetId="25" r:id="rId25"/>
    <sheet name="JUN29 Lochness" sheetId="26" r:id="rId26"/>
    <sheet name="JUL5 ACCC" sheetId="27" r:id="rId27"/>
    <sheet name="JUL6 ACCC" sheetId="28" r:id="rId28"/>
    <sheet name="JUL20 Soc. Canina" sheetId="29" r:id="rId29"/>
    <sheet name="AGO3 Azul" sheetId="30" r:id="rId30"/>
    <sheet name="AGO9 Guican" sheetId="31" r:id="rId31"/>
    <sheet name="AGO10 Lucky Dogs" sheetId="32" r:id="rId32"/>
    <sheet name="AGO23 Lochness" sheetId="33" r:id="rId33"/>
    <sheet name="AGO24 Lochness" sheetId="34" r:id="rId34"/>
    <sheet name="AGO31 Dog Nexus" sheetId="35" r:id="rId35"/>
    <sheet name="SEP7 Soc. Canina" sheetId="36" r:id="rId36"/>
    <sheet name="SEP21 Vertigo" sheetId="37" r:id="rId37"/>
    <sheet name="SEP27 Lucky Dogs" sheetId="39" r:id="rId38"/>
    <sheet name="SEP28 Lucky Dogs" sheetId="38" r:id="rId39"/>
    <sheet name="OCT5 Lochness" sheetId="40" r:id="rId40"/>
    <sheet name="OCT11 Cali" sheetId="41" r:id="rId41"/>
    <sheet name="OCT12 Cali" sheetId="59" r:id="rId42"/>
    <sheet name="OCT18 Pet Cal" sheetId="42" r:id="rId43"/>
    <sheet name="OCT19 Pet Cal" sheetId="43" r:id="rId44"/>
    <sheet name="OCT 25 EXPOPET" sheetId="62" r:id="rId45"/>
    <sheet name="OCT 26 EXPOPET" sheetId="61" r:id="rId46"/>
    <sheet name="NOV1 Soc. Canina" sheetId="44" r:id="rId47"/>
    <sheet name="NOV2 Soc. Canina" sheetId="45" r:id="rId48"/>
    <sheet name="NOV23 Azul" sheetId="48" r:id="rId49"/>
    <sheet name="NOV29 ECAN" sheetId="46" r:id="rId50"/>
    <sheet name="NOV30 Amazing" sheetId="47" r:id="rId51"/>
    <sheet name="DIC14 Salta" sheetId="49" r:id="rId52"/>
    <sheet name="BOGOTANO" sheetId="50" r:id="rId53"/>
    <sheet name="ANTIOQUEÑO" sheetId="52" r:id="rId54"/>
    <sheet name="CALEÑO" sheetId="60" r:id="rId55"/>
    <sheet name="NACIONAL" sheetId="53" r:id="rId56"/>
    <sheet name="A&amp;C2015" sheetId="55" r:id="rId57"/>
    <sheet name="COPA ACCC" sheetId="54" r:id="rId58"/>
    <sheet name="AWC2015" sheetId="56" r:id="rId59"/>
    <sheet name="CEROS" sheetId="57" r:id="rId60"/>
  </sheets>
  <externalReferences>
    <externalReference r:id="rId61"/>
  </externalReferenc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A53" i="53" l="1"/>
  <c r="A54" i="53"/>
  <c r="A55" i="53"/>
  <c r="A56" i="53"/>
  <c r="A57" i="53"/>
  <c r="A58" i="53"/>
  <c r="A59" i="53"/>
  <c r="A60" i="53"/>
  <c r="A63" i="53"/>
  <c r="A64" i="53"/>
  <c r="A65" i="53"/>
  <c r="A68" i="53"/>
  <c r="A72" i="53"/>
  <c r="A73" i="53"/>
  <c r="A77" i="53"/>
  <c r="F81" i="53"/>
  <c r="G81" i="53"/>
  <c r="H81" i="53"/>
  <c r="I81" i="53"/>
  <c r="J81" i="53"/>
  <c r="K81" i="53"/>
  <c r="L81" i="53"/>
  <c r="M81" i="53"/>
  <c r="N81" i="53"/>
  <c r="O81" i="53"/>
  <c r="P81" i="53"/>
  <c r="Q81" i="53"/>
  <c r="R81" i="53"/>
  <c r="S81" i="53"/>
  <c r="T81" i="53"/>
  <c r="U81" i="53"/>
  <c r="V81" i="53"/>
  <c r="W81" i="53"/>
  <c r="X81" i="53"/>
  <c r="F62" i="53"/>
  <c r="G62" i="53"/>
  <c r="H62" i="53"/>
  <c r="I62" i="53"/>
  <c r="J62" i="53"/>
  <c r="K62" i="53"/>
  <c r="L62" i="53"/>
  <c r="M62" i="53"/>
  <c r="N62" i="53"/>
  <c r="O62" i="53"/>
  <c r="P62" i="53"/>
  <c r="Q62" i="53"/>
  <c r="R62" i="53"/>
  <c r="S62" i="53"/>
  <c r="T62" i="53"/>
  <c r="U62" i="53"/>
  <c r="V62" i="53"/>
  <c r="W62" i="53"/>
  <c r="P41" i="46"/>
  <c r="J41" i="46"/>
  <c r="I50" i="46"/>
  <c r="J50" i="46"/>
  <c r="K50" i="46"/>
  <c r="O50" i="46"/>
  <c r="P50" i="46"/>
  <c r="Q50" i="46"/>
  <c r="R50" i="46"/>
  <c r="S50" i="46"/>
  <c r="T50" i="46"/>
  <c r="P41" i="47"/>
  <c r="J41" i="47"/>
  <c r="P6" i="47"/>
  <c r="J6" i="47"/>
  <c r="F43" i="55"/>
  <c r="G43" i="55"/>
  <c r="H43" i="55"/>
  <c r="I43" i="55"/>
  <c r="J43" i="55"/>
  <c r="K43" i="55"/>
  <c r="L43" i="55"/>
  <c r="M43" i="55"/>
  <c r="N43" i="55"/>
  <c r="O43" i="55"/>
  <c r="P43" i="55"/>
  <c r="O19" i="46"/>
  <c r="I19" i="46"/>
  <c r="K19" i="46"/>
  <c r="Q19" i="46"/>
  <c r="T19" i="46"/>
  <c r="Q43" i="55"/>
  <c r="G6" i="47"/>
  <c r="H6" i="47"/>
  <c r="I21" i="47"/>
  <c r="K21" i="47"/>
  <c r="M6" i="47"/>
  <c r="N6" i="47"/>
  <c r="O21" i="47"/>
  <c r="Q21" i="47"/>
  <c r="T21" i="47"/>
  <c r="R43" i="55"/>
  <c r="S43" i="55"/>
  <c r="T43" i="55"/>
  <c r="P6" i="46"/>
  <c r="J6" i="46"/>
  <c r="Q105" i="61"/>
  <c r="N105" i="61"/>
  <c r="I105" i="61"/>
  <c r="P105" i="61"/>
  <c r="O105" i="61"/>
  <c r="J105" i="61"/>
  <c r="Q104" i="61"/>
  <c r="N104" i="61"/>
  <c r="I104" i="61"/>
  <c r="P104" i="61"/>
  <c r="O104" i="61"/>
  <c r="J104" i="61"/>
  <c r="Q103" i="61"/>
  <c r="N103" i="61"/>
  <c r="I103" i="61"/>
  <c r="P103" i="61"/>
  <c r="O103" i="61"/>
  <c r="J103" i="61"/>
  <c r="Q102" i="61"/>
  <c r="N102" i="61"/>
  <c r="I102" i="61"/>
  <c r="P102" i="61"/>
  <c r="O102" i="61"/>
  <c r="J102" i="61"/>
  <c r="Q101" i="61"/>
  <c r="N101" i="61"/>
  <c r="I101" i="61"/>
  <c r="P101" i="61"/>
  <c r="O101" i="61"/>
  <c r="J101" i="61"/>
  <c r="Q100" i="61"/>
  <c r="N100" i="61"/>
  <c r="I100" i="61"/>
  <c r="P100" i="61"/>
  <c r="O100" i="61"/>
  <c r="J100" i="61"/>
  <c r="Q99" i="61"/>
  <c r="N99" i="61"/>
  <c r="I99" i="61"/>
  <c r="P99" i="61"/>
  <c r="O99" i="61"/>
  <c r="J99" i="61"/>
  <c r="Q98" i="61"/>
  <c r="N98" i="61"/>
  <c r="I98" i="61"/>
  <c r="P98" i="61"/>
  <c r="O98" i="61"/>
  <c r="J98" i="61"/>
  <c r="Q97" i="61"/>
  <c r="N97" i="61"/>
  <c r="I97" i="61"/>
  <c r="P97" i="61"/>
  <c r="O97" i="61"/>
  <c r="J97" i="61"/>
  <c r="Q96" i="61"/>
  <c r="N96" i="61"/>
  <c r="I96" i="61"/>
  <c r="P96" i="61"/>
  <c r="O96" i="61"/>
  <c r="J96" i="61"/>
  <c r="Q95" i="61"/>
  <c r="N95" i="61"/>
  <c r="I95" i="61"/>
  <c r="P95" i="61"/>
  <c r="O95" i="61"/>
  <c r="J95" i="61"/>
  <c r="Q94" i="61"/>
  <c r="N94" i="61"/>
  <c r="I94" i="61"/>
  <c r="P94" i="61"/>
  <c r="O94" i="61"/>
  <c r="J94" i="61"/>
  <c r="Q93" i="61"/>
  <c r="N93" i="61"/>
  <c r="I93" i="61"/>
  <c r="P93" i="61"/>
  <c r="O93" i="61"/>
  <c r="J93" i="61"/>
  <c r="Q92" i="61"/>
  <c r="N92" i="61"/>
  <c r="I92" i="61"/>
  <c r="P92" i="61"/>
  <c r="O92" i="61"/>
  <c r="J92" i="61"/>
  <c r="Q91" i="61"/>
  <c r="N91" i="61"/>
  <c r="I91" i="61"/>
  <c r="P91" i="61"/>
  <c r="O91" i="61"/>
  <c r="J91" i="61"/>
  <c r="Q90" i="61"/>
  <c r="N90" i="61"/>
  <c r="I90" i="61"/>
  <c r="P90" i="61"/>
  <c r="O90" i="61"/>
  <c r="J90" i="61"/>
  <c r="Q89" i="61"/>
  <c r="N89" i="61"/>
  <c r="I89" i="61"/>
  <c r="P89" i="61"/>
  <c r="O89" i="61"/>
  <c r="J89" i="61"/>
  <c r="Q88" i="61"/>
  <c r="N88" i="61"/>
  <c r="I88" i="61"/>
  <c r="P88" i="61"/>
  <c r="O88" i="61"/>
  <c r="J88" i="61"/>
  <c r="Q87" i="61"/>
  <c r="N87" i="61"/>
  <c r="I87" i="61"/>
  <c r="P87" i="61"/>
  <c r="O87" i="61"/>
  <c r="J87" i="61"/>
  <c r="Q86" i="61"/>
  <c r="N86" i="61"/>
  <c r="I86" i="61"/>
  <c r="P86" i="61"/>
  <c r="O86" i="61"/>
  <c r="J86" i="61"/>
  <c r="Q85" i="61"/>
  <c r="N85" i="61"/>
  <c r="I85" i="61"/>
  <c r="P85" i="61"/>
  <c r="O85" i="61"/>
  <c r="J85" i="61"/>
  <c r="Q84" i="61"/>
  <c r="N84" i="61"/>
  <c r="I84" i="61"/>
  <c r="P84" i="61"/>
  <c r="O84" i="61"/>
  <c r="J84" i="61"/>
  <c r="Q83" i="61"/>
  <c r="N83" i="61"/>
  <c r="I83" i="61"/>
  <c r="P83" i="61"/>
  <c r="O83" i="61"/>
  <c r="J83" i="61"/>
  <c r="Q82" i="61"/>
  <c r="N82" i="61"/>
  <c r="I82" i="61"/>
  <c r="P82" i="61"/>
  <c r="O82" i="61"/>
  <c r="J82" i="61"/>
  <c r="Q81" i="61"/>
  <c r="N81" i="61"/>
  <c r="I81" i="61"/>
  <c r="P81" i="61"/>
  <c r="O81" i="61"/>
  <c r="J81" i="61"/>
  <c r="Q80" i="61"/>
  <c r="N80" i="61"/>
  <c r="I80" i="61"/>
  <c r="P80" i="61"/>
  <c r="O80" i="61"/>
  <c r="J80" i="61"/>
  <c r="Q79" i="61"/>
  <c r="N79" i="61"/>
  <c r="I79" i="61"/>
  <c r="P79" i="61"/>
  <c r="O79" i="61"/>
  <c r="J79" i="61"/>
  <c r="Q78" i="61"/>
  <c r="N78" i="61"/>
  <c r="I78" i="61"/>
  <c r="P78" i="61"/>
  <c r="O78" i="61"/>
  <c r="J78" i="61"/>
  <c r="Q77" i="61"/>
  <c r="N77" i="61"/>
  <c r="I77" i="61"/>
  <c r="P77" i="61"/>
  <c r="O77" i="61"/>
  <c r="J77" i="61"/>
  <c r="Q76" i="61"/>
  <c r="N76" i="61"/>
  <c r="I76" i="61"/>
  <c r="P76" i="61"/>
  <c r="O76" i="61"/>
  <c r="J76" i="61"/>
  <c r="Q75" i="61"/>
  <c r="N75" i="61"/>
  <c r="I75" i="61"/>
  <c r="P75" i="61"/>
  <c r="O75" i="61"/>
  <c r="J75" i="61"/>
  <c r="Q74" i="61"/>
  <c r="N74" i="61"/>
  <c r="I74" i="61"/>
  <c r="P74" i="61"/>
  <c r="O74" i="61"/>
  <c r="J74" i="61"/>
  <c r="Q73" i="61"/>
  <c r="N73" i="61"/>
  <c r="I73" i="61"/>
  <c r="P73" i="61"/>
  <c r="O73" i="61"/>
  <c r="J73" i="61"/>
  <c r="Q72" i="61"/>
  <c r="N72" i="61"/>
  <c r="I72" i="61"/>
  <c r="P72" i="61"/>
  <c r="O72" i="61"/>
  <c r="J72" i="61"/>
  <c r="Q71" i="61"/>
  <c r="N71" i="61"/>
  <c r="I71" i="61"/>
  <c r="P71" i="61"/>
  <c r="O71" i="61"/>
  <c r="J71" i="61"/>
  <c r="Q70" i="61"/>
  <c r="N70" i="61"/>
  <c r="I70" i="61"/>
  <c r="P70" i="61"/>
  <c r="O70" i="61"/>
  <c r="J70" i="61"/>
  <c r="Q69" i="61"/>
  <c r="N69" i="61"/>
  <c r="I69" i="61"/>
  <c r="P69" i="61"/>
  <c r="O69" i="61"/>
  <c r="J69" i="61"/>
  <c r="Q68" i="61"/>
  <c r="N68" i="61"/>
  <c r="I68" i="61"/>
  <c r="P68" i="61"/>
  <c r="O68" i="61"/>
  <c r="J68" i="61"/>
  <c r="Q67" i="61"/>
  <c r="N67" i="61"/>
  <c r="I67" i="61"/>
  <c r="P67" i="61"/>
  <c r="O67" i="61"/>
  <c r="J67" i="61"/>
  <c r="Q66" i="61"/>
  <c r="N66" i="61"/>
  <c r="I66" i="61"/>
  <c r="P66" i="61"/>
  <c r="O66" i="61"/>
  <c r="J66" i="61"/>
  <c r="Q65" i="61"/>
  <c r="N65" i="61"/>
  <c r="I65" i="61"/>
  <c r="P65" i="61"/>
  <c r="O65" i="61"/>
  <c r="J65" i="61"/>
  <c r="Q64" i="61"/>
  <c r="N64" i="61"/>
  <c r="I64" i="61"/>
  <c r="P64" i="61"/>
  <c r="O64" i="61"/>
  <c r="J64" i="61"/>
  <c r="Q63" i="61"/>
  <c r="N63" i="61"/>
  <c r="I63" i="61"/>
  <c r="P63" i="61"/>
  <c r="O63" i="61"/>
  <c r="J63" i="61"/>
  <c r="Q62" i="61"/>
  <c r="N62" i="61"/>
  <c r="I62" i="61"/>
  <c r="P62" i="61"/>
  <c r="O62" i="61"/>
  <c r="J62" i="61"/>
  <c r="Q61" i="61"/>
  <c r="N61" i="61"/>
  <c r="I61" i="61"/>
  <c r="P61" i="61"/>
  <c r="O61" i="61"/>
  <c r="J61" i="61"/>
  <c r="M58" i="61"/>
  <c r="Q56" i="61"/>
  <c r="N56" i="61"/>
  <c r="I56" i="61"/>
  <c r="P56" i="61"/>
  <c r="O56" i="61"/>
  <c r="J56" i="61"/>
  <c r="Q55" i="61"/>
  <c r="N55" i="61"/>
  <c r="I55" i="61"/>
  <c r="P55" i="61"/>
  <c r="O55" i="61"/>
  <c r="J55" i="61"/>
  <c r="Q54" i="61"/>
  <c r="N54" i="61"/>
  <c r="I54" i="61"/>
  <c r="P54" i="61"/>
  <c r="O54" i="61"/>
  <c r="J54" i="61"/>
  <c r="Q53" i="61"/>
  <c r="N53" i="61"/>
  <c r="I53" i="61"/>
  <c r="P53" i="61"/>
  <c r="O53" i="61"/>
  <c r="J53" i="61"/>
  <c r="Q52" i="61"/>
  <c r="N52" i="61"/>
  <c r="I52" i="61"/>
  <c r="P52" i="61"/>
  <c r="O52" i="61"/>
  <c r="J52"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Q51" i="61"/>
  <c r="N51" i="61"/>
  <c r="I51" i="61"/>
  <c r="P51" i="61"/>
  <c r="O51" i="61"/>
  <c r="J51" i="61"/>
  <c r="Q50" i="61"/>
  <c r="N50" i="61"/>
  <c r="I50" i="61"/>
  <c r="P50" i="61"/>
  <c r="O50" i="61"/>
  <c r="J50" i="61"/>
  <c r="Q49" i="61"/>
  <c r="N49" i="61"/>
  <c r="I49" i="61"/>
  <c r="P49" i="61"/>
  <c r="O49" i="61"/>
  <c r="J49" i="61"/>
  <c r="Q48" i="61"/>
  <c r="N48" i="61"/>
  <c r="I48" i="61"/>
  <c r="P48" i="61"/>
  <c r="O48" i="61"/>
  <c r="J48" i="61"/>
  <c r="Q47" i="61"/>
  <c r="N47" i="61"/>
  <c r="I47" i="61"/>
  <c r="P47" i="61"/>
  <c r="O47" i="61"/>
  <c r="J47" i="61"/>
  <c r="Q46" i="61"/>
  <c r="N46" i="61"/>
  <c r="I46" i="61"/>
  <c r="P46" i="61"/>
  <c r="O46" i="61"/>
  <c r="J46" i="61"/>
  <c r="Q45" i="61"/>
  <c r="N45" i="61"/>
  <c r="I45" i="61"/>
  <c r="P45" i="61"/>
  <c r="O45" i="61"/>
  <c r="J45" i="61"/>
  <c r="Q44" i="61"/>
  <c r="N44" i="61"/>
  <c r="I44" i="61"/>
  <c r="P44" i="61"/>
  <c r="O44" i="61"/>
  <c r="J44" i="61"/>
  <c r="Q43" i="61"/>
  <c r="N43" i="61"/>
  <c r="I43" i="61"/>
  <c r="P43" i="61"/>
  <c r="O43" i="61"/>
  <c r="J43" i="61"/>
  <c r="Q42" i="61"/>
  <c r="N42" i="61"/>
  <c r="I42" i="61"/>
  <c r="P42" i="61"/>
  <c r="O42" i="61"/>
  <c r="J42" i="61"/>
  <c r="Q41" i="61"/>
  <c r="N41" i="61"/>
  <c r="I41" i="61"/>
  <c r="P41" i="61"/>
  <c r="O41" i="61"/>
  <c r="J41" i="61"/>
  <c r="Q40" i="61"/>
  <c r="N40" i="61"/>
  <c r="I40" i="61"/>
  <c r="P40" i="61"/>
  <c r="O40" i="61"/>
  <c r="J40" i="61"/>
  <c r="Q39" i="61"/>
  <c r="N39" i="61"/>
  <c r="I39" i="61"/>
  <c r="P39" i="61"/>
  <c r="O39" i="61"/>
  <c r="J39" i="61"/>
  <c r="Q38" i="61"/>
  <c r="N38" i="61"/>
  <c r="I38" i="61"/>
  <c r="P38" i="61"/>
  <c r="O38" i="61"/>
  <c r="J38" i="61"/>
  <c r="Q37" i="61"/>
  <c r="N37" i="61"/>
  <c r="I37" i="61"/>
  <c r="P37" i="61"/>
  <c r="O37" i="61"/>
  <c r="J37" i="61"/>
  <c r="Q36" i="61"/>
  <c r="N36" i="61"/>
  <c r="I36" i="61"/>
  <c r="P36" i="61"/>
  <c r="O36" i="61"/>
  <c r="J36" i="61"/>
  <c r="Q35" i="61"/>
  <c r="N35" i="61"/>
  <c r="I35" i="61"/>
  <c r="P35" i="61"/>
  <c r="O35" i="61"/>
  <c r="J35" i="61"/>
  <c r="Q34" i="61"/>
  <c r="N34" i="61"/>
  <c r="I34" i="61"/>
  <c r="P34" i="61"/>
  <c r="O34" i="61"/>
  <c r="J34" i="61"/>
  <c r="Q33" i="61"/>
  <c r="N33" i="61"/>
  <c r="I33" i="61"/>
  <c r="P33" i="61"/>
  <c r="O33" i="61"/>
  <c r="J33" i="61"/>
  <c r="Q32" i="61"/>
  <c r="N32" i="61"/>
  <c r="I32" i="61"/>
  <c r="P32" i="61"/>
  <c r="O32" i="61"/>
  <c r="J32" i="61"/>
  <c r="Q31" i="61"/>
  <c r="N31" i="61"/>
  <c r="I31" i="61"/>
  <c r="P31" i="61"/>
  <c r="O31" i="61"/>
  <c r="J31" i="61"/>
  <c r="Q30" i="61"/>
  <c r="N30" i="61"/>
  <c r="I30" i="61"/>
  <c r="P30" i="61"/>
  <c r="O30" i="61"/>
  <c r="J30" i="61"/>
  <c r="Q29" i="61"/>
  <c r="N29" i="61"/>
  <c r="I29" i="61"/>
  <c r="P29" i="61"/>
  <c r="O29" i="61"/>
  <c r="J29" i="61"/>
  <c r="Q28" i="61"/>
  <c r="N28" i="61"/>
  <c r="I28" i="61"/>
  <c r="P28" i="61"/>
  <c r="O28" i="61"/>
  <c r="J28" i="61"/>
  <c r="Q27" i="61"/>
  <c r="N27" i="61"/>
  <c r="I27" i="61"/>
  <c r="P27" i="61"/>
  <c r="O27" i="61"/>
  <c r="J27" i="61"/>
  <c r="Q26" i="61"/>
  <c r="N26" i="61"/>
  <c r="I26" i="61"/>
  <c r="P26" i="61"/>
  <c r="O26" i="61"/>
  <c r="J26" i="61"/>
  <c r="Q25" i="61"/>
  <c r="N25" i="61"/>
  <c r="I25" i="61"/>
  <c r="P25" i="61"/>
  <c r="O25" i="61"/>
  <c r="J25" i="61"/>
  <c r="Q24" i="61"/>
  <c r="N24" i="61"/>
  <c r="I24" i="61"/>
  <c r="P24" i="61"/>
  <c r="O24" i="61"/>
  <c r="J24" i="61"/>
  <c r="Q23" i="61"/>
  <c r="N23" i="61"/>
  <c r="I23" i="61"/>
  <c r="P23" i="61"/>
  <c r="O23" i="61"/>
  <c r="J23" i="61"/>
  <c r="Q22" i="61"/>
  <c r="N22" i="61"/>
  <c r="I22" i="61"/>
  <c r="P22" i="61"/>
  <c r="O22" i="61"/>
  <c r="J22" i="61"/>
  <c r="Q21" i="61"/>
  <c r="N21" i="61"/>
  <c r="I21" i="61"/>
  <c r="P21" i="61"/>
  <c r="O21" i="61"/>
  <c r="J21" i="61"/>
  <c r="Q20" i="61"/>
  <c r="N20" i="61"/>
  <c r="I20" i="61"/>
  <c r="P20" i="61"/>
  <c r="O20" i="61"/>
  <c r="J20" i="61"/>
  <c r="Q19" i="61"/>
  <c r="N19" i="61"/>
  <c r="I19" i="61"/>
  <c r="P19" i="61"/>
  <c r="O19" i="61"/>
  <c r="J19" i="61"/>
  <c r="Q18" i="61"/>
  <c r="N18" i="61"/>
  <c r="I18" i="61"/>
  <c r="P18" i="61"/>
  <c r="O18" i="61"/>
  <c r="J18" i="61"/>
  <c r="Q17" i="61"/>
  <c r="N17" i="61"/>
  <c r="I17" i="61"/>
  <c r="P17" i="61"/>
  <c r="O17" i="61"/>
  <c r="J17" i="61"/>
  <c r="Q16" i="61"/>
  <c r="N16" i="61"/>
  <c r="I16" i="61"/>
  <c r="P16" i="61"/>
  <c r="O16" i="61"/>
  <c r="J16" i="61"/>
  <c r="Q15" i="61"/>
  <c r="N15" i="61"/>
  <c r="I15" i="61"/>
  <c r="P15" i="61"/>
  <c r="O15" i="61"/>
  <c r="J15" i="61"/>
  <c r="Q14" i="61"/>
  <c r="N14" i="61"/>
  <c r="I14" i="61"/>
  <c r="P14" i="61"/>
  <c r="O14" i="61"/>
  <c r="J14" i="61"/>
  <c r="Q13" i="61"/>
  <c r="N13" i="61"/>
  <c r="I13" i="61"/>
  <c r="P13" i="61"/>
  <c r="O13" i="61"/>
  <c r="J13" i="61"/>
  <c r="Q12" i="61"/>
  <c r="N12" i="61"/>
  <c r="I12" i="61"/>
  <c r="P12" i="61"/>
  <c r="O12" i="61"/>
  <c r="J12" i="61"/>
  <c r="Q11" i="61"/>
  <c r="N11" i="61"/>
  <c r="I11" i="61"/>
  <c r="P11" i="61"/>
  <c r="O11" i="61"/>
  <c r="J11" i="61"/>
  <c r="Q10" i="61"/>
  <c r="N10" i="61"/>
  <c r="I10" i="61"/>
  <c r="P10" i="61"/>
  <c r="O10" i="61"/>
  <c r="J10" i="61"/>
  <c r="Q9" i="61"/>
  <c r="N9" i="61"/>
  <c r="I9" i="61"/>
  <c r="P9" i="61"/>
  <c r="O9" i="61"/>
  <c r="J9" i="61"/>
  <c r="N45" i="62"/>
  <c r="N30" i="62"/>
  <c r="H65" i="62"/>
  <c r="N76" i="62"/>
  <c r="H58" i="62"/>
  <c r="H76" i="62"/>
  <c r="N75" i="62"/>
  <c r="H75" i="62"/>
  <c r="N74" i="62"/>
  <c r="H74" i="62"/>
  <c r="H73" i="62"/>
  <c r="K73" i="62"/>
  <c r="N73" i="62"/>
  <c r="Q73" i="62"/>
  <c r="S73" i="62"/>
  <c r="J73" i="62"/>
  <c r="P73" i="62"/>
  <c r="R73" i="62"/>
  <c r="N72" i="62"/>
  <c r="H72" i="62"/>
  <c r="N71" i="62"/>
  <c r="H71" i="62"/>
  <c r="N70" i="62"/>
  <c r="H70" i="62"/>
  <c r="H69" i="62"/>
  <c r="K69" i="62"/>
  <c r="N69" i="62"/>
  <c r="Q69" i="62"/>
  <c r="S69" i="62"/>
  <c r="J69" i="62"/>
  <c r="P69" i="62"/>
  <c r="R69" i="62"/>
  <c r="N68" i="62"/>
  <c r="H68" i="62"/>
  <c r="N67" i="62"/>
  <c r="H67" i="62"/>
  <c r="N66" i="62"/>
  <c r="H66" i="62"/>
  <c r="K65" i="62"/>
  <c r="N65" i="62"/>
  <c r="Q65" i="62"/>
  <c r="S65" i="62"/>
  <c r="J65" i="62"/>
  <c r="P65" i="62"/>
  <c r="R65" i="62"/>
  <c r="N64" i="62"/>
  <c r="H64" i="62"/>
  <c r="N62" i="62"/>
  <c r="H62" i="62"/>
  <c r="H61" i="62"/>
  <c r="K61" i="62"/>
  <c r="N61" i="62"/>
  <c r="Q61" i="62"/>
  <c r="S61" i="62"/>
  <c r="J61" i="62"/>
  <c r="P61" i="62"/>
  <c r="R61" i="62"/>
  <c r="N6" i="62"/>
  <c r="N56" i="62"/>
  <c r="H56" i="62"/>
  <c r="N55" i="62"/>
  <c r="H55" i="62"/>
  <c r="N54" i="62"/>
  <c r="H54" i="62"/>
  <c r="H53" i="62"/>
  <c r="K53" i="62"/>
  <c r="N53" i="62"/>
  <c r="Q53" i="62"/>
  <c r="S53" i="62"/>
  <c r="J53" i="62"/>
  <c r="P53" i="62"/>
  <c r="R53" i="62"/>
  <c r="N52" i="62"/>
  <c r="H52" i="62"/>
  <c r="N51" i="62"/>
  <c r="H51" i="62"/>
  <c r="N50" i="62"/>
  <c r="H50" i="62"/>
  <c r="H49" i="62"/>
  <c r="K49" i="62"/>
  <c r="N49" i="62"/>
  <c r="Q49" i="62"/>
  <c r="S49" i="62"/>
  <c r="J49" i="62"/>
  <c r="P49" i="62"/>
  <c r="R49" i="62"/>
  <c r="N48" i="62"/>
  <c r="H48" i="62"/>
  <c r="N47" i="62"/>
  <c r="H47" i="62"/>
  <c r="N46" i="62"/>
  <c r="H46" i="62"/>
  <c r="H45" i="62"/>
  <c r="K45" i="62"/>
  <c r="Q45" i="62"/>
  <c r="S45" i="62"/>
  <c r="J45" i="62"/>
  <c r="P45" i="62"/>
  <c r="R45" i="62"/>
  <c r="N44" i="62"/>
  <c r="H44" i="62"/>
  <c r="N43" i="62"/>
  <c r="H43" i="62"/>
  <c r="N42" i="62"/>
  <c r="H42" i="62"/>
  <c r="H41" i="62"/>
  <c r="K41" i="62"/>
  <c r="N41" i="62"/>
  <c r="Q41" i="62"/>
  <c r="S41" i="62"/>
  <c r="J41" i="62"/>
  <c r="P41" i="62"/>
  <c r="R41" i="62"/>
  <c r="N40" i="62"/>
  <c r="H40" i="62"/>
  <c r="N39" i="62"/>
  <c r="H39" i="62"/>
  <c r="N38" i="62"/>
  <c r="H38" i="62"/>
  <c r="H37" i="62"/>
  <c r="K37" i="62"/>
  <c r="N37" i="62"/>
  <c r="Q37" i="62"/>
  <c r="S37" i="62"/>
  <c r="J37" i="62"/>
  <c r="P37" i="62"/>
  <c r="R37" i="62"/>
  <c r="N36" i="62"/>
  <c r="H36" i="62"/>
  <c r="N35" i="62"/>
  <c r="H35" i="62"/>
  <c r="N34" i="62"/>
  <c r="H34" i="62"/>
  <c r="H33" i="62"/>
  <c r="K33" i="62"/>
  <c r="N33" i="62"/>
  <c r="Q33" i="62"/>
  <c r="S33" i="62"/>
  <c r="J33" i="62"/>
  <c r="P33" i="62"/>
  <c r="R33" i="62"/>
  <c r="N32" i="62"/>
  <c r="H32" i="62"/>
  <c r="N31" i="62"/>
  <c r="H31" i="62"/>
  <c r="H30" i="62"/>
  <c r="H29" i="62"/>
  <c r="K29" i="62"/>
  <c r="N29" i="62"/>
  <c r="Q29" i="62"/>
  <c r="S29" i="62"/>
  <c r="J29" i="62"/>
  <c r="P29" i="62"/>
  <c r="R29" i="62"/>
  <c r="N28" i="62"/>
  <c r="H28" i="62"/>
  <c r="N27" i="62"/>
  <c r="H27" i="62"/>
  <c r="N26" i="62"/>
  <c r="H26" i="62"/>
  <c r="H25" i="62"/>
  <c r="K25" i="62"/>
  <c r="N25" i="62"/>
  <c r="Q25" i="62"/>
  <c r="S25" i="62"/>
  <c r="J25" i="62"/>
  <c r="P25" i="62"/>
  <c r="R25" i="62"/>
  <c r="N24" i="62"/>
  <c r="H24" i="62"/>
  <c r="N23" i="62"/>
  <c r="H23" i="62"/>
  <c r="N22" i="62"/>
  <c r="H22" i="62"/>
  <c r="H21" i="62"/>
  <c r="K21" i="62"/>
  <c r="N21" i="62"/>
  <c r="Q21" i="62"/>
  <c r="S21" i="62"/>
  <c r="J21" i="62"/>
  <c r="P21" i="62"/>
  <c r="R21" i="62"/>
  <c r="N20" i="62"/>
  <c r="H20" i="62"/>
  <c r="N19" i="62"/>
  <c r="H19" i="62"/>
  <c r="N18" i="62"/>
  <c r="H18" i="62"/>
  <c r="H17" i="62"/>
  <c r="K17" i="62"/>
  <c r="N17" i="62"/>
  <c r="Q17" i="62"/>
  <c r="S17" i="62"/>
  <c r="J17" i="62"/>
  <c r="P17" i="62"/>
  <c r="R17" i="62"/>
  <c r="N16" i="62"/>
  <c r="H16" i="62"/>
  <c r="N15" i="62"/>
  <c r="H15" i="62"/>
  <c r="N14" i="62"/>
  <c r="H14" i="62"/>
  <c r="H13" i="62"/>
  <c r="K13" i="62"/>
  <c r="N13" i="62"/>
  <c r="Q13" i="62"/>
  <c r="S13" i="62"/>
  <c r="J13" i="62"/>
  <c r="P13" i="62"/>
  <c r="R13" i="62"/>
  <c r="N12" i="62"/>
  <c r="H12" i="62"/>
  <c r="N11" i="62"/>
  <c r="H11" i="62"/>
  <c r="N10" i="62"/>
  <c r="H10" i="62"/>
  <c r="H9" i="62"/>
  <c r="K9" i="62"/>
  <c r="N9" i="62"/>
  <c r="Q9" i="62"/>
  <c r="S9" i="62"/>
  <c r="J9" i="62"/>
  <c r="P9" i="62"/>
  <c r="R9" i="62"/>
  <c r="R50" i="53"/>
  <c r="R52" i="53"/>
  <c r="R48" i="53"/>
  <c r="R54" i="53"/>
  <c r="R55" i="53"/>
  <c r="R57" i="53"/>
  <c r="R53" i="53"/>
  <c r="R58" i="53"/>
  <c r="R56" i="53"/>
  <c r="R51" i="53"/>
  <c r="R60" i="53"/>
  <c r="R63" i="53"/>
  <c r="R64" i="53"/>
  <c r="R65" i="53"/>
  <c r="R59" i="53"/>
  <c r="R67" i="53"/>
  <c r="R68" i="53"/>
  <c r="R70" i="53"/>
  <c r="R61" i="53"/>
  <c r="R71" i="53"/>
  <c r="R72" i="53"/>
  <c r="R73" i="53"/>
  <c r="R75" i="53"/>
  <c r="R76" i="53"/>
  <c r="R79" i="53"/>
  <c r="R82" i="53"/>
  <c r="R83" i="53"/>
  <c r="R84" i="53"/>
  <c r="R85" i="53"/>
  <c r="R86" i="53"/>
  <c r="R87" i="53"/>
  <c r="R88" i="53"/>
  <c r="R89" i="53"/>
  <c r="R69" i="53"/>
  <c r="R66" i="53"/>
  <c r="R74" i="53"/>
  <c r="R78" i="53"/>
  <c r="R80" i="53"/>
  <c r="R90" i="53"/>
  <c r="R91" i="53"/>
  <c r="R92" i="53"/>
  <c r="R77" i="53"/>
  <c r="R93" i="53"/>
  <c r="R94" i="53"/>
  <c r="R95" i="53"/>
  <c r="R96" i="53"/>
  <c r="R97" i="53"/>
  <c r="R98" i="53"/>
  <c r="R99" i="53"/>
  <c r="R100" i="53"/>
  <c r="R101" i="53"/>
  <c r="R102" i="53"/>
  <c r="R103" i="53"/>
  <c r="R104" i="53"/>
  <c r="R105" i="53"/>
  <c r="R106" i="53"/>
  <c r="R107" i="53"/>
  <c r="R49" i="53"/>
  <c r="P41" i="43"/>
  <c r="J41" i="43"/>
  <c r="P6" i="43"/>
  <c r="J6" i="43"/>
  <c r="A50" i="55"/>
  <c r="A52" i="55"/>
  <c r="A54" i="55"/>
  <c r="A56" i="55"/>
  <c r="A58" i="55"/>
  <c r="A60" i="55"/>
  <c r="A62" i="55"/>
  <c r="A64" i="55"/>
  <c r="A66" i="55"/>
  <c r="A68" i="55"/>
  <c r="A70" i="55"/>
  <c r="A72" i="55"/>
  <c r="A74" i="55"/>
  <c r="A76" i="55"/>
  <c r="A78" i="55"/>
  <c r="A80" i="55"/>
  <c r="A82" i="55"/>
  <c r="A84" i="55"/>
  <c r="A86" i="55"/>
  <c r="A88" i="55"/>
  <c r="A90" i="55"/>
  <c r="A92" i="55"/>
  <c r="F15" i="55"/>
  <c r="G15" i="55"/>
  <c r="H15" i="55"/>
  <c r="I15" i="55"/>
  <c r="J15" i="55"/>
  <c r="K15" i="55"/>
  <c r="L15" i="55"/>
  <c r="M15" i="55"/>
  <c r="G6" i="43"/>
  <c r="H6" i="43"/>
  <c r="I10" i="43"/>
  <c r="K10" i="43"/>
  <c r="M6" i="43"/>
  <c r="N6" i="43"/>
  <c r="O10" i="43"/>
  <c r="Q10" i="43"/>
  <c r="T10" i="43"/>
  <c r="N15" i="55"/>
  <c r="O15" i="55"/>
  <c r="P15" i="55"/>
  <c r="Q15" i="55"/>
  <c r="I10" i="47"/>
  <c r="K10" i="47"/>
  <c r="O10" i="47"/>
  <c r="Q10" i="47"/>
  <c r="T10" i="47"/>
  <c r="R15" i="55"/>
  <c r="S15" i="55"/>
  <c r="T15" i="55"/>
  <c r="F29" i="55"/>
  <c r="G29" i="55"/>
  <c r="H29" i="55"/>
  <c r="I29" i="55"/>
  <c r="J29" i="55"/>
  <c r="K29" i="55"/>
  <c r="L29" i="55"/>
  <c r="M29" i="55"/>
  <c r="I20" i="43"/>
  <c r="K20" i="43"/>
  <c r="O20" i="43"/>
  <c r="Q20" i="43"/>
  <c r="T20" i="43"/>
  <c r="N29" i="55"/>
  <c r="O29" i="55"/>
  <c r="P29" i="55"/>
  <c r="G6" i="46"/>
  <c r="H6" i="46"/>
  <c r="I26" i="46"/>
  <c r="K26" i="46"/>
  <c r="M6" i="46"/>
  <c r="N6" i="46"/>
  <c r="O26" i="46"/>
  <c r="Q26" i="46"/>
  <c r="T26" i="46"/>
  <c r="Q29" i="55"/>
  <c r="I22" i="47"/>
  <c r="K22" i="47"/>
  <c r="O22" i="47"/>
  <c r="Q22" i="47"/>
  <c r="T22" i="47"/>
  <c r="R29" i="55"/>
  <c r="S29" i="55"/>
  <c r="T29" i="55"/>
  <c r="A47" i="54"/>
  <c r="A48" i="54"/>
  <c r="A50" i="54"/>
  <c r="A51" i="54"/>
  <c r="A53" i="54"/>
  <c r="A54" i="54"/>
  <c r="A56" i="54"/>
  <c r="A57" i="54"/>
  <c r="A59" i="54"/>
  <c r="A60" i="54"/>
  <c r="A62" i="54"/>
  <c r="A63" i="54"/>
  <c r="A65" i="54"/>
  <c r="A66" i="54"/>
  <c r="A68" i="54"/>
  <c r="A69" i="54"/>
  <c r="A71" i="54"/>
  <c r="A72" i="54"/>
  <c r="A74" i="54"/>
  <c r="A75" i="54"/>
  <c r="A77" i="54"/>
  <c r="A78" i="54"/>
  <c r="A80" i="54"/>
  <c r="A81" i="54"/>
  <c r="A83" i="54"/>
  <c r="A84" i="54"/>
  <c r="A86" i="54"/>
  <c r="A87" i="54"/>
  <c r="A89" i="54"/>
  <c r="A90" i="54"/>
  <c r="A92" i="54"/>
  <c r="A93" i="54"/>
  <c r="Q50" i="53"/>
  <c r="Q49" i="53"/>
  <c r="Q52" i="53"/>
  <c r="Q54" i="53"/>
  <c r="Q55" i="53"/>
  <c r="Q57" i="53"/>
  <c r="Q58" i="53"/>
  <c r="Q51" i="53"/>
  <c r="Q63" i="53"/>
  <c r="Q56" i="53"/>
  <c r="Q48" i="53"/>
  <c r="Q64" i="53"/>
  <c r="Q65" i="53"/>
  <c r="Q67" i="53"/>
  <c r="Q68" i="53"/>
  <c r="Q60" i="53"/>
  <c r="Q71" i="53"/>
  <c r="Q59" i="53"/>
  <c r="Q72" i="53"/>
  <c r="Q73" i="53"/>
  <c r="Q75" i="53"/>
  <c r="Q76" i="53"/>
  <c r="Q53" i="53"/>
  <c r="Q82" i="53"/>
  <c r="Q83" i="53"/>
  <c r="Q70" i="53"/>
  <c r="Q84" i="53"/>
  <c r="Q85" i="53"/>
  <c r="Q86" i="53"/>
  <c r="Q87" i="53"/>
  <c r="Q88" i="53"/>
  <c r="Q89" i="53"/>
  <c r="Q69" i="53"/>
  <c r="Q66" i="53"/>
  <c r="Q74" i="53"/>
  <c r="Q78" i="53"/>
  <c r="Q80" i="53"/>
  <c r="Q90" i="53"/>
  <c r="Q61" i="53"/>
  <c r="Q79" i="53"/>
  <c r="Q91" i="53"/>
  <c r="Q92" i="53"/>
  <c r="Q77" i="53"/>
  <c r="Q93" i="53"/>
  <c r="Q94" i="53"/>
  <c r="Q95" i="53"/>
  <c r="Q96" i="53"/>
  <c r="Q97" i="53"/>
  <c r="Q98" i="53"/>
  <c r="Q99" i="53"/>
  <c r="Q100" i="53"/>
  <c r="Q101" i="53"/>
  <c r="Q102" i="53"/>
  <c r="Q103" i="53"/>
  <c r="Q104" i="53"/>
  <c r="Q105" i="53"/>
  <c r="Q106" i="53"/>
  <c r="Q107" i="53"/>
  <c r="P41" i="42"/>
  <c r="J41" i="42"/>
  <c r="K45" i="42"/>
  <c r="Q45" i="42"/>
  <c r="T45" i="42"/>
  <c r="F50" i="56"/>
  <c r="I45" i="43"/>
  <c r="K45" i="43"/>
  <c r="O45" i="43"/>
  <c r="Q45" i="43"/>
  <c r="T45" i="43"/>
  <c r="G50" i="56"/>
  <c r="H50" i="56"/>
  <c r="I50" i="56"/>
  <c r="J50" i="56"/>
  <c r="K50" i="56"/>
  <c r="L50" i="56"/>
  <c r="K46" i="42"/>
  <c r="Q46" i="42"/>
  <c r="T46" i="42"/>
  <c r="F57" i="56"/>
  <c r="G57" i="56"/>
  <c r="H57" i="56"/>
  <c r="I57" i="56"/>
  <c r="J57" i="56"/>
  <c r="K57" i="56"/>
  <c r="L57" i="56"/>
  <c r="K47" i="42"/>
  <c r="Q47" i="42"/>
  <c r="T47" i="42"/>
  <c r="F59" i="56"/>
  <c r="I49" i="43"/>
  <c r="K49" i="43"/>
  <c r="O49" i="43"/>
  <c r="Q49" i="43"/>
  <c r="T49" i="43"/>
  <c r="G59" i="56"/>
  <c r="H59" i="56"/>
  <c r="I59" i="56"/>
  <c r="J59" i="56"/>
  <c r="K59" i="56"/>
  <c r="L59" i="56"/>
  <c r="K48" i="42"/>
  <c r="Q48" i="42"/>
  <c r="T48" i="42"/>
  <c r="F60" i="56"/>
  <c r="I51" i="43"/>
  <c r="K51" i="43"/>
  <c r="O51" i="43"/>
  <c r="Q51" i="43"/>
  <c r="T51" i="43"/>
  <c r="G60" i="56"/>
  <c r="H60" i="56"/>
  <c r="I60" i="56"/>
  <c r="I55" i="46"/>
  <c r="K55" i="46"/>
  <c r="O55" i="46"/>
  <c r="Q55" i="46"/>
  <c r="T55" i="46"/>
  <c r="J60" i="56"/>
  <c r="I55" i="47"/>
  <c r="K55" i="47"/>
  <c r="O55" i="47"/>
  <c r="Q55" i="47"/>
  <c r="T55" i="47"/>
  <c r="K60" i="56"/>
  <c r="L60" i="56"/>
  <c r="K49" i="42"/>
  <c r="Q49" i="42"/>
  <c r="T49" i="42"/>
  <c r="F54" i="56"/>
  <c r="I53" i="43"/>
  <c r="K53" i="43"/>
  <c r="O53" i="43"/>
  <c r="Q53" i="43"/>
  <c r="T53" i="43"/>
  <c r="G54" i="56"/>
  <c r="H54" i="56"/>
  <c r="I54" i="56"/>
  <c r="I49" i="46"/>
  <c r="K49" i="46"/>
  <c r="O49" i="46"/>
  <c r="Q49" i="46"/>
  <c r="T49" i="46"/>
  <c r="J54" i="56"/>
  <c r="I50" i="47"/>
  <c r="K50" i="47"/>
  <c r="O50" i="47"/>
  <c r="Q50" i="47"/>
  <c r="T50" i="47"/>
  <c r="K54" i="56"/>
  <c r="L54" i="56"/>
  <c r="K50" i="42"/>
  <c r="Q50" i="42"/>
  <c r="T50" i="42"/>
  <c r="F53" i="56"/>
  <c r="I48" i="43"/>
  <c r="K48" i="43"/>
  <c r="O48" i="43"/>
  <c r="Q48" i="43"/>
  <c r="T48" i="43"/>
  <c r="G53" i="56"/>
  <c r="H53" i="56"/>
  <c r="I53" i="56"/>
  <c r="J53" i="56"/>
  <c r="K53" i="56"/>
  <c r="L53" i="56"/>
  <c r="K51" i="42"/>
  <c r="Q51" i="42"/>
  <c r="T51" i="42"/>
  <c r="F61" i="56"/>
  <c r="G61" i="56"/>
  <c r="H61" i="56"/>
  <c r="I61" i="56"/>
  <c r="I58" i="46"/>
  <c r="K58" i="46"/>
  <c r="O58" i="46"/>
  <c r="Q58" i="46"/>
  <c r="T58" i="46"/>
  <c r="J61" i="56"/>
  <c r="I47" i="47"/>
  <c r="K47" i="47"/>
  <c r="O47" i="47"/>
  <c r="Q47" i="47"/>
  <c r="T47" i="47"/>
  <c r="K61" i="56"/>
  <c r="L61" i="56"/>
  <c r="K52" i="42"/>
  <c r="Q52" i="42"/>
  <c r="T52" i="42"/>
  <c r="F62" i="56"/>
  <c r="I54" i="43"/>
  <c r="K54" i="43"/>
  <c r="O54" i="43"/>
  <c r="Q54" i="43"/>
  <c r="T54" i="43"/>
  <c r="G62" i="56"/>
  <c r="H62" i="56"/>
  <c r="I62" i="56"/>
  <c r="J62" i="56"/>
  <c r="K62" i="56"/>
  <c r="L62" i="56"/>
  <c r="K53" i="42"/>
  <c r="Q53" i="42"/>
  <c r="T53" i="42"/>
  <c r="F52" i="56"/>
  <c r="I50" i="43"/>
  <c r="K50" i="43"/>
  <c r="O50" i="43"/>
  <c r="Q50" i="43"/>
  <c r="T50" i="43"/>
  <c r="G52" i="56"/>
  <c r="H52" i="56"/>
  <c r="I52" i="56"/>
  <c r="G41" i="46"/>
  <c r="H41" i="46"/>
  <c r="I44" i="46"/>
  <c r="M41" i="46"/>
  <c r="N41" i="46"/>
  <c r="O44" i="46"/>
  <c r="Q44" i="46"/>
  <c r="K44" i="46"/>
  <c r="T44" i="46"/>
  <c r="J52" i="56"/>
  <c r="I58" i="47"/>
  <c r="K58" i="47"/>
  <c r="O58" i="47"/>
  <c r="Q58" i="47"/>
  <c r="T58" i="47"/>
  <c r="K52" i="56"/>
  <c r="L52" i="56"/>
  <c r="K54" i="42"/>
  <c r="Q54" i="42"/>
  <c r="T54" i="42"/>
  <c r="F51" i="56"/>
  <c r="I44" i="43"/>
  <c r="K44" i="43"/>
  <c r="O44" i="43"/>
  <c r="Q44" i="43"/>
  <c r="T44" i="43"/>
  <c r="G51" i="56"/>
  <c r="H51" i="56"/>
  <c r="I51" i="56"/>
  <c r="J51" i="56"/>
  <c r="I45" i="47"/>
  <c r="O45" i="47"/>
  <c r="Q45" i="47"/>
  <c r="T45" i="47"/>
  <c r="K51" i="56"/>
  <c r="L51" i="56"/>
  <c r="K55" i="42"/>
  <c r="Q55" i="42"/>
  <c r="T55" i="42"/>
  <c r="F49" i="56"/>
  <c r="I46" i="43"/>
  <c r="K46" i="43"/>
  <c r="O46" i="43"/>
  <c r="Q46" i="43"/>
  <c r="T46" i="43"/>
  <c r="G49" i="56"/>
  <c r="H49" i="56"/>
  <c r="I49" i="56"/>
  <c r="I47" i="46"/>
  <c r="K47" i="46"/>
  <c r="O47" i="46"/>
  <c r="Q47" i="46"/>
  <c r="T47" i="46"/>
  <c r="J49" i="56"/>
  <c r="I44" i="47"/>
  <c r="K44" i="47"/>
  <c r="O44" i="47"/>
  <c r="Q44" i="47"/>
  <c r="T44" i="47"/>
  <c r="K49" i="56"/>
  <c r="L49" i="56"/>
  <c r="K56" i="42"/>
  <c r="Q56" i="42"/>
  <c r="T56" i="42"/>
  <c r="F55" i="56"/>
  <c r="I56" i="43"/>
  <c r="K56" i="43"/>
  <c r="O56" i="43"/>
  <c r="Q56" i="43"/>
  <c r="T56" i="43"/>
  <c r="G55" i="56"/>
  <c r="H55" i="56"/>
  <c r="I55" i="56"/>
  <c r="I48" i="46"/>
  <c r="K48" i="46"/>
  <c r="O48" i="46"/>
  <c r="Q48" i="46"/>
  <c r="T48" i="46"/>
  <c r="J55" i="56"/>
  <c r="I51" i="47"/>
  <c r="K51" i="47"/>
  <c r="O51" i="47"/>
  <c r="Q51" i="47"/>
  <c r="T51" i="47"/>
  <c r="K55" i="56"/>
  <c r="L55" i="56"/>
  <c r="K57" i="42"/>
  <c r="Q57" i="42"/>
  <c r="T57" i="42"/>
  <c r="F63" i="56"/>
  <c r="I55" i="43"/>
  <c r="K55" i="43"/>
  <c r="O55" i="43"/>
  <c r="Q55" i="43"/>
  <c r="T55" i="43"/>
  <c r="G63" i="56"/>
  <c r="H63" i="56"/>
  <c r="I63" i="56"/>
  <c r="I59" i="46"/>
  <c r="K59" i="46"/>
  <c r="O59" i="46"/>
  <c r="Q59" i="46"/>
  <c r="T59" i="46"/>
  <c r="J63" i="56"/>
  <c r="I57" i="47"/>
  <c r="K57" i="47"/>
  <c r="O57" i="47"/>
  <c r="Q57" i="47"/>
  <c r="T57" i="47"/>
  <c r="K63" i="56"/>
  <c r="L63" i="56"/>
  <c r="K58" i="42"/>
  <c r="Q58" i="42"/>
  <c r="T58" i="42"/>
  <c r="F58" i="56"/>
  <c r="G58" i="56"/>
  <c r="H58" i="56"/>
  <c r="I58" i="56"/>
  <c r="I56" i="46"/>
  <c r="K56" i="46"/>
  <c r="O56" i="46"/>
  <c r="Q56" i="46"/>
  <c r="T56" i="46"/>
  <c r="J58" i="56"/>
  <c r="I46" i="47"/>
  <c r="K46" i="47"/>
  <c r="O46" i="47"/>
  <c r="Q46" i="47"/>
  <c r="T46" i="47"/>
  <c r="K58" i="56"/>
  <c r="L58" i="56"/>
  <c r="F64" i="56"/>
  <c r="G64" i="56"/>
  <c r="H64" i="56"/>
  <c r="I64" i="56"/>
  <c r="J64" i="56"/>
  <c r="I53" i="47"/>
  <c r="K53" i="47"/>
  <c r="O53" i="47"/>
  <c r="Q53" i="47"/>
  <c r="T53" i="47"/>
  <c r="K64" i="56"/>
  <c r="L64" i="56"/>
  <c r="F56" i="56"/>
  <c r="G56" i="56"/>
  <c r="H56" i="56"/>
  <c r="I56" i="56"/>
  <c r="I52" i="46"/>
  <c r="K52" i="46"/>
  <c r="O52" i="46"/>
  <c r="Q52" i="46"/>
  <c r="T52" i="46"/>
  <c r="J56" i="56"/>
  <c r="K56" i="56"/>
  <c r="L56" i="56"/>
  <c r="F65" i="56"/>
  <c r="G65" i="56"/>
  <c r="H65" i="56"/>
  <c r="I65" i="56"/>
  <c r="J65" i="56"/>
  <c r="K65" i="56"/>
  <c r="L65" i="56"/>
  <c r="F66" i="56"/>
  <c r="G66" i="56"/>
  <c r="H66" i="56"/>
  <c r="I66" i="56"/>
  <c r="J66" i="56"/>
  <c r="K66" i="56"/>
  <c r="L66" i="56"/>
  <c r="F67" i="56"/>
  <c r="G67" i="56"/>
  <c r="H67" i="56"/>
  <c r="I67" i="56"/>
  <c r="J67" i="56"/>
  <c r="K67" i="56"/>
  <c r="L67" i="56"/>
  <c r="F68" i="56"/>
  <c r="G68" i="56"/>
  <c r="H68" i="56"/>
  <c r="I68" i="56"/>
  <c r="J68" i="56"/>
  <c r="K68" i="56"/>
  <c r="L68" i="56"/>
  <c r="F69" i="56"/>
  <c r="G69" i="56"/>
  <c r="H69" i="56"/>
  <c r="I69" i="56"/>
  <c r="J69" i="56"/>
  <c r="K69" i="56"/>
  <c r="L69" i="56"/>
  <c r="F70" i="56"/>
  <c r="G70" i="56"/>
  <c r="H70" i="56"/>
  <c r="I70" i="56"/>
  <c r="J70" i="56"/>
  <c r="K70" i="56"/>
  <c r="L70" i="56"/>
  <c r="F71" i="56"/>
  <c r="G71" i="56"/>
  <c r="H71" i="56"/>
  <c r="I71" i="56"/>
  <c r="J71" i="56"/>
  <c r="K71" i="56"/>
  <c r="L71" i="56"/>
  <c r="F72" i="56"/>
  <c r="G72" i="56"/>
  <c r="H72" i="56"/>
  <c r="I72" i="56"/>
  <c r="J72" i="56"/>
  <c r="K72" i="56"/>
  <c r="L72" i="56"/>
  <c r="F73" i="56"/>
  <c r="G73" i="56"/>
  <c r="H73" i="56"/>
  <c r="I73" i="56"/>
  <c r="J73" i="56"/>
  <c r="K73" i="56"/>
  <c r="L73" i="56"/>
  <c r="F74" i="56"/>
  <c r="G74" i="56"/>
  <c r="H74" i="56"/>
  <c r="I74" i="56"/>
  <c r="J74" i="56"/>
  <c r="K74" i="56"/>
  <c r="L74" i="56"/>
  <c r="F75" i="56"/>
  <c r="G75" i="56"/>
  <c r="H75" i="56"/>
  <c r="I75" i="56"/>
  <c r="J75" i="56"/>
  <c r="K75" i="56"/>
  <c r="L75" i="56"/>
  <c r="F76" i="56"/>
  <c r="G76" i="56"/>
  <c r="H76" i="56"/>
  <c r="I76" i="56"/>
  <c r="J76" i="56"/>
  <c r="K76" i="56"/>
  <c r="L76" i="56"/>
  <c r="F77" i="56"/>
  <c r="G77" i="56"/>
  <c r="H77" i="56"/>
  <c r="I77" i="56"/>
  <c r="J77" i="56"/>
  <c r="K77" i="56"/>
  <c r="L77" i="56"/>
  <c r="F78" i="56"/>
  <c r="G78" i="56"/>
  <c r="H78" i="56"/>
  <c r="I78" i="56"/>
  <c r="J78" i="56"/>
  <c r="K78" i="56"/>
  <c r="L78" i="56"/>
  <c r="F79" i="56"/>
  <c r="G79" i="56"/>
  <c r="H79" i="56"/>
  <c r="I79" i="56"/>
  <c r="J79" i="56"/>
  <c r="K79" i="56"/>
  <c r="L79" i="56"/>
  <c r="F80" i="56"/>
  <c r="G80" i="56"/>
  <c r="H80" i="56"/>
  <c r="I80" i="56"/>
  <c r="J80" i="56"/>
  <c r="K80" i="56"/>
  <c r="L80" i="56"/>
  <c r="F81" i="56"/>
  <c r="G81" i="56"/>
  <c r="H81" i="56"/>
  <c r="I81" i="56"/>
  <c r="J81" i="56"/>
  <c r="K81" i="56"/>
  <c r="L81" i="56"/>
  <c r="F82" i="56"/>
  <c r="G82" i="56"/>
  <c r="H82" i="56"/>
  <c r="I82" i="56"/>
  <c r="J82" i="56"/>
  <c r="K82" i="56"/>
  <c r="L82" i="56"/>
  <c r="F83" i="56"/>
  <c r="G83" i="56"/>
  <c r="H83" i="56"/>
  <c r="I83" i="56"/>
  <c r="J83" i="56"/>
  <c r="K83" i="56"/>
  <c r="L83" i="56"/>
  <c r="F84" i="56"/>
  <c r="G84" i="56"/>
  <c r="H84" i="56"/>
  <c r="I84" i="56"/>
  <c r="J84" i="56"/>
  <c r="K84" i="56"/>
  <c r="L84" i="56"/>
  <c r="F85" i="56"/>
  <c r="G85" i="56"/>
  <c r="H85" i="56"/>
  <c r="I85" i="56"/>
  <c r="J85" i="56"/>
  <c r="K85" i="56"/>
  <c r="L85" i="56"/>
  <c r="F86" i="56"/>
  <c r="G86" i="56"/>
  <c r="H86" i="56"/>
  <c r="I86" i="56"/>
  <c r="J86" i="56"/>
  <c r="K86" i="56"/>
  <c r="L86" i="56"/>
  <c r="F87" i="56"/>
  <c r="G87" i="56"/>
  <c r="H87" i="56"/>
  <c r="I87" i="56"/>
  <c r="J87" i="56"/>
  <c r="K87" i="56"/>
  <c r="L87" i="56"/>
  <c r="F88" i="56"/>
  <c r="G88" i="56"/>
  <c r="H88" i="56"/>
  <c r="I88" i="56"/>
  <c r="J88" i="56"/>
  <c r="K88" i="56"/>
  <c r="L88" i="56"/>
  <c r="F89" i="56"/>
  <c r="G89" i="56"/>
  <c r="H89" i="56"/>
  <c r="I89" i="56"/>
  <c r="J89" i="56"/>
  <c r="K89" i="56"/>
  <c r="L89" i="56"/>
  <c r="F90" i="56"/>
  <c r="G90" i="56"/>
  <c r="H90" i="56"/>
  <c r="I90" i="56"/>
  <c r="J90" i="56"/>
  <c r="K90" i="56"/>
  <c r="L90" i="56"/>
  <c r="F91" i="56"/>
  <c r="G91" i="56"/>
  <c r="H91" i="56"/>
  <c r="I91" i="56"/>
  <c r="J91" i="56"/>
  <c r="K91" i="56"/>
  <c r="L91" i="56"/>
  <c r="F92" i="56"/>
  <c r="G92" i="56"/>
  <c r="H92" i="56"/>
  <c r="I92" i="56"/>
  <c r="J92" i="56"/>
  <c r="K92" i="56"/>
  <c r="L92" i="56"/>
  <c r="F93" i="56"/>
  <c r="G93" i="56"/>
  <c r="H93" i="56"/>
  <c r="I93" i="56"/>
  <c r="J93" i="56"/>
  <c r="K93" i="56"/>
  <c r="L93" i="56"/>
  <c r="F94" i="56"/>
  <c r="G94" i="56"/>
  <c r="H94" i="56"/>
  <c r="I94" i="56"/>
  <c r="J94" i="56"/>
  <c r="K94" i="56"/>
  <c r="L94" i="56"/>
  <c r="F95" i="56"/>
  <c r="G95" i="56"/>
  <c r="H95" i="56"/>
  <c r="I95" i="56"/>
  <c r="J95" i="56"/>
  <c r="K95" i="56"/>
  <c r="L95" i="56"/>
  <c r="F96" i="56"/>
  <c r="G96" i="56"/>
  <c r="H96" i="56"/>
  <c r="I96" i="56"/>
  <c r="J96" i="56"/>
  <c r="K96" i="56"/>
  <c r="L96" i="56"/>
  <c r="F97" i="56"/>
  <c r="G97" i="56"/>
  <c r="H97" i="56"/>
  <c r="I97" i="56"/>
  <c r="J97" i="56"/>
  <c r="K97" i="56"/>
  <c r="L97" i="56"/>
  <c r="F98" i="56"/>
  <c r="G98" i="56"/>
  <c r="H98" i="56"/>
  <c r="I98" i="56"/>
  <c r="J98" i="56"/>
  <c r="K98" i="56"/>
  <c r="L98" i="56"/>
  <c r="F99" i="56"/>
  <c r="G99" i="56"/>
  <c r="H99" i="56"/>
  <c r="I99" i="56"/>
  <c r="J99" i="56"/>
  <c r="K99" i="56"/>
  <c r="L99" i="56"/>
  <c r="F100" i="56"/>
  <c r="G100" i="56"/>
  <c r="H100" i="56"/>
  <c r="I100" i="56"/>
  <c r="J100" i="56"/>
  <c r="K100" i="56"/>
  <c r="L100" i="56"/>
  <c r="F101" i="56"/>
  <c r="G101" i="56"/>
  <c r="H101" i="56"/>
  <c r="I101" i="56"/>
  <c r="J101" i="56"/>
  <c r="K101" i="56"/>
  <c r="L101" i="56"/>
  <c r="F102" i="56"/>
  <c r="G102" i="56"/>
  <c r="H102" i="56"/>
  <c r="I102" i="56"/>
  <c r="J102" i="56"/>
  <c r="K102" i="56"/>
  <c r="L102" i="56"/>
  <c r="F103" i="56"/>
  <c r="G103" i="56"/>
  <c r="H103" i="56"/>
  <c r="I103" i="56"/>
  <c r="J103" i="56"/>
  <c r="K103" i="56"/>
  <c r="L103" i="56"/>
  <c r="F104" i="56"/>
  <c r="G104" i="56"/>
  <c r="H104" i="56"/>
  <c r="I104" i="56"/>
  <c r="J104" i="56"/>
  <c r="K104" i="56"/>
  <c r="L104" i="56"/>
  <c r="F105" i="56"/>
  <c r="G105" i="56"/>
  <c r="H105" i="56"/>
  <c r="I105" i="56"/>
  <c r="J105" i="56"/>
  <c r="K105" i="56"/>
  <c r="L105" i="56"/>
  <c r="F106" i="56"/>
  <c r="G106" i="56"/>
  <c r="H106" i="56"/>
  <c r="I106" i="56"/>
  <c r="J106" i="56"/>
  <c r="K106" i="56"/>
  <c r="L106" i="56"/>
  <c r="F107" i="56"/>
  <c r="G107" i="56"/>
  <c r="H107" i="56"/>
  <c r="I107" i="56"/>
  <c r="J107" i="56"/>
  <c r="K107" i="56"/>
  <c r="L107" i="56"/>
  <c r="L48" i="56"/>
  <c r="I48" i="47"/>
  <c r="K48" i="47"/>
  <c r="O48" i="47"/>
  <c r="Q48" i="47"/>
  <c r="T48" i="47"/>
  <c r="K48" i="56"/>
  <c r="I45" i="46"/>
  <c r="K45" i="46"/>
  <c r="O45" i="46"/>
  <c r="Q45" i="46"/>
  <c r="T45" i="46"/>
  <c r="J48" i="56"/>
  <c r="I48" i="56"/>
  <c r="H48" i="56"/>
  <c r="I47" i="43"/>
  <c r="K47" i="43"/>
  <c r="O47" i="43"/>
  <c r="Q47" i="43"/>
  <c r="T47" i="43"/>
  <c r="G48" i="56"/>
  <c r="K44" i="42"/>
  <c r="T44" i="42"/>
  <c r="F48" i="56"/>
  <c r="I25" i="47"/>
  <c r="K25" i="47"/>
  <c r="O25" i="47"/>
  <c r="Q25" i="47"/>
  <c r="T25" i="47"/>
  <c r="K5" i="56"/>
  <c r="I15" i="47"/>
  <c r="K15" i="47"/>
  <c r="O15" i="47"/>
  <c r="Q15" i="47"/>
  <c r="T15" i="47"/>
  <c r="K11" i="56"/>
  <c r="K7" i="56"/>
  <c r="I24" i="47"/>
  <c r="K24" i="47"/>
  <c r="O24" i="47"/>
  <c r="Q24" i="47"/>
  <c r="T24" i="47"/>
  <c r="K22" i="56"/>
  <c r="I13" i="47"/>
  <c r="K13" i="47"/>
  <c r="O13" i="47"/>
  <c r="Q13" i="47"/>
  <c r="T13" i="47"/>
  <c r="K6" i="56"/>
  <c r="K18" i="56"/>
  <c r="I29" i="47"/>
  <c r="K29" i="47"/>
  <c r="O29" i="47"/>
  <c r="Q29" i="47"/>
  <c r="T29" i="47"/>
  <c r="K8" i="56"/>
  <c r="I23" i="47"/>
  <c r="K23" i="47"/>
  <c r="O23" i="47"/>
  <c r="Q23" i="47"/>
  <c r="T23" i="47"/>
  <c r="K23" i="56"/>
  <c r="K19" i="56"/>
  <c r="I20" i="47"/>
  <c r="K20" i="47"/>
  <c r="O20" i="47"/>
  <c r="Q20" i="47"/>
  <c r="T20" i="47"/>
  <c r="K24" i="56"/>
  <c r="I30" i="47"/>
  <c r="K30" i="47"/>
  <c r="O30" i="47"/>
  <c r="Q30" i="47"/>
  <c r="T30" i="47"/>
  <c r="K25" i="56"/>
  <c r="I26" i="47"/>
  <c r="K26" i="47"/>
  <c r="O26" i="47"/>
  <c r="Q26" i="47"/>
  <c r="T26" i="47"/>
  <c r="K10" i="56"/>
  <c r="I28" i="47"/>
  <c r="K28" i="47"/>
  <c r="O28" i="47"/>
  <c r="Q28" i="47"/>
  <c r="T28" i="47"/>
  <c r="K26" i="56"/>
  <c r="I18" i="47"/>
  <c r="K18" i="47"/>
  <c r="O18" i="47"/>
  <c r="Q18" i="47"/>
  <c r="T18" i="47"/>
  <c r="K13" i="56"/>
  <c r="I12" i="47"/>
  <c r="K12" i="47"/>
  <c r="O12" i="47"/>
  <c r="Q12" i="47"/>
  <c r="T12" i="47"/>
  <c r="K15" i="56"/>
  <c r="I19" i="47"/>
  <c r="K19" i="47"/>
  <c r="O19" i="47"/>
  <c r="Q19" i="47"/>
  <c r="T19" i="47"/>
  <c r="K14" i="56"/>
  <c r="I27" i="47"/>
  <c r="K27" i="47"/>
  <c r="O27" i="47"/>
  <c r="Q27" i="47"/>
  <c r="T27" i="47"/>
  <c r="K21" i="56"/>
  <c r="K27" i="56"/>
  <c r="K28" i="56"/>
  <c r="I14" i="47"/>
  <c r="K14" i="47"/>
  <c r="O14" i="47"/>
  <c r="Q14" i="47"/>
  <c r="T14" i="47"/>
  <c r="K20" i="56"/>
  <c r="I31" i="47"/>
  <c r="K31" i="47"/>
  <c r="O31" i="47"/>
  <c r="Q31" i="47"/>
  <c r="T31" i="47"/>
  <c r="K29" i="56"/>
  <c r="I16" i="47"/>
  <c r="K16" i="47"/>
  <c r="O16" i="47"/>
  <c r="Q16" i="47"/>
  <c r="T16" i="47"/>
  <c r="K16" i="56"/>
  <c r="K30" i="56"/>
  <c r="K31" i="56"/>
  <c r="I11" i="47"/>
  <c r="K11" i="47"/>
  <c r="O11" i="47"/>
  <c r="Q11" i="47"/>
  <c r="T11" i="47"/>
  <c r="K17" i="56"/>
  <c r="K32" i="56"/>
  <c r="K9" i="56"/>
  <c r="K33" i="56"/>
  <c r="K34" i="56"/>
  <c r="K35" i="56"/>
  <c r="K36" i="56"/>
  <c r="K37" i="56"/>
  <c r="K38" i="56"/>
  <c r="K39" i="56"/>
  <c r="K40" i="56"/>
  <c r="K41" i="56"/>
  <c r="K42" i="56"/>
  <c r="K43" i="56"/>
  <c r="K44" i="56"/>
  <c r="I17" i="47"/>
  <c r="K17" i="47"/>
  <c r="O17" i="47"/>
  <c r="Q17" i="47"/>
  <c r="T17" i="47"/>
  <c r="K12" i="56"/>
  <c r="I25" i="43"/>
  <c r="K25" i="43"/>
  <c r="O25" i="43"/>
  <c r="Q25" i="43"/>
  <c r="T25" i="43"/>
  <c r="G5" i="56"/>
  <c r="H5" i="56"/>
  <c r="I5" i="56"/>
  <c r="I9" i="46"/>
  <c r="K9" i="46"/>
  <c r="O9" i="46"/>
  <c r="Q9" i="46"/>
  <c r="T9" i="46"/>
  <c r="J5" i="56"/>
  <c r="L5" i="56"/>
  <c r="I28" i="43"/>
  <c r="K28" i="43"/>
  <c r="O28" i="43"/>
  <c r="Q28" i="43"/>
  <c r="T28" i="43"/>
  <c r="G11" i="56"/>
  <c r="H11" i="56"/>
  <c r="I11" i="56"/>
  <c r="I14" i="46"/>
  <c r="K14" i="46"/>
  <c r="O14" i="46"/>
  <c r="Q14" i="46"/>
  <c r="T14" i="46"/>
  <c r="J11" i="56"/>
  <c r="L11" i="56"/>
  <c r="G7" i="56"/>
  <c r="H7" i="56"/>
  <c r="I7" i="56"/>
  <c r="J7" i="56"/>
  <c r="L7" i="56"/>
  <c r="I18" i="43"/>
  <c r="K18" i="43"/>
  <c r="O18" i="43"/>
  <c r="Q18" i="43"/>
  <c r="T18" i="43"/>
  <c r="G22" i="56"/>
  <c r="H22" i="56"/>
  <c r="I22" i="56"/>
  <c r="I16" i="46"/>
  <c r="K16" i="46"/>
  <c r="O16" i="46"/>
  <c r="Q16" i="46"/>
  <c r="T16" i="46"/>
  <c r="J22" i="56"/>
  <c r="L22" i="56"/>
  <c r="I9" i="43"/>
  <c r="K9" i="43"/>
  <c r="O9" i="43"/>
  <c r="Q9" i="43"/>
  <c r="T9" i="43"/>
  <c r="G6" i="56"/>
  <c r="H6" i="56"/>
  <c r="I6" i="56"/>
  <c r="I12" i="46"/>
  <c r="K12" i="46"/>
  <c r="O12" i="46"/>
  <c r="Q12" i="46"/>
  <c r="T12" i="46"/>
  <c r="J6" i="56"/>
  <c r="L6" i="56"/>
  <c r="I31" i="43"/>
  <c r="K31" i="43"/>
  <c r="O31" i="43"/>
  <c r="Q31" i="43"/>
  <c r="T31" i="43"/>
  <c r="G18" i="56"/>
  <c r="H18" i="56"/>
  <c r="I18" i="56"/>
  <c r="J18" i="56"/>
  <c r="L18" i="56"/>
  <c r="I24" i="43"/>
  <c r="K24" i="43"/>
  <c r="O24" i="43"/>
  <c r="Q24" i="43"/>
  <c r="T24" i="43"/>
  <c r="G8" i="56"/>
  <c r="H8" i="56"/>
  <c r="I8" i="56"/>
  <c r="I10" i="46"/>
  <c r="K10" i="46"/>
  <c r="O10" i="46"/>
  <c r="Q10" i="46"/>
  <c r="T10" i="46"/>
  <c r="J8" i="56"/>
  <c r="L8" i="56"/>
  <c r="I13" i="43"/>
  <c r="K13" i="43"/>
  <c r="O13" i="43"/>
  <c r="Q13" i="43"/>
  <c r="T13" i="43"/>
  <c r="G23" i="56"/>
  <c r="H23" i="56"/>
  <c r="I23" i="56"/>
  <c r="I20" i="46"/>
  <c r="K20" i="46"/>
  <c r="O20" i="46"/>
  <c r="Q20" i="46"/>
  <c r="T20" i="46"/>
  <c r="J23" i="56"/>
  <c r="L23" i="56"/>
  <c r="G19" i="56"/>
  <c r="H19" i="56"/>
  <c r="I19" i="56"/>
  <c r="J19" i="56"/>
  <c r="L19" i="56"/>
  <c r="I15" i="43"/>
  <c r="K15" i="43"/>
  <c r="O15" i="43"/>
  <c r="Q15" i="43"/>
  <c r="T15" i="43"/>
  <c r="G24" i="56"/>
  <c r="H24" i="56"/>
  <c r="I24" i="56"/>
  <c r="I24" i="46"/>
  <c r="K24" i="46"/>
  <c r="O24" i="46"/>
  <c r="Q24" i="46"/>
  <c r="T24" i="46"/>
  <c r="J24" i="56"/>
  <c r="L24" i="56"/>
  <c r="I19" i="43"/>
  <c r="K19" i="43"/>
  <c r="O19" i="43"/>
  <c r="Q19" i="43"/>
  <c r="T19" i="43"/>
  <c r="G25" i="56"/>
  <c r="H25" i="56"/>
  <c r="I25" i="56"/>
  <c r="I25" i="46"/>
  <c r="K25" i="46"/>
  <c r="O25" i="46"/>
  <c r="Q25" i="46"/>
  <c r="T25" i="46"/>
  <c r="J25" i="56"/>
  <c r="L25" i="56"/>
  <c r="I16" i="43"/>
  <c r="K16" i="43"/>
  <c r="O16" i="43"/>
  <c r="Q16" i="43"/>
  <c r="T16" i="43"/>
  <c r="G10" i="56"/>
  <c r="H10" i="56"/>
  <c r="I10" i="56"/>
  <c r="I11" i="46"/>
  <c r="K11" i="46"/>
  <c r="O11" i="46"/>
  <c r="Q11" i="46"/>
  <c r="T11" i="46"/>
  <c r="J10" i="56"/>
  <c r="L10" i="56"/>
  <c r="I30" i="43"/>
  <c r="K30" i="43"/>
  <c r="O30" i="43"/>
  <c r="Q30" i="43"/>
  <c r="T30" i="43"/>
  <c r="G26" i="56"/>
  <c r="H26" i="56"/>
  <c r="I26" i="56"/>
  <c r="I18" i="46"/>
  <c r="K18" i="46"/>
  <c r="O18" i="46"/>
  <c r="Q18" i="46"/>
  <c r="T18" i="46"/>
  <c r="J26" i="56"/>
  <c r="L26" i="56"/>
  <c r="I27" i="43"/>
  <c r="K27" i="43"/>
  <c r="O27" i="43"/>
  <c r="Q27" i="43"/>
  <c r="T27" i="43"/>
  <c r="G13" i="56"/>
  <c r="H13" i="56"/>
  <c r="I13" i="56"/>
  <c r="I21" i="46"/>
  <c r="K21" i="46"/>
  <c r="O21" i="46"/>
  <c r="Q21" i="46"/>
  <c r="T21" i="46"/>
  <c r="J13" i="56"/>
  <c r="L13" i="56"/>
  <c r="G15" i="56"/>
  <c r="H15" i="56"/>
  <c r="I15" i="56"/>
  <c r="I23" i="46"/>
  <c r="K23" i="46"/>
  <c r="O23" i="46"/>
  <c r="Q23" i="46"/>
  <c r="T23" i="46"/>
  <c r="J15" i="56"/>
  <c r="L15" i="56"/>
  <c r="I26" i="43"/>
  <c r="K26" i="43"/>
  <c r="O26" i="43"/>
  <c r="Q26" i="43"/>
  <c r="T26" i="43"/>
  <c r="G14" i="56"/>
  <c r="H14" i="56"/>
  <c r="I14" i="56"/>
  <c r="I22" i="46"/>
  <c r="K22" i="46"/>
  <c r="O22" i="46"/>
  <c r="Q22" i="46"/>
  <c r="T22" i="46"/>
  <c r="J14" i="56"/>
  <c r="L14" i="56"/>
  <c r="I11" i="43"/>
  <c r="K11" i="43"/>
  <c r="O11" i="43"/>
  <c r="Q11" i="43"/>
  <c r="T11" i="43"/>
  <c r="G21" i="56"/>
  <c r="H21" i="56"/>
  <c r="I21" i="56"/>
  <c r="J21" i="56"/>
  <c r="L21" i="56"/>
  <c r="I22" i="43"/>
  <c r="K22" i="43"/>
  <c r="O22" i="43"/>
  <c r="Q22" i="43"/>
  <c r="T22" i="43"/>
  <c r="G27" i="56"/>
  <c r="H27" i="56"/>
  <c r="I27" i="56"/>
  <c r="J27" i="56"/>
  <c r="L27" i="56"/>
  <c r="I23" i="43"/>
  <c r="K23" i="43"/>
  <c r="O23" i="43"/>
  <c r="Q23" i="43"/>
  <c r="T23" i="43"/>
  <c r="G28" i="56"/>
  <c r="H28" i="56"/>
  <c r="I28" i="56"/>
  <c r="J28" i="56"/>
  <c r="L28" i="56"/>
  <c r="I32" i="43"/>
  <c r="K32" i="43"/>
  <c r="O32" i="43"/>
  <c r="Q32" i="43"/>
  <c r="T32" i="43"/>
  <c r="G20" i="56"/>
  <c r="H20" i="56"/>
  <c r="I20" i="56"/>
  <c r="I13" i="46"/>
  <c r="K13" i="46"/>
  <c r="O13" i="46"/>
  <c r="Q13" i="46"/>
  <c r="T13" i="46"/>
  <c r="J20" i="56"/>
  <c r="L20" i="56"/>
  <c r="I21" i="43"/>
  <c r="K21" i="43"/>
  <c r="O21" i="43"/>
  <c r="Q21" i="43"/>
  <c r="T21" i="43"/>
  <c r="G29" i="56"/>
  <c r="H29" i="56"/>
  <c r="I29" i="56"/>
  <c r="I27" i="46"/>
  <c r="K27" i="46"/>
  <c r="O27" i="46"/>
  <c r="Q27" i="46"/>
  <c r="T27" i="46"/>
  <c r="J29" i="56"/>
  <c r="L29" i="56"/>
  <c r="I14" i="43"/>
  <c r="K14" i="43"/>
  <c r="O14" i="43"/>
  <c r="Q14" i="43"/>
  <c r="T14" i="43"/>
  <c r="G16" i="56"/>
  <c r="H16" i="56"/>
  <c r="I16" i="56"/>
  <c r="I15" i="46"/>
  <c r="K15" i="46"/>
  <c r="O15" i="46"/>
  <c r="Q15" i="46"/>
  <c r="T15" i="46"/>
  <c r="J16" i="56"/>
  <c r="L16" i="56"/>
  <c r="I29" i="43"/>
  <c r="K29" i="43"/>
  <c r="O29" i="43"/>
  <c r="Q29" i="43"/>
  <c r="T29" i="43"/>
  <c r="G30" i="56"/>
  <c r="H30" i="56"/>
  <c r="I30" i="56"/>
  <c r="J30" i="56"/>
  <c r="L30" i="56"/>
  <c r="G31" i="56"/>
  <c r="H31" i="56"/>
  <c r="I31" i="56"/>
  <c r="J31" i="56"/>
  <c r="L31" i="56"/>
  <c r="G17" i="56"/>
  <c r="H17" i="56"/>
  <c r="I17" i="56"/>
  <c r="J17" i="56"/>
  <c r="L17" i="56"/>
  <c r="G32" i="56"/>
  <c r="H32" i="56"/>
  <c r="I32" i="56"/>
  <c r="J32" i="56"/>
  <c r="L32" i="56"/>
  <c r="G9" i="56"/>
  <c r="H9" i="56"/>
  <c r="I9" i="56"/>
  <c r="J9" i="56"/>
  <c r="L9" i="56"/>
  <c r="G33" i="56"/>
  <c r="H33" i="56"/>
  <c r="I33" i="56"/>
  <c r="J33" i="56"/>
  <c r="L33" i="56"/>
  <c r="G34" i="56"/>
  <c r="H34" i="56"/>
  <c r="I34" i="56"/>
  <c r="J34" i="56"/>
  <c r="L34" i="56"/>
  <c r="G35" i="56"/>
  <c r="H35" i="56"/>
  <c r="I35" i="56"/>
  <c r="J35" i="56"/>
  <c r="L35" i="56"/>
  <c r="G36" i="56"/>
  <c r="H36" i="56"/>
  <c r="I36" i="56"/>
  <c r="J36" i="56"/>
  <c r="L36" i="56"/>
  <c r="G37" i="56"/>
  <c r="H37" i="56"/>
  <c r="I37" i="56"/>
  <c r="J37" i="56"/>
  <c r="L37" i="56"/>
  <c r="G38" i="56"/>
  <c r="H38" i="56"/>
  <c r="I38" i="56"/>
  <c r="J38" i="56"/>
  <c r="L38" i="56"/>
  <c r="G39" i="56"/>
  <c r="H39" i="56"/>
  <c r="I39" i="56"/>
  <c r="J39" i="56"/>
  <c r="L39" i="56"/>
  <c r="G40" i="56"/>
  <c r="H40" i="56"/>
  <c r="I40" i="56"/>
  <c r="J40" i="56"/>
  <c r="L40" i="56"/>
  <c r="G41" i="56"/>
  <c r="H41" i="56"/>
  <c r="I41" i="56"/>
  <c r="J41" i="56"/>
  <c r="L41" i="56"/>
  <c r="G42" i="56"/>
  <c r="H42" i="56"/>
  <c r="I42" i="56"/>
  <c r="J42" i="56"/>
  <c r="L42" i="56"/>
  <c r="G43" i="56"/>
  <c r="H43" i="56"/>
  <c r="I43" i="56"/>
  <c r="J43" i="56"/>
  <c r="L43" i="56"/>
  <c r="G44" i="56"/>
  <c r="H44" i="56"/>
  <c r="I44" i="56"/>
  <c r="J44" i="56"/>
  <c r="L44" i="56"/>
  <c r="L12" i="56"/>
  <c r="I17" i="46"/>
  <c r="K17" i="46"/>
  <c r="O17" i="46"/>
  <c r="Q17" i="46"/>
  <c r="T17" i="46"/>
  <c r="J12" i="56"/>
  <c r="I12" i="56"/>
  <c r="I12" i="43"/>
  <c r="K12" i="43"/>
  <c r="O12" i="43"/>
  <c r="Q12" i="43"/>
  <c r="T12" i="43"/>
  <c r="G12" i="56"/>
  <c r="H12" i="56"/>
  <c r="F5" i="56"/>
  <c r="F11" i="56"/>
  <c r="F7" i="56"/>
  <c r="F22" i="56"/>
  <c r="F6" i="56"/>
  <c r="F18" i="56"/>
  <c r="F8" i="56"/>
  <c r="F23" i="56"/>
  <c r="F19" i="56"/>
  <c r="F24" i="56"/>
  <c r="F25" i="56"/>
  <c r="F10" i="56"/>
  <c r="F26" i="56"/>
  <c r="F13" i="56"/>
  <c r="F15" i="56"/>
  <c r="F14" i="56"/>
  <c r="F21" i="56"/>
  <c r="F27" i="56"/>
  <c r="F28" i="56"/>
  <c r="F20" i="56"/>
  <c r="F29" i="56"/>
  <c r="F16" i="56"/>
  <c r="F30" i="56"/>
  <c r="F31" i="56"/>
  <c r="F17" i="56"/>
  <c r="F32" i="56"/>
  <c r="F9" i="56"/>
  <c r="F33" i="56"/>
  <c r="F34" i="56"/>
  <c r="F35" i="56"/>
  <c r="F36" i="56"/>
  <c r="F37" i="56"/>
  <c r="F38" i="56"/>
  <c r="F39" i="56"/>
  <c r="F40" i="56"/>
  <c r="F41" i="56"/>
  <c r="F42" i="56"/>
  <c r="F43" i="56"/>
  <c r="F44" i="56"/>
  <c r="F12" i="56"/>
  <c r="P6" i="42"/>
  <c r="J6" i="42"/>
  <c r="G6" i="42"/>
  <c r="I6" i="42"/>
  <c r="P41" i="59"/>
  <c r="J41" i="59"/>
  <c r="P41" i="41"/>
  <c r="J41" i="41"/>
  <c r="T14" i="59"/>
  <c r="G7" i="60"/>
  <c r="G8" i="60"/>
  <c r="G10" i="60"/>
  <c r="G9"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6" i="60"/>
  <c r="G5" i="60"/>
  <c r="P6" i="59"/>
  <c r="J6" i="59"/>
  <c r="P6" i="41"/>
  <c r="J6" i="41"/>
  <c r="G50" i="60"/>
  <c r="G51" i="60"/>
  <c r="G48" i="60"/>
  <c r="G53" i="60"/>
  <c r="G52" i="60"/>
  <c r="G54" i="60"/>
  <c r="G55" i="60"/>
  <c r="G56" i="60"/>
  <c r="G57" i="60"/>
  <c r="G58" i="60"/>
  <c r="G59" i="60"/>
  <c r="G60" i="60"/>
  <c r="G61" i="60"/>
  <c r="G62" i="60"/>
  <c r="G63" i="60"/>
  <c r="G64" i="60"/>
  <c r="G65" i="60"/>
  <c r="G66" i="60"/>
  <c r="G67" i="60"/>
  <c r="G68" i="60"/>
  <c r="G69" i="60"/>
  <c r="G70" i="60"/>
  <c r="G71" i="60"/>
  <c r="G72" i="60"/>
  <c r="G73" i="60"/>
  <c r="G74" i="60"/>
  <c r="G75" i="60"/>
  <c r="G76" i="60"/>
  <c r="G77" i="60"/>
  <c r="G78" i="60"/>
  <c r="G79" i="60"/>
  <c r="G80" i="60"/>
  <c r="G81" i="60"/>
  <c r="G82" i="60"/>
  <c r="G83" i="60"/>
  <c r="G84" i="60"/>
  <c r="G85" i="60"/>
  <c r="G86" i="60"/>
  <c r="G87" i="60"/>
  <c r="G88" i="60"/>
  <c r="G89" i="60"/>
  <c r="G90" i="60"/>
  <c r="G91" i="60"/>
  <c r="G92" i="60"/>
  <c r="G93" i="60"/>
  <c r="G94" i="60"/>
  <c r="G95" i="60"/>
  <c r="G96" i="60"/>
  <c r="G97" i="60"/>
  <c r="G98" i="60"/>
  <c r="G99" i="60"/>
  <c r="G100" i="60"/>
  <c r="G101" i="60"/>
  <c r="G102" i="60"/>
  <c r="G103" i="60"/>
  <c r="G104" i="60"/>
  <c r="G105" i="60"/>
  <c r="G106" i="60"/>
  <c r="G107" i="60"/>
  <c r="G49" i="60"/>
  <c r="F50" i="60"/>
  <c r="F51" i="60"/>
  <c r="F48" i="60"/>
  <c r="F53" i="60"/>
  <c r="F52"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49" i="60"/>
  <c r="F11" i="60"/>
  <c r="F6" i="60"/>
  <c r="F10" i="60"/>
  <c r="F7" i="60"/>
  <c r="F12" i="60"/>
  <c r="F8"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9" i="60"/>
  <c r="F5" i="60"/>
  <c r="H107" i="60"/>
  <c r="A49" i="60"/>
  <c r="A50" i="60"/>
  <c r="A51" i="60"/>
  <c r="A52" i="60"/>
  <c r="A53" i="60"/>
  <c r="A54" i="60"/>
  <c r="A55" i="60"/>
  <c r="A56" i="60"/>
  <c r="A57" i="60"/>
  <c r="A58" i="60"/>
  <c r="A59" i="60"/>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97" i="60"/>
  <c r="A98" i="60"/>
  <c r="A99" i="60"/>
  <c r="A100" i="60"/>
  <c r="A101" i="60"/>
  <c r="A102" i="60"/>
  <c r="A103" i="60"/>
  <c r="A104" i="60"/>
  <c r="A105" i="60"/>
  <c r="A106" i="60"/>
  <c r="A107" i="60"/>
  <c r="H106" i="60"/>
  <c r="H105" i="60"/>
  <c r="H104" i="60"/>
  <c r="H103" i="60"/>
  <c r="H102" i="60"/>
  <c r="H101" i="60"/>
  <c r="H100" i="60"/>
  <c r="H99" i="60"/>
  <c r="H98" i="60"/>
  <c r="H97" i="60"/>
  <c r="H96" i="60"/>
  <c r="H95" i="60"/>
  <c r="H94" i="60"/>
  <c r="H93" i="60"/>
  <c r="H92" i="60"/>
  <c r="H91" i="60"/>
  <c r="H90" i="60"/>
  <c r="H89" i="60"/>
  <c r="H88" i="60"/>
  <c r="H87" i="60"/>
  <c r="H86" i="60"/>
  <c r="H85" i="60"/>
  <c r="H84" i="60"/>
  <c r="H83" i="60"/>
  <c r="H82" i="60"/>
  <c r="H81" i="60"/>
  <c r="H80" i="60"/>
  <c r="H79" i="60"/>
  <c r="H78" i="60"/>
  <c r="H77" i="60"/>
  <c r="H76" i="60"/>
  <c r="H75" i="60"/>
  <c r="H74" i="60"/>
  <c r="H73" i="60"/>
  <c r="H72" i="60"/>
  <c r="H71" i="60"/>
  <c r="H70" i="60"/>
  <c r="H69" i="60"/>
  <c r="H68" i="60"/>
  <c r="H67" i="60"/>
  <c r="H66" i="60"/>
  <c r="H65" i="60"/>
  <c r="H64" i="60"/>
  <c r="H63" i="60"/>
  <c r="H62" i="60"/>
  <c r="H61" i="60"/>
  <c r="H60" i="60"/>
  <c r="H59" i="60"/>
  <c r="H58" i="60"/>
  <c r="H57" i="60"/>
  <c r="H56" i="60"/>
  <c r="H55" i="60"/>
  <c r="H54" i="60"/>
  <c r="H52" i="60"/>
  <c r="H53" i="60"/>
  <c r="H48" i="60"/>
  <c r="H51" i="60"/>
  <c r="H50" i="60"/>
  <c r="H49" i="60"/>
  <c r="H44" i="60"/>
  <c r="A6" i="60"/>
  <c r="A7" i="60"/>
  <c r="A8" i="60"/>
  <c r="A9" i="60"/>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H43" i="60"/>
  <c r="H42" i="60"/>
  <c r="H41" i="60"/>
  <c r="H40" i="60"/>
  <c r="H39" i="60"/>
  <c r="H38" i="60"/>
  <c r="H37" i="60"/>
  <c r="H36" i="60"/>
  <c r="H35" i="60"/>
  <c r="H34" i="60"/>
  <c r="H33" i="60"/>
  <c r="H32" i="60"/>
  <c r="H31" i="60"/>
  <c r="H30" i="60"/>
  <c r="H29" i="60"/>
  <c r="H28" i="60"/>
  <c r="H27" i="60"/>
  <c r="H26" i="60"/>
  <c r="H25" i="60"/>
  <c r="H24" i="60"/>
  <c r="H23" i="60"/>
  <c r="H22" i="60"/>
  <c r="H21" i="60"/>
  <c r="H20" i="60"/>
  <c r="H19" i="60"/>
  <c r="H18" i="60"/>
  <c r="H17" i="60"/>
  <c r="H16" i="60"/>
  <c r="H15" i="60"/>
  <c r="H14" i="60"/>
  <c r="H13" i="60"/>
  <c r="H8" i="60"/>
  <c r="H12" i="60"/>
  <c r="H7" i="60"/>
  <c r="H10" i="60"/>
  <c r="H6" i="60"/>
  <c r="H11" i="60"/>
  <c r="H9" i="60"/>
  <c r="H5" i="60"/>
  <c r="G1" i="60"/>
  <c r="S165" i="59"/>
  <c r="M111" i="59"/>
  <c r="N111" i="59"/>
  <c r="O165" i="59"/>
  <c r="G111" i="59"/>
  <c r="H111" i="59"/>
  <c r="I165" i="59"/>
  <c r="R165" i="59"/>
  <c r="P165" i="59"/>
  <c r="J165" i="59"/>
  <c r="A152" i="59"/>
  <c r="A153" i="59"/>
  <c r="A154" i="59"/>
  <c r="A155" i="59"/>
  <c r="A156" i="59"/>
  <c r="A157" i="59"/>
  <c r="A158" i="59"/>
  <c r="A159" i="59"/>
  <c r="A160" i="59"/>
  <c r="A161" i="59"/>
  <c r="A162" i="59"/>
  <c r="A163" i="59"/>
  <c r="A164" i="59"/>
  <c r="A165" i="59"/>
  <c r="S164" i="59"/>
  <c r="O164" i="59"/>
  <c r="I164" i="59"/>
  <c r="R164" i="59"/>
  <c r="P164" i="59"/>
  <c r="J164" i="59"/>
  <c r="S163" i="59"/>
  <c r="O163" i="59"/>
  <c r="I163" i="59"/>
  <c r="R163" i="59"/>
  <c r="P163" i="59"/>
  <c r="J163" i="59"/>
  <c r="S162" i="59"/>
  <c r="O162" i="59"/>
  <c r="I162" i="59"/>
  <c r="R162" i="59"/>
  <c r="P162" i="59"/>
  <c r="J162" i="59"/>
  <c r="S161" i="59"/>
  <c r="O161" i="59"/>
  <c r="I161" i="59"/>
  <c r="R161" i="59"/>
  <c r="P161" i="59"/>
  <c r="J161" i="59"/>
  <c r="S160" i="59"/>
  <c r="O160" i="59"/>
  <c r="I160" i="59"/>
  <c r="R160" i="59"/>
  <c r="P160" i="59"/>
  <c r="J160" i="59"/>
  <c r="S159" i="59"/>
  <c r="O159" i="59"/>
  <c r="I159" i="59"/>
  <c r="R159" i="59"/>
  <c r="P159" i="59"/>
  <c r="J159" i="59"/>
  <c r="S158" i="59"/>
  <c r="O158" i="59"/>
  <c r="I158" i="59"/>
  <c r="R158" i="59"/>
  <c r="P158" i="59"/>
  <c r="J158" i="59"/>
  <c r="S157" i="59"/>
  <c r="O157" i="59"/>
  <c r="I157" i="59"/>
  <c r="R157" i="59"/>
  <c r="P157" i="59"/>
  <c r="J157" i="59"/>
  <c r="S156" i="59"/>
  <c r="O156" i="59"/>
  <c r="I156" i="59"/>
  <c r="R156" i="59"/>
  <c r="P156" i="59"/>
  <c r="J156" i="59"/>
  <c r="S155" i="59"/>
  <c r="O155" i="59"/>
  <c r="I155" i="59"/>
  <c r="R155" i="59"/>
  <c r="P155" i="59"/>
  <c r="J155" i="59"/>
  <c r="S154" i="59"/>
  <c r="O154" i="59"/>
  <c r="I154" i="59"/>
  <c r="R154" i="59"/>
  <c r="P154" i="59"/>
  <c r="J154" i="59"/>
  <c r="S153" i="59"/>
  <c r="O153" i="59"/>
  <c r="I153" i="59"/>
  <c r="R153" i="59"/>
  <c r="P153" i="59"/>
  <c r="J153" i="59"/>
  <c r="S152" i="59"/>
  <c r="O152" i="59"/>
  <c r="I152" i="59"/>
  <c r="R152" i="59"/>
  <c r="P152" i="59"/>
  <c r="J152" i="59"/>
  <c r="S151" i="59"/>
  <c r="O151" i="59"/>
  <c r="I151" i="59"/>
  <c r="R151" i="59"/>
  <c r="P151" i="59"/>
  <c r="J151" i="59"/>
  <c r="S149" i="59"/>
  <c r="O149" i="59"/>
  <c r="I149" i="59"/>
  <c r="R149" i="59"/>
  <c r="P149" i="59"/>
  <c r="J149" i="59"/>
  <c r="A136" i="59"/>
  <c r="A137" i="59"/>
  <c r="A138" i="59"/>
  <c r="A139" i="59"/>
  <c r="A140" i="59"/>
  <c r="A141" i="59"/>
  <c r="A142" i="59"/>
  <c r="A143" i="59"/>
  <c r="A144" i="59"/>
  <c r="A145" i="59"/>
  <c r="A146" i="59"/>
  <c r="A147" i="59"/>
  <c r="A148" i="59"/>
  <c r="A149" i="59"/>
  <c r="S148" i="59"/>
  <c r="O148" i="59"/>
  <c r="I148" i="59"/>
  <c r="R148" i="59"/>
  <c r="P148" i="59"/>
  <c r="J148" i="59"/>
  <c r="S147" i="59"/>
  <c r="O147" i="59"/>
  <c r="I147" i="59"/>
  <c r="R147" i="59"/>
  <c r="P147" i="59"/>
  <c r="J147" i="59"/>
  <c r="S146" i="59"/>
  <c r="O146" i="59"/>
  <c r="I146" i="59"/>
  <c r="R146" i="59"/>
  <c r="P146" i="59"/>
  <c r="J146" i="59"/>
  <c r="S145" i="59"/>
  <c r="O145" i="59"/>
  <c r="I145" i="59"/>
  <c r="R145" i="59"/>
  <c r="P145" i="59"/>
  <c r="J145" i="59"/>
  <c r="S144" i="59"/>
  <c r="O144" i="59"/>
  <c r="I144" i="59"/>
  <c r="R144" i="59"/>
  <c r="P144" i="59"/>
  <c r="J144" i="59"/>
  <c r="S143" i="59"/>
  <c r="O143" i="59"/>
  <c r="I143" i="59"/>
  <c r="R143" i="59"/>
  <c r="P143" i="59"/>
  <c r="J143" i="59"/>
  <c r="S142" i="59"/>
  <c r="O142" i="59"/>
  <c r="I142" i="59"/>
  <c r="R142" i="59"/>
  <c r="P142" i="59"/>
  <c r="J142" i="59"/>
  <c r="S141" i="59"/>
  <c r="O141" i="59"/>
  <c r="I141" i="59"/>
  <c r="R141" i="59"/>
  <c r="P141" i="59"/>
  <c r="J141" i="59"/>
  <c r="S140" i="59"/>
  <c r="O140" i="59"/>
  <c r="I140" i="59"/>
  <c r="R140" i="59"/>
  <c r="P140" i="59"/>
  <c r="J140" i="59"/>
  <c r="S139" i="59"/>
  <c r="O139" i="59"/>
  <c r="I139" i="59"/>
  <c r="R139" i="59"/>
  <c r="P139" i="59"/>
  <c r="J139" i="59"/>
  <c r="S138" i="59"/>
  <c r="O138" i="59"/>
  <c r="I138" i="59"/>
  <c r="R138" i="59"/>
  <c r="P138" i="59"/>
  <c r="J138" i="59"/>
  <c r="S137" i="59"/>
  <c r="O137" i="59"/>
  <c r="I137" i="59"/>
  <c r="R137" i="59"/>
  <c r="P137" i="59"/>
  <c r="J137" i="59"/>
  <c r="S136" i="59"/>
  <c r="O136" i="59"/>
  <c r="I136" i="59"/>
  <c r="R136" i="59"/>
  <c r="P136" i="59"/>
  <c r="J136" i="59"/>
  <c r="S135" i="59"/>
  <c r="O135" i="59"/>
  <c r="I135" i="59"/>
  <c r="R135" i="59"/>
  <c r="P135" i="59"/>
  <c r="J135" i="59"/>
  <c r="S133" i="59"/>
  <c r="O133" i="59"/>
  <c r="I133" i="59"/>
  <c r="R133" i="59"/>
  <c r="P133" i="59"/>
  <c r="J133" i="59"/>
  <c r="A115" i="59"/>
  <c r="A116" i="59"/>
  <c r="A117" i="59"/>
  <c r="A118" i="59"/>
  <c r="A119" i="59"/>
  <c r="A120" i="59"/>
  <c r="A121" i="59"/>
  <c r="A122" i="59"/>
  <c r="A123" i="59"/>
  <c r="A124" i="59"/>
  <c r="A125" i="59"/>
  <c r="A126" i="59"/>
  <c r="A127" i="59"/>
  <c r="A128" i="59"/>
  <c r="A129" i="59"/>
  <c r="A130" i="59"/>
  <c r="A131" i="59"/>
  <c r="A132" i="59"/>
  <c r="A133" i="59"/>
  <c r="S132" i="59"/>
  <c r="O132" i="59"/>
  <c r="I132" i="59"/>
  <c r="R132" i="59"/>
  <c r="P132" i="59"/>
  <c r="J132" i="59"/>
  <c r="S131" i="59"/>
  <c r="O131" i="59"/>
  <c r="I131" i="59"/>
  <c r="R131" i="59"/>
  <c r="P131" i="59"/>
  <c r="J131" i="59"/>
  <c r="S130" i="59"/>
  <c r="O130" i="59"/>
  <c r="I130" i="59"/>
  <c r="R130" i="59"/>
  <c r="P130" i="59"/>
  <c r="J130" i="59"/>
  <c r="S129" i="59"/>
  <c r="O129" i="59"/>
  <c r="I129" i="59"/>
  <c r="R129" i="59"/>
  <c r="P129" i="59"/>
  <c r="J129" i="59"/>
  <c r="S128" i="59"/>
  <c r="O128" i="59"/>
  <c r="I128" i="59"/>
  <c r="R128" i="59"/>
  <c r="P128" i="59"/>
  <c r="J128" i="59"/>
  <c r="S127" i="59"/>
  <c r="O127" i="59"/>
  <c r="I127" i="59"/>
  <c r="R127" i="59"/>
  <c r="P127" i="59"/>
  <c r="J127" i="59"/>
  <c r="S126" i="59"/>
  <c r="O126" i="59"/>
  <c r="I126" i="59"/>
  <c r="R126" i="59"/>
  <c r="P126" i="59"/>
  <c r="J126" i="59"/>
  <c r="S125" i="59"/>
  <c r="O125" i="59"/>
  <c r="I125" i="59"/>
  <c r="R125" i="59"/>
  <c r="P125" i="59"/>
  <c r="J125" i="59"/>
  <c r="S124" i="59"/>
  <c r="O124" i="59"/>
  <c r="I124" i="59"/>
  <c r="R124" i="59"/>
  <c r="P124" i="59"/>
  <c r="J124" i="59"/>
  <c r="S123" i="59"/>
  <c r="O123" i="59"/>
  <c r="I123" i="59"/>
  <c r="R123" i="59"/>
  <c r="P123" i="59"/>
  <c r="J123" i="59"/>
  <c r="S122" i="59"/>
  <c r="O122" i="59"/>
  <c r="I122" i="59"/>
  <c r="R122" i="59"/>
  <c r="P122" i="59"/>
  <c r="J122" i="59"/>
  <c r="S121" i="59"/>
  <c r="O121" i="59"/>
  <c r="I121" i="59"/>
  <c r="R121" i="59"/>
  <c r="P121" i="59"/>
  <c r="J121" i="59"/>
  <c r="S120" i="59"/>
  <c r="O120" i="59"/>
  <c r="I120" i="59"/>
  <c r="R120" i="59"/>
  <c r="P120" i="59"/>
  <c r="J120" i="59"/>
  <c r="S119" i="59"/>
  <c r="O119" i="59"/>
  <c r="I119" i="59"/>
  <c r="R119" i="59"/>
  <c r="P119" i="59"/>
  <c r="J119" i="59"/>
  <c r="S118" i="59"/>
  <c r="O118" i="59"/>
  <c r="I118" i="59"/>
  <c r="R118" i="59"/>
  <c r="P118" i="59"/>
  <c r="J118" i="59"/>
  <c r="S117" i="59"/>
  <c r="O117" i="59"/>
  <c r="I117" i="59"/>
  <c r="R117" i="59"/>
  <c r="P117" i="59"/>
  <c r="J117" i="59"/>
  <c r="S116" i="59"/>
  <c r="O116" i="59"/>
  <c r="I116" i="59"/>
  <c r="R116" i="59"/>
  <c r="P116" i="59"/>
  <c r="J116" i="59"/>
  <c r="S115" i="59"/>
  <c r="O115" i="59"/>
  <c r="I115" i="59"/>
  <c r="R115" i="59"/>
  <c r="P115" i="59"/>
  <c r="J115" i="59"/>
  <c r="S114" i="59"/>
  <c r="O114" i="59"/>
  <c r="I114" i="59"/>
  <c r="R114" i="59"/>
  <c r="P114" i="59"/>
  <c r="J114" i="59"/>
  <c r="S108" i="59"/>
  <c r="N76" i="59"/>
  <c r="O108" i="59"/>
  <c r="H76" i="59"/>
  <c r="I108" i="59"/>
  <c r="R108" i="59"/>
  <c r="P108" i="59"/>
  <c r="J108"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S107" i="59"/>
  <c r="O107" i="59"/>
  <c r="I107" i="59"/>
  <c r="R107" i="59"/>
  <c r="P107" i="59"/>
  <c r="J107" i="59"/>
  <c r="S106" i="59"/>
  <c r="O106" i="59"/>
  <c r="I106" i="59"/>
  <c r="R106" i="59"/>
  <c r="P106" i="59"/>
  <c r="J106" i="59"/>
  <c r="S105" i="59"/>
  <c r="O105" i="59"/>
  <c r="I105" i="59"/>
  <c r="R105" i="59"/>
  <c r="P105" i="59"/>
  <c r="J105" i="59"/>
  <c r="S104" i="59"/>
  <c r="O104" i="59"/>
  <c r="I104" i="59"/>
  <c r="R104" i="59"/>
  <c r="P104" i="59"/>
  <c r="J104" i="59"/>
  <c r="S103" i="59"/>
  <c r="O103" i="59"/>
  <c r="I103" i="59"/>
  <c r="R103" i="59"/>
  <c r="P103" i="59"/>
  <c r="J103" i="59"/>
  <c r="S102" i="59"/>
  <c r="O102" i="59"/>
  <c r="I102" i="59"/>
  <c r="R102" i="59"/>
  <c r="P102" i="59"/>
  <c r="J102" i="59"/>
  <c r="S101" i="59"/>
  <c r="O101" i="59"/>
  <c r="I101" i="59"/>
  <c r="R101" i="59"/>
  <c r="P101" i="59"/>
  <c r="J101" i="59"/>
  <c r="S100" i="59"/>
  <c r="O100" i="59"/>
  <c r="I100" i="59"/>
  <c r="R100" i="59"/>
  <c r="P100" i="59"/>
  <c r="J100" i="59"/>
  <c r="S99" i="59"/>
  <c r="O99" i="59"/>
  <c r="I99" i="59"/>
  <c r="R99" i="59"/>
  <c r="P99" i="59"/>
  <c r="J99" i="59"/>
  <c r="S98" i="59"/>
  <c r="O98" i="59"/>
  <c r="I98" i="59"/>
  <c r="R98" i="59"/>
  <c r="P98" i="59"/>
  <c r="J98" i="59"/>
  <c r="S97" i="59"/>
  <c r="O97" i="59"/>
  <c r="I97" i="59"/>
  <c r="R97" i="59"/>
  <c r="P97" i="59"/>
  <c r="J97" i="59"/>
  <c r="S96" i="59"/>
  <c r="O96" i="59"/>
  <c r="I96" i="59"/>
  <c r="R96" i="59"/>
  <c r="P96" i="59"/>
  <c r="J96" i="59"/>
  <c r="S95" i="59"/>
  <c r="O95" i="59"/>
  <c r="I95" i="59"/>
  <c r="R95" i="59"/>
  <c r="P95" i="59"/>
  <c r="J95" i="59"/>
  <c r="S94" i="59"/>
  <c r="O94" i="59"/>
  <c r="I94" i="59"/>
  <c r="R94" i="59"/>
  <c r="P94" i="59"/>
  <c r="J94" i="59"/>
  <c r="S93" i="59"/>
  <c r="O93" i="59"/>
  <c r="I93" i="59"/>
  <c r="R93" i="59"/>
  <c r="P93" i="59"/>
  <c r="J93" i="59"/>
  <c r="S92" i="59"/>
  <c r="O92" i="59"/>
  <c r="I92" i="59"/>
  <c r="R92" i="59"/>
  <c r="P92" i="59"/>
  <c r="J92" i="59"/>
  <c r="S91" i="59"/>
  <c r="O91" i="59"/>
  <c r="I91" i="59"/>
  <c r="R91" i="59"/>
  <c r="P91" i="59"/>
  <c r="J91" i="59"/>
  <c r="S90" i="59"/>
  <c r="O90" i="59"/>
  <c r="I90" i="59"/>
  <c r="R90" i="59"/>
  <c r="P90" i="59"/>
  <c r="J90" i="59"/>
  <c r="S89" i="59"/>
  <c r="O89" i="59"/>
  <c r="I89" i="59"/>
  <c r="R89" i="59"/>
  <c r="P89" i="59"/>
  <c r="J89" i="59"/>
  <c r="S88" i="59"/>
  <c r="O88" i="59"/>
  <c r="I88" i="59"/>
  <c r="R88" i="59"/>
  <c r="P88" i="59"/>
  <c r="J88" i="59"/>
  <c r="S87" i="59"/>
  <c r="O87" i="59"/>
  <c r="I87" i="59"/>
  <c r="R87" i="59"/>
  <c r="P87" i="59"/>
  <c r="J87" i="59"/>
  <c r="S86" i="59"/>
  <c r="O86" i="59"/>
  <c r="I86" i="59"/>
  <c r="R86" i="59"/>
  <c r="P86" i="59"/>
  <c r="J86" i="59"/>
  <c r="S85" i="59"/>
  <c r="O85" i="59"/>
  <c r="I85" i="59"/>
  <c r="R85" i="59"/>
  <c r="P85" i="59"/>
  <c r="J85" i="59"/>
  <c r="S84" i="59"/>
  <c r="O84" i="59"/>
  <c r="I84" i="59"/>
  <c r="R84" i="59"/>
  <c r="P84" i="59"/>
  <c r="J84" i="59"/>
  <c r="S83" i="59"/>
  <c r="O83" i="59"/>
  <c r="I83" i="59"/>
  <c r="R83" i="59"/>
  <c r="P83" i="59"/>
  <c r="J83" i="59"/>
  <c r="S82" i="59"/>
  <c r="O82" i="59"/>
  <c r="I82" i="59"/>
  <c r="R82" i="59"/>
  <c r="P82" i="59"/>
  <c r="J82" i="59"/>
  <c r="S81" i="59"/>
  <c r="O81" i="59"/>
  <c r="I81" i="59"/>
  <c r="R81" i="59"/>
  <c r="P81" i="59"/>
  <c r="J81" i="59"/>
  <c r="S80" i="59"/>
  <c r="O80" i="59"/>
  <c r="I80" i="59"/>
  <c r="R80" i="59"/>
  <c r="P80" i="59"/>
  <c r="J80" i="59"/>
  <c r="S79" i="59"/>
  <c r="O79" i="59"/>
  <c r="I79" i="59"/>
  <c r="R79" i="59"/>
  <c r="P79" i="59"/>
  <c r="J79" i="59"/>
  <c r="N41" i="59"/>
  <c r="O73" i="59"/>
  <c r="H41" i="59"/>
  <c r="I73" i="59"/>
  <c r="Q73" i="59"/>
  <c r="K73" i="59"/>
  <c r="T73" i="59"/>
  <c r="S73" i="59"/>
  <c r="R73" i="59"/>
  <c r="P73" i="59"/>
  <c r="J73"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O72" i="59"/>
  <c r="I72" i="59"/>
  <c r="Q72" i="59"/>
  <c r="K72" i="59"/>
  <c r="T72" i="59"/>
  <c r="S72" i="59"/>
  <c r="R72" i="59"/>
  <c r="P72" i="59"/>
  <c r="J72" i="59"/>
  <c r="O71" i="59"/>
  <c r="I71" i="59"/>
  <c r="Q71" i="59"/>
  <c r="K71" i="59"/>
  <c r="T71" i="59"/>
  <c r="S71" i="59"/>
  <c r="R71" i="59"/>
  <c r="P71" i="59"/>
  <c r="J71" i="59"/>
  <c r="O70" i="59"/>
  <c r="I70" i="59"/>
  <c r="Q70" i="59"/>
  <c r="K70" i="59"/>
  <c r="T70" i="59"/>
  <c r="S70" i="59"/>
  <c r="R70" i="59"/>
  <c r="P70" i="59"/>
  <c r="J70" i="59"/>
  <c r="O69" i="59"/>
  <c r="I69" i="59"/>
  <c r="Q69" i="59"/>
  <c r="K69" i="59"/>
  <c r="T69" i="59"/>
  <c r="S69" i="59"/>
  <c r="R69" i="59"/>
  <c r="P69" i="59"/>
  <c r="J69" i="59"/>
  <c r="O68" i="59"/>
  <c r="I68" i="59"/>
  <c r="Q68" i="59"/>
  <c r="K68" i="59"/>
  <c r="T68" i="59"/>
  <c r="S68" i="59"/>
  <c r="R68" i="59"/>
  <c r="P68" i="59"/>
  <c r="J68" i="59"/>
  <c r="O67" i="59"/>
  <c r="I67" i="59"/>
  <c r="Q67" i="59"/>
  <c r="K67" i="59"/>
  <c r="T67" i="59"/>
  <c r="S67" i="59"/>
  <c r="R67" i="59"/>
  <c r="P67" i="59"/>
  <c r="J67" i="59"/>
  <c r="O66" i="59"/>
  <c r="I66" i="59"/>
  <c r="Q66" i="59"/>
  <c r="K66" i="59"/>
  <c r="T66" i="59"/>
  <c r="S66" i="59"/>
  <c r="R66" i="59"/>
  <c r="P66" i="59"/>
  <c r="J66" i="59"/>
  <c r="O65" i="59"/>
  <c r="I65" i="59"/>
  <c r="Q65" i="59"/>
  <c r="K65" i="59"/>
  <c r="T65" i="59"/>
  <c r="S65" i="59"/>
  <c r="R65" i="59"/>
  <c r="P65" i="59"/>
  <c r="J65" i="59"/>
  <c r="O64" i="59"/>
  <c r="I64" i="59"/>
  <c r="Q64" i="59"/>
  <c r="K64" i="59"/>
  <c r="T64" i="59"/>
  <c r="S64" i="59"/>
  <c r="R64" i="59"/>
  <c r="P64" i="59"/>
  <c r="J64" i="59"/>
  <c r="O63" i="59"/>
  <c r="I63" i="59"/>
  <c r="Q63" i="59"/>
  <c r="K63" i="59"/>
  <c r="T63" i="59"/>
  <c r="S63" i="59"/>
  <c r="R63" i="59"/>
  <c r="P63" i="59"/>
  <c r="J63" i="59"/>
  <c r="O62" i="59"/>
  <c r="I62" i="59"/>
  <c r="Q62" i="59"/>
  <c r="K62" i="59"/>
  <c r="T62" i="59"/>
  <c r="S62" i="59"/>
  <c r="R62" i="59"/>
  <c r="P62" i="59"/>
  <c r="J62" i="59"/>
  <c r="O61" i="59"/>
  <c r="I61" i="59"/>
  <c r="Q61" i="59"/>
  <c r="K61" i="59"/>
  <c r="T61" i="59"/>
  <c r="S61" i="59"/>
  <c r="R61" i="59"/>
  <c r="P61" i="59"/>
  <c r="J61" i="59"/>
  <c r="O60" i="59"/>
  <c r="I60" i="59"/>
  <c r="Q60" i="59"/>
  <c r="K60" i="59"/>
  <c r="T60" i="59"/>
  <c r="S60" i="59"/>
  <c r="R60" i="59"/>
  <c r="P60" i="59"/>
  <c r="J60" i="59"/>
  <c r="O59" i="59"/>
  <c r="I59" i="59"/>
  <c r="Q59" i="59"/>
  <c r="K59" i="59"/>
  <c r="T59" i="59"/>
  <c r="S59" i="59"/>
  <c r="R59" i="59"/>
  <c r="P59" i="59"/>
  <c r="J59" i="59"/>
  <c r="O58" i="59"/>
  <c r="I58" i="59"/>
  <c r="Q58" i="59"/>
  <c r="K58" i="59"/>
  <c r="T58" i="59"/>
  <c r="S58" i="59"/>
  <c r="R58" i="59"/>
  <c r="P58" i="59"/>
  <c r="J58" i="59"/>
  <c r="O57" i="59"/>
  <c r="I57" i="59"/>
  <c r="Q57" i="59"/>
  <c r="K57" i="59"/>
  <c r="T57" i="59"/>
  <c r="S57" i="59"/>
  <c r="R57" i="59"/>
  <c r="P57" i="59"/>
  <c r="J57" i="59"/>
  <c r="O56" i="59"/>
  <c r="I56" i="59"/>
  <c r="Q56" i="59"/>
  <c r="K56" i="59"/>
  <c r="T56" i="59"/>
  <c r="S56" i="59"/>
  <c r="R56" i="59"/>
  <c r="P56" i="59"/>
  <c r="J56" i="59"/>
  <c r="O55" i="59"/>
  <c r="I55" i="59"/>
  <c r="Q55" i="59"/>
  <c r="K55" i="59"/>
  <c r="T55" i="59"/>
  <c r="S55" i="59"/>
  <c r="R55" i="59"/>
  <c r="P55" i="59"/>
  <c r="J55" i="59"/>
  <c r="O54" i="59"/>
  <c r="I54" i="59"/>
  <c r="Q54" i="59"/>
  <c r="K54" i="59"/>
  <c r="T54" i="59"/>
  <c r="S54" i="59"/>
  <c r="R54" i="59"/>
  <c r="P54" i="59"/>
  <c r="J54" i="59"/>
  <c r="O53" i="59"/>
  <c r="I53" i="59"/>
  <c r="Q53" i="59"/>
  <c r="K53" i="59"/>
  <c r="T53" i="59"/>
  <c r="S53" i="59"/>
  <c r="R53" i="59"/>
  <c r="P53" i="59"/>
  <c r="J53" i="59"/>
  <c r="O52" i="59"/>
  <c r="I52" i="59"/>
  <c r="Q52" i="59"/>
  <c r="K52" i="59"/>
  <c r="T52" i="59"/>
  <c r="S52" i="59"/>
  <c r="R52" i="59"/>
  <c r="P52" i="59"/>
  <c r="J52" i="59"/>
  <c r="O51" i="59"/>
  <c r="I51" i="59"/>
  <c r="Q51" i="59"/>
  <c r="K51" i="59"/>
  <c r="T51" i="59"/>
  <c r="S51" i="59"/>
  <c r="R51" i="59"/>
  <c r="P51" i="59"/>
  <c r="J51" i="59"/>
  <c r="O50" i="59"/>
  <c r="I50" i="59"/>
  <c r="Q50" i="59"/>
  <c r="K50" i="59"/>
  <c r="T50" i="59"/>
  <c r="S50" i="59"/>
  <c r="R50" i="59"/>
  <c r="P50" i="59"/>
  <c r="J50" i="59"/>
  <c r="O49" i="59"/>
  <c r="I49" i="59"/>
  <c r="Q49" i="59"/>
  <c r="K49" i="59"/>
  <c r="T49" i="59"/>
  <c r="S49" i="59"/>
  <c r="R49" i="59"/>
  <c r="P49" i="59"/>
  <c r="J49" i="59"/>
  <c r="O48" i="59"/>
  <c r="I48" i="59"/>
  <c r="Q48" i="59"/>
  <c r="K48" i="59"/>
  <c r="T48" i="59"/>
  <c r="S48" i="59"/>
  <c r="R48" i="59"/>
  <c r="P48" i="59"/>
  <c r="J48" i="59"/>
  <c r="O47" i="59"/>
  <c r="I47" i="59"/>
  <c r="Q47" i="59"/>
  <c r="K47" i="59"/>
  <c r="T47" i="59"/>
  <c r="S47" i="59"/>
  <c r="R47" i="59"/>
  <c r="P47" i="59"/>
  <c r="J47" i="59"/>
  <c r="O46" i="59"/>
  <c r="I46" i="59"/>
  <c r="Q46" i="59"/>
  <c r="K46" i="59"/>
  <c r="T46" i="59"/>
  <c r="S46" i="59"/>
  <c r="R46" i="59"/>
  <c r="P46" i="59"/>
  <c r="J46" i="59"/>
  <c r="O45" i="59"/>
  <c r="I45" i="59"/>
  <c r="Q45" i="59"/>
  <c r="K45" i="59"/>
  <c r="T45" i="59"/>
  <c r="S45" i="59"/>
  <c r="R45" i="59"/>
  <c r="P45" i="59"/>
  <c r="J45" i="59"/>
  <c r="O44" i="59"/>
  <c r="I44" i="59"/>
  <c r="Q44" i="59"/>
  <c r="K44" i="59"/>
  <c r="T44" i="59"/>
  <c r="S44" i="59"/>
  <c r="R44" i="59"/>
  <c r="P44" i="59"/>
  <c r="J44" i="59"/>
  <c r="M6" i="59"/>
  <c r="N6" i="59"/>
  <c r="O38" i="59"/>
  <c r="G6" i="59"/>
  <c r="H6" i="59"/>
  <c r="I38" i="59"/>
  <c r="K38" i="59"/>
  <c r="Q38" i="59"/>
  <c r="T38" i="59"/>
  <c r="S38" i="59"/>
  <c r="R38" i="59"/>
  <c r="P38" i="59"/>
  <c r="J38"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O37" i="59"/>
  <c r="I37" i="59"/>
  <c r="K37" i="59"/>
  <c r="Q37" i="59"/>
  <c r="T37" i="59"/>
  <c r="S37" i="59"/>
  <c r="R37" i="59"/>
  <c r="P37" i="59"/>
  <c r="J37" i="59"/>
  <c r="O36" i="59"/>
  <c r="I36" i="59"/>
  <c r="K36" i="59"/>
  <c r="Q36" i="59"/>
  <c r="T36" i="59"/>
  <c r="S36" i="59"/>
  <c r="R36" i="59"/>
  <c r="P36" i="59"/>
  <c r="J36" i="59"/>
  <c r="O35" i="59"/>
  <c r="I35" i="59"/>
  <c r="K35" i="59"/>
  <c r="Q35" i="59"/>
  <c r="T35" i="59"/>
  <c r="S35" i="59"/>
  <c r="R35" i="59"/>
  <c r="P35" i="59"/>
  <c r="J35" i="59"/>
  <c r="O34" i="59"/>
  <c r="I34" i="59"/>
  <c r="K34" i="59"/>
  <c r="Q34" i="59"/>
  <c r="T34" i="59"/>
  <c r="S34" i="59"/>
  <c r="R34" i="59"/>
  <c r="P34" i="59"/>
  <c r="J34" i="59"/>
  <c r="O33" i="59"/>
  <c r="I33" i="59"/>
  <c r="K33" i="59"/>
  <c r="Q33" i="59"/>
  <c r="T33" i="59"/>
  <c r="S33" i="59"/>
  <c r="R33" i="59"/>
  <c r="P33" i="59"/>
  <c r="J33" i="59"/>
  <c r="O32" i="59"/>
  <c r="I32" i="59"/>
  <c r="K32" i="59"/>
  <c r="Q32" i="59"/>
  <c r="T32" i="59"/>
  <c r="S32" i="59"/>
  <c r="R32" i="59"/>
  <c r="P32" i="59"/>
  <c r="J32" i="59"/>
  <c r="O31" i="59"/>
  <c r="I31" i="59"/>
  <c r="K31" i="59"/>
  <c r="Q31" i="59"/>
  <c r="T31" i="59"/>
  <c r="S31" i="59"/>
  <c r="R31" i="59"/>
  <c r="P31" i="59"/>
  <c r="J31" i="59"/>
  <c r="O30" i="59"/>
  <c r="I30" i="59"/>
  <c r="K30" i="59"/>
  <c r="Q30" i="59"/>
  <c r="T30" i="59"/>
  <c r="S30" i="59"/>
  <c r="R30" i="59"/>
  <c r="P30" i="59"/>
  <c r="J30" i="59"/>
  <c r="O29" i="59"/>
  <c r="I29" i="59"/>
  <c r="K29" i="59"/>
  <c r="Q29" i="59"/>
  <c r="T29" i="59"/>
  <c r="S29" i="59"/>
  <c r="R29" i="59"/>
  <c r="P29" i="59"/>
  <c r="J29" i="59"/>
  <c r="O28" i="59"/>
  <c r="I28" i="59"/>
  <c r="K28" i="59"/>
  <c r="Q28" i="59"/>
  <c r="T28" i="59"/>
  <c r="S28" i="59"/>
  <c r="R28" i="59"/>
  <c r="P28" i="59"/>
  <c r="J28" i="59"/>
  <c r="O27" i="59"/>
  <c r="I27" i="59"/>
  <c r="K27" i="59"/>
  <c r="Q27" i="59"/>
  <c r="T27" i="59"/>
  <c r="S27" i="59"/>
  <c r="R27" i="59"/>
  <c r="P27" i="59"/>
  <c r="J27" i="59"/>
  <c r="O26" i="59"/>
  <c r="I26" i="59"/>
  <c r="K26" i="59"/>
  <c r="Q26" i="59"/>
  <c r="T26" i="59"/>
  <c r="S26" i="59"/>
  <c r="R26" i="59"/>
  <c r="P26" i="59"/>
  <c r="J26" i="59"/>
  <c r="O25" i="59"/>
  <c r="I25" i="59"/>
  <c r="K25" i="59"/>
  <c r="Q25" i="59"/>
  <c r="T25" i="59"/>
  <c r="S25" i="59"/>
  <c r="R25" i="59"/>
  <c r="P25" i="59"/>
  <c r="J25" i="59"/>
  <c r="O24" i="59"/>
  <c r="I24" i="59"/>
  <c r="K24" i="59"/>
  <c r="Q24" i="59"/>
  <c r="T24" i="59"/>
  <c r="S24" i="59"/>
  <c r="R24" i="59"/>
  <c r="P24" i="59"/>
  <c r="J24" i="59"/>
  <c r="O23" i="59"/>
  <c r="I23" i="59"/>
  <c r="K23" i="59"/>
  <c r="Q23" i="59"/>
  <c r="T23" i="59"/>
  <c r="S23" i="59"/>
  <c r="R23" i="59"/>
  <c r="P23" i="59"/>
  <c r="J23" i="59"/>
  <c r="O22" i="59"/>
  <c r="I22" i="59"/>
  <c r="K22" i="59"/>
  <c r="Q22" i="59"/>
  <c r="T22" i="59"/>
  <c r="S22" i="59"/>
  <c r="R22" i="59"/>
  <c r="P22" i="59"/>
  <c r="J22" i="59"/>
  <c r="O21" i="59"/>
  <c r="I21" i="59"/>
  <c r="K21" i="59"/>
  <c r="Q21" i="59"/>
  <c r="T21" i="59"/>
  <c r="S21" i="59"/>
  <c r="R21" i="59"/>
  <c r="P21" i="59"/>
  <c r="J21" i="59"/>
  <c r="O20" i="59"/>
  <c r="I20" i="59"/>
  <c r="K20" i="59"/>
  <c r="Q20" i="59"/>
  <c r="T20" i="59"/>
  <c r="S20" i="59"/>
  <c r="R20" i="59"/>
  <c r="P20" i="59"/>
  <c r="J20" i="59"/>
  <c r="O19" i="59"/>
  <c r="I19" i="59"/>
  <c r="K19" i="59"/>
  <c r="Q19" i="59"/>
  <c r="T19" i="59"/>
  <c r="S19" i="59"/>
  <c r="R19" i="59"/>
  <c r="P19" i="59"/>
  <c r="J19" i="59"/>
  <c r="O18" i="59"/>
  <c r="I18" i="59"/>
  <c r="K18" i="59"/>
  <c r="Q18" i="59"/>
  <c r="T18" i="59"/>
  <c r="S18" i="59"/>
  <c r="R18" i="59"/>
  <c r="P18" i="59"/>
  <c r="J18" i="59"/>
  <c r="O17" i="59"/>
  <c r="I17" i="59"/>
  <c r="K17" i="59"/>
  <c r="Q17" i="59"/>
  <c r="T17" i="59"/>
  <c r="S17" i="59"/>
  <c r="R17" i="59"/>
  <c r="P17" i="59"/>
  <c r="J17" i="59"/>
  <c r="O16" i="59"/>
  <c r="I16" i="59"/>
  <c r="K16" i="59"/>
  <c r="Q16" i="59"/>
  <c r="T16" i="59"/>
  <c r="S16" i="59"/>
  <c r="R16" i="59"/>
  <c r="P16" i="59"/>
  <c r="J16" i="59"/>
  <c r="O15" i="59"/>
  <c r="I15" i="59"/>
  <c r="K15" i="59"/>
  <c r="Q15" i="59"/>
  <c r="T15" i="59"/>
  <c r="S15" i="59"/>
  <c r="R15" i="59"/>
  <c r="P15" i="59"/>
  <c r="J15" i="59"/>
  <c r="O14" i="59"/>
  <c r="I14" i="59"/>
  <c r="Q14" i="59"/>
  <c r="S14" i="59"/>
  <c r="R14" i="59"/>
  <c r="P14" i="59"/>
  <c r="J14" i="59"/>
  <c r="O13" i="59"/>
  <c r="I13" i="59"/>
  <c r="K13" i="59"/>
  <c r="Q13" i="59"/>
  <c r="T13" i="59"/>
  <c r="S13" i="59"/>
  <c r="R13" i="59"/>
  <c r="P13" i="59"/>
  <c r="J13" i="59"/>
  <c r="O12" i="59"/>
  <c r="I12" i="59"/>
  <c r="K12" i="59"/>
  <c r="Q12" i="59"/>
  <c r="T12" i="59"/>
  <c r="S12" i="59"/>
  <c r="R12" i="59"/>
  <c r="P12" i="59"/>
  <c r="J12" i="59"/>
  <c r="O11" i="59"/>
  <c r="I11" i="59"/>
  <c r="K11" i="59"/>
  <c r="Q11" i="59"/>
  <c r="T11" i="59"/>
  <c r="S11" i="59"/>
  <c r="R11" i="59"/>
  <c r="P11" i="59"/>
  <c r="J11" i="59"/>
  <c r="O10" i="59"/>
  <c r="I10" i="59"/>
  <c r="K10" i="59"/>
  <c r="Q10" i="59"/>
  <c r="T10" i="59"/>
  <c r="S10" i="59"/>
  <c r="R10" i="59"/>
  <c r="P10" i="59"/>
  <c r="J10" i="59"/>
  <c r="O9" i="59"/>
  <c r="I9" i="59"/>
  <c r="K9" i="59"/>
  <c r="Q9" i="59"/>
  <c r="T9" i="59"/>
  <c r="S9" i="59"/>
  <c r="R9" i="59"/>
  <c r="P9" i="59"/>
  <c r="J9" i="59"/>
  <c r="O6" i="59"/>
  <c r="I6" i="59"/>
  <c r="P63" i="52"/>
  <c r="P41" i="40"/>
  <c r="J41" i="40"/>
  <c r="P6" i="40"/>
  <c r="J6" i="40"/>
  <c r="J41" i="37"/>
  <c r="P6" i="37"/>
  <c r="J6" i="37"/>
  <c r="J56" i="38"/>
  <c r="N56" i="38"/>
  <c r="O56" i="38"/>
  <c r="I56" i="38"/>
  <c r="P56" i="38"/>
  <c r="Q56" i="38"/>
  <c r="J53" i="38"/>
  <c r="N53" i="38"/>
  <c r="O53" i="38"/>
  <c r="I53" i="38"/>
  <c r="P53" i="38"/>
  <c r="Q53" i="38"/>
  <c r="J54" i="38"/>
  <c r="N54" i="38"/>
  <c r="O54" i="38"/>
  <c r="I54" i="38"/>
  <c r="P54" i="38"/>
  <c r="Q54" i="38"/>
  <c r="J55" i="38"/>
  <c r="N55" i="38"/>
  <c r="O55" i="38"/>
  <c r="I55" i="38"/>
  <c r="P55" i="38"/>
  <c r="Q55" i="38"/>
  <c r="Q105" i="38"/>
  <c r="M6" i="38"/>
  <c r="N105" i="38"/>
  <c r="I105" i="38"/>
  <c r="P105" i="38"/>
  <c r="O105" i="38"/>
  <c r="J105" i="38"/>
  <c r="Q104" i="38"/>
  <c r="N104" i="38"/>
  <c r="I104" i="38"/>
  <c r="P104" i="38"/>
  <c r="O104" i="38"/>
  <c r="J104" i="38"/>
  <c r="Q103" i="38"/>
  <c r="N103" i="38"/>
  <c r="I103" i="38"/>
  <c r="P103" i="38"/>
  <c r="O103" i="38"/>
  <c r="J103" i="38"/>
  <c r="Q102" i="38"/>
  <c r="N102" i="38"/>
  <c r="I102" i="38"/>
  <c r="P102" i="38"/>
  <c r="O102" i="38"/>
  <c r="J102" i="38"/>
  <c r="Q101" i="38"/>
  <c r="N101" i="38"/>
  <c r="I101" i="38"/>
  <c r="P101" i="38"/>
  <c r="O101" i="38"/>
  <c r="J101" i="38"/>
  <c r="Q100" i="38"/>
  <c r="N100" i="38"/>
  <c r="I100" i="38"/>
  <c r="P100" i="38"/>
  <c r="O100" i="38"/>
  <c r="J100" i="38"/>
  <c r="Q99" i="38"/>
  <c r="N99" i="38"/>
  <c r="I99" i="38"/>
  <c r="P99" i="38"/>
  <c r="O99" i="38"/>
  <c r="J99" i="38"/>
  <c r="Q98" i="38"/>
  <c r="N98" i="38"/>
  <c r="I98" i="38"/>
  <c r="P98" i="38"/>
  <c r="O98" i="38"/>
  <c r="J98" i="38"/>
  <c r="Q97" i="38"/>
  <c r="N97" i="38"/>
  <c r="I97" i="38"/>
  <c r="P97" i="38"/>
  <c r="O97" i="38"/>
  <c r="J97" i="38"/>
  <c r="Q96" i="38"/>
  <c r="N96" i="38"/>
  <c r="I96" i="38"/>
  <c r="P96" i="38"/>
  <c r="O96" i="38"/>
  <c r="J96" i="38"/>
  <c r="Q95" i="38"/>
  <c r="N95" i="38"/>
  <c r="I95" i="38"/>
  <c r="P95" i="38"/>
  <c r="O95" i="38"/>
  <c r="J95" i="38"/>
  <c r="Q94" i="38"/>
  <c r="N94" i="38"/>
  <c r="I94" i="38"/>
  <c r="P94" i="38"/>
  <c r="O94" i="38"/>
  <c r="J94" i="38"/>
  <c r="Q93" i="38"/>
  <c r="N93" i="38"/>
  <c r="I93" i="38"/>
  <c r="P93" i="38"/>
  <c r="O93" i="38"/>
  <c r="J93" i="38"/>
  <c r="Q92" i="38"/>
  <c r="N92" i="38"/>
  <c r="I92" i="38"/>
  <c r="P92" i="38"/>
  <c r="O92" i="38"/>
  <c r="J92" i="38"/>
  <c r="Q91" i="38"/>
  <c r="N91" i="38"/>
  <c r="I91" i="38"/>
  <c r="P91" i="38"/>
  <c r="O91" i="38"/>
  <c r="J91" i="38"/>
  <c r="Q90" i="38"/>
  <c r="N90" i="38"/>
  <c r="I90" i="38"/>
  <c r="P90" i="38"/>
  <c r="O90" i="38"/>
  <c r="J90" i="38"/>
  <c r="Q89" i="38"/>
  <c r="N89" i="38"/>
  <c r="I89" i="38"/>
  <c r="P89" i="38"/>
  <c r="O89" i="38"/>
  <c r="J89" i="38"/>
  <c r="Q88" i="38"/>
  <c r="N88" i="38"/>
  <c r="I88" i="38"/>
  <c r="P88" i="38"/>
  <c r="O88" i="38"/>
  <c r="J88" i="38"/>
  <c r="Q87" i="38"/>
  <c r="N87" i="38"/>
  <c r="I87" i="38"/>
  <c r="P87" i="38"/>
  <c r="O87" i="38"/>
  <c r="J87" i="38"/>
  <c r="Q86" i="38"/>
  <c r="N86" i="38"/>
  <c r="I86" i="38"/>
  <c r="P86" i="38"/>
  <c r="O86" i="38"/>
  <c r="J86" i="38"/>
  <c r="Q85" i="38"/>
  <c r="N85" i="38"/>
  <c r="I85" i="38"/>
  <c r="P85" i="38"/>
  <c r="O85" i="38"/>
  <c r="J85" i="38"/>
  <c r="Q84" i="38"/>
  <c r="N84" i="38"/>
  <c r="I84" i="38"/>
  <c r="P84" i="38"/>
  <c r="O84" i="38"/>
  <c r="J84" i="38"/>
  <c r="Q83" i="38"/>
  <c r="N83" i="38"/>
  <c r="I83" i="38"/>
  <c r="P83" i="38"/>
  <c r="O83" i="38"/>
  <c r="J83" i="38"/>
  <c r="Q82" i="38"/>
  <c r="N82" i="38"/>
  <c r="I82" i="38"/>
  <c r="P82" i="38"/>
  <c r="O82" i="38"/>
  <c r="J82" i="38"/>
  <c r="Q81" i="38"/>
  <c r="N81" i="38"/>
  <c r="I81" i="38"/>
  <c r="P81" i="38"/>
  <c r="O81" i="38"/>
  <c r="J81" i="38"/>
  <c r="Q80" i="38"/>
  <c r="N80" i="38"/>
  <c r="I80" i="38"/>
  <c r="P80" i="38"/>
  <c r="O80" i="38"/>
  <c r="J80" i="38"/>
  <c r="Q79" i="38"/>
  <c r="N79" i="38"/>
  <c r="I79" i="38"/>
  <c r="P79" i="38"/>
  <c r="O79" i="38"/>
  <c r="J79" i="38"/>
  <c r="Q78" i="38"/>
  <c r="N78" i="38"/>
  <c r="I78" i="38"/>
  <c r="P78" i="38"/>
  <c r="O78" i="38"/>
  <c r="J78" i="38"/>
  <c r="Q77" i="38"/>
  <c r="N77" i="38"/>
  <c r="I77" i="38"/>
  <c r="P77" i="38"/>
  <c r="O77" i="38"/>
  <c r="J77" i="38"/>
  <c r="Q76" i="38"/>
  <c r="N76" i="38"/>
  <c r="I76" i="38"/>
  <c r="P76" i="38"/>
  <c r="O76" i="38"/>
  <c r="J76" i="38"/>
  <c r="Q75" i="38"/>
  <c r="N75" i="38"/>
  <c r="I75" i="38"/>
  <c r="P75" i="38"/>
  <c r="O75" i="38"/>
  <c r="J75" i="38"/>
  <c r="Q74" i="38"/>
  <c r="N74" i="38"/>
  <c r="I74" i="38"/>
  <c r="P74" i="38"/>
  <c r="O74" i="38"/>
  <c r="J74" i="38"/>
  <c r="Q73" i="38"/>
  <c r="N73" i="38"/>
  <c r="I73" i="38"/>
  <c r="P73" i="38"/>
  <c r="O73" i="38"/>
  <c r="J73" i="38"/>
  <c r="Q72" i="38"/>
  <c r="N72" i="38"/>
  <c r="I72" i="38"/>
  <c r="P72" i="38"/>
  <c r="O72" i="38"/>
  <c r="J72" i="38"/>
  <c r="Q71" i="38"/>
  <c r="N71" i="38"/>
  <c r="I71" i="38"/>
  <c r="P71" i="38"/>
  <c r="O71" i="38"/>
  <c r="J71" i="38"/>
  <c r="Q70" i="38"/>
  <c r="N70" i="38"/>
  <c r="I70" i="38"/>
  <c r="P70" i="38"/>
  <c r="O70" i="38"/>
  <c r="J70" i="38"/>
  <c r="Q69" i="38"/>
  <c r="N69" i="38"/>
  <c r="I69" i="38"/>
  <c r="P69" i="38"/>
  <c r="O69" i="38"/>
  <c r="J69" i="38"/>
  <c r="Q68" i="38"/>
  <c r="N68" i="38"/>
  <c r="I68" i="38"/>
  <c r="P68" i="38"/>
  <c r="O68" i="38"/>
  <c r="J68" i="38"/>
  <c r="Q67" i="38"/>
  <c r="N67" i="38"/>
  <c r="I67" i="38"/>
  <c r="P67" i="38"/>
  <c r="O67" i="38"/>
  <c r="J67" i="38"/>
  <c r="Q66" i="38"/>
  <c r="N66" i="38"/>
  <c r="I66" i="38"/>
  <c r="P66" i="38"/>
  <c r="O66" i="38"/>
  <c r="J66" i="38"/>
  <c r="Q65" i="38"/>
  <c r="N65" i="38"/>
  <c r="I65" i="38"/>
  <c r="P65" i="38"/>
  <c r="O65" i="38"/>
  <c r="J65" i="38"/>
  <c r="Q64" i="38"/>
  <c r="N64" i="38"/>
  <c r="I64" i="38"/>
  <c r="P64" i="38"/>
  <c r="O64" i="38"/>
  <c r="J64" i="38"/>
  <c r="Q63" i="38"/>
  <c r="N63" i="38"/>
  <c r="I63" i="38"/>
  <c r="P63" i="38"/>
  <c r="O63" i="38"/>
  <c r="J63" i="38"/>
  <c r="Q62" i="38"/>
  <c r="N62" i="38"/>
  <c r="I62" i="38"/>
  <c r="P62" i="38"/>
  <c r="O62" i="38"/>
  <c r="J62" i="38"/>
  <c r="Q61" i="38"/>
  <c r="N61" i="38"/>
  <c r="I61" i="38"/>
  <c r="P61" i="38"/>
  <c r="O61" i="38"/>
  <c r="J61" i="38"/>
  <c r="M58"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Q52" i="38"/>
  <c r="N52" i="38"/>
  <c r="I52" i="38"/>
  <c r="P52" i="38"/>
  <c r="O52" i="38"/>
  <c r="J52" i="38"/>
  <c r="Q51" i="38"/>
  <c r="N51" i="38"/>
  <c r="I51" i="38"/>
  <c r="P51" i="38"/>
  <c r="O51" i="38"/>
  <c r="J51" i="38"/>
  <c r="Q50" i="38"/>
  <c r="N50" i="38"/>
  <c r="I50" i="38"/>
  <c r="P50" i="38"/>
  <c r="O50" i="38"/>
  <c r="J50" i="38"/>
  <c r="Q49" i="38"/>
  <c r="N49" i="38"/>
  <c r="I49" i="38"/>
  <c r="P49" i="38"/>
  <c r="O49" i="38"/>
  <c r="J49" i="38"/>
  <c r="Q48" i="38"/>
  <c r="N48" i="38"/>
  <c r="I48" i="38"/>
  <c r="P48" i="38"/>
  <c r="O48" i="38"/>
  <c r="J48" i="38"/>
  <c r="Q47" i="38"/>
  <c r="N47" i="38"/>
  <c r="I47" i="38"/>
  <c r="P47" i="38"/>
  <c r="O47" i="38"/>
  <c r="J47" i="38"/>
  <c r="Q46" i="38"/>
  <c r="N46" i="38"/>
  <c r="I46" i="38"/>
  <c r="P46" i="38"/>
  <c r="O46" i="38"/>
  <c r="J46" i="38"/>
  <c r="Q45" i="38"/>
  <c r="N45" i="38"/>
  <c r="I45" i="38"/>
  <c r="P45" i="38"/>
  <c r="O45" i="38"/>
  <c r="J45" i="38"/>
  <c r="Q44" i="38"/>
  <c r="N44" i="38"/>
  <c r="I44" i="38"/>
  <c r="P44" i="38"/>
  <c r="O44" i="38"/>
  <c r="J44" i="38"/>
  <c r="Q43" i="38"/>
  <c r="N43" i="38"/>
  <c r="I43" i="38"/>
  <c r="P43" i="38"/>
  <c r="O43" i="38"/>
  <c r="J43" i="38"/>
  <c r="Q42" i="38"/>
  <c r="N42" i="38"/>
  <c r="I42" i="38"/>
  <c r="P42" i="38"/>
  <c r="O42" i="38"/>
  <c r="J42" i="38"/>
  <c r="Q41" i="38"/>
  <c r="N41" i="38"/>
  <c r="I41" i="38"/>
  <c r="P41" i="38"/>
  <c r="O41" i="38"/>
  <c r="J41" i="38"/>
  <c r="Q40" i="38"/>
  <c r="N40" i="38"/>
  <c r="I40" i="38"/>
  <c r="P40" i="38"/>
  <c r="O40" i="38"/>
  <c r="J40" i="38"/>
  <c r="Q39" i="38"/>
  <c r="N39" i="38"/>
  <c r="I39" i="38"/>
  <c r="P39" i="38"/>
  <c r="O39" i="38"/>
  <c r="J39" i="38"/>
  <c r="Q38" i="38"/>
  <c r="N38" i="38"/>
  <c r="I38" i="38"/>
  <c r="P38" i="38"/>
  <c r="O38" i="38"/>
  <c r="J38" i="38"/>
  <c r="Q37" i="38"/>
  <c r="N37" i="38"/>
  <c r="I37" i="38"/>
  <c r="P37" i="38"/>
  <c r="O37" i="38"/>
  <c r="J37" i="38"/>
  <c r="Q36" i="38"/>
  <c r="N36" i="38"/>
  <c r="I36" i="38"/>
  <c r="P36" i="38"/>
  <c r="O36" i="38"/>
  <c r="J36" i="38"/>
  <c r="Q35" i="38"/>
  <c r="N35" i="38"/>
  <c r="I35" i="38"/>
  <c r="P35" i="38"/>
  <c r="O35" i="38"/>
  <c r="J35" i="38"/>
  <c r="Q34" i="38"/>
  <c r="N34" i="38"/>
  <c r="I34" i="38"/>
  <c r="P34" i="38"/>
  <c r="O34" i="38"/>
  <c r="J34" i="38"/>
  <c r="Q33" i="38"/>
  <c r="N33" i="38"/>
  <c r="I33" i="38"/>
  <c r="P33" i="38"/>
  <c r="O33" i="38"/>
  <c r="J33" i="38"/>
  <c r="Q32" i="38"/>
  <c r="N32" i="38"/>
  <c r="I32" i="38"/>
  <c r="P32" i="38"/>
  <c r="O32" i="38"/>
  <c r="J32" i="38"/>
  <c r="Q31" i="38"/>
  <c r="N31" i="38"/>
  <c r="I31" i="38"/>
  <c r="P31" i="38"/>
  <c r="O31" i="38"/>
  <c r="J31" i="38"/>
  <c r="Q30" i="38"/>
  <c r="N30" i="38"/>
  <c r="I30" i="38"/>
  <c r="P30" i="38"/>
  <c r="O30" i="38"/>
  <c r="J30" i="38"/>
  <c r="Q29" i="38"/>
  <c r="N29" i="38"/>
  <c r="I29" i="38"/>
  <c r="P29" i="38"/>
  <c r="O29" i="38"/>
  <c r="J29" i="38"/>
  <c r="Q28" i="38"/>
  <c r="N28" i="38"/>
  <c r="I28" i="38"/>
  <c r="P28" i="38"/>
  <c r="O28" i="38"/>
  <c r="J28" i="38"/>
  <c r="Q27" i="38"/>
  <c r="N27" i="38"/>
  <c r="I27" i="38"/>
  <c r="P27" i="38"/>
  <c r="O27" i="38"/>
  <c r="J27" i="38"/>
  <c r="Q26" i="38"/>
  <c r="N26" i="38"/>
  <c r="I26" i="38"/>
  <c r="P26" i="38"/>
  <c r="O26" i="38"/>
  <c r="J26" i="38"/>
  <c r="Q25" i="38"/>
  <c r="N25" i="38"/>
  <c r="I25" i="38"/>
  <c r="P25" i="38"/>
  <c r="O25" i="38"/>
  <c r="J25" i="38"/>
  <c r="Q24" i="38"/>
  <c r="N24" i="38"/>
  <c r="I24" i="38"/>
  <c r="P24" i="38"/>
  <c r="O24" i="38"/>
  <c r="J24" i="38"/>
  <c r="Q23" i="38"/>
  <c r="N23" i="38"/>
  <c r="I23" i="38"/>
  <c r="P23" i="38"/>
  <c r="O23" i="38"/>
  <c r="J23" i="38"/>
  <c r="Q22" i="38"/>
  <c r="N22" i="38"/>
  <c r="I22" i="38"/>
  <c r="P22" i="38"/>
  <c r="O22" i="38"/>
  <c r="J22" i="38"/>
  <c r="Q21" i="38"/>
  <c r="N21" i="38"/>
  <c r="I21" i="38"/>
  <c r="P21" i="38"/>
  <c r="O21" i="38"/>
  <c r="J21" i="38"/>
  <c r="Q20" i="38"/>
  <c r="N20" i="38"/>
  <c r="I20" i="38"/>
  <c r="P20" i="38"/>
  <c r="O20" i="38"/>
  <c r="J20" i="38"/>
  <c r="Q19" i="38"/>
  <c r="N19" i="38"/>
  <c r="I19" i="38"/>
  <c r="P19" i="38"/>
  <c r="O19" i="38"/>
  <c r="J19" i="38"/>
  <c r="Q18" i="38"/>
  <c r="N18" i="38"/>
  <c r="I18" i="38"/>
  <c r="P18" i="38"/>
  <c r="O18" i="38"/>
  <c r="J18" i="38"/>
  <c r="Q17" i="38"/>
  <c r="N17" i="38"/>
  <c r="I17" i="38"/>
  <c r="P17" i="38"/>
  <c r="O17" i="38"/>
  <c r="J17" i="38"/>
  <c r="Q16" i="38"/>
  <c r="N16" i="38"/>
  <c r="I16" i="38"/>
  <c r="P16" i="38"/>
  <c r="O16" i="38"/>
  <c r="J16" i="38"/>
  <c r="Q15" i="38"/>
  <c r="N15" i="38"/>
  <c r="I15" i="38"/>
  <c r="P15" i="38"/>
  <c r="O15" i="38"/>
  <c r="J15" i="38"/>
  <c r="Q14" i="38"/>
  <c r="N14" i="38"/>
  <c r="I14" i="38"/>
  <c r="P14" i="38"/>
  <c r="O14" i="38"/>
  <c r="J14" i="38"/>
  <c r="Q13" i="38"/>
  <c r="N13" i="38"/>
  <c r="I13" i="38"/>
  <c r="P13" i="38"/>
  <c r="O13" i="38"/>
  <c r="J13" i="38"/>
  <c r="Q12" i="38"/>
  <c r="N12" i="38"/>
  <c r="I12" i="38"/>
  <c r="P12" i="38"/>
  <c r="O12" i="38"/>
  <c r="J12" i="38"/>
  <c r="Q11" i="38"/>
  <c r="N11" i="38"/>
  <c r="I11" i="38"/>
  <c r="P11" i="38"/>
  <c r="O11" i="38"/>
  <c r="J11" i="38"/>
  <c r="Q10" i="38"/>
  <c r="N10" i="38"/>
  <c r="I10" i="38"/>
  <c r="P10" i="38"/>
  <c r="O10" i="38"/>
  <c r="J10" i="38"/>
  <c r="Q9" i="38"/>
  <c r="N9" i="38"/>
  <c r="I9" i="38"/>
  <c r="P9" i="38"/>
  <c r="O9" i="38"/>
  <c r="J9" i="38"/>
  <c r="N70" i="39"/>
  <c r="N65" i="39"/>
  <c r="N67" i="39"/>
  <c r="N45" i="39"/>
  <c r="H41" i="39"/>
  <c r="N15" i="39"/>
  <c r="N14" i="39"/>
  <c r="N58" i="39"/>
  <c r="N76" i="39"/>
  <c r="H58" i="39"/>
  <c r="H76" i="39"/>
  <c r="N75" i="39"/>
  <c r="H75" i="39"/>
  <c r="N74" i="39"/>
  <c r="H74" i="39"/>
  <c r="H73" i="39"/>
  <c r="K73" i="39"/>
  <c r="N73" i="39"/>
  <c r="Q73" i="39"/>
  <c r="S73" i="39"/>
  <c r="J73" i="39"/>
  <c r="P73" i="39"/>
  <c r="R73" i="39"/>
  <c r="N72" i="39"/>
  <c r="H72" i="39"/>
  <c r="N71" i="39"/>
  <c r="H71" i="39"/>
  <c r="H70" i="39"/>
  <c r="H69" i="39"/>
  <c r="K69" i="39"/>
  <c r="N69" i="39"/>
  <c r="Q69" i="39"/>
  <c r="S69" i="39"/>
  <c r="J69" i="39"/>
  <c r="P69" i="39"/>
  <c r="R69" i="39"/>
  <c r="N68" i="39"/>
  <c r="H68" i="39"/>
  <c r="H67" i="39"/>
  <c r="N66" i="39"/>
  <c r="H66" i="39"/>
  <c r="H65" i="39"/>
  <c r="K65" i="39"/>
  <c r="Q65" i="39"/>
  <c r="S65" i="39"/>
  <c r="J65" i="39"/>
  <c r="P65" i="39"/>
  <c r="R65" i="39"/>
  <c r="N64" i="39"/>
  <c r="H64" i="39"/>
  <c r="N63" i="39"/>
  <c r="H63" i="39"/>
  <c r="N62" i="39"/>
  <c r="H62" i="39"/>
  <c r="H61" i="39"/>
  <c r="K61" i="39"/>
  <c r="N61" i="39"/>
  <c r="Q61" i="39"/>
  <c r="S61" i="39"/>
  <c r="J61" i="39"/>
  <c r="P61" i="39"/>
  <c r="R61" i="39"/>
  <c r="N6" i="39"/>
  <c r="N56" i="39"/>
  <c r="H6" i="39"/>
  <c r="H56" i="39"/>
  <c r="N55" i="39"/>
  <c r="H55" i="39"/>
  <c r="N54" i="39"/>
  <c r="H54" i="39"/>
  <c r="H53" i="39"/>
  <c r="K53" i="39"/>
  <c r="N53" i="39"/>
  <c r="Q53" i="39"/>
  <c r="S53" i="39"/>
  <c r="J53" i="39"/>
  <c r="P53" i="39"/>
  <c r="R53" i="39"/>
  <c r="N52" i="39"/>
  <c r="H52" i="39"/>
  <c r="N51" i="39"/>
  <c r="H51" i="39"/>
  <c r="N50" i="39"/>
  <c r="H50" i="39"/>
  <c r="H49" i="39"/>
  <c r="K49" i="39"/>
  <c r="N49" i="39"/>
  <c r="Q49" i="39"/>
  <c r="S49" i="39"/>
  <c r="J49" i="39"/>
  <c r="P49" i="39"/>
  <c r="R49" i="39"/>
  <c r="N48" i="39"/>
  <c r="H48" i="39"/>
  <c r="N47" i="39"/>
  <c r="H47" i="39"/>
  <c r="N46" i="39"/>
  <c r="H46" i="39"/>
  <c r="H45" i="39"/>
  <c r="K45" i="39"/>
  <c r="Q45" i="39"/>
  <c r="S45" i="39"/>
  <c r="J45" i="39"/>
  <c r="P45" i="39"/>
  <c r="R45" i="39"/>
  <c r="N44" i="39"/>
  <c r="H44" i="39"/>
  <c r="N43" i="39"/>
  <c r="H43" i="39"/>
  <c r="N42" i="39"/>
  <c r="H42" i="39"/>
  <c r="K41" i="39"/>
  <c r="N41" i="39"/>
  <c r="Q41" i="39"/>
  <c r="S41" i="39"/>
  <c r="J41" i="39"/>
  <c r="P41" i="39"/>
  <c r="R41" i="39"/>
  <c r="N40" i="39"/>
  <c r="H40" i="39"/>
  <c r="N39" i="39"/>
  <c r="H39" i="39"/>
  <c r="N38" i="39"/>
  <c r="H38" i="39"/>
  <c r="H37" i="39"/>
  <c r="K37" i="39"/>
  <c r="N37" i="39"/>
  <c r="Q37" i="39"/>
  <c r="S37" i="39"/>
  <c r="J37" i="39"/>
  <c r="P37" i="39"/>
  <c r="R37" i="39"/>
  <c r="N36" i="39"/>
  <c r="H36" i="39"/>
  <c r="N35" i="39"/>
  <c r="H35" i="39"/>
  <c r="N34" i="39"/>
  <c r="H34" i="39"/>
  <c r="H33" i="39"/>
  <c r="K33" i="39"/>
  <c r="N33" i="39"/>
  <c r="Q33" i="39"/>
  <c r="S33" i="39"/>
  <c r="J33" i="39"/>
  <c r="P33" i="39"/>
  <c r="R33" i="39"/>
  <c r="N32" i="39"/>
  <c r="H32" i="39"/>
  <c r="N31" i="39"/>
  <c r="H31" i="39"/>
  <c r="N30" i="39"/>
  <c r="H30" i="39"/>
  <c r="H29" i="39"/>
  <c r="K29" i="39"/>
  <c r="N29" i="39"/>
  <c r="Q29" i="39"/>
  <c r="S29" i="39"/>
  <c r="J29" i="39"/>
  <c r="P29" i="39"/>
  <c r="R29" i="39"/>
  <c r="N28" i="39"/>
  <c r="H28" i="39"/>
  <c r="N27" i="39"/>
  <c r="H27" i="39"/>
  <c r="N26" i="39"/>
  <c r="H26" i="39"/>
  <c r="H25" i="39"/>
  <c r="K25" i="39"/>
  <c r="N25" i="39"/>
  <c r="Q25" i="39"/>
  <c r="S25" i="39"/>
  <c r="J25" i="39"/>
  <c r="P25" i="39"/>
  <c r="R25" i="39"/>
  <c r="N24" i="39"/>
  <c r="H24" i="39"/>
  <c r="N23" i="39"/>
  <c r="H23" i="39"/>
  <c r="N22" i="39"/>
  <c r="H22" i="39"/>
  <c r="H21" i="39"/>
  <c r="K21" i="39"/>
  <c r="N21" i="39"/>
  <c r="Q21" i="39"/>
  <c r="S21" i="39"/>
  <c r="J21" i="39"/>
  <c r="P21" i="39"/>
  <c r="R21" i="39"/>
  <c r="N20" i="39"/>
  <c r="H20" i="39"/>
  <c r="N19" i="39"/>
  <c r="H19" i="39"/>
  <c r="N18" i="39"/>
  <c r="H18" i="39"/>
  <c r="H17" i="39"/>
  <c r="K17" i="39"/>
  <c r="N17" i="39"/>
  <c r="Q17" i="39"/>
  <c r="S17" i="39"/>
  <c r="J17" i="39"/>
  <c r="P17" i="39"/>
  <c r="R17" i="39"/>
  <c r="N16" i="39"/>
  <c r="H16" i="39"/>
  <c r="H15" i="39"/>
  <c r="H14" i="39"/>
  <c r="H13" i="39"/>
  <c r="K13" i="39"/>
  <c r="N13" i="39"/>
  <c r="Q13" i="39"/>
  <c r="S13" i="39"/>
  <c r="J13" i="39"/>
  <c r="P13" i="39"/>
  <c r="R13" i="39"/>
  <c r="N12" i="39"/>
  <c r="H12" i="39"/>
  <c r="N11" i="39"/>
  <c r="H11" i="39"/>
  <c r="N10" i="39"/>
  <c r="H10" i="39"/>
  <c r="H9" i="39"/>
  <c r="K9" i="39"/>
  <c r="N9" i="39"/>
  <c r="Q9" i="39"/>
  <c r="S9" i="39"/>
  <c r="J9" i="39"/>
  <c r="P9" i="39"/>
  <c r="R9" i="39"/>
  <c r="P41" i="36"/>
  <c r="J41" i="36"/>
  <c r="P6" i="36"/>
  <c r="J6" i="36"/>
  <c r="P6" i="34"/>
  <c r="J6" i="34"/>
  <c r="P41" i="35"/>
  <c r="J41" i="35"/>
  <c r="P41" i="34"/>
  <c r="J41" i="34"/>
  <c r="P41" i="33"/>
  <c r="J41" i="33"/>
  <c r="P6" i="33"/>
  <c r="J6" i="33"/>
  <c r="P6" i="32"/>
  <c r="J6" i="32"/>
  <c r="P41" i="31"/>
  <c r="J41" i="31"/>
  <c r="P6" i="31"/>
  <c r="J6" i="31"/>
  <c r="M6" i="31"/>
  <c r="O6" i="31"/>
  <c r="P41" i="30"/>
  <c r="J41" i="30"/>
  <c r="P6" i="30"/>
  <c r="J6" i="30"/>
  <c r="P41" i="29"/>
  <c r="J41" i="29"/>
  <c r="F49" i="54"/>
  <c r="G49" i="54"/>
  <c r="H49" i="54"/>
  <c r="I49" i="54"/>
  <c r="J49" i="54"/>
  <c r="K49" i="54"/>
  <c r="L49" i="54"/>
  <c r="I53" i="42"/>
  <c r="O53" i="42"/>
  <c r="F45" i="54"/>
  <c r="G45" i="54"/>
  <c r="H45" i="54"/>
  <c r="I55" i="42"/>
  <c r="O55" i="42"/>
  <c r="I45" i="54"/>
  <c r="J45" i="54"/>
  <c r="K45" i="54"/>
  <c r="L45" i="54"/>
  <c r="I49" i="42"/>
  <c r="O49" i="42"/>
  <c r="F51" i="54"/>
  <c r="G51" i="54"/>
  <c r="H51" i="54"/>
  <c r="I51" i="54"/>
  <c r="J51" i="54"/>
  <c r="K51" i="54"/>
  <c r="L51" i="54"/>
  <c r="F52" i="54"/>
  <c r="G52" i="54"/>
  <c r="H52" i="54"/>
  <c r="I52" i="54"/>
  <c r="J52" i="54"/>
  <c r="K52" i="54"/>
  <c r="L52" i="54"/>
  <c r="F55" i="54"/>
  <c r="G55" i="54"/>
  <c r="H55" i="54"/>
  <c r="I55" i="54"/>
  <c r="J55" i="54"/>
  <c r="K55" i="54"/>
  <c r="L55" i="54"/>
  <c r="F69" i="54"/>
  <c r="G69" i="54"/>
  <c r="H69" i="54"/>
  <c r="I69" i="54"/>
  <c r="J69" i="54"/>
  <c r="K69" i="54"/>
  <c r="L69" i="54"/>
  <c r="F56" i="54"/>
  <c r="G56" i="54"/>
  <c r="H56" i="54"/>
  <c r="I56" i="54"/>
  <c r="J56" i="54"/>
  <c r="K56" i="54"/>
  <c r="L56" i="54"/>
  <c r="F57" i="54"/>
  <c r="G57" i="54"/>
  <c r="H57" i="54"/>
  <c r="I57" i="54"/>
  <c r="J57" i="54"/>
  <c r="K57" i="54"/>
  <c r="L57" i="54"/>
  <c r="I45" i="42"/>
  <c r="O45" i="42"/>
  <c r="I51" i="42"/>
  <c r="O51" i="42"/>
  <c r="F70" i="54"/>
  <c r="G70" i="54"/>
  <c r="H70" i="54"/>
  <c r="I70" i="54"/>
  <c r="J70" i="54"/>
  <c r="K70" i="54"/>
  <c r="L70" i="54"/>
  <c r="F60" i="54"/>
  <c r="G60" i="54"/>
  <c r="H60" i="54"/>
  <c r="I48" i="42"/>
  <c r="O48" i="42"/>
  <c r="I60" i="54"/>
  <c r="J60" i="54"/>
  <c r="K60" i="54"/>
  <c r="L60" i="54"/>
  <c r="F61" i="54"/>
  <c r="G61" i="54"/>
  <c r="H61" i="54"/>
  <c r="I61" i="54"/>
  <c r="J61" i="54"/>
  <c r="K61" i="54"/>
  <c r="L61" i="54"/>
  <c r="F62" i="54"/>
  <c r="G62" i="54"/>
  <c r="H62" i="54"/>
  <c r="I62" i="54"/>
  <c r="J62" i="54"/>
  <c r="K62" i="54"/>
  <c r="L62" i="54"/>
  <c r="F63" i="54"/>
  <c r="G63" i="54"/>
  <c r="H63" i="54"/>
  <c r="I63" i="54"/>
  <c r="J63" i="54"/>
  <c r="K63" i="54"/>
  <c r="L63" i="54"/>
  <c r="F65" i="54"/>
  <c r="G65" i="54"/>
  <c r="H65" i="54"/>
  <c r="I65" i="54"/>
  <c r="J65" i="54"/>
  <c r="K65" i="54"/>
  <c r="L65" i="54"/>
  <c r="F67" i="54"/>
  <c r="G67" i="54"/>
  <c r="H67" i="54"/>
  <c r="I67" i="54"/>
  <c r="J67" i="54"/>
  <c r="K67" i="54"/>
  <c r="L67" i="54"/>
  <c r="F68" i="54"/>
  <c r="G68" i="54"/>
  <c r="H68" i="54"/>
  <c r="I68" i="54"/>
  <c r="J68" i="54"/>
  <c r="K68" i="54"/>
  <c r="L68" i="54"/>
  <c r="I47" i="42"/>
  <c r="O47" i="42"/>
  <c r="F43" i="54"/>
  <c r="G43" i="54"/>
  <c r="H43" i="54"/>
  <c r="I43" i="54"/>
  <c r="J43" i="54"/>
  <c r="K43" i="54"/>
  <c r="L43" i="54"/>
  <c r="F44" i="54"/>
  <c r="G44" i="54"/>
  <c r="H44" i="54"/>
  <c r="I44" i="54"/>
  <c r="J44" i="54"/>
  <c r="K44" i="54"/>
  <c r="L44" i="54"/>
  <c r="F47" i="54"/>
  <c r="G47" i="54"/>
  <c r="H47" i="54"/>
  <c r="I47" i="54"/>
  <c r="J47" i="54"/>
  <c r="K47" i="54"/>
  <c r="L47" i="54"/>
  <c r="F58" i="54"/>
  <c r="G58" i="54"/>
  <c r="H58" i="54"/>
  <c r="I58" i="54"/>
  <c r="J58" i="54"/>
  <c r="K58" i="54"/>
  <c r="L58" i="54"/>
  <c r="F54" i="54"/>
  <c r="G54" i="54"/>
  <c r="H54" i="54"/>
  <c r="I54" i="54"/>
  <c r="J54" i="54"/>
  <c r="K54" i="54"/>
  <c r="L54" i="54"/>
  <c r="F46" i="54"/>
  <c r="G46" i="54"/>
  <c r="H46" i="54"/>
  <c r="I46" i="54"/>
  <c r="J46" i="54"/>
  <c r="K46" i="54"/>
  <c r="L46" i="54"/>
  <c r="F53" i="54"/>
  <c r="G53" i="54"/>
  <c r="H53" i="54"/>
  <c r="I53" i="54"/>
  <c r="J53" i="54"/>
  <c r="K53" i="54"/>
  <c r="L53" i="54"/>
  <c r="F71" i="54"/>
  <c r="G71" i="54"/>
  <c r="H71" i="54"/>
  <c r="I71" i="54"/>
  <c r="J71" i="54"/>
  <c r="K71" i="54"/>
  <c r="L71" i="54"/>
  <c r="F59" i="54"/>
  <c r="G59" i="54"/>
  <c r="H59" i="54"/>
  <c r="I59" i="54"/>
  <c r="J59" i="54"/>
  <c r="K59" i="54"/>
  <c r="L59" i="54"/>
  <c r="F73" i="54"/>
  <c r="G73" i="54"/>
  <c r="H73" i="54"/>
  <c r="I73" i="54"/>
  <c r="J73" i="54"/>
  <c r="K73" i="54"/>
  <c r="L73" i="54"/>
  <c r="F50" i="54"/>
  <c r="G50" i="54"/>
  <c r="H50" i="54"/>
  <c r="I50" i="54"/>
  <c r="J50" i="54"/>
  <c r="K50" i="54"/>
  <c r="L50" i="54"/>
  <c r="F66" i="54"/>
  <c r="G66" i="54"/>
  <c r="H66" i="54"/>
  <c r="I66" i="54"/>
  <c r="J66" i="54"/>
  <c r="K66" i="54"/>
  <c r="L66" i="54"/>
  <c r="F72" i="54"/>
  <c r="G72" i="54"/>
  <c r="H72" i="54"/>
  <c r="I72" i="54"/>
  <c r="J72" i="54"/>
  <c r="K72" i="54"/>
  <c r="L72" i="54"/>
  <c r="F64" i="54"/>
  <c r="G64" i="54"/>
  <c r="H64" i="54"/>
  <c r="I64" i="54"/>
  <c r="J64" i="54"/>
  <c r="K64" i="54"/>
  <c r="L64" i="54"/>
  <c r="F74" i="54"/>
  <c r="G74" i="54"/>
  <c r="H74" i="54"/>
  <c r="I74" i="54"/>
  <c r="J74" i="54"/>
  <c r="K74" i="54"/>
  <c r="L74" i="54"/>
  <c r="F75" i="54"/>
  <c r="G75" i="54"/>
  <c r="H75" i="54"/>
  <c r="I75" i="54"/>
  <c r="J75" i="54"/>
  <c r="K75" i="54"/>
  <c r="L75" i="54"/>
  <c r="F76" i="54"/>
  <c r="G76" i="54"/>
  <c r="H76" i="54"/>
  <c r="I76" i="54"/>
  <c r="J76" i="54"/>
  <c r="K76" i="54"/>
  <c r="L76" i="54"/>
  <c r="F77" i="54"/>
  <c r="G77" i="54"/>
  <c r="H77" i="54"/>
  <c r="I77" i="54"/>
  <c r="J77" i="54"/>
  <c r="K77" i="54"/>
  <c r="L77" i="54"/>
  <c r="F78" i="54"/>
  <c r="G78" i="54"/>
  <c r="H78" i="54"/>
  <c r="I78" i="54"/>
  <c r="J78" i="54"/>
  <c r="K78" i="54"/>
  <c r="L78" i="54"/>
  <c r="F79" i="54"/>
  <c r="G79" i="54"/>
  <c r="H79" i="54"/>
  <c r="I79" i="54"/>
  <c r="J79" i="54"/>
  <c r="K79" i="54"/>
  <c r="L79" i="54"/>
  <c r="F80" i="54"/>
  <c r="G80" i="54"/>
  <c r="H80" i="54"/>
  <c r="I80" i="54"/>
  <c r="J80" i="54"/>
  <c r="K80" i="54"/>
  <c r="L80" i="54"/>
  <c r="F81" i="54"/>
  <c r="G81" i="54"/>
  <c r="H81" i="54"/>
  <c r="I81" i="54"/>
  <c r="J81" i="54"/>
  <c r="K81" i="54"/>
  <c r="L81" i="54"/>
  <c r="F82" i="54"/>
  <c r="G82" i="54"/>
  <c r="H82" i="54"/>
  <c r="I82" i="54"/>
  <c r="J82" i="54"/>
  <c r="K82" i="54"/>
  <c r="L82" i="54"/>
  <c r="F83" i="54"/>
  <c r="G83" i="54"/>
  <c r="H83" i="54"/>
  <c r="I83" i="54"/>
  <c r="J83" i="54"/>
  <c r="K83" i="54"/>
  <c r="L83" i="54"/>
  <c r="F84" i="54"/>
  <c r="G84" i="54"/>
  <c r="H84" i="54"/>
  <c r="I84" i="54"/>
  <c r="J84" i="54"/>
  <c r="K84" i="54"/>
  <c r="L84" i="54"/>
  <c r="F85" i="54"/>
  <c r="G85" i="54"/>
  <c r="H85" i="54"/>
  <c r="I85" i="54"/>
  <c r="J85" i="54"/>
  <c r="K85" i="54"/>
  <c r="L85" i="54"/>
  <c r="F86" i="54"/>
  <c r="G86" i="54"/>
  <c r="H86" i="54"/>
  <c r="I86" i="54"/>
  <c r="J86" i="54"/>
  <c r="K86" i="54"/>
  <c r="L86" i="54"/>
  <c r="F87" i="54"/>
  <c r="G87" i="54"/>
  <c r="H87" i="54"/>
  <c r="I87" i="54"/>
  <c r="J87" i="54"/>
  <c r="K87" i="54"/>
  <c r="L87" i="54"/>
  <c r="F88" i="54"/>
  <c r="G88" i="54"/>
  <c r="H88" i="54"/>
  <c r="I88" i="54"/>
  <c r="J88" i="54"/>
  <c r="K88" i="54"/>
  <c r="L88" i="54"/>
  <c r="F89" i="54"/>
  <c r="G89" i="54"/>
  <c r="H89" i="54"/>
  <c r="I89" i="54"/>
  <c r="J89" i="54"/>
  <c r="K89" i="54"/>
  <c r="L89" i="54"/>
  <c r="F90" i="54"/>
  <c r="G90" i="54"/>
  <c r="H90" i="54"/>
  <c r="I90" i="54"/>
  <c r="J90" i="54"/>
  <c r="K90" i="54"/>
  <c r="L90" i="54"/>
  <c r="F91" i="54"/>
  <c r="G91" i="54"/>
  <c r="H91" i="54"/>
  <c r="I91" i="54"/>
  <c r="J91" i="54"/>
  <c r="K91" i="54"/>
  <c r="L91" i="54"/>
  <c r="F92" i="54"/>
  <c r="G92" i="54"/>
  <c r="H92" i="54"/>
  <c r="I92" i="54"/>
  <c r="J92" i="54"/>
  <c r="K92" i="54"/>
  <c r="L92" i="54"/>
  <c r="F93" i="54"/>
  <c r="G93" i="54"/>
  <c r="H93" i="54"/>
  <c r="I93" i="54"/>
  <c r="J93" i="54"/>
  <c r="K93" i="54"/>
  <c r="L93" i="54"/>
  <c r="F94" i="54"/>
  <c r="G94" i="54"/>
  <c r="H94" i="54"/>
  <c r="I94" i="54"/>
  <c r="J94" i="54"/>
  <c r="K94" i="54"/>
  <c r="L94" i="54"/>
  <c r="I48" i="28"/>
  <c r="K48" i="28"/>
  <c r="O48" i="28"/>
  <c r="Q48" i="28"/>
  <c r="T48" i="28"/>
  <c r="G41" i="31"/>
  <c r="H41" i="31"/>
  <c r="I45" i="31"/>
  <c r="K45" i="31"/>
  <c r="M41" i="31"/>
  <c r="N41" i="31"/>
  <c r="O45" i="31"/>
  <c r="Q45" i="31"/>
  <c r="T45" i="31"/>
  <c r="I57" i="32"/>
  <c r="K57" i="32"/>
  <c r="O57" i="32"/>
  <c r="Q57" i="32"/>
  <c r="T57" i="32"/>
  <c r="I44" i="35"/>
  <c r="K44" i="35"/>
  <c r="O44" i="35"/>
  <c r="Q44" i="35"/>
  <c r="T44" i="35"/>
  <c r="F53" i="55"/>
  <c r="G53" i="55"/>
  <c r="I55" i="28"/>
  <c r="K55" i="28"/>
  <c r="O55" i="28"/>
  <c r="Q55" i="28"/>
  <c r="T55" i="28"/>
  <c r="H53" i="55"/>
  <c r="I56" i="31"/>
  <c r="K56" i="31"/>
  <c r="O56" i="31"/>
  <c r="Q56" i="31"/>
  <c r="T56" i="31"/>
  <c r="I53" i="55"/>
  <c r="I60" i="32"/>
  <c r="K60" i="32"/>
  <c r="O60" i="32"/>
  <c r="Q60" i="32"/>
  <c r="T60" i="32"/>
  <c r="J53" i="55"/>
  <c r="K53" i="55"/>
  <c r="L53" i="55"/>
  <c r="M53" i="55"/>
  <c r="N53" i="55"/>
  <c r="O53" i="55"/>
  <c r="P53" i="55"/>
  <c r="Q53" i="55"/>
  <c r="R53" i="55"/>
  <c r="S53" i="55"/>
  <c r="F55" i="55"/>
  <c r="G55" i="55"/>
  <c r="I53" i="28"/>
  <c r="K53" i="28"/>
  <c r="O53" i="28"/>
  <c r="Q53" i="28"/>
  <c r="T53" i="28"/>
  <c r="H55" i="55"/>
  <c r="I59" i="31"/>
  <c r="K59" i="31"/>
  <c r="O59" i="31"/>
  <c r="Q59" i="31"/>
  <c r="T59" i="31"/>
  <c r="I55" i="55"/>
  <c r="I61" i="32"/>
  <c r="K61" i="32"/>
  <c r="O61" i="32"/>
  <c r="Q61" i="32"/>
  <c r="T61" i="32"/>
  <c r="J55" i="55"/>
  <c r="I56" i="34"/>
  <c r="K56" i="34"/>
  <c r="O56" i="34"/>
  <c r="Q56" i="34"/>
  <c r="T56" i="34"/>
  <c r="K55" i="55"/>
  <c r="L55" i="55"/>
  <c r="M55" i="55"/>
  <c r="N55" i="55"/>
  <c r="O55" i="55"/>
  <c r="P55" i="55"/>
  <c r="Q55" i="55"/>
  <c r="R55" i="55"/>
  <c r="S55" i="55"/>
  <c r="F49" i="55"/>
  <c r="G49" i="55"/>
  <c r="I44" i="28"/>
  <c r="K44" i="28"/>
  <c r="O44" i="28"/>
  <c r="Q44" i="28"/>
  <c r="T44" i="28"/>
  <c r="H49" i="55"/>
  <c r="I48" i="31"/>
  <c r="K48" i="31"/>
  <c r="O48" i="31"/>
  <c r="Q48" i="31"/>
  <c r="T48" i="31"/>
  <c r="I49" i="55"/>
  <c r="I46" i="32"/>
  <c r="K46" i="32"/>
  <c r="O46" i="32"/>
  <c r="Q46" i="32"/>
  <c r="T46" i="32"/>
  <c r="J49" i="55"/>
  <c r="K49" i="55"/>
  <c r="L49" i="55"/>
  <c r="M49" i="55"/>
  <c r="N49" i="55"/>
  <c r="O49" i="55"/>
  <c r="P49" i="55"/>
  <c r="Q49" i="55"/>
  <c r="R49" i="55"/>
  <c r="S49" i="55"/>
  <c r="I56" i="28"/>
  <c r="K56" i="28"/>
  <c r="O56" i="28"/>
  <c r="Q56" i="28"/>
  <c r="T56" i="28"/>
  <c r="I49" i="28"/>
  <c r="K49" i="28"/>
  <c r="O49" i="28"/>
  <c r="Q49" i="28"/>
  <c r="T49" i="28"/>
  <c r="I46" i="31"/>
  <c r="K46" i="31"/>
  <c r="O46" i="31"/>
  <c r="Q46" i="31"/>
  <c r="T46" i="31"/>
  <c r="F63" i="55"/>
  <c r="G63" i="55"/>
  <c r="H63" i="55"/>
  <c r="I63" i="55"/>
  <c r="J63" i="55"/>
  <c r="K63" i="55"/>
  <c r="I46" i="35"/>
  <c r="K46" i="35"/>
  <c r="O46" i="35"/>
  <c r="Q46" i="35"/>
  <c r="T46" i="35"/>
  <c r="L63" i="55"/>
  <c r="M63" i="55"/>
  <c r="N63" i="55"/>
  <c r="O63" i="55"/>
  <c r="P63" i="55"/>
  <c r="Q63" i="55"/>
  <c r="R63" i="55"/>
  <c r="S63" i="55"/>
  <c r="F58" i="55"/>
  <c r="G58" i="55"/>
  <c r="I50" i="28"/>
  <c r="K50" i="28"/>
  <c r="O50" i="28"/>
  <c r="Q50" i="28"/>
  <c r="T50" i="28"/>
  <c r="H58" i="55"/>
  <c r="I58" i="31"/>
  <c r="K58" i="31"/>
  <c r="O58" i="31"/>
  <c r="Q58" i="31"/>
  <c r="T58" i="31"/>
  <c r="I58" i="55"/>
  <c r="I54" i="32"/>
  <c r="K54" i="32"/>
  <c r="O54" i="32"/>
  <c r="Q54" i="32"/>
  <c r="T54" i="32"/>
  <c r="J58" i="55"/>
  <c r="I50" i="34"/>
  <c r="K50" i="34"/>
  <c r="O50" i="34"/>
  <c r="Q50" i="34"/>
  <c r="T50" i="34"/>
  <c r="K58" i="55"/>
  <c r="L58" i="55"/>
  <c r="M58" i="55"/>
  <c r="N58" i="55"/>
  <c r="O58" i="55"/>
  <c r="P58" i="55"/>
  <c r="Q58" i="55"/>
  <c r="R58" i="55"/>
  <c r="S58" i="55"/>
  <c r="F77" i="55"/>
  <c r="G77" i="55"/>
  <c r="H77" i="55"/>
  <c r="I77" i="55"/>
  <c r="J77" i="55"/>
  <c r="K77" i="55"/>
  <c r="L77" i="55"/>
  <c r="M77" i="55"/>
  <c r="N77" i="55"/>
  <c r="O77" i="55"/>
  <c r="P77" i="55"/>
  <c r="Q77" i="55"/>
  <c r="R77" i="55"/>
  <c r="S77" i="55"/>
  <c r="I51" i="28"/>
  <c r="K51" i="28"/>
  <c r="O51" i="28"/>
  <c r="Q51" i="28"/>
  <c r="T51" i="28"/>
  <c r="I49" i="35"/>
  <c r="K49" i="35"/>
  <c r="O49" i="35"/>
  <c r="Q49" i="35"/>
  <c r="T49" i="35"/>
  <c r="F75" i="55"/>
  <c r="G75" i="55"/>
  <c r="I45" i="28"/>
  <c r="K45" i="28"/>
  <c r="O45" i="28"/>
  <c r="Q45" i="28"/>
  <c r="T45" i="28"/>
  <c r="H75" i="55"/>
  <c r="I75" i="55"/>
  <c r="I56" i="32"/>
  <c r="K56" i="32"/>
  <c r="O56" i="32"/>
  <c r="Q56" i="32"/>
  <c r="T56" i="32"/>
  <c r="J75" i="55"/>
  <c r="I51" i="34"/>
  <c r="K51" i="34"/>
  <c r="O51" i="34"/>
  <c r="Q51" i="34"/>
  <c r="T51" i="34"/>
  <c r="K75" i="55"/>
  <c r="L75" i="55"/>
  <c r="M75" i="55"/>
  <c r="N75" i="55"/>
  <c r="O75" i="55"/>
  <c r="P75" i="55"/>
  <c r="Q75" i="55"/>
  <c r="R75" i="55"/>
  <c r="S75" i="55"/>
  <c r="I57" i="31"/>
  <c r="K57" i="31"/>
  <c r="O57" i="31"/>
  <c r="Q57" i="31"/>
  <c r="T57" i="31"/>
  <c r="I49" i="32"/>
  <c r="K49" i="32"/>
  <c r="O49" i="32"/>
  <c r="Q49" i="32"/>
  <c r="T49" i="32"/>
  <c r="I48" i="35"/>
  <c r="K48" i="35"/>
  <c r="O48" i="35"/>
  <c r="Q48" i="35"/>
  <c r="T48" i="35"/>
  <c r="I56" i="42"/>
  <c r="O56" i="42"/>
  <c r="F54" i="55"/>
  <c r="G54" i="55"/>
  <c r="H54" i="55"/>
  <c r="I50" i="31"/>
  <c r="K50" i="31"/>
  <c r="O50" i="31"/>
  <c r="Q50" i="31"/>
  <c r="T50" i="31"/>
  <c r="I54" i="55"/>
  <c r="I44" i="32"/>
  <c r="K44" i="32"/>
  <c r="O44" i="32"/>
  <c r="Q44" i="32"/>
  <c r="T44" i="32"/>
  <c r="J54" i="55"/>
  <c r="K54" i="55"/>
  <c r="L54" i="55"/>
  <c r="M54" i="55"/>
  <c r="N54" i="55"/>
  <c r="O54" i="55"/>
  <c r="P54" i="55"/>
  <c r="Q54" i="55"/>
  <c r="R54" i="55"/>
  <c r="S54" i="55"/>
  <c r="F73" i="55"/>
  <c r="G73" i="55"/>
  <c r="H73" i="55"/>
  <c r="I73" i="55"/>
  <c r="J73" i="55"/>
  <c r="K73" i="55"/>
  <c r="L73" i="55"/>
  <c r="M73" i="55"/>
  <c r="N73" i="55"/>
  <c r="O73" i="55"/>
  <c r="P73" i="55"/>
  <c r="Q73" i="55"/>
  <c r="R73" i="55"/>
  <c r="S73" i="55"/>
  <c r="F72" i="55"/>
  <c r="G72" i="55"/>
  <c r="I54" i="28"/>
  <c r="K54" i="28"/>
  <c r="O54" i="28"/>
  <c r="Q54" i="28"/>
  <c r="T54" i="28"/>
  <c r="H72" i="55"/>
  <c r="I53" i="31"/>
  <c r="K53" i="31"/>
  <c r="O53" i="31"/>
  <c r="Q53" i="31"/>
  <c r="T53" i="31"/>
  <c r="I72" i="55"/>
  <c r="I58" i="32"/>
  <c r="K58" i="32"/>
  <c r="O58" i="32"/>
  <c r="Q58" i="32"/>
  <c r="T58" i="32"/>
  <c r="J72" i="55"/>
  <c r="K72" i="55"/>
  <c r="L72" i="55"/>
  <c r="M72" i="55"/>
  <c r="N72" i="55"/>
  <c r="O72" i="55"/>
  <c r="P72" i="55"/>
  <c r="Q72" i="55"/>
  <c r="R72" i="55"/>
  <c r="S72" i="55"/>
  <c r="I47" i="28"/>
  <c r="K47" i="28"/>
  <c r="O47" i="28"/>
  <c r="Q47" i="28"/>
  <c r="T47" i="28"/>
  <c r="I59" i="32"/>
  <c r="K59" i="32"/>
  <c r="O59" i="32"/>
  <c r="Q59" i="32"/>
  <c r="T59" i="32"/>
  <c r="I46" i="34"/>
  <c r="K46" i="34"/>
  <c r="O46" i="34"/>
  <c r="Q46" i="34"/>
  <c r="T46" i="34"/>
  <c r="I50" i="35"/>
  <c r="K50" i="35"/>
  <c r="O50" i="35"/>
  <c r="Q50" i="35"/>
  <c r="T50" i="35"/>
  <c r="F60" i="55"/>
  <c r="G60" i="55"/>
  <c r="H60" i="55"/>
  <c r="I49" i="31"/>
  <c r="K49" i="31"/>
  <c r="O49" i="31"/>
  <c r="Q49" i="31"/>
  <c r="T49" i="31"/>
  <c r="I60" i="55"/>
  <c r="J60" i="55"/>
  <c r="K60" i="55"/>
  <c r="L60" i="55"/>
  <c r="M60" i="55"/>
  <c r="N60" i="55"/>
  <c r="O60" i="55"/>
  <c r="P60" i="55"/>
  <c r="Q60" i="55"/>
  <c r="R60" i="55"/>
  <c r="S60" i="55"/>
  <c r="F57" i="55"/>
  <c r="G57" i="55"/>
  <c r="I52" i="28"/>
  <c r="K52" i="28"/>
  <c r="O52" i="28"/>
  <c r="Q52" i="28"/>
  <c r="T52" i="28"/>
  <c r="H57" i="55"/>
  <c r="I57" i="55"/>
  <c r="J57" i="55"/>
  <c r="K57" i="55"/>
  <c r="L57" i="55"/>
  <c r="M57" i="55"/>
  <c r="N57" i="55"/>
  <c r="O57" i="55"/>
  <c r="P57" i="55"/>
  <c r="Q57" i="55"/>
  <c r="R57" i="55"/>
  <c r="S57" i="55"/>
  <c r="F47" i="55"/>
  <c r="G47" i="55"/>
  <c r="H47" i="55"/>
  <c r="I47" i="55"/>
  <c r="I45" i="32"/>
  <c r="K45" i="32"/>
  <c r="O45" i="32"/>
  <c r="Q45" i="32"/>
  <c r="T45" i="32"/>
  <c r="J47" i="55"/>
  <c r="I44" i="34"/>
  <c r="K44" i="34"/>
  <c r="O44" i="34"/>
  <c r="Q44" i="34"/>
  <c r="T44" i="34"/>
  <c r="K47" i="55"/>
  <c r="I45" i="35"/>
  <c r="K45" i="35"/>
  <c r="O45" i="35"/>
  <c r="Q45" i="35"/>
  <c r="T45" i="35"/>
  <c r="L47" i="55"/>
  <c r="M47" i="55"/>
  <c r="N47" i="55"/>
  <c r="O47" i="55"/>
  <c r="P47" i="55"/>
  <c r="Q47" i="55"/>
  <c r="R47" i="55"/>
  <c r="S47" i="55"/>
  <c r="F64" i="55"/>
  <c r="G64" i="55"/>
  <c r="H64" i="55"/>
  <c r="I64" i="55"/>
  <c r="I47" i="32"/>
  <c r="K47" i="32"/>
  <c r="O47" i="32"/>
  <c r="Q47" i="32"/>
  <c r="T47" i="32"/>
  <c r="J64" i="55"/>
  <c r="K64" i="55"/>
  <c r="L64" i="55"/>
  <c r="M64" i="55"/>
  <c r="N64" i="55"/>
  <c r="O64" i="55"/>
  <c r="P64" i="55"/>
  <c r="Q64" i="55"/>
  <c r="R64" i="55"/>
  <c r="S64" i="55"/>
  <c r="F74" i="55"/>
  <c r="G74" i="55"/>
  <c r="H74" i="55"/>
  <c r="I74" i="55"/>
  <c r="I50" i="32"/>
  <c r="K50" i="32"/>
  <c r="O50" i="32"/>
  <c r="Q50" i="32"/>
  <c r="T50" i="32"/>
  <c r="J74" i="55"/>
  <c r="K74" i="55"/>
  <c r="I51" i="35"/>
  <c r="K51" i="35"/>
  <c r="O51" i="35"/>
  <c r="Q51" i="35"/>
  <c r="T51" i="35"/>
  <c r="L74" i="55"/>
  <c r="M74" i="55"/>
  <c r="N74" i="55"/>
  <c r="O74" i="55"/>
  <c r="P74" i="55"/>
  <c r="Q74" i="55"/>
  <c r="R74" i="55"/>
  <c r="S74" i="55"/>
  <c r="I55" i="32"/>
  <c r="K55" i="32"/>
  <c r="O55" i="32"/>
  <c r="Q55" i="32"/>
  <c r="T55" i="32"/>
  <c r="I45" i="34"/>
  <c r="K45" i="34"/>
  <c r="O45" i="34"/>
  <c r="Q45" i="34"/>
  <c r="T45" i="34"/>
  <c r="I55" i="35"/>
  <c r="K55" i="35"/>
  <c r="O55" i="35"/>
  <c r="Q55" i="35"/>
  <c r="T55" i="35"/>
  <c r="I57" i="42"/>
  <c r="O57" i="42"/>
  <c r="I51" i="32"/>
  <c r="K51" i="32"/>
  <c r="O51" i="32"/>
  <c r="Q51" i="32"/>
  <c r="T51" i="32"/>
  <c r="I55" i="34"/>
  <c r="K55" i="34"/>
  <c r="O55" i="34"/>
  <c r="Q55" i="34"/>
  <c r="T55" i="34"/>
  <c r="F76" i="55"/>
  <c r="G76" i="55"/>
  <c r="H76" i="55"/>
  <c r="I76" i="55"/>
  <c r="J76" i="55"/>
  <c r="K76" i="55"/>
  <c r="L76" i="55"/>
  <c r="M76" i="55"/>
  <c r="N76" i="55"/>
  <c r="O76" i="55"/>
  <c r="P76" i="55"/>
  <c r="Q76" i="55"/>
  <c r="R76" i="55"/>
  <c r="S76" i="55"/>
  <c r="F61" i="55"/>
  <c r="G61" i="55"/>
  <c r="H61" i="55"/>
  <c r="I61" i="55"/>
  <c r="J61" i="55"/>
  <c r="K61" i="55"/>
  <c r="L61" i="55"/>
  <c r="M61" i="55"/>
  <c r="N61" i="55"/>
  <c r="O61" i="55"/>
  <c r="P61" i="55"/>
  <c r="Q61" i="55"/>
  <c r="R61" i="55"/>
  <c r="S61" i="55"/>
  <c r="F48" i="55"/>
  <c r="G48" i="55"/>
  <c r="H48" i="55"/>
  <c r="I48" i="55"/>
  <c r="J48" i="55"/>
  <c r="K48" i="55"/>
  <c r="L48" i="55"/>
  <c r="M48" i="55"/>
  <c r="N48" i="55"/>
  <c r="O48" i="55"/>
  <c r="P48" i="55"/>
  <c r="Q48" i="55"/>
  <c r="R48" i="55"/>
  <c r="S48" i="55"/>
  <c r="F62" i="55"/>
  <c r="G62" i="55"/>
  <c r="H62" i="55"/>
  <c r="I62" i="55"/>
  <c r="J62" i="55"/>
  <c r="K62" i="55"/>
  <c r="L62" i="55"/>
  <c r="M62" i="55"/>
  <c r="N62" i="55"/>
  <c r="O62" i="55"/>
  <c r="P62" i="55"/>
  <c r="Q62" i="55"/>
  <c r="R62" i="55"/>
  <c r="S62" i="55"/>
  <c r="I53" i="35"/>
  <c r="K53" i="35"/>
  <c r="O53" i="35"/>
  <c r="Q53" i="35"/>
  <c r="T53" i="35"/>
  <c r="I50" i="42"/>
  <c r="O50" i="42"/>
  <c r="F78" i="55"/>
  <c r="G78" i="55"/>
  <c r="H78" i="55"/>
  <c r="I78" i="55"/>
  <c r="J78" i="55"/>
  <c r="K78" i="55"/>
  <c r="L78" i="55"/>
  <c r="M78" i="55"/>
  <c r="N78" i="55"/>
  <c r="O78" i="55"/>
  <c r="P78" i="55"/>
  <c r="Q78" i="55"/>
  <c r="R78" i="55"/>
  <c r="S78" i="55"/>
  <c r="I58" i="42"/>
  <c r="O58" i="42"/>
  <c r="F80" i="55"/>
  <c r="G80" i="55"/>
  <c r="H80" i="55"/>
  <c r="I80" i="55"/>
  <c r="J80" i="55"/>
  <c r="K80" i="55"/>
  <c r="L80" i="55"/>
  <c r="M80" i="55"/>
  <c r="N80" i="55"/>
  <c r="O80" i="55"/>
  <c r="P80" i="55"/>
  <c r="Q80" i="55"/>
  <c r="R80" i="55"/>
  <c r="S80" i="55"/>
  <c r="I52" i="35"/>
  <c r="K52" i="35"/>
  <c r="O52" i="35"/>
  <c r="Q52" i="35"/>
  <c r="T52" i="35"/>
  <c r="F65" i="55"/>
  <c r="G65" i="55"/>
  <c r="H65" i="55"/>
  <c r="I65" i="55"/>
  <c r="J65" i="55"/>
  <c r="K65" i="55"/>
  <c r="L65" i="55"/>
  <c r="M65" i="55"/>
  <c r="N65" i="55"/>
  <c r="O65" i="55"/>
  <c r="P65" i="55"/>
  <c r="Q65" i="55"/>
  <c r="R65" i="55"/>
  <c r="S65" i="55"/>
  <c r="F81" i="55"/>
  <c r="G81" i="55"/>
  <c r="H81" i="55"/>
  <c r="I81" i="55"/>
  <c r="J81" i="55"/>
  <c r="K81" i="55"/>
  <c r="L81" i="55"/>
  <c r="M81" i="55"/>
  <c r="N81" i="55"/>
  <c r="O81" i="55"/>
  <c r="P81" i="55"/>
  <c r="Q81" i="55"/>
  <c r="R81" i="55"/>
  <c r="S81" i="55"/>
  <c r="F71" i="55"/>
  <c r="G71" i="55"/>
  <c r="H71" i="55"/>
  <c r="I71" i="55"/>
  <c r="J71" i="55"/>
  <c r="K71" i="55"/>
  <c r="L71" i="55"/>
  <c r="M71" i="55"/>
  <c r="N71" i="55"/>
  <c r="O71" i="55"/>
  <c r="P71" i="55"/>
  <c r="Q71" i="55"/>
  <c r="R71" i="55"/>
  <c r="S71" i="55"/>
  <c r="I46" i="42"/>
  <c r="O46" i="42"/>
  <c r="F68" i="55"/>
  <c r="G68" i="55"/>
  <c r="H68" i="55"/>
  <c r="I68" i="55"/>
  <c r="J68" i="55"/>
  <c r="K68" i="55"/>
  <c r="L68" i="55"/>
  <c r="M68" i="55"/>
  <c r="N68" i="55"/>
  <c r="O68" i="55"/>
  <c r="P68" i="55"/>
  <c r="Q68" i="55"/>
  <c r="R68" i="55"/>
  <c r="S68" i="55"/>
  <c r="F79" i="55"/>
  <c r="G79" i="55"/>
  <c r="H79" i="55"/>
  <c r="I79" i="55"/>
  <c r="J79" i="55"/>
  <c r="K79" i="55"/>
  <c r="L79" i="55"/>
  <c r="M79" i="55"/>
  <c r="N79" i="55"/>
  <c r="O79" i="55"/>
  <c r="P79" i="55"/>
  <c r="I51" i="46"/>
  <c r="K51" i="46"/>
  <c r="O51" i="46"/>
  <c r="Q51" i="46"/>
  <c r="T51" i="46"/>
  <c r="Q79" i="55"/>
  <c r="I49" i="47"/>
  <c r="K49" i="47"/>
  <c r="O49" i="47"/>
  <c r="Q49" i="47"/>
  <c r="T49" i="47"/>
  <c r="R79" i="55"/>
  <c r="S79" i="55"/>
  <c r="F82" i="55"/>
  <c r="G82" i="55"/>
  <c r="H82" i="55"/>
  <c r="I82" i="55"/>
  <c r="J82" i="55"/>
  <c r="K82" i="55"/>
  <c r="L82" i="55"/>
  <c r="M82" i="55"/>
  <c r="N82" i="55"/>
  <c r="O82" i="55"/>
  <c r="P82" i="55"/>
  <c r="Q82" i="55"/>
  <c r="R82" i="55"/>
  <c r="S82" i="55"/>
  <c r="F70" i="55"/>
  <c r="G70" i="55"/>
  <c r="H70" i="55"/>
  <c r="I70" i="55"/>
  <c r="J70" i="55"/>
  <c r="K70" i="55"/>
  <c r="L70" i="55"/>
  <c r="M70" i="55"/>
  <c r="N70" i="55"/>
  <c r="O70" i="55"/>
  <c r="P70" i="55"/>
  <c r="Q70" i="55"/>
  <c r="R70" i="55"/>
  <c r="S70" i="55"/>
  <c r="F51" i="55"/>
  <c r="G51" i="55"/>
  <c r="H51" i="55"/>
  <c r="I51" i="55"/>
  <c r="J51" i="55"/>
  <c r="K51" i="55"/>
  <c r="L51" i="55"/>
  <c r="M51" i="55"/>
  <c r="N51" i="55"/>
  <c r="O51" i="55"/>
  <c r="P51" i="55"/>
  <c r="Q51" i="55"/>
  <c r="R51" i="55"/>
  <c r="S51" i="55"/>
  <c r="F56" i="55"/>
  <c r="G56" i="55"/>
  <c r="H56" i="55"/>
  <c r="I56" i="55"/>
  <c r="J56" i="55"/>
  <c r="K56" i="55"/>
  <c r="L56" i="55"/>
  <c r="M56" i="55"/>
  <c r="N56" i="55"/>
  <c r="O56" i="55"/>
  <c r="P56" i="55"/>
  <c r="Q56" i="55"/>
  <c r="R56" i="55"/>
  <c r="S56" i="55"/>
  <c r="F52" i="55"/>
  <c r="G52" i="55"/>
  <c r="H52" i="55"/>
  <c r="I52" i="55"/>
  <c r="J52" i="55"/>
  <c r="K52" i="55"/>
  <c r="L52" i="55"/>
  <c r="M52" i="55"/>
  <c r="N52" i="55"/>
  <c r="O52" i="55"/>
  <c r="P52" i="55"/>
  <c r="Q52" i="55"/>
  <c r="R52" i="55"/>
  <c r="S52" i="55"/>
  <c r="F59" i="55"/>
  <c r="G59" i="55"/>
  <c r="H59" i="55"/>
  <c r="I59" i="55"/>
  <c r="J59" i="55"/>
  <c r="K59" i="55"/>
  <c r="L59" i="55"/>
  <c r="M59" i="55"/>
  <c r="N59" i="55"/>
  <c r="O59" i="55"/>
  <c r="P59" i="55"/>
  <c r="Q59" i="55"/>
  <c r="R59" i="55"/>
  <c r="S59" i="55"/>
  <c r="F66" i="55"/>
  <c r="G66" i="55"/>
  <c r="H66" i="55"/>
  <c r="I66" i="55"/>
  <c r="J66" i="55"/>
  <c r="K66" i="55"/>
  <c r="L66" i="55"/>
  <c r="M66" i="55"/>
  <c r="N66" i="55"/>
  <c r="O66" i="55"/>
  <c r="P66" i="55"/>
  <c r="Q66" i="55"/>
  <c r="R66" i="55"/>
  <c r="S66" i="55"/>
  <c r="F69" i="55"/>
  <c r="G69" i="55"/>
  <c r="H69" i="55"/>
  <c r="I69" i="55"/>
  <c r="J69" i="55"/>
  <c r="K69" i="55"/>
  <c r="L69" i="55"/>
  <c r="M69" i="55"/>
  <c r="N69" i="55"/>
  <c r="O69" i="55"/>
  <c r="P69" i="55"/>
  <c r="Q69" i="55"/>
  <c r="R69" i="55"/>
  <c r="S69" i="55"/>
  <c r="F83" i="55"/>
  <c r="G83" i="55"/>
  <c r="H83" i="55"/>
  <c r="I83" i="55"/>
  <c r="J83" i="55"/>
  <c r="K83" i="55"/>
  <c r="L83" i="55"/>
  <c r="M83" i="55"/>
  <c r="N83" i="55"/>
  <c r="O83" i="55"/>
  <c r="P83" i="55"/>
  <c r="Q83" i="55"/>
  <c r="R83" i="55"/>
  <c r="S83" i="55"/>
  <c r="F67" i="55"/>
  <c r="G67" i="55"/>
  <c r="H67" i="55"/>
  <c r="I67" i="55"/>
  <c r="J67" i="55"/>
  <c r="K67" i="55"/>
  <c r="L67" i="55"/>
  <c r="M67" i="55"/>
  <c r="N67" i="55"/>
  <c r="O67" i="55"/>
  <c r="P67" i="55"/>
  <c r="Q67" i="55"/>
  <c r="R67" i="55"/>
  <c r="S67" i="55"/>
  <c r="F84" i="55"/>
  <c r="G84" i="55"/>
  <c r="H84" i="55"/>
  <c r="I84" i="55"/>
  <c r="J84" i="55"/>
  <c r="K84" i="55"/>
  <c r="L84" i="55"/>
  <c r="M84" i="55"/>
  <c r="N84" i="55"/>
  <c r="O84" i="55"/>
  <c r="P84" i="55"/>
  <c r="Q84" i="55"/>
  <c r="R84" i="55"/>
  <c r="S84" i="55"/>
  <c r="F85" i="55"/>
  <c r="G85" i="55"/>
  <c r="H85" i="55"/>
  <c r="I85" i="55"/>
  <c r="J85" i="55"/>
  <c r="K85" i="55"/>
  <c r="L85" i="55"/>
  <c r="M85" i="55"/>
  <c r="N85" i="55"/>
  <c r="O85" i="55"/>
  <c r="P85" i="55"/>
  <c r="Q85" i="55"/>
  <c r="R85" i="55"/>
  <c r="S85" i="55"/>
  <c r="F86" i="55"/>
  <c r="G86" i="55"/>
  <c r="H86" i="55"/>
  <c r="I86" i="55"/>
  <c r="J86" i="55"/>
  <c r="K86" i="55"/>
  <c r="L86" i="55"/>
  <c r="M86" i="55"/>
  <c r="N86" i="55"/>
  <c r="O86" i="55"/>
  <c r="P86" i="55"/>
  <c r="Q86" i="55"/>
  <c r="R86" i="55"/>
  <c r="S86" i="55"/>
  <c r="F87" i="55"/>
  <c r="G87" i="55"/>
  <c r="H87" i="55"/>
  <c r="I87" i="55"/>
  <c r="J87" i="55"/>
  <c r="K87" i="55"/>
  <c r="L87" i="55"/>
  <c r="M87" i="55"/>
  <c r="N87" i="55"/>
  <c r="O87" i="55"/>
  <c r="P87" i="55"/>
  <c r="Q87" i="55"/>
  <c r="R87" i="55"/>
  <c r="S87" i="55"/>
  <c r="F88" i="55"/>
  <c r="G88" i="55"/>
  <c r="H88" i="55"/>
  <c r="I88" i="55"/>
  <c r="J88" i="55"/>
  <c r="K88" i="55"/>
  <c r="L88" i="55"/>
  <c r="M88" i="55"/>
  <c r="N88" i="55"/>
  <c r="O88" i="55"/>
  <c r="P88" i="55"/>
  <c r="Q88" i="55"/>
  <c r="R88" i="55"/>
  <c r="S88" i="55"/>
  <c r="F89" i="55"/>
  <c r="G89" i="55"/>
  <c r="H89" i="55"/>
  <c r="I89" i="55"/>
  <c r="J89" i="55"/>
  <c r="K89" i="55"/>
  <c r="L89" i="55"/>
  <c r="M89" i="55"/>
  <c r="N89" i="55"/>
  <c r="O89" i="55"/>
  <c r="P89" i="55"/>
  <c r="Q89" i="55"/>
  <c r="R89" i="55"/>
  <c r="S89" i="55"/>
  <c r="F90" i="55"/>
  <c r="G90" i="55"/>
  <c r="H90" i="55"/>
  <c r="I90" i="55"/>
  <c r="J90" i="55"/>
  <c r="K90" i="55"/>
  <c r="L90" i="55"/>
  <c r="M90" i="55"/>
  <c r="N90" i="55"/>
  <c r="O90" i="55"/>
  <c r="P90" i="55"/>
  <c r="Q90" i="55"/>
  <c r="R90" i="55"/>
  <c r="S90" i="55"/>
  <c r="F91" i="55"/>
  <c r="G91" i="55"/>
  <c r="H91" i="55"/>
  <c r="I91" i="55"/>
  <c r="J91" i="55"/>
  <c r="K91" i="55"/>
  <c r="L91" i="55"/>
  <c r="M91" i="55"/>
  <c r="N91" i="55"/>
  <c r="O91" i="55"/>
  <c r="P91" i="55"/>
  <c r="Q91" i="55"/>
  <c r="R91" i="55"/>
  <c r="S91" i="55"/>
  <c r="F92" i="55"/>
  <c r="G92" i="55"/>
  <c r="H92" i="55"/>
  <c r="I92" i="55"/>
  <c r="J92" i="55"/>
  <c r="K92" i="55"/>
  <c r="L92" i="55"/>
  <c r="M92" i="55"/>
  <c r="N92" i="55"/>
  <c r="O92" i="55"/>
  <c r="P92" i="55"/>
  <c r="Q92" i="55"/>
  <c r="R92" i="55"/>
  <c r="S92" i="55"/>
  <c r="F93" i="55"/>
  <c r="G93" i="55"/>
  <c r="H93" i="55"/>
  <c r="I93" i="55"/>
  <c r="J93" i="55"/>
  <c r="K93" i="55"/>
  <c r="L93" i="55"/>
  <c r="M93" i="55"/>
  <c r="N93" i="55"/>
  <c r="O93" i="55"/>
  <c r="P93" i="55"/>
  <c r="Q93" i="55"/>
  <c r="R93" i="55"/>
  <c r="S93" i="55"/>
  <c r="S50" i="55"/>
  <c r="R50" i="55"/>
  <c r="Q50" i="55"/>
  <c r="P50" i="55"/>
  <c r="O50" i="55"/>
  <c r="N50" i="55"/>
  <c r="M50" i="55"/>
  <c r="I47" i="35"/>
  <c r="K47" i="35"/>
  <c r="O47" i="35"/>
  <c r="Q47" i="35"/>
  <c r="T47" i="35"/>
  <c r="L50" i="55"/>
  <c r="K50" i="55"/>
  <c r="G6" i="32"/>
  <c r="H6" i="32"/>
  <c r="I20" i="32"/>
  <c r="K20" i="32"/>
  <c r="M6" i="32"/>
  <c r="N6" i="32"/>
  <c r="O20" i="32"/>
  <c r="Q20" i="32"/>
  <c r="T20" i="32"/>
  <c r="J16" i="55"/>
  <c r="I17" i="32"/>
  <c r="K17" i="32"/>
  <c r="O17" i="32"/>
  <c r="Q17" i="32"/>
  <c r="T17" i="32"/>
  <c r="J25" i="55"/>
  <c r="I10" i="32"/>
  <c r="K10" i="32"/>
  <c r="O10" i="32"/>
  <c r="Q10" i="32"/>
  <c r="T10" i="32"/>
  <c r="I23" i="32"/>
  <c r="K23" i="32"/>
  <c r="O23" i="32"/>
  <c r="Q23" i="32"/>
  <c r="T23" i="32"/>
  <c r="J20" i="55"/>
  <c r="I9" i="32"/>
  <c r="K9" i="32"/>
  <c r="O9" i="32"/>
  <c r="Q9" i="32"/>
  <c r="T9" i="32"/>
  <c r="J31" i="55"/>
  <c r="J10" i="55"/>
  <c r="I14" i="32"/>
  <c r="K14" i="32"/>
  <c r="O14" i="32"/>
  <c r="Q14" i="32"/>
  <c r="T14" i="32"/>
  <c r="J33" i="55"/>
  <c r="J6" i="55"/>
  <c r="I18" i="32"/>
  <c r="K18" i="32"/>
  <c r="O18" i="32"/>
  <c r="Q18" i="32"/>
  <c r="T18" i="32"/>
  <c r="J32" i="55"/>
  <c r="J9" i="55"/>
  <c r="I25" i="32"/>
  <c r="K25" i="32"/>
  <c r="O25" i="32"/>
  <c r="Q25" i="32"/>
  <c r="T25" i="32"/>
  <c r="J11" i="55"/>
  <c r="I11" i="32"/>
  <c r="K11" i="32"/>
  <c r="O11" i="32"/>
  <c r="Q11" i="32"/>
  <c r="T11" i="32"/>
  <c r="J36" i="55"/>
  <c r="I19" i="32"/>
  <c r="K19" i="32"/>
  <c r="O19" i="32"/>
  <c r="Q19" i="32"/>
  <c r="T19" i="32"/>
  <c r="J12" i="55"/>
  <c r="I15" i="32"/>
  <c r="K15" i="32"/>
  <c r="O15" i="32"/>
  <c r="Q15" i="32"/>
  <c r="T15" i="32"/>
  <c r="I24" i="32"/>
  <c r="K24" i="32"/>
  <c r="O24" i="32"/>
  <c r="Q24" i="32"/>
  <c r="T24" i="32"/>
  <c r="J19" i="55"/>
  <c r="I21" i="32"/>
  <c r="K21" i="32"/>
  <c r="O21" i="32"/>
  <c r="Q21" i="32"/>
  <c r="T21" i="32"/>
  <c r="J5" i="55"/>
  <c r="I16" i="32"/>
  <c r="K16" i="32"/>
  <c r="O16" i="32"/>
  <c r="Q16" i="32"/>
  <c r="T16" i="32"/>
  <c r="J27" i="55"/>
  <c r="J24" i="55"/>
  <c r="I26" i="32"/>
  <c r="K26" i="32"/>
  <c r="O26" i="32"/>
  <c r="Q26" i="32"/>
  <c r="T26" i="32"/>
  <c r="J17" i="55"/>
  <c r="I12" i="32"/>
  <c r="K12" i="32"/>
  <c r="O12" i="32"/>
  <c r="Q12" i="32"/>
  <c r="T12" i="32"/>
  <c r="J21" i="55"/>
  <c r="I22" i="32"/>
  <c r="K22" i="32"/>
  <c r="O22" i="32"/>
  <c r="Q22" i="32"/>
  <c r="T22" i="32"/>
  <c r="J35" i="55"/>
  <c r="J34" i="55"/>
  <c r="J28" i="55"/>
  <c r="J22" i="55"/>
  <c r="J8" i="55"/>
  <c r="J7" i="55"/>
  <c r="J13" i="55"/>
  <c r="J37" i="55"/>
  <c r="J38" i="55"/>
  <c r="J39" i="55"/>
  <c r="J40" i="55"/>
  <c r="J41" i="55"/>
  <c r="J42" i="55"/>
  <c r="J14" i="55"/>
  <c r="J26" i="55"/>
  <c r="J18" i="55"/>
  <c r="J23" i="55"/>
  <c r="I13" i="32"/>
  <c r="K13" i="32"/>
  <c r="O13" i="32"/>
  <c r="Q13" i="32"/>
  <c r="T13" i="32"/>
  <c r="J30" i="55"/>
  <c r="I48" i="32"/>
  <c r="K48" i="32"/>
  <c r="O48" i="32"/>
  <c r="Q48" i="32"/>
  <c r="T48" i="32"/>
  <c r="J50" i="55"/>
  <c r="I44" i="31"/>
  <c r="K44" i="31"/>
  <c r="O44" i="31"/>
  <c r="Q44" i="31"/>
  <c r="T44" i="31"/>
  <c r="I50" i="55"/>
  <c r="I46" i="28"/>
  <c r="K46" i="28"/>
  <c r="O46" i="28"/>
  <c r="Q46" i="28"/>
  <c r="T46" i="28"/>
  <c r="H50" i="55"/>
  <c r="G50" i="55"/>
  <c r="P41" i="27"/>
  <c r="J41" i="27"/>
  <c r="I9" i="28"/>
  <c r="K9" i="28"/>
  <c r="O9" i="28"/>
  <c r="Q9" i="28"/>
  <c r="T9" i="28"/>
  <c r="G6" i="31"/>
  <c r="H6" i="31"/>
  <c r="I10" i="31"/>
  <c r="K10" i="31"/>
  <c r="N6" i="31"/>
  <c r="O10" i="31"/>
  <c r="Q10" i="31"/>
  <c r="T10" i="31"/>
  <c r="G6" i="34"/>
  <c r="H6" i="34"/>
  <c r="I17" i="34"/>
  <c r="K17" i="34"/>
  <c r="M6" i="34"/>
  <c r="N6" i="34"/>
  <c r="O17" i="34"/>
  <c r="Q17" i="34"/>
  <c r="T17" i="34"/>
  <c r="I13" i="35"/>
  <c r="K13" i="35"/>
  <c r="O13" i="35"/>
  <c r="Q13" i="35"/>
  <c r="T13" i="35"/>
  <c r="H31" i="55"/>
  <c r="I16" i="31"/>
  <c r="K16" i="31"/>
  <c r="O16" i="31"/>
  <c r="Q16" i="31"/>
  <c r="T16" i="31"/>
  <c r="I31" i="55"/>
  <c r="K31" i="55"/>
  <c r="L31" i="55"/>
  <c r="M31" i="55"/>
  <c r="N31" i="55"/>
  <c r="O31" i="55"/>
  <c r="P31" i="55"/>
  <c r="Q31" i="55"/>
  <c r="R31" i="55"/>
  <c r="S31" i="55"/>
  <c r="H10" i="55"/>
  <c r="I10" i="55"/>
  <c r="K10" i="55"/>
  <c r="L10" i="55"/>
  <c r="H6" i="42"/>
  <c r="I14" i="42"/>
  <c r="K14" i="42"/>
  <c r="M6" i="42"/>
  <c r="N6" i="42"/>
  <c r="O14" i="42"/>
  <c r="Q14" i="42"/>
  <c r="T14" i="42"/>
  <c r="M10" i="55"/>
  <c r="N10" i="55"/>
  <c r="O10" i="55"/>
  <c r="P10" i="55"/>
  <c r="Q10" i="55"/>
  <c r="R10" i="55"/>
  <c r="S10" i="55"/>
  <c r="I21" i="28"/>
  <c r="K21" i="28"/>
  <c r="O21" i="28"/>
  <c r="Q21" i="28"/>
  <c r="T21" i="28"/>
  <c r="H20" i="55"/>
  <c r="I19" i="31"/>
  <c r="K19" i="31"/>
  <c r="O19" i="31"/>
  <c r="Q19" i="31"/>
  <c r="T19" i="31"/>
  <c r="I20" i="55"/>
  <c r="K20" i="55"/>
  <c r="I11" i="35"/>
  <c r="K11" i="35"/>
  <c r="O11" i="35"/>
  <c r="Q11" i="35"/>
  <c r="T11" i="35"/>
  <c r="L20" i="55"/>
  <c r="I26" i="42"/>
  <c r="K26" i="42"/>
  <c r="O26" i="42"/>
  <c r="Q26" i="42"/>
  <c r="T26" i="42"/>
  <c r="M20" i="55"/>
  <c r="N20" i="55"/>
  <c r="O20" i="55"/>
  <c r="P20" i="55"/>
  <c r="Q20" i="55"/>
  <c r="R20" i="55"/>
  <c r="S20" i="55"/>
  <c r="I13" i="28"/>
  <c r="K13" i="28"/>
  <c r="O13" i="28"/>
  <c r="Q13" i="28"/>
  <c r="T13" i="28"/>
  <c r="H11" i="55"/>
  <c r="I17" i="31"/>
  <c r="K17" i="31"/>
  <c r="O17" i="31"/>
  <c r="Q17" i="31"/>
  <c r="T17" i="31"/>
  <c r="I11" i="55"/>
  <c r="K11" i="55"/>
  <c r="I27" i="35"/>
  <c r="K27" i="35"/>
  <c r="O27" i="35"/>
  <c r="Q27" i="35"/>
  <c r="T27" i="35"/>
  <c r="L11" i="55"/>
  <c r="I9" i="42"/>
  <c r="K9" i="42"/>
  <c r="O9" i="42"/>
  <c r="Q9" i="42"/>
  <c r="T9" i="42"/>
  <c r="M11" i="55"/>
  <c r="N11" i="55"/>
  <c r="O11" i="55"/>
  <c r="P11" i="55"/>
  <c r="Q11" i="55"/>
  <c r="R11" i="55"/>
  <c r="S11" i="55"/>
  <c r="H36" i="55"/>
  <c r="I36" i="55"/>
  <c r="K36" i="55"/>
  <c r="L36" i="55"/>
  <c r="I20" i="42"/>
  <c r="K20" i="42"/>
  <c r="O20" i="42"/>
  <c r="Q20" i="42"/>
  <c r="T20" i="42"/>
  <c r="M36" i="55"/>
  <c r="N36" i="55"/>
  <c r="O36" i="55"/>
  <c r="P36" i="55"/>
  <c r="Q36" i="55"/>
  <c r="R36" i="55"/>
  <c r="S36" i="55"/>
  <c r="I17" i="28"/>
  <c r="K17" i="28"/>
  <c r="O17" i="28"/>
  <c r="Q17" i="28"/>
  <c r="T17" i="28"/>
  <c r="H12" i="55"/>
  <c r="I15" i="31"/>
  <c r="K15" i="31"/>
  <c r="O15" i="31"/>
  <c r="Q15" i="31"/>
  <c r="T15" i="31"/>
  <c r="I12" i="55"/>
  <c r="K12" i="55"/>
  <c r="I15" i="35"/>
  <c r="K15" i="35"/>
  <c r="O15" i="35"/>
  <c r="Q15" i="35"/>
  <c r="T15" i="35"/>
  <c r="L12" i="55"/>
  <c r="I16" i="42"/>
  <c r="K16" i="42"/>
  <c r="O16" i="42"/>
  <c r="Q16" i="42"/>
  <c r="T16" i="42"/>
  <c r="M12" i="55"/>
  <c r="N12" i="55"/>
  <c r="O12" i="55"/>
  <c r="P12" i="55"/>
  <c r="Q12" i="55"/>
  <c r="R12" i="55"/>
  <c r="S12" i="55"/>
  <c r="I15" i="28"/>
  <c r="K15" i="28"/>
  <c r="O15" i="28"/>
  <c r="Q15" i="28"/>
  <c r="T15" i="28"/>
  <c r="H25" i="55"/>
  <c r="I12" i="31"/>
  <c r="K12" i="31"/>
  <c r="O12" i="31"/>
  <c r="Q12" i="31"/>
  <c r="T12" i="31"/>
  <c r="I25" i="55"/>
  <c r="K25" i="55"/>
  <c r="I12" i="35"/>
  <c r="K12" i="35"/>
  <c r="O12" i="35"/>
  <c r="Q12" i="35"/>
  <c r="T12" i="35"/>
  <c r="L25" i="55"/>
  <c r="M25" i="55"/>
  <c r="N25" i="55"/>
  <c r="O25" i="55"/>
  <c r="P25" i="55"/>
  <c r="Q25" i="55"/>
  <c r="R25" i="55"/>
  <c r="S25" i="55"/>
  <c r="I11" i="28"/>
  <c r="K11" i="28"/>
  <c r="O11" i="28"/>
  <c r="Q11" i="28"/>
  <c r="T11" i="28"/>
  <c r="H16" i="55"/>
  <c r="I14" i="31"/>
  <c r="K14" i="31"/>
  <c r="O14" i="31"/>
  <c r="Q14" i="31"/>
  <c r="T14" i="31"/>
  <c r="I16" i="55"/>
  <c r="K16" i="55"/>
  <c r="I23" i="35"/>
  <c r="K23" i="35"/>
  <c r="O23" i="35"/>
  <c r="Q23" i="35"/>
  <c r="T23" i="35"/>
  <c r="L16" i="55"/>
  <c r="I25" i="42"/>
  <c r="K25" i="42"/>
  <c r="O25" i="42"/>
  <c r="Q25" i="42"/>
  <c r="T25" i="42"/>
  <c r="M16" i="55"/>
  <c r="N16" i="55"/>
  <c r="O16" i="55"/>
  <c r="P16" i="55"/>
  <c r="Q16" i="55"/>
  <c r="R16" i="55"/>
  <c r="S16" i="55"/>
  <c r="I13" i="31"/>
  <c r="K13" i="31"/>
  <c r="O13" i="31"/>
  <c r="Q13" i="31"/>
  <c r="T13" i="31"/>
  <c r="I17" i="35"/>
  <c r="K17" i="35"/>
  <c r="O17" i="35"/>
  <c r="Q17" i="35"/>
  <c r="T17" i="35"/>
  <c r="H19" i="55"/>
  <c r="I11" i="31"/>
  <c r="K11" i="31"/>
  <c r="O11" i="31"/>
  <c r="Q11" i="31"/>
  <c r="T11" i="31"/>
  <c r="I19" i="55"/>
  <c r="K19" i="55"/>
  <c r="I19" i="35"/>
  <c r="K19" i="35"/>
  <c r="O19" i="35"/>
  <c r="Q19" i="35"/>
  <c r="T19" i="35"/>
  <c r="L19" i="55"/>
  <c r="I31" i="42"/>
  <c r="K31" i="42"/>
  <c r="O31" i="42"/>
  <c r="Q31" i="42"/>
  <c r="T31" i="42"/>
  <c r="M19" i="55"/>
  <c r="N19" i="55"/>
  <c r="O19" i="55"/>
  <c r="P19" i="55"/>
  <c r="Q19" i="55"/>
  <c r="R19" i="55"/>
  <c r="S19" i="55"/>
  <c r="I12" i="28"/>
  <c r="K12" i="28"/>
  <c r="O12" i="28"/>
  <c r="Q12" i="28"/>
  <c r="T12" i="28"/>
  <c r="H5" i="55"/>
  <c r="I5" i="55"/>
  <c r="K5" i="55"/>
  <c r="I9" i="35"/>
  <c r="K9" i="35"/>
  <c r="O9" i="35"/>
  <c r="Q9" i="35"/>
  <c r="T9" i="35"/>
  <c r="L5" i="55"/>
  <c r="I10" i="42"/>
  <c r="K10" i="42"/>
  <c r="O10" i="42"/>
  <c r="Q10" i="42"/>
  <c r="T10" i="42"/>
  <c r="M5" i="55"/>
  <c r="N5" i="55"/>
  <c r="O5" i="55"/>
  <c r="P5" i="55"/>
  <c r="Q5" i="55"/>
  <c r="R5" i="55"/>
  <c r="S5" i="55"/>
  <c r="H33" i="55"/>
  <c r="I22" i="31"/>
  <c r="K22" i="31"/>
  <c r="O22" i="31"/>
  <c r="Q22" i="31"/>
  <c r="T22" i="31"/>
  <c r="I33" i="55"/>
  <c r="I20" i="34"/>
  <c r="K20" i="34"/>
  <c r="O20" i="34"/>
  <c r="Q20" i="34"/>
  <c r="T20" i="34"/>
  <c r="K33" i="55"/>
  <c r="I20" i="35"/>
  <c r="K20" i="35"/>
  <c r="O20" i="35"/>
  <c r="Q20" i="35"/>
  <c r="T20" i="35"/>
  <c r="L33" i="55"/>
  <c r="M33" i="55"/>
  <c r="N33" i="55"/>
  <c r="O33" i="55"/>
  <c r="P33" i="55"/>
  <c r="Q33" i="55"/>
  <c r="R33" i="55"/>
  <c r="S33" i="55"/>
  <c r="I18" i="28"/>
  <c r="K18" i="28"/>
  <c r="O18" i="28"/>
  <c r="Q18" i="28"/>
  <c r="T18" i="28"/>
  <c r="H27" i="55"/>
  <c r="I20" i="31"/>
  <c r="K20" i="31"/>
  <c r="O20" i="31"/>
  <c r="Q20" i="31"/>
  <c r="T20" i="31"/>
  <c r="I21" i="31"/>
  <c r="K21" i="31"/>
  <c r="O21" i="31"/>
  <c r="Q21" i="31"/>
  <c r="T21" i="31"/>
  <c r="I27" i="55"/>
  <c r="K27" i="55"/>
  <c r="I14" i="35"/>
  <c r="K14" i="35"/>
  <c r="O14" i="35"/>
  <c r="Q14" i="35"/>
  <c r="T14" i="35"/>
  <c r="L27" i="55"/>
  <c r="M27" i="55"/>
  <c r="N27" i="55"/>
  <c r="O27" i="55"/>
  <c r="P27" i="55"/>
  <c r="Q27" i="55"/>
  <c r="R27" i="55"/>
  <c r="S27" i="55"/>
  <c r="H24" i="55"/>
  <c r="I24" i="55"/>
  <c r="K24" i="55"/>
  <c r="I29" i="35"/>
  <c r="K29" i="35"/>
  <c r="O29" i="35"/>
  <c r="Q29" i="35"/>
  <c r="T29" i="35"/>
  <c r="L24" i="55"/>
  <c r="I15" i="42"/>
  <c r="K15" i="42"/>
  <c r="O15" i="42"/>
  <c r="Q15" i="42"/>
  <c r="T15" i="42"/>
  <c r="M24" i="55"/>
  <c r="N24" i="55"/>
  <c r="O24" i="55"/>
  <c r="P24" i="55"/>
  <c r="Q24" i="55"/>
  <c r="R24" i="55"/>
  <c r="S24" i="55"/>
  <c r="I20" i="28"/>
  <c r="K20" i="28"/>
  <c r="O20" i="28"/>
  <c r="Q20" i="28"/>
  <c r="T20" i="28"/>
  <c r="H17" i="55"/>
  <c r="I18" i="31"/>
  <c r="K18" i="31"/>
  <c r="O18" i="31"/>
  <c r="Q18" i="31"/>
  <c r="T18" i="31"/>
  <c r="I17" i="55"/>
  <c r="K17" i="55"/>
  <c r="L17" i="55"/>
  <c r="M17" i="55"/>
  <c r="N17" i="55"/>
  <c r="O17" i="55"/>
  <c r="P17" i="55"/>
  <c r="Q17" i="55"/>
  <c r="R17" i="55"/>
  <c r="S17" i="55"/>
  <c r="H21" i="55"/>
  <c r="I21" i="55"/>
  <c r="K21" i="55"/>
  <c r="I24" i="35"/>
  <c r="K24" i="35"/>
  <c r="O24" i="35"/>
  <c r="Q24" i="35"/>
  <c r="T24" i="35"/>
  <c r="L21" i="55"/>
  <c r="M21" i="55"/>
  <c r="I34" i="43"/>
  <c r="K34" i="43"/>
  <c r="O34" i="43"/>
  <c r="Q34" i="43"/>
  <c r="T34" i="43"/>
  <c r="N21" i="55"/>
  <c r="O21" i="55"/>
  <c r="P21" i="55"/>
  <c r="Q21" i="55"/>
  <c r="R21" i="55"/>
  <c r="S21" i="55"/>
  <c r="O23" i="31"/>
  <c r="I23" i="31"/>
  <c r="K23" i="31"/>
  <c r="Q23" i="31"/>
  <c r="T23" i="31"/>
  <c r="I23" i="34"/>
  <c r="K23" i="34"/>
  <c r="O23" i="34"/>
  <c r="Q23" i="34"/>
  <c r="T23" i="34"/>
  <c r="H35" i="55"/>
  <c r="I35" i="55"/>
  <c r="I12" i="34"/>
  <c r="K12" i="34"/>
  <c r="O12" i="34"/>
  <c r="Q12" i="34"/>
  <c r="T12" i="34"/>
  <c r="K35" i="55"/>
  <c r="L35" i="55"/>
  <c r="M35" i="55"/>
  <c r="N35" i="55"/>
  <c r="O35" i="55"/>
  <c r="P35" i="55"/>
  <c r="Q35" i="55"/>
  <c r="R35" i="55"/>
  <c r="S35" i="55"/>
  <c r="H34" i="55"/>
  <c r="I34" i="55"/>
  <c r="I11" i="34"/>
  <c r="K11" i="34"/>
  <c r="O11" i="34"/>
  <c r="Q11" i="34"/>
  <c r="T11" i="34"/>
  <c r="K34" i="55"/>
  <c r="L34" i="55"/>
  <c r="M34" i="55"/>
  <c r="N34" i="55"/>
  <c r="O34" i="55"/>
  <c r="P34" i="55"/>
  <c r="Q34" i="55"/>
  <c r="R34" i="55"/>
  <c r="S34" i="55"/>
  <c r="H28" i="55"/>
  <c r="I28" i="55"/>
  <c r="K28" i="55"/>
  <c r="L28" i="55"/>
  <c r="M28" i="55"/>
  <c r="N28" i="55"/>
  <c r="O28" i="55"/>
  <c r="P28" i="55"/>
  <c r="Q28" i="55"/>
  <c r="R28" i="55"/>
  <c r="S28" i="55"/>
  <c r="I19" i="28"/>
  <c r="K19" i="28"/>
  <c r="O19" i="28"/>
  <c r="Q19" i="28"/>
  <c r="T19" i="28"/>
  <c r="H6" i="55"/>
  <c r="I6" i="55"/>
  <c r="K6" i="55"/>
  <c r="I10" i="35"/>
  <c r="K10" i="35"/>
  <c r="O10" i="35"/>
  <c r="Q10" i="35"/>
  <c r="T10" i="35"/>
  <c r="L6" i="55"/>
  <c r="I11" i="42"/>
  <c r="K11" i="42"/>
  <c r="O11" i="42"/>
  <c r="Q11" i="42"/>
  <c r="T11" i="42"/>
  <c r="M6" i="55"/>
  <c r="N6" i="55"/>
  <c r="O6" i="55"/>
  <c r="P6" i="55"/>
  <c r="Q6" i="55"/>
  <c r="R6" i="55"/>
  <c r="S6" i="55"/>
  <c r="H22" i="55"/>
  <c r="I22" i="55"/>
  <c r="K22" i="55"/>
  <c r="L22" i="55"/>
  <c r="I19" i="42"/>
  <c r="K19" i="42"/>
  <c r="O19" i="42"/>
  <c r="Q19" i="42"/>
  <c r="T19" i="42"/>
  <c r="M22" i="55"/>
  <c r="N22" i="55"/>
  <c r="O22" i="55"/>
  <c r="P22" i="55"/>
  <c r="Q22" i="55"/>
  <c r="R22" i="55"/>
  <c r="S22" i="55"/>
  <c r="H8" i="55"/>
  <c r="I8" i="55"/>
  <c r="K8" i="55"/>
  <c r="L8" i="55"/>
  <c r="I29" i="42"/>
  <c r="K29" i="42"/>
  <c r="O29" i="42"/>
  <c r="Q29" i="42"/>
  <c r="T29" i="42"/>
  <c r="M8" i="55"/>
  <c r="N8" i="55"/>
  <c r="O8" i="55"/>
  <c r="P8" i="55"/>
  <c r="Q8" i="55"/>
  <c r="R8" i="55"/>
  <c r="S8" i="55"/>
  <c r="I14" i="28"/>
  <c r="K14" i="28"/>
  <c r="O14" i="28"/>
  <c r="Q14" i="28"/>
  <c r="T14" i="28"/>
  <c r="H32" i="55"/>
  <c r="I32" i="55"/>
  <c r="I15" i="34"/>
  <c r="K15" i="34"/>
  <c r="O15" i="34"/>
  <c r="Q15" i="34"/>
  <c r="T15" i="34"/>
  <c r="K32" i="55"/>
  <c r="I22" i="35"/>
  <c r="K22" i="35"/>
  <c r="O22" i="35"/>
  <c r="Q22" i="35"/>
  <c r="T22" i="35"/>
  <c r="L32" i="55"/>
  <c r="M32" i="55"/>
  <c r="I33" i="43"/>
  <c r="K33" i="43"/>
  <c r="O33" i="43"/>
  <c r="Q33" i="43"/>
  <c r="T33" i="43"/>
  <c r="N32" i="55"/>
  <c r="O32" i="55"/>
  <c r="P32" i="55"/>
  <c r="Q32" i="55"/>
  <c r="R32" i="55"/>
  <c r="S32" i="55"/>
  <c r="H7" i="55"/>
  <c r="I7" i="55"/>
  <c r="K7" i="55"/>
  <c r="L7" i="55"/>
  <c r="I17" i="42"/>
  <c r="K17" i="42"/>
  <c r="O17" i="42"/>
  <c r="Q17" i="42"/>
  <c r="T17" i="42"/>
  <c r="M7" i="55"/>
  <c r="N7" i="55"/>
  <c r="O7" i="55"/>
  <c r="P7" i="55"/>
  <c r="Q7" i="55"/>
  <c r="R7" i="55"/>
  <c r="S7" i="55"/>
  <c r="H13" i="55"/>
  <c r="I13" i="55"/>
  <c r="K13" i="55"/>
  <c r="L13" i="55"/>
  <c r="I22" i="42"/>
  <c r="K22" i="42"/>
  <c r="O22" i="42"/>
  <c r="Q22" i="42"/>
  <c r="T22" i="42"/>
  <c r="M13" i="55"/>
  <c r="N13" i="55"/>
  <c r="O13" i="55"/>
  <c r="P13" i="55"/>
  <c r="Q13" i="55"/>
  <c r="R13" i="55"/>
  <c r="S13" i="55"/>
  <c r="H37" i="55"/>
  <c r="I37" i="55"/>
  <c r="K37" i="55"/>
  <c r="L37" i="55"/>
  <c r="I28" i="42"/>
  <c r="K28" i="42"/>
  <c r="O28" i="42"/>
  <c r="Q28" i="42"/>
  <c r="T28" i="42"/>
  <c r="M37" i="55"/>
  <c r="N37" i="55"/>
  <c r="O37" i="55"/>
  <c r="P37" i="55"/>
  <c r="Q37" i="55"/>
  <c r="R37" i="55"/>
  <c r="S37" i="55"/>
  <c r="I16" i="28"/>
  <c r="K16" i="28"/>
  <c r="O16" i="28"/>
  <c r="Q16" i="28"/>
  <c r="T16" i="28"/>
  <c r="H9" i="55"/>
  <c r="I9" i="55"/>
  <c r="K9" i="55"/>
  <c r="I21" i="35"/>
  <c r="K21" i="35"/>
  <c r="O21" i="35"/>
  <c r="Q21" i="35"/>
  <c r="T21" i="35"/>
  <c r="L9" i="55"/>
  <c r="I24" i="42"/>
  <c r="K24" i="42"/>
  <c r="O24" i="42"/>
  <c r="Q24" i="42"/>
  <c r="T24" i="42"/>
  <c r="M9" i="55"/>
  <c r="N9" i="55"/>
  <c r="O9" i="55"/>
  <c r="P9" i="55"/>
  <c r="Q9" i="55"/>
  <c r="R9" i="55"/>
  <c r="S9" i="55"/>
  <c r="H38" i="55"/>
  <c r="I38" i="55"/>
  <c r="K38" i="55"/>
  <c r="L38" i="55"/>
  <c r="M38" i="55"/>
  <c r="N38" i="55"/>
  <c r="O38" i="55"/>
  <c r="P38" i="55"/>
  <c r="Q38" i="55"/>
  <c r="R38" i="55"/>
  <c r="S38" i="55"/>
  <c r="H39" i="55"/>
  <c r="I39" i="55"/>
  <c r="K39" i="55"/>
  <c r="L39" i="55"/>
  <c r="M39" i="55"/>
  <c r="N39" i="55"/>
  <c r="O39" i="55"/>
  <c r="P39" i="55"/>
  <c r="Q39" i="55"/>
  <c r="R39" i="55"/>
  <c r="S39" i="55"/>
  <c r="H40" i="55"/>
  <c r="I40" i="55"/>
  <c r="K40" i="55"/>
  <c r="L40" i="55"/>
  <c r="I27" i="42"/>
  <c r="K27" i="42"/>
  <c r="O27" i="42"/>
  <c r="Q27" i="42"/>
  <c r="T27" i="42"/>
  <c r="M40" i="55"/>
  <c r="N40" i="55"/>
  <c r="O40" i="55"/>
  <c r="P40" i="55"/>
  <c r="Q40" i="55"/>
  <c r="R40" i="55"/>
  <c r="S40" i="55"/>
  <c r="H41" i="55"/>
  <c r="I41" i="55"/>
  <c r="K41" i="55"/>
  <c r="L41" i="55"/>
  <c r="I13" i="42"/>
  <c r="K13" i="42"/>
  <c r="O13" i="42"/>
  <c r="Q13" i="42"/>
  <c r="T13" i="42"/>
  <c r="M41" i="55"/>
  <c r="N41" i="55"/>
  <c r="O41" i="55"/>
  <c r="P41" i="55"/>
  <c r="Q41" i="55"/>
  <c r="R41" i="55"/>
  <c r="S41" i="55"/>
  <c r="H42" i="55"/>
  <c r="I42" i="55"/>
  <c r="K42" i="55"/>
  <c r="L42" i="55"/>
  <c r="I30" i="42"/>
  <c r="K30" i="42"/>
  <c r="O30" i="42"/>
  <c r="Q30" i="42"/>
  <c r="T30" i="42"/>
  <c r="M42" i="55"/>
  <c r="N42" i="55"/>
  <c r="O42" i="55"/>
  <c r="P42" i="55"/>
  <c r="Q42" i="55"/>
  <c r="R42" i="55"/>
  <c r="S42" i="55"/>
  <c r="H14" i="55"/>
  <c r="I14" i="55"/>
  <c r="K14" i="55"/>
  <c r="L14" i="55"/>
  <c r="M14" i="55"/>
  <c r="N14" i="55"/>
  <c r="O14" i="55"/>
  <c r="P14" i="55"/>
  <c r="Q14" i="55"/>
  <c r="I9" i="47"/>
  <c r="K9" i="47"/>
  <c r="O9" i="47"/>
  <c r="Q9" i="47"/>
  <c r="T9" i="47"/>
  <c r="R14" i="55"/>
  <c r="S14" i="55"/>
  <c r="H26" i="55"/>
  <c r="I26" i="55"/>
  <c r="K26" i="55"/>
  <c r="L26" i="55"/>
  <c r="M26" i="55"/>
  <c r="N26" i="55"/>
  <c r="O26" i="55"/>
  <c r="P26" i="55"/>
  <c r="Q26" i="55"/>
  <c r="R26" i="55"/>
  <c r="S26" i="55"/>
  <c r="H18" i="55"/>
  <c r="I18" i="55"/>
  <c r="K18" i="55"/>
  <c r="L18" i="55"/>
  <c r="I21" i="42"/>
  <c r="K21" i="42"/>
  <c r="O21" i="42"/>
  <c r="Q21" i="42"/>
  <c r="T21" i="42"/>
  <c r="M18" i="55"/>
  <c r="N18" i="55"/>
  <c r="O18" i="55"/>
  <c r="P18" i="55"/>
  <c r="Q18" i="55"/>
  <c r="R18" i="55"/>
  <c r="S18" i="55"/>
  <c r="H23" i="55"/>
  <c r="I23" i="55"/>
  <c r="K23" i="55"/>
  <c r="L23" i="55"/>
  <c r="I32" i="42"/>
  <c r="K32" i="42"/>
  <c r="O32" i="42"/>
  <c r="Q32" i="42"/>
  <c r="T32" i="42"/>
  <c r="M23" i="55"/>
  <c r="N23" i="55"/>
  <c r="O23" i="55"/>
  <c r="P23" i="55"/>
  <c r="Q23" i="55"/>
  <c r="R23" i="55"/>
  <c r="S23" i="55"/>
  <c r="S30" i="55"/>
  <c r="R30" i="55"/>
  <c r="Q30" i="55"/>
  <c r="P30" i="55"/>
  <c r="O30" i="55"/>
  <c r="N30" i="55"/>
  <c r="M30" i="55"/>
  <c r="I18" i="35"/>
  <c r="K18" i="35"/>
  <c r="O18" i="35"/>
  <c r="Q18" i="35"/>
  <c r="T18" i="35"/>
  <c r="L30" i="55"/>
  <c r="K30" i="55"/>
  <c r="I9" i="31"/>
  <c r="O9" i="31"/>
  <c r="Q9" i="31"/>
  <c r="T9" i="31"/>
  <c r="I30" i="55"/>
  <c r="I10" i="28"/>
  <c r="K10" i="28"/>
  <c r="O10" i="28"/>
  <c r="Q10" i="28"/>
  <c r="T10" i="28"/>
  <c r="H30" i="55"/>
  <c r="G31" i="55"/>
  <c r="G10" i="55"/>
  <c r="G20" i="55"/>
  <c r="G11" i="55"/>
  <c r="G36" i="55"/>
  <c r="G12" i="55"/>
  <c r="G25" i="55"/>
  <c r="G16" i="55"/>
  <c r="G19" i="55"/>
  <c r="G5" i="55"/>
  <c r="G33" i="55"/>
  <c r="G27" i="55"/>
  <c r="G24" i="55"/>
  <c r="G17" i="55"/>
  <c r="G21" i="55"/>
  <c r="G35" i="55"/>
  <c r="G34" i="55"/>
  <c r="G28" i="55"/>
  <c r="G6" i="55"/>
  <c r="G22" i="55"/>
  <c r="G8" i="55"/>
  <c r="G32" i="55"/>
  <c r="G7" i="55"/>
  <c r="G13" i="55"/>
  <c r="G37" i="55"/>
  <c r="G9" i="55"/>
  <c r="G38" i="55"/>
  <c r="G39" i="55"/>
  <c r="G40" i="55"/>
  <c r="G41" i="55"/>
  <c r="G42" i="55"/>
  <c r="G14" i="55"/>
  <c r="G26" i="55"/>
  <c r="G18" i="55"/>
  <c r="G23" i="55"/>
  <c r="G30" i="55"/>
  <c r="P6" i="27"/>
  <c r="J6" i="27"/>
  <c r="F50" i="55"/>
  <c r="T50" i="25"/>
  <c r="F20" i="55"/>
  <c r="F11" i="55"/>
  <c r="F31" i="55"/>
  <c r="F36" i="55"/>
  <c r="F10" i="55"/>
  <c r="F12" i="55"/>
  <c r="F25" i="55"/>
  <c r="F16" i="55"/>
  <c r="F19" i="55"/>
  <c r="F5" i="55"/>
  <c r="F33" i="55"/>
  <c r="F27" i="55"/>
  <c r="F24" i="55"/>
  <c r="F17" i="55"/>
  <c r="F21" i="55"/>
  <c r="F35" i="55"/>
  <c r="F34" i="55"/>
  <c r="F28" i="55"/>
  <c r="F6" i="55"/>
  <c r="F22" i="55"/>
  <c r="F8" i="55"/>
  <c r="F32" i="55"/>
  <c r="F7" i="55"/>
  <c r="F13" i="55"/>
  <c r="F37" i="55"/>
  <c r="F9" i="55"/>
  <c r="F38" i="55"/>
  <c r="F39" i="55"/>
  <c r="F40" i="55"/>
  <c r="F41" i="55"/>
  <c r="F42" i="55"/>
  <c r="F14" i="55"/>
  <c r="F26" i="55"/>
  <c r="F18" i="55"/>
  <c r="F23" i="55"/>
  <c r="F30" i="55"/>
  <c r="Q102" i="23"/>
  <c r="N102" i="23"/>
  <c r="I102" i="23"/>
  <c r="P102" i="23"/>
  <c r="O102" i="23"/>
  <c r="J102" i="23"/>
  <c r="Q101" i="23"/>
  <c r="N101" i="23"/>
  <c r="I101" i="23"/>
  <c r="P101" i="23"/>
  <c r="O101" i="23"/>
  <c r="J101" i="23"/>
  <c r="Q100" i="23"/>
  <c r="N100" i="23"/>
  <c r="I100" i="23"/>
  <c r="P100" i="23"/>
  <c r="O100" i="23"/>
  <c r="J100" i="23"/>
  <c r="Q99" i="23"/>
  <c r="N99" i="23"/>
  <c r="I99" i="23"/>
  <c r="P99" i="23"/>
  <c r="O99" i="23"/>
  <c r="J99" i="23"/>
  <c r="Q98" i="23"/>
  <c r="N98" i="23"/>
  <c r="I98" i="23"/>
  <c r="P98" i="23"/>
  <c r="O98" i="23"/>
  <c r="J98" i="23"/>
  <c r="Q97" i="23"/>
  <c r="N97" i="23"/>
  <c r="I97" i="23"/>
  <c r="P97" i="23"/>
  <c r="O97" i="23"/>
  <c r="J97" i="23"/>
  <c r="Q96" i="23"/>
  <c r="N96" i="23"/>
  <c r="I96" i="23"/>
  <c r="P96" i="23"/>
  <c r="O96" i="23"/>
  <c r="J96" i="23"/>
  <c r="Q95" i="23"/>
  <c r="N95" i="23"/>
  <c r="I95" i="23"/>
  <c r="P95" i="23"/>
  <c r="O95" i="23"/>
  <c r="J95" i="23"/>
  <c r="Q94" i="23"/>
  <c r="N94" i="23"/>
  <c r="I94" i="23"/>
  <c r="P94" i="23"/>
  <c r="O94" i="23"/>
  <c r="J94" i="23"/>
  <c r="Q93" i="23"/>
  <c r="N93" i="23"/>
  <c r="I93" i="23"/>
  <c r="P93" i="23"/>
  <c r="O93" i="23"/>
  <c r="J93" i="23"/>
  <c r="Q92" i="23"/>
  <c r="N92" i="23"/>
  <c r="I92" i="23"/>
  <c r="P92" i="23"/>
  <c r="O92" i="23"/>
  <c r="J92" i="23"/>
  <c r="Q91" i="23"/>
  <c r="N91" i="23"/>
  <c r="I91" i="23"/>
  <c r="P91" i="23"/>
  <c r="O91" i="23"/>
  <c r="J91" i="23"/>
  <c r="Q90" i="23"/>
  <c r="N90" i="23"/>
  <c r="I90" i="23"/>
  <c r="P90" i="23"/>
  <c r="O90" i="23"/>
  <c r="J90" i="23"/>
  <c r="Q89" i="23"/>
  <c r="N89" i="23"/>
  <c r="I89" i="23"/>
  <c r="P89" i="23"/>
  <c r="O89" i="23"/>
  <c r="J89" i="23"/>
  <c r="Q88" i="23"/>
  <c r="N88" i="23"/>
  <c r="I88" i="23"/>
  <c r="P88" i="23"/>
  <c r="O88" i="23"/>
  <c r="J88" i="23"/>
  <c r="Q87" i="23"/>
  <c r="N87" i="23"/>
  <c r="I87" i="23"/>
  <c r="P87" i="23"/>
  <c r="O87" i="23"/>
  <c r="J87" i="23"/>
  <c r="Q86" i="23"/>
  <c r="N86" i="23"/>
  <c r="I86" i="23"/>
  <c r="P86" i="23"/>
  <c r="O86" i="23"/>
  <c r="J86" i="23"/>
  <c r="Q85" i="23"/>
  <c r="N85" i="23"/>
  <c r="I85" i="23"/>
  <c r="P85" i="23"/>
  <c r="O85" i="23"/>
  <c r="J85" i="23"/>
  <c r="Q84" i="23"/>
  <c r="N84" i="23"/>
  <c r="I84" i="23"/>
  <c r="P84" i="23"/>
  <c r="O84" i="23"/>
  <c r="J84" i="23"/>
  <c r="Q83" i="23"/>
  <c r="N83" i="23"/>
  <c r="I83" i="23"/>
  <c r="P83" i="23"/>
  <c r="O83" i="23"/>
  <c r="J83" i="23"/>
  <c r="Q82" i="23"/>
  <c r="N82" i="23"/>
  <c r="I82" i="23"/>
  <c r="P82" i="23"/>
  <c r="O82" i="23"/>
  <c r="J82" i="23"/>
  <c r="Q81" i="23"/>
  <c r="N81" i="23"/>
  <c r="I81" i="23"/>
  <c r="P81" i="23"/>
  <c r="O81" i="23"/>
  <c r="J81" i="23"/>
  <c r="Q80" i="23"/>
  <c r="N80" i="23"/>
  <c r="I80" i="23"/>
  <c r="P80" i="23"/>
  <c r="O80" i="23"/>
  <c r="J80" i="23"/>
  <c r="Q79" i="23"/>
  <c r="N79" i="23"/>
  <c r="I79" i="23"/>
  <c r="P79" i="23"/>
  <c r="O79" i="23"/>
  <c r="J79" i="23"/>
  <c r="Q78" i="23"/>
  <c r="N78" i="23"/>
  <c r="I78" i="23"/>
  <c r="P78" i="23"/>
  <c r="O78" i="23"/>
  <c r="J78" i="23"/>
  <c r="Q77" i="23"/>
  <c r="N77" i="23"/>
  <c r="I77" i="23"/>
  <c r="P77" i="23"/>
  <c r="O77" i="23"/>
  <c r="J77" i="23"/>
  <c r="Q76" i="23"/>
  <c r="N76" i="23"/>
  <c r="I76" i="23"/>
  <c r="P76" i="23"/>
  <c r="O76" i="23"/>
  <c r="J76" i="23"/>
  <c r="Q75" i="23"/>
  <c r="N75" i="23"/>
  <c r="I75" i="23"/>
  <c r="P75" i="23"/>
  <c r="O75" i="23"/>
  <c r="J75" i="23"/>
  <c r="Q74" i="23"/>
  <c r="N74" i="23"/>
  <c r="I74" i="23"/>
  <c r="P74" i="23"/>
  <c r="O74" i="23"/>
  <c r="J74" i="23"/>
  <c r="Q73" i="23"/>
  <c r="N73" i="23"/>
  <c r="I73" i="23"/>
  <c r="P73" i="23"/>
  <c r="O73" i="23"/>
  <c r="J73" i="23"/>
  <c r="Q72" i="23"/>
  <c r="N72" i="23"/>
  <c r="I72" i="23"/>
  <c r="P72" i="23"/>
  <c r="O72" i="23"/>
  <c r="J72" i="23"/>
  <c r="Q71" i="23"/>
  <c r="N71" i="23"/>
  <c r="I71" i="23"/>
  <c r="P71" i="23"/>
  <c r="O71" i="23"/>
  <c r="J71" i="23"/>
  <c r="Q70" i="23"/>
  <c r="N70" i="23"/>
  <c r="I70" i="23"/>
  <c r="P70" i="23"/>
  <c r="O70" i="23"/>
  <c r="J70" i="23"/>
  <c r="Q69" i="23"/>
  <c r="N69" i="23"/>
  <c r="I69" i="23"/>
  <c r="P69" i="23"/>
  <c r="O69" i="23"/>
  <c r="J69" i="23"/>
  <c r="Q68" i="23"/>
  <c r="N68" i="23"/>
  <c r="I68" i="23"/>
  <c r="P68" i="23"/>
  <c r="O68" i="23"/>
  <c r="J68" i="23"/>
  <c r="Q67" i="23"/>
  <c r="N67" i="23"/>
  <c r="I67" i="23"/>
  <c r="P67" i="23"/>
  <c r="O67" i="23"/>
  <c r="J67" i="23"/>
  <c r="Q66" i="23"/>
  <c r="N66" i="23"/>
  <c r="I66" i="23"/>
  <c r="P66" i="23"/>
  <c r="O66" i="23"/>
  <c r="J66" i="23"/>
  <c r="Q65" i="23"/>
  <c r="N65" i="23"/>
  <c r="I65" i="23"/>
  <c r="P65" i="23"/>
  <c r="O65" i="23"/>
  <c r="J65" i="23"/>
  <c r="Q64" i="23"/>
  <c r="N64" i="23"/>
  <c r="I64" i="23"/>
  <c r="P64" i="23"/>
  <c r="O64" i="23"/>
  <c r="J64" i="23"/>
  <c r="Q63" i="23"/>
  <c r="N63" i="23"/>
  <c r="I63" i="23"/>
  <c r="P63" i="23"/>
  <c r="O63" i="23"/>
  <c r="J63" i="23"/>
  <c r="Q62" i="23"/>
  <c r="N62" i="23"/>
  <c r="I62" i="23"/>
  <c r="P62" i="23"/>
  <c r="O62" i="23"/>
  <c r="J62" i="23"/>
  <c r="Q61" i="23"/>
  <c r="N61" i="23"/>
  <c r="I61" i="23"/>
  <c r="P61" i="23"/>
  <c r="O61" i="23"/>
  <c r="J61" i="23"/>
  <c r="Q60" i="23"/>
  <c r="N60" i="23"/>
  <c r="I60" i="23"/>
  <c r="P60" i="23"/>
  <c r="O60" i="23"/>
  <c r="J60" i="23"/>
  <c r="Q59" i="23"/>
  <c r="N59" i="23"/>
  <c r="I59" i="23"/>
  <c r="P59" i="23"/>
  <c r="O59" i="23"/>
  <c r="J59" i="23"/>
  <c r="Q58" i="23"/>
  <c r="N58" i="23"/>
  <c r="I58" i="23"/>
  <c r="P58" i="23"/>
  <c r="O58" i="23"/>
  <c r="J58" i="23"/>
  <c r="M55" i="23"/>
  <c r="P41" i="25"/>
  <c r="J41" i="25"/>
  <c r="P6" i="25"/>
  <c r="J6" i="25"/>
  <c r="P6" i="24"/>
  <c r="P41" i="24"/>
  <c r="J41" i="24"/>
  <c r="G57" i="53"/>
  <c r="H57" i="53"/>
  <c r="G97" i="53"/>
  <c r="H97" i="53"/>
  <c r="G65" i="53"/>
  <c r="H65" i="53"/>
  <c r="G95" i="53"/>
  <c r="H95" i="53"/>
  <c r="G68" i="53"/>
  <c r="H68" i="53"/>
  <c r="G51" i="53"/>
  <c r="H51" i="53"/>
  <c r="G72" i="53"/>
  <c r="H72" i="53"/>
  <c r="G73" i="53"/>
  <c r="H73" i="53"/>
  <c r="G59" i="53"/>
  <c r="H59" i="53"/>
  <c r="G75" i="53"/>
  <c r="H75" i="53"/>
  <c r="G67" i="53"/>
  <c r="H67" i="53"/>
  <c r="G86" i="53"/>
  <c r="H86" i="53"/>
  <c r="G76" i="53"/>
  <c r="H76" i="53"/>
  <c r="G61" i="53"/>
  <c r="H61" i="53"/>
  <c r="G71" i="53"/>
  <c r="H71" i="53"/>
  <c r="G49" i="53"/>
  <c r="H49" i="53"/>
  <c r="G66" i="53"/>
  <c r="H66" i="53"/>
  <c r="G93" i="53"/>
  <c r="H93" i="53"/>
  <c r="G87" i="53"/>
  <c r="H87" i="53"/>
  <c r="G89" i="53"/>
  <c r="H89" i="53"/>
  <c r="G74" i="53"/>
  <c r="H74" i="53"/>
  <c r="G91" i="53"/>
  <c r="H91" i="53"/>
  <c r="G70" i="53"/>
  <c r="H70" i="53"/>
  <c r="G84" i="53"/>
  <c r="H84" i="53"/>
  <c r="G78" i="53"/>
  <c r="H78" i="53"/>
  <c r="G99" i="53"/>
  <c r="H99" i="53"/>
  <c r="G100" i="53"/>
  <c r="H100" i="53"/>
  <c r="G53" i="53"/>
  <c r="H53" i="53"/>
  <c r="G98" i="53"/>
  <c r="H98" i="53"/>
  <c r="G83" i="53"/>
  <c r="H83" i="53"/>
  <c r="G58" i="53"/>
  <c r="H58" i="53"/>
  <c r="G48" i="53"/>
  <c r="H48" i="53"/>
  <c r="G64" i="53"/>
  <c r="H64" i="53"/>
  <c r="G52" i="53"/>
  <c r="H52" i="53"/>
  <c r="G63" i="53"/>
  <c r="H63" i="53"/>
  <c r="G60" i="53"/>
  <c r="H60" i="53"/>
  <c r="G56" i="53"/>
  <c r="H56" i="53"/>
  <c r="G50" i="53"/>
  <c r="H50" i="53"/>
  <c r="G82" i="53"/>
  <c r="H82" i="53"/>
  <c r="G80" i="53"/>
  <c r="H80" i="53"/>
  <c r="G88" i="53"/>
  <c r="H88" i="53"/>
  <c r="G85" i="53"/>
  <c r="H85" i="53"/>
  <c r="G102" i="53"/>
  <c r="H102" i="53"/>
  <c r="G101" i="53"/>
  <c r="H101" i="53"/>
  <c r="G54" i="53"/>
  <c r="H54" i="53"/>
  <c r="G69" i="53"/>
  <c r="H69" i="53"/>
  <c r="G79" i="53"/>
  <c r="H79" i="53"/>
  <c r="G77" i="53"/>
  <c r="H77" i="53"/>
  <c r="G96" i="53"/>
  <c r="H96" i="53"/>
  <c r="G92" i="53"/>
  <c r="H92" i="53"/>
  <c r="G94" i="53"/>
  <c r="H94" i="53"/>
  <c r="G90" i="53"/>
  <c r="H90" i="53"/>
  <c r="G103" i="53"/>
  <c r="H103" i="53"/>
  <c r="G104" i="53"/>
  <c r="H104" i="53"/>
  <c r="G105" i="53"/>
  <c r="H105" i="53"/>
  <c r="G106" i="53"/>
  <c r="H106" i="53"/>
  <c r="G107" i="53"/>
  <c r="H107" i="53"/>
  <c r="H55" i="53"/>
  <c r="G55" i="53"/>
  <c r="H24" i="53"/>
  <c r="H6" i="53"/>
  <c r="H10" i="53"/>
  <c r="H17" i="53"/>
  <c r="H7" i="53"/>
  <c r="H29" i="53"/>
  <c r="H27" i="53"/>
  <c r="H14" i="53"/>
  <c r="H8" i="53"/>
  <c r="H12" i="53"/>
  <c r="H31" i="53"/>
  <c r="H23" i="53"/>
  <c r="H19" i="53"/>
  <c r="H34" i="53"/>
  <c r="H25" i="53"/>
  <c r="H35" i="53"/>
  <c r="H18" i="53"/>
  <c r="H26" i="53"/>
  <c r="H13" i="53"/>
  <c r="H32" i="53"/>
  <c r="H36" i="53"/>
  <c r="H9" i="53"/>
  <c r="H37" i="53"/>
  <c r="H38" i="53"/>
  <c r="H21" i="53"/>
  <c r="H39" i="53"/>
  <c r="H11" i="53"/>
  <c r="H40" i="53"/>
  <c r="H30" i="53"/>
  <c r="H15" i="53"/>
  <c r="H20" i="53"/>
  <c r="H41" i="53"/>
  <c r="H42" i="53"/>
  <c r="H16" i="53"/>
  <c r="H28" i="53"/>
  <c r="H33" i="53"/>
  <c r="H43" i="53"/>
  <c r="H44" i="53"/>
  <c r="H5" i="53"/>
  <c r="H22" i="53"/>
  <c r="G24" i="53"/>
  <c r="G6" i="53"/>
  <c r="G10" i="53"/>
  <c r="G17" i="53"/>
  <c r="G7" i="53"/>
  <c r="G29" i="53"/>
  <c r="G27" i="53"/>
  <c r="G14" i="53"/>
  <c r="G8" i="53"/>
  <c r="G12" i="53"/>
  <c r="G31" i="53"/>
  <c r="G23" i="53"/>
  <c r="G19" i="53"/>
  <c r="G34" i="53"/>
  <c r="G25" i="53"/>
  <c r="G35" i="53"/>
  <c r="G18" i="53"/>
  <c r="G26" i="53"/>
  <c r="G13" i="53"/>
  <c r="G32" i="53"/>
  <c r="G36" i="53"/>
  <c r="G9" i="53"/>
  <c r="G37" i="53"/>
  <c r="G38" i="53"/>
  <c r="G21" i="53"/>
  <c r="G39" i="53"/>
  <c r="G11" i="53"/>
  <c r="G40" i="53"/>
  <c r="G30" i="53"/>
  <c r="G15" i="53"/>
  <c r="G20" i="53"/>
  <c r="G41" i="53"/>
  <c r="G42" i="53"/>
  <c r="G16" i="53"/>
  <c r="G28" i="53"/>
  <c r="G33" i="53"/>
  <c r="G43" i="53"/>
  <c r="G44" i="53"/>
  <c r="G5" i="53"/>
  <c r="G22" i="53"/>
  <c r="J6" i="58"/>
  <c r="J6" i="22"/>
  <c r="P6" i="22"/>
  <c r="I6" i="22"/>
  <c r="P41" i="21"/>
  <c r="P6" i="21"/>
  <c r="J6" i="21"/>
  <c r="G6" i="21"/>
  <c r="M6" i="21"/>
  <c r="S165" i="58"/>
  <c r="M111" i="58"/>
  <c r="N111" i="58"/>
  <c r="O165" i="58"/>
  <c r="G111" i="58"/>
  <c r="H111" i="58"/>
  <c r="I165" i="58"/>
  <c r="R165" i="58"/>
  <c r="P165" i="58"/>
  <c r="J165" i="58"/>
  <c r="A152" i="58"/>
  <c r="A153" i="58"/>
  <c r="A154" i="58"/>
  <c r="A155" i="58"/>
  <c r="A156" i="58"/>
  <c r="A157" i="58"/>
  <c r="A158" i="58"/>
  <c r="A159" i="58"/>
  <c r="A160" i="58"/>
  <c r="A161" i="58"/>
  <c r="A162" i="58"/>
  <c r="A163" i="58"/>
  <c r="A164" i="58"/>
  <c r="A165" i="58"/>
  <c r="S164" i="58"/>
  <c r="O164" i="58"/>
  <c r="I164" i="58"/>
  <c r="R164" i="58"/>
  <c r="P164" i="58"/>
  <c r="J164" i="58"/>
  <c r="S163" i="58"/>
  <c r="O163" i="58"/>
  <c r="I163" i="58"/>
  <c r="R163" i="58"/>
  <c r="P163" i="58"/>
  <c r="J163" i="58"/>
  <c r="S162" i="58"/>
  <c r="O162" i="58"/>
  <c r="I162" i="58"/>
  <c r="R162" i="58"/>
  <c r="P162" i="58"/>
  <c r="J162" i="58"/>
  <c r="S161" i="58"/>
  <c r="O161" i="58"/>
  <c r="I161" i="58"/>
  <c r="R161" i="58"/>
  <c r="P161" i="58"/>
  <c r="J161" i="58"/>
  <c r="S160" i="58"/>
  <c r="O160" i="58"/>
  <c r="I160" i="58"/>
  <c r="R160" i="58"/>
  <c r="P160" i="58"/>
  <c r="J160" i="58"/>
  <c r="S159" i="58"/>
  <c r="O159" i="58"/>
  <c r="I159" i="58"/>
  <c r="R159" i="58"/>
  <c r="P159" i="58"/>
  <c r="J159" i="58"/>
  <c r="S158" i="58"/>
  <c r="O158" i="58"/>
  <c r="I158" i="58"/>
  <c r="R158" i="58"/>
  <c r="P158" i="58"/>
  <c r="J158" i="58"/>
  <c r="S157" i="58"/>
  <c r="O157" i="58"/>
  <c r="I157" i="58"/>
  <c r="R157" i="58"/>
  <c r="P157" i="58"/>
  <c r="J157" i="58"/>
  <c r="S156" i="58"/>
  <c r="O156" i="58"/>
  <c r="I156" i="58"/>
  <c r="R156" i="58"/>
  <c r="P156" i="58"/>
  <c r="J156" i="58"/>
  <c r="S155" i="58"/>
  <c r="O155" i="58"/>
  <c r="I155" i="58"/>
  <c r="R155" i="58"/>
  <c r="P155" i="58"/>
  <c r="J155" i="58"/>
  <c r="S154" i="58"/>
  <c r="O154" i="58"/>
  <c r="I154" i="58"/>
  <c r="R154" i="58"/>
  <c r="P154" i="58"/>
  <c r="J154" i="58"/>
  <c r="S153" i="58"/>
  <c r="O153" i="58"/>
  <c r="I153" i="58"/>
  <c r="R153" i="58"/>
  <c r="P153" i="58"/>
  <c r="J153" i="58"/>
  <c r="S152" i="58"/>
  <c r="O152" i="58"/>
  <c r="I152" i="58"/>
  <c r="R152" i="58"/>
  <c r="P152" i="58"/>
  <c r="J152" i="58"/>
  <c r="S151" i="58"/>
  <c r="O151" i="58"/>
  <c r="I151" i="58"/>
  <c r="R151" i="58"/>
  <c r="P151" i="58"/>
  <c r="J151" i="58"/>
  <c r="S149" i="58"/>
  <c r="O149" i="58"/>
  <c r="I149" i="58"/>
  <c r="R149" i="58"/>
  <c r="P149" i="58"/>
  <c r="J149" i="58"/>
  <c r="A136" i="58"/>
  <c r="A137" i="58"/>
  <c r="A138" i="58"/>
  <c r="A139" i="58"/>
  <c r="A140" i="58"/>
  <c r="A141" i="58"/>
  <c r="A142" i="58"/>
  <c r="A143" i="58"/>
  <c r="A144" i="58"/>
  <c r="A145" i="58"/>
  <c r="A146" i="58"/>
  <c r="A147" i="58"/>
  <c r="A148" i="58"/>
  <c r="A149" i="58"/>
  <c r="S148" i="58"/>
  <c r="O148" i="58"/>
  <c r="I148" i="58"/>
  <c r="R148" i="58"/>
  <c r="P148" i="58"/>
  <c r="J148" i="58"/>
  <c r="S147" i="58"/>
  <c r="O147" i="58"/>
  <c r="I147" i="58"/>
  <c r="R147" i="58"/>
  <c r="P147" i="58"/>
  <c r="J147" i="58"/>
  <c r="S146" i="58"/>
  <c r="O146" i="58"/>
  <c r="I146" i="58"/>
  <c r="R146" i="58"/>
  <c r="P146" i="58"/>
  <c r="J146" i="58"/>
  <c r="S145" i="58"/>
  <c r="O145" i="58"/>
  <c r="I145" i="58"/>
  <c r="R145" i="58"/>
  <c r="P145" i="58"/>
  <c r="J145" i="58"/>
  <c r="S144" i="58"/>
  <c r="O144" i="58"/>
  <c r="I144" i="58"/>
  <c r="R144" i="58"/>
  <c r="P144" i="58"/>
  <c r="J144" i="58"/>
  <c r="S143" i="58"/>
  <c r="O143" i="58"/>
  <c r="I143" i="58"/>
  <c r="R143" i="58"/>
  <c r="P143" i="58"/>
  <c r="J143" i="58"/>
  <c r="S142" i="58"/>
  <c r="O142" i="58"/>
  <c r="I142" i="58"/>
  <c r="R142" i="58"/>
  <c r="P142" i="58"/>
  <c r="J142" i="58"/>
  <c r="S141" i="58"/>
  <c r="O141" i="58"/>
  <c r="I141" i="58"/>
  <c r="R141" i="58"/>
  <c r="P141" i="58"/>
  <c r="J141" i="58"/>
  <c r="S140" i="58"/>
  <c r="O140" i="58"/>
  <c r="I140" i="58"/>
  <c r="R140" i="58"/>
  <c r="P140" i="58"/>
  <c r="J140" i="58"/>
  <c r="S139" i="58"/>
  <c r="O139" i="58"/>
  <c r="I139" i="58"/>
  <c r="R139" i="58"/>
  <c r="P139" i="58"/>
  <c r="J139" i="58"/>
  <c r="S138" i="58"/>
  <c r="O138" i="58"/>
  <c r="I138" i="58"/>
  <c r="R138" i="58"/>
  <c r="P138" i="58"/>
  <c r="J138" i="58"/>
  <c r="S137" i="58"/>
  <c r="O137" i="58"/>
  <c r="I137" i="58"/>
  <c r="R137" i="58"/>
  <c r="P137" i="58"/>
  <c r="J137" i="58"/>
  <c r="S136" i="58"/>
  <c r="O136" i="58"/>
  <c r="I136" i="58"/>
  <c r="R136" i="58"/>
  <c r="P136" i="58"/>
  <c r="J136" i="58"/>
  <c r="S135" i="58"/>
  <c r="O135" i="58"/>
  <c r="I135" i="58"/>
  <c r="R135" i="58"/>
  <c r="P135" i="58"/>
  <c r="J135" i="58"/>
  <c r="S133" i="58"/>
  <c r="O133" i="58"/>
  <c r="I133" i="58"/>
  <c r="R133" i="58"/>
  <c r="P133" i="58"/>
  <c r="J133" i="58"/>
  <c r="A115" i="58"/>
  <c r="A116" i="58"/>
  <c r="A117" i="58"/>
  <c r="A118" i="58"/>
  <c r="A119" i="58"/>
  <c r="A120" i="58"/>
  <c r="A121" i="58"/>
  <c r="A122" i="58"/>
  <c r="A123" i="58"/>
  <c r="A124" i="58"/>
  <c r="A125" i="58"/>
  <c r="A126" i="58"/>
  <c r="A127" i="58"/>
  <c r="A128" i="58"/>
  <c r="A129" i="58"/>
  <c r="A130" i="58"/>
  <c r="A131" i="58"/>
  <c r="A132" i="58"/>
  <c r="A133" i="58"/>
  <c r="S132" i="58"/>
  <c r="O132" i="58"/>
  <c r="I132" i="58"/>
  <c r="R132" i="58"/>
  <c r="P132" i="58"/>
  <c r="J132" i="58"/>
  <c r="S131" i="58"/>
  <c r="O131" i="58"/>
  <c r="I131" i="58"/>
  <c r="R131" i="58"/>
  <c r="P131" i="58"/>
  <c r="J131" i="58"/>
  <c r="S130" i="58"/>
  <c r="O130" i="58"/>
  <c r="I130" i="58"/>
  <c r="R130" i="58"/>
  <c r="P130" i="58"/>
  <c r="J130" i="58"/>
  <c r="S129" i="58"/>
  <c r="O129" i="58"/>
  <c r="I129" i="58"/>
  <c r="R129" i="58"/>
  <c r="P129" i="58"/>
  <c r="J129" i="58"/>
  <c r="S128" i="58"/>
  <c r="O128" i="58"/>
  <c r="I128" i="58"/>
  <c r="R128" i="58"/>
  <c r="P128" i="58"/>
  <c r="J128" i="58"/>
  <c r="S127" i="58"/>
  <c r="O127" i="58"/>
  <c r="I127" i="58"/>
  <c r="R127" i="58"/>
  <c r="P127" i="58"/>
  <c r="J127" i="58"/>
  <c r="S126" i="58"/>
  <c r="O126" i="58"/>
  <c r="I126" i="58"/>
  <c r="R126" i="58"/>
  <c r="P126" i="58"/>
  <c r="J126" i="58"/>
  <c r="S125" i="58"/>
  <c r="O125" i="58"/>
  <c r="I125" i="58"/>
  <c r="R125" i="58"/>
  <c r="P125" i="58"/>
  <c r="J125" i="58"/>
  <c r="S124" i="58"/>
  <c r="O124" i="58"/>
  <c r="I124" i="58"/>
  <c r="R124" i="58"/>
  <c r="P124" i="58"/>
  <c r="J124" i="58"/>
  <c r="S123" i="58"/>
  <c r="O123" i="58"/>
  <c r="I123" i="58"/>
  <c r="R123" i="58"/>
  <c r="P123" i="58"/>
  <c r="J123" i="58"/>
  <c r="S122" i="58"/>
  <c r="O122" i="58"/>
  <c r="I122" i="58"/>
  <c r="R122" i="58"/>
  <c r="P122" i="58"/>
  <c r="J122" i="58"/>
  <c r="S121" i="58"/>
  <c r="O121" i="58"/>
  <c r="I121" i="58"/>
  <c r="R121" i="58"/>
  <c r="P121" i="58"/>
  <c r="J121" i="58"/>
  <c r="S120" i="58"/>
  <c r="O120" i="58"/>
  <c r="I120" i="58"/>
  <c r="R120" i="58"/>
  <c r="P120" i="58"/>
  <c r="J120" i="58"/>
  <c r="S119" i="58"/>
  <c r="O119" i="58"/>
  <c r="I119" i="58"/>
  <c r="R119" i="58"/>
  <c r="P119" i="58"/>
  <c r="J119" i="58"/>
  <c r="S118" i="58"/>
  <c r="O118" i="58"/>
  <c r="I118" i="58"/>
  <c r="R118" i="58"/>
  <c r="P118" i="58"/>
  <c r="J118" i="58"/>
  <c r="S117" i="58"/>
  <c r="O117" i="58"/>
  <c r="I117" i="58"/>
  <c r="R117" i="58"/>
  <c r="P117" i="58"/>
  <c r="J117" i="58"/>
  <c r="S116" i="58"/>
  <c r="O116" i="58"/>
  <c r="I116" i="58"/>
  <c r="R116" i="58"/>
  <c r="P116" i="58"/>
  <c r="J116" i="58"/>
  <c r="S115" i="58"/>
  <c r="O115" i="58"/>
  <c r="I115" i="58"/>
  <c r="R115" i="58"/>
  <c r="P115" i="58"/>
  <c r="J115" i="58"/>
  <c r="S114" i="58"/>
  <c r="O114" i="58"/>
  <c r="I114" i="58"/>
  <c r="R114" i="58"/>
  <c r="P114" i="58"/>
  <c r="J114" i="58"/>
  <c r="S108" i="58"/>
  <c r="M76" i="58"/>
  <c r="N76" i="58"/>
  <c r="O108" i="58"/>
  <c r="G76" i="58"/>
  <c r="H76" i="58"/>
  <c r="I108" i="58"/>
  <c r="R108" i="58"/>
  <c r="P108" i="58"/>
  <c r="J108" i="58"/>
  <c r="A80" i="58"/>
  <c r="A81" i="58"/>
  <c r="A82" i="58"/>
  <c r="A83" i="58"/>
  <c r="A84" i="58"/>
  <c r="A85" i="58"/>
  <c r="A86" i="58"/>
  <c r="A87" i="58"/>
  <c r="A88" i="58"/>
  <c r="A89" i="58"/>
  <c r="A90" i="58"/>
  <c r="A91" i="58"/>
  <c r="A92" i="58"/>
  <c r="A93" i="58"/>
  <c r="A94" i="58"/>
  <c r="A95" i="58"/>
  <c r="A96" i="58"/>
  <c r="A97" i="58"/>
  <c r="A98" i="58"/>
  <c r="A99" i="58"/>
  <c r="A100" i="58"/>
  <c r="A101" i="58"/>
  <c r="A102" i="58"/>
  <c r="A103" i="58"/>
  <c r="A104" i="58"/>
  <c r="A105" i="58"/>
  <c r="A106" i="58"/>
  <c r="A107" i="58"/>
  <c r="A108" i="58"/>
  <c r="S107" i="58"/>
  <c r="O107" i="58"/>
  <c r="I107" i="58"/>
  <c r="R107" i="58"/>
  <c r="P107" i="58"/>
  <c r="J107" i="58"/>
  <c r="S106" i="58"/>
  <c r="O106" i="58"/>
  <c r="I106" i="58"/>
  <c r="R106" i="58"/>
  <c r="P106" i="58"/>
  <c r="J106" i="58"/>
  <c r="S105" i="58"/>
  <c r="O105" i="58"/>
  <c r="I105" i="58"/>
  <c r="R105" i="58"/>
  <c r="P105" i="58"/>
  <c r="J105" i="58"/>
  <c r="S104" i="58"/>
  <c r="O104" i="58"/>
  <c r="I104" i="58"/>
  <c r="R104" i="58"/>
  <c r="P104" i="58"/>
  <c r="J104" i="58"/>
  <c r="S103" i="58"/>
  <c r="O103" i="58"/>
  <c r="I103" i="58"/>
  <c r="R103" i="58"/>
  <c r="P103" i="58"/>
  <c r="J103" i="58"/>
  <c r="S102" i="58"/>
  <c r="O102" i="58"/>
  <c r="I102" i="58"/>
  <c r="R102" i="58"/>
  <c r="P102" i="58"/>
  <c r="J102" i="58"/>
  <c r="S101" i="58"/>
  <c r="O101" i="58"/>
  <c r="I101" i="58"/>
  <c r="R101" i="58"/>
  <c r="P101" i="58"/>
  <c r="J101" i="58"/>
  <c r="S100" i="58"/>
  <c r="O100" i="58"/>
  <c r="I100" i="58"/>
  <c r="R100" i="58"/>
  <c r="P100" i="58"/>
  <c r="J100" i="58"/>
  <c r="S99" i="58"/>
  <c r="O99" i="58"/>
  <c r="I99" i="58"/>
  <c r="R99" i="58"/>
  <c r="P99" i="58"/>
  <c r="J99" i="58"/>
  <c r="S98" i="58"/>
  <c r="O98" i="58"/>
  <c r="I98" i="58"/>
  <c r="R98" i="58"/>
  <c r="P98" i="58"/>
  <c r="J98" i="58"/>
  <c r="S97" i="58"/>
  <c r="O97" i="58"/>
  <c r="I97" i="58"/>
  <c r="R97" i="58"/>
  <c r="P97" i="58"/>
  <c r="J97" i="58"/>
  <c r="S96" i="58"/>
  <c r="O96" i="58"/>
  <c r="I96" i="58"/>
  <c r="R96" i="58"/>
  <c r="P96" i="58"/>
  <c r="J96" i="58"/>
  <c r="S95" i="58"/>
  <c r="O95" i="58"/>
  <c r="I95" i="58"/>
  <c r="R95" i="58"/>
  <c r="P95" i="58"/>
  <c r="J95" i="58"/>
  <c r="S94" i="58"/>
  <c r="O94" i="58"/>
  <c r="I94" i="58"/>
  <c r="R94" i="58"/>
  <c r="P94" i="58"/>
  <c r="J94" i="58"/>
  <c r="S93" i="58"/>
  <c r="O93" i="58"/>
  <c r="I93" i="58"/>
  <c r="R93" i="58"/>
  <c r="P93" i="58"/>
  <c r="J93" i="58"/>
  <c r="S92" i="58"/>
  <c r="O92" i="58"/>
  <c r="I92" i="58"/>
  <c r="R92" i="58"/>
  <c r="P92" i="58"/>
  <c r="J92" i="58"/>
  <c r="S91" i="58"/>
  <c r="O91" i="58"/>
  <c r="I91" i="58"/>
  <c r="R91" i="58"/>
  <c r="P91" i="58"/>
  <c r="J91" i="58"/>
  <c r="S90" i="58"/>
  <c r="O90" i="58"/>
  <c r="I90" i="58"/>
  <c r="R90" i="58"/>
  <c r="P90" i="58"/>
  <c r="J90" i="58"/>
  <c r="S89" i="58"/>
  <c r="O89" i="58"/>
  <c r="I89" i="58"/>
  <c r="R89" i="58"/>
  <c r="P89" i="58"/>
  <c r="J89" i="58"/>
  <c r="S88" i="58"/>
  <c r="O88" i="58"/>
  <c r="I88" i="58"/>
  <c r="R88" i="58"/>
  <c r="P88" i="58"/>
  <c r="J88" i="58"/>
  <c r="S87" i="58"/>
  <c r="O87" i="58"/>
  <c r="I87" i="58"/>
  <c r="R87" i="58"/>
  <c r="P87" i="58"/>
  <c r="J87" i="58"/>
  <c r="S86" i="58"/>
  <c r="O86" i="58"/>
  <c r="I86" i="58"/>
  <c r="R86" i="58"/>
  <c r="P86" i="58"/>
  <c r="J86" i="58"/>
  <c r="S85" i="58"/>
  <c r="O85" i="58"/>
  <c r="I85" i="58"/>
  <c r="R85" i="58"/>
  <c r="P85" i="58"/>
  <c r="J85" i="58"/>
  <c r="S84" i="58"/>
  <c r="O84" i="58"/>
  <c r="I84" i="58"/>
  <c r="R84" i="58"/>
  <c r="P84" i="58"/>
  <c r="J84" i="58"/>
  <c r="S83" i="58"/>
  <c r="O83" i="58"/>
  <c r="I83" i="58"/>
  <c r="R83" i="58"/>
  <c r="P83" i="58"/>
  <c r="J83" i="58"/>
  <c r="S82" i="58"/>
  <c r="O82" i="58"/>
  <c r="I82" i="58"/>
  <c r="R82" i="58"/>
  <c r="P82" i="58"/>
  <c r="J82" i="58"/>
  <c r="S81" i="58"/>
  <c r="O81" i="58"/>
  <c r="I81" i="58"/>
  <c r="R81" i="58"/>
  <c r="P81" i="58"/>
  <c r="J81" i="58"/>
  <c r="S80" i="58"/>
  <c r="O80" i="58"/>
  <c r="I80" i="58"/>
  <c r="R80" i="58"/>
  <c r="P80" i="58"/>
  <c r="J80" i="58"/>
  <c r="S79" i="58"/>
  <c r="O79" i="58"/>
  <c r="I79" i="58"/>
  <c r="R79" i="58"/>
  <c r="P79" i="58"/>
  <c r="J79" i="58"/>
  <c r="M41" i="58"/>
  <c r="N41" i="58"/>
  <c r="O73" i="58"/>
  <c r="G41" i="58"/>
  <c r="H41" i="58"/>
  <c r="I73" i="58"/>
  <c r="J41" i="58"/>
  <c r="K73" i="58"/>
  <c r="P41" i="58"/>
  <c r="Q73" i="58"/>
  <c r="T73" i="58"/>
  <c r="S73" i="58"/>
  <c r="R73" i="58"/>
  <c r="P73" i="58"/>
  <c r="J73" i="58"/>
  <c r="A45" i="58"/>
  <c r="A46" i="58"/>
  <c r="A47" i="58"/>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O72" i="58"/>
  <c r="I72" i="58"/>
  <c r="K72" i="58"/>
  <c r="Q72" i="58"/>
  <c r="T72" i="58"/>
  <c r="S72" i="58"/>
  <c r="R72" i="58"/>
  <c r="P72" i="58"/>
  <c r="J72" i="58"/>
  <c r="O71" i="58"/>
  <c r="I71" i="58"/>
  <c r="K71" i="58"/>
  <c r="Q71" i="58"/>
  <c r="T71" i="58"/>
  <c r="S71" i="58"/>
  <c r="R71" i="58"/>
  <c r="P71" i="58"/>
  <c r="J71" i="58"/>
  <c r="O70" i="58"/>
  <c r="I70" i="58"/>
  <c r="K70" i="58"/>
  <c r="Q70" i="58"/>
  <c r="T70" i="58"/>
  <c r="S70" i="58"/>
  <c r="R70" i="58"/>
  <c r="P70" i="58"/>
  <c r="J70" i="58"/>
  <c r="O69" i="58"/>
  <c r="I69" i="58"/>
  <c r="K69" i="58"/>
  <c r="Q69" i="58"/>
  <c r="T69" i="58"/>
  <c r="S69" i="58"/>
  <c r="R69" i="58"/>
  <c r="P69" i="58"/>
  <c r="J69" i="58"/>
  <c r="O68" i="58"/>
  <c r="I68" i="58"/>
  <c r="K68" i="58"/>
  <c r="Q68" i="58"/>
  <c r="T68" i="58"/>
  <c r="S68" i="58"/>
  <c r="R68" i="58"/>
  <c r="P68" i="58"/>
  <c r="J68" i="58"/>
  <c r="O67" i="58"/>
  <c r="I67" i="58"/>
  <c r="K67" i="58"/>
  <c r="Q67" i="58"/>
  <c r="T67" i="58"/>
  <c r="S67" i="58"/>
  <c r="R67" i="58"/>
  <c r="P67" i="58"/>
  <c r="J67" i="58"/>
  <c r="O66" i="58"/>
  <c r="I66" i="58"/>
  <c r="K66" i="58"/>
  <c r="Q66" i="58"/>
  <c r="T66" i="58"/>
  <c r="S66" i="58"/>
  <c r="R66" i="58"/>
  <c r="P66" i="58"/>
  <c r="J66" i="58"/>
  <c r="O65" i="58"/>
  <c r="I65" i="58"/>
  <c r="K65" i="58"/>
  <c r="Q65" i="58"/>
  <c r="T65" i="58"/>
  <c r="S65" i="58"/>
  <c r="R65" i="58"/>
  <c r="P65" i="58"/>
  <c r="J65" i="58"/>
  <c r="O64" i="58"/>
  <c r="I64" i="58"/>
  <c r="K64" i="58"/>
  <c r="Q64" i="58"/>
  <c r="T64" i="58"/>
  <c r="S64" i="58"/>
  <c r="R64" i="58"/>
  <c r="P64" i="58"/>
  <c r="J64" i="58"/>
  <c r="O63" i="58"/>
  <c r="I63" i="58"/>
  <c r="K63" i="58"/>
  <c r="Q63" i="58"/>
  <c r="T63" i="58"/>
  <c r="S63" i="58"/>
  <c r="R63" i="58"/>
  <c r="P63" i="58"/>
  <c r="J63" i="58"/>
  <c r="O62" i="58"/>
  <c r="I62" i="58"/>
  <c r="K62" i="58"/>
  <c r="Q62" i="58"/>
  <c r="T62" i="58"/>
  <c r="S62" i="58"/>
  <c r="R62" i="58"/>
  <c r="P62" i="58"/>
  <c r="J62" i="58"/>
  <c r="O61" i="58"/>
  <c r="I61" i="58"/>
  <c r="K61" i="58"/>
  <c r="Q61" i="58"/>
  <c r="T61" i="58"/>
  <c r="S61" i="58"/>
  <c r="R61" i="58"/>
  <c r="P61" i="58"/>
  <c r="J61" i="58"/>
  <c r="O60" i="58"/>
  <c r="I60" i="58"/>
  <c r="K60" i="58"/>
  <c r="Q60" i="58"/>
  <c r="T60" i="58"/>
  <c r="S60" i="58"/>
  <c r="R60" i="58"/>
  <c r="P60" i="58"/>
  <c r="J60" i="58"/>
  <c r="O59" i="58"/>
  <c r="I59" i="58"/>
  <c r="K59" i="58"/>
  <c r="Q59" i="58"/>
  <c r="T59" i="58"/>
  <c r="S59" i="58"/>
  <c r="R59" i="58"/>
  <c r="P59" i="58"/>
  <c r="J59" i="58"/>
  <c r="O58" i="58"/>
  <c r="I58" i="58"/>
  <c r="K58" i="58"/>
  <c r="Q58" i="58"/>
  <c r="T58" i="58"/>
  <c r="S58" i="58"/>
  <c r="R58" i="58"/>
  <c r="P58" i="58"/>
  <c r="J58" i="58"/>
  <c r="O57" i="58"/>
  <c r="I57" i="58"/>
  <c r="K57" i="58"/>
  <c r="Q57" i="58"/>
  <c r="T57" i="58"/>
  <c r="S57" i="58"/>
  <c r="R57" i="58"/>
  <c r="P57" i="58"/>
  <c r="J57" i="58"/>
  <c r="O56" i="58"/>
  <c r="I56" i="58"/>
  <c r="K56" i="58"/>
  <c r="Q56" i="58"/>
  <c r="T56" i="58"/>
  <c r="S56" i="58"/>
  <c r="R56" i="58"/>
  <c r="P56" i="58"/>
  <c r="J56" i="58"/>
  <c r="O55" i="58"/>
  <c r="I55" i="58"/>
  <c r="K55" i="58"/>
  <c r="Q55" i="58"/>
  <c r="T55" i="58"/>
  <c r="S55" i="58"/>
  <c r="R55" i="58"/>
  <c r="P55" i="58"/>
  <c r="J55" i="58"/>
  <c r="O54" i="58"/>
  <c r="I54" i="58"/>
  <c r="K54" i="58"/>
  <c r="Q54" i="58"/>
  <c r="T54" i="58"/>
  <c r="S54" i="58"/>
  <c r="R54" i="58"/>
  <c r="P54" i="58"/>
  <c r="J54" i="58"/>
  <c r="O53" i="58"/>
  <c r="I53" i="58"/>
  <c r="K53" i="58"/>
  <c r="Q53" i="58"/>
  <c r="T53" i="58"/>
  <c r="S53" i="58"/>
  <c r="R53" i="58"/>
  <c r="P53" i="58"/>
  <c r="J53" i="58"/>
  <c r="O52" i="58"/>
  <c r="I52" i="58"/>
  <c r="K52" i="58"/>
  <c r="Q52" i="58"/>
  <c r="T52" i="58"/>
  <c r="S52" i="58"/>
  <c r="R52" i="58"/>
  <c r="P52" i="58"/>
  <c r="J52" i="58"/>
  <c r="O51" i="58"/>
  <c r="I51" i="58"/>
  <c r="K51" i="58"/>
  <c r="Q51" i="58"/>
  <c r="T51" i="58"/>
  <c r="S51" i="58"/>
  <c r="R51" i="58"/>
  <c r="P51" i="58"/>
  <c r="J51" i="58"/>
  <c r="O50" i="58"/>
  <c r="I50" i="58"/>
  <c r="K50" i="58"/>
  <c r="Q50" i="58"/>
  <c r="T50" i="58"/>
  <c r="S50" i="58"/>
  <c r="R50" i="58"/>
  <c r="P50" i="58"/>
  <c r="J50" i="58"/>
  <c r="O49" i="58"/>
  <c r="I49" i="58"/>
  <c r="K49" i="58"/>
  <c r="Q49" i="58"/>
  <c r="T49" i="58"/>
  <c r="S49" i="58"/>
  <c r="R49" i="58"/>
  <c r="P49" i="58"/>
  <c r="J49" i="58"/>
  <c r="O48" i="58"/>
  <c r="I48" i="58"/>
  <c r="K48" i="58"/>
  <c r="Q48" i="58"/>
  <c r="T48" i="58"/>
  <c r="S48" i="58"/>
  <c r="R48" i="58"/>
  <c r="P48" i="58"/>
  <c r="J48" i="58"/>
  <c r="O47" i="58"/>
  <c r="I47" i="58"/>
  <c r="K47" i="58"/>
  <c r="Q47" i="58"/>
  <c r="T47" i="58"/>
  <c r="S47" i="58"/>
  <c r="R47" i="58"/>
  <c r="P47" i="58"/>
  <c r="J47" i="58"/>
  <c r="O46" i="58"/>
  <c r="I46" i="58"/>
  <c r="K46" i="58"/>
  <c r="Q46" i="58"/>
  <c r="T46" i="58"/>
  <c r="S46" i="58"/>
  <c r="R46" i="58"/>
  <c r="P46" i="58"/>
  <c r="J46" i="58"/>
  <c r="O45" i="58"/>
  <c r="I45" i="58"/>
  <c r="K45" i="58"/>
  <c r="Q45" i="58"/>
  <c r="T45" i="58"/>
  <c r="S45" i="58"/>
  <c r="R45" i="58"/>
  <c r="P45" i="58"/>
  <c r="J45" i="58"/>
  <c r="O44" i="58"/>
  <c r="I44" i="58"/>
  <c r="K44" i="58"/>
  <c r="Q44" i="58"/>
  <c r="T44" i="58"/>
  <c r="S44" i="58"/>
  <c r="R44" i="58"/>
  <c r="P44" i="58"/>
  <c r="J44" i="58"/>
  <c r="P6" i="58"/>
  <c r="M6" i="58"/>
  <c r="N6" i="58"/>
  <c r="O38" i="58"/>
  <c r="G6" i="58"/>
  <c r="H6" i="58"/>
  <c r="I38" i="58"/>
  <c r="K38" i="58"/>
  <c r="Q38" i="58"/>
  <c r="T38" i="58"/>
  <c r="S38" i="58"/>
  <c r="R38" i="58"/>
  <c r="P38" i="58"/>
  <c r="J38"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O37" i="58"/>
  <c r="I37" i="58"/>
  <c r="K37" i="58"/>
  <c r="Q37" i="58"/>
  <c r="T37" i="58"/>
  <c r="S37" i="58"/>
  <c r="R37" i="58"/>
  <c r="P37" i="58"/>
  <c r="J37" i="58"/>
  <c r="O36" i="58"/>
  <c r="I36" i="58"/>
  <c r="K36" i="58"/>
  <c r="Q36" i="58"/>
  <c r="T36" i="58"/>
  <c r="S36" i="58"/>
  <c r="R36" i="58"/>
  <c r="P36" i="58"/>
  <c r="J36" i="58"/>
  <c r="O35" i="58"/>
  <c r="I35" i="58"/>
  <c r="K35" i="58"/>
  <c r="Q35" i="58"/>
  <c r="T35" i="58"/>
  <c r="S35" i="58"/>
  <c r="R35" i="58"/>
  <c r="P35" i="58"/>
  <c r="J35" i="58"/>
  <c r="O34" i="58"/>
  <c r="I34" i="58"/>
  <c r="K34" i="58"/>
  <c r="Q34" i="58"/>
  <c r="T34" i="58"/>
  <c r="S34" i="58"/>
  <c r="R34" i="58"/>
  <c r="P34" i="58"/>
  <c r="J34" i="58"/>
  <c r="O33" i="58"/>
  <c r="I33" i="58"/>
  <c r="K33" i="58"/>
  <c r="Q33" i="58"/>
  <c r="T33" i="58"/>
  <c r="S33" i="58"/>
  <c r="R33" i="58"/>
  <c r="P33" i="58"/>
  <c r="J33" i="58"/>
  <c r="O32" i="58"/>
  <c r="I32" i="58"/>
  <c r="K32" i="58"/>
  <c r="Q32" i="58"/>
  <c r="T32" i="58"/>
  <c r="S32" i="58"/>
  <c r="R32" i="58"/>
  <c r="P32" i="58"/>
  <c r="J32" i="58"/>
  <c r="O31" i="58"/>
  <c r="I31" i="58"/>
  <c r="K31" i="58"/>
  <c r="Q31" i="58"/>
  <c r="T31" i="58"/>
  <c r="S31" i="58"/>
  <c r="R31" i="58"/>
  <c r="P31" i="58"/>
  <c r="J31" i="58"/>
  <c r="O30" i="58"/>
  <c r="I30" i="58"/>
  <c r="K30" i="58"/>
  <c r="Q30" i="58"/>
  <c r="T30" i="58"/>
  <c r="S30" i="58"/>
  <c r="R30" i="58"/>
  <c r="P30" i="58"/>
  <c r="J30" i="58"/>
  <c r="O29" i="58"/>
  <c r="I29" i="58"/>
  <c r="K29" i="58"/>
  <c r="Q29" i="58"/>
  <c r="T29" i="58"/>
  <c r="S29" i="58"/>
  <c r="R29" i="58"/>
  <c r="P29" i="58"/>
  <c r="J29" i="58"/>
  <c r="O28" i="58"/>
  <c r="I28" i="58"/>
  <c r="K28" i="58"/>
  <c r="Q28" i="58"/>
  <c r="T28" i="58"/>
  <c r="S28" i="58"/>
  <c r="R28" i="58"/>
  <c r="P28" i="58"/>
  <c r="J28" i="58"/>
  <c r="O27" i="58"/>
  <c r="I27" i="58"/>
  <c r="K27" i="58"/>
  <c r="Q27" i="58"/>
  <c r="T27" i="58"/>
  <c r="S27" i="58"/>
  <c r="R27" i="58"/>
  <c r="P27" i="58"/>
  <c r="J27" i="58"/>
  <c r="O26" i="58"/>
  <c r="I26" i="58"/>
  <c r="K26" i="58"/>
  <c r="Q26" i="58"/>
  <c r="T26" i="58"/>
  <c r="S26" i="58"/>
  <c r="R26" i="58"/>
  <c r="P26" i="58"/>
  <c r="J26" i="58"/>
  <c r="O25" i="58"/>
  <c r="I25" i="58"/>
  <c r="K25" i="58"/>
  <c r="Q25" i="58"/>
  <c r="T25" i="58"/>
  <c r="S25" i="58"/>
  <c r="R25" i="58"/>
  <c r="P25" i="58"/>
  <c r="J25" i="58"/>
  <c r="O24" i="58"/>
  <c r="I24" i="58"/>
  <c r="K24" i="58"/>
  <c r="Q24" i="58"/>
  <c r="T24" i="58"/>
  <c r="S24" i="58"/>
  <c r="R24" i="58"/>
  <c r="P24" i="58"/>
  <c r="J24" i="58"/>
  <c r="O23" i="58"/>
  <c r="I23" i="58"/>
  <c r="K23" i="58"/>
  <c r="Q23" i="58"/>
  <c r="T23" i="58"/>
  <c r="S23" i="58"/>
  <c r="R23" i="58"/>
  <c r="P23" i="58"/>
  <c r="J23" i="58"/>
  <c r="O22" i="58"/>
  <c r="I22" i="58"/>
  <c r="K22" i="58"/>
  <c r="Q22" i="58"/>
  <c r="T22" i="58"/>
  <c r="S22" i="58"/>
  <c r="R22" i="58"/>
  <c r="P22" i="58"/>
  <c r="J22" i="58"/>
  <c r="O21" i="58"/>
  <c r="I21" i="58"/>
  <c r="K21" i="58"/>
  <c r="Q21" i="58"/>
  <c r="T21" i="58"/>
  <c r="S21" i="58"/>
  <c r="R21" i="58"/>
  <c r="P21" i="58"/>
  <c r="J21" i="58"/>
  <c r="O20" i="58"/>
  <c r="I20" i="58"/>
  <c r="K20" i="58"/>
  <c r="Q20" i="58"/>
  <c r="T20" i="58"/>
  <c r="S20" i="58"/>
  <c r="R20" i="58"/>
  <c r="P20" i="58"/>
  <c r="J20" i="58"/>
  <c r="O19" i="58"/>
  <c r="I19" i="58"/>
  <c r="K19" i="58"/>
  <c r="Q19" i="58"/>
  <c r="T19" i="58"/>
  <c r="S19" i="58"/>
  <c r="R19" i="58"/>
  <c r="P19" i="58"/>
  <c r="J19" i="58"/>
  <c r="O18" i="58"/>
  <c r="I18" i="58"/>
  <c r="K18" i="58"/>
  <c r="Q18" i="58"/>
  <c r="T18" i="58"/>
  <c r="S18" i="58"/>
  <c r="R18" i="58"/>
  <c r="P18" i="58"/>
  <c r="J18" i="58"/>
  <c r="O17" i="58"/>
  <c r="I17" i="58"/>
  <c r="K17" i="58"/>
  <c r="Q17" i="58"/>
  <c r="T17" i="58"/>
  <c r="S17" i="58"/>
  <c r="R17" i="58"/>
  <c r="P17" i="58"/>
  <c r="J17" i="58"/>
  <c r="O16" i="58"/>
  <c r="I16" i="58"/>
  <c r="K16" i="58"/>
  <c r="Q16" i="58"/>
  <c r="T16" i="58"/>
  <c r="S16" i="58"/>
  <c r="R16" i="58"/>
  <c r="P16" i="58"/>
  <c r="J16" i="58"/>
  <c r="O15" i="58"/>
  <c r="I15" i="58"/>
  <c r="K15" i="58"/>
  <c r="Q15" i="58"/>
  <c r="T15" i="58"/>
  <c r="S15" i="58"/>
  <c r="R15" i="58"/>
  <c r="P15" i="58"/>
  <c r="J15" i="58"/>
  <c r="O14" i="58"/>
  <c r="I14" i="58"/>
  <c r="K14" i="58"/>
  <c r="Q14" i="58"/>
  <c r="T14" i="58"/>
  <c r="S14" i="58"/>
  <c r="R14" i="58"/>
  <c r="P14" i="58"/>
  <c r="J14" i="58"/>
  <c r="O13" i="58"/>
  <c r="I13" i="58"/>
  <c r="K13" i="58"/>
  <c r="Q13" i="58"/>
  <c r="T13" i="58"/>
  <c r="S13" i="58"/>
  <c r="R13" i="58"/>
  <c r="P13" i="58"/>
  <c r="J13" i="58"/>
  <c r="O12" i="58"/>
  <c r="I12" i="58"/>
  <c r="K12" i="58"/>
  <c r="Q12" i="58"/>
  <c r="T12" i="58"/>
  <c r="S12" i="58"/>
  <c r="R12" i="58"/>
  <c r="P12" i="58"/>
  <c r="J12" i="58"/>
  <c r="O11" i="58"/>
  <c r="I11" i="58"/>
  <c r="K11" i="58"/>
  <c r="Q11" i="58"/>
  <c r="T11" i="58"/>
  <c r="S11" i="58"/>
  <c r="R11" i="58"/>
  <c r="P11" i="58"/>
  <c r="J11" i="58"/>
  <c r="O10" i="58"/>
  <c r="I10" i="58"/>
  <c r="K10" i="58"/>
  <c r="Q10" i="58"/>
  <c r="T10" i="58"/>
  <c r="S10" i="58"/>
  <c r="R10" i="58"/>
  <c r="P10" i="58"/>
  <c r="J10" i="58"/>
  <c r="O9" i="58"/>
  <c r="I9" i="58"/>
  <c r="K9" i="58"/>
  <c r="Q9" i="58"/>
  <c r="T9" i="58"/>
  <c r="S9" i="58"/>
  <c r="R9" i="58"/>
  <c r="P9" i="58"/>
  <c r="J9" i="58"/>
  <c r="O6" i="58"/>
  <c r="I6" i="58"/>
  <c r="Q44" i="16"/>
  <c r="P41" i="19"/>
  <c r="J41" i="19"/>
  <c r="P6" i="19"/>
  <c r="J6" i="19"/>
  <c r="N62" i="18"/>
  <c r="N63" i="18"/>
  <c r="N64" i="18"/>
  <c r="N65" i="18"/>
  <c r="N66" i="18"/>
  <c r="N67" i="18"/>
  <c r="N68" i="18"/>
  <c r="N69" i="18"/>
  <c r="N70" i="18"/>
  <c r="N71" i="18"/>
  <c r="N72" i="18"/>
  <c r="N73" i="18"/>
  <c r="N74" i="18"/>
  <c r="N75" i="18"/>
  <c r="N76" i="18"/>
  <c r="N61" i="18"/>
  <c r="H62" i="18"/>
  <c r="H63" i="18"/>
  <c r="H64" i="18"/>
  <c r="H65" i="18"/>
  <c r="H66" i="18"/>
  <c r="H67" i="18"/>
  <c r="H68" i="18"/>
  <c r="H69" i="18"/>
  <c r="H70" i="18"/>
  <c r="H71" i="18"/>
  <c r="H72" i="18"/>
  <c r="H73" i="18"/>
  <c r="H74" i="18"/>
  <c r="H75" i="18"/>
  <c r="H76" i="18"/>
  <c r="H61" i="18"/>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N6" i="18"/>
  <c r="H6" i="18"/>
  <c r="K73" i="18"/>
  <c r="Q73" i="18"/>
  <c r="S73" i="18"/>
  <c r="J73" i="18"/>
  <c r="P73" i="18"/>
  <c r="R73" i="18"/>
  <c r="K69" i="18"/>
  <c r="Q69" i="18"/>
  <c r="S69" i="18"/>
  <c r="J69" i="18"/>
  <c r="P69" i="18"/>
  <c r="R69" i="18"/>
  <c r="K65" i="18"/>
  <c r="Q65" i="18"/>
  <c r="S65" i="18"/>
  <c r="J65" i="18"/>
  <c r="P65" i="18"/>
  <c r="R65" i="18"/>
  <c r="K61" i="18"/>
  <c r="Q61" i="18"/>
  <c r="S61" i="18"/>
  <c r="J61" i="18"/>
  <c r="P61" i="18"/>
  <c r="R61" i="18"/>
  <c r="N58" i="18"/>
  <c r="H58" i="18"/>
  <c r="N9" i="18"/>
  <c r="H9" i="18"/>
  <c r="H12" i="18"/>
  <c r="H10" i="18"/>
  <c r="H11" i="18"/>
  <c r="K9" i="18"/>
  <c r="J9" i="18"/>
  <c r="I56" i="27"/>
  <c r="K56" i="27"/>
  <c r="O56" i="27"/>
  <c r="Q56" i="27"/>
  <c r="T56" i="27"/>
  <c r="K48" i="54"/>
  <c r="J48" i="54"/>
  <c r="I48" i="54"/>
  <c r="H48" i="54"/>
  <c r="G48" i="54"/>
  <c r="T44" i="16"/>
  <c r="F48" i="54"/>
  <c r="F26" i="54"/>
  <c r="G26" i="54"/>
  <c r="H26" i="54"/>
  <c r="I26" i="54"/>
  <c r="J26" i="54"/>
  <c r="K26" i="54"/>
  <c r="G6" i="27"/>
  <c r="H6" i="27"/>
  <c r="I22" i="27"/>
  <c r="K22" i="27"/>
  <c r="M6" i="27"/>
  <c r="N6" i="27"/>
  <c r="O22" i="27"/>
  <c r="Q22" i="27"/>
  <c r="T22" i="27"/>
  <c r="I16" i="27"/>
  <c r="K16" i="27"/>
  <c r="O16" i="27"/>
  <c r="Q16" i="27"/>
  <c r="T16" i="27"/>
  <c r="F17" i="54"/>
  <c r="I11" i="27"/>
  <c r="K11" i="27"/>
  <c r="O11" i="27"/>
  <c r="Q11" i="27"/>
  <c r="T11" i="27"/>
  <c r="G17" i="54"/>
  <c r="H17" i="54"/>
  <c r="I17" i="54"/>
  <c r="J17" i="54"/>
  <c r="K17" i="54"/>
  <c r="F31" i="54"/>
  <c r="G31" i="54"/>
  <c r="H31" i="54"/>
  <c r="I31" i="54"/>
  <c r="J31" i="54"/>
  <c r="K31" i="54"/>
  <c r="T15" i="16"/>
  <c r="F25" i="54"/>
  <c r="G25" i="54"/>
  <c r="H25" i="54"/>
  <c r="I25" i="54"/>
  <c r="J25" i="54"/>
  <c r="K25" i="54"/>
  <c r="F34" i="54"/>
  <c r="G34" i="54"/>
  <c r="H34" i="54"/>
  <c r="I34" i="54"/>
  <c r="J34" i="54"/>
  <c r="K34" i="54"/>
  <c r="F35" i="54"/>
  <c r="G35" i="54"/>
  <c r="H35" i="54"/>
  <c r="I35" i="54"/>
  <c r="J35" i="54"/>
  <c r="K35" i="54"/>
  <c r="F20" i="54"/>
  <c r="G20" i="54"/>
  <c r="H20" i="54"/>
  <c r="I20" i="54"/>
  <c r="J20" i="54"/>
  <c r="K20" i="54"/>
  <c r="F30" i="54"/>
  <c r="G30" i="54"/>
  <c r="H30" i="54"/>
  <c r="I30" i="54"/>
  <c r="J30" i="54"/>
  <c r="K30" i="54"/>
  <c r="I24" i="27"/>
  <c r="K24" i="27"/>
  <c r="O24" i="27"/>
  <c r="Q24" i="27"/>
  <c r="T24" i="27"/>
  <c r="F9" i="54"/>
  <c r="I23" i="27"/>
  <c r="K23" i="27"/>
  <c r="O23" i="27"/>
  <c r="Q23" i="27"/>
  <c r="T23" i="27"/>
  <c r="G9" i="54"/>
  <c r="H9" i="54"/>
  <c r="I9" i="54"/>
  <c r="J9" i="54"/>
  <c r="K9" i="54"/>
  <c r="F6" i="54"/>
  <c r="G6" i="54"/>
  <c r="H6" i="54"/>
  <c r="I6" i="54"/>
  <c r="J6" i="54"/>
  <c r="K6" i="54"/>
  <c r="F7" i="54"/>
  <c r="G7" i="54"/>
  <c r="H7" i="54"/>
  <c r="I7" i="54"/>
  <c r="J7" i="54"/>
  <c r="K7" i="54"/>
  <c r="F19" i="54"/>
  <c r="G19" i="54"/>
  <c r="H19" i="54"/>
  <c r="I19" i="54"/>
  <c r="J19" i="54"/>
  <c r="K19" i="54"/>
  <c r="F10" i="54"/>
  <c r="G10" i="54"/>
  <c r="H10" i="54"/>
  <c r="I10" i="54"/>
  <c r="J10" i="54"/>
  <c r="K10" i="54"/>
  <c r="F11" i="54"/>
  <c r="G11" i="54"/>
  <c r="H11" i="54"/>
  <c r="I11" i="54"/>
  <c r="J11" i="54"/>
  <c r="K11" i="54"/>
  <c r="F27" i="54"/>
  <c r="G27" i="54"/>
  <c r="H27" i="54"/>
  <c r="I27" i="54"/>
  <c r="J27" i="54"/>
  <c r="K27" i="54"/>
  <c r="F12" i="54"/>
  <c r="G12" i="54"/>
  <c r="H12" i="54"/>
  <c r="I12" i="54"/>
  <c r="J12" i="54"/>
  <c r="K12" i="54"/>
  <c r="F32" i="54"/>
  <c r="G32" i="54"/>
  <c r="H32" i="54"/>
  <c r="I32" i="54"/>
  <c r="J32" i="54"/>
  <c r="K32" i="54"/>
  <c r="F21" i="54"/>
  <c r="G21" i="54"/>
  <c r="H21" i="54"/>
  <c r="I21" i="54"/>
  <c r="J21" i="54"/>
  <c r="K21" i="54"/>
  <c r="F28" i="54"/>
  <c r="G28" i="54"/>
  <c r="H28" i="54"/>
  <c r="I28" i="54"/>
  <c r="J28" i="54"/>
  <c r="K28" i="54"/>
  <c r="F29" i="54"/>
  <c r="G29" i="54"/>
  <c r="H29" i="54"/>
  <c r="I29" i="54"/>
  <c r="J29" i="54"/>
  <c r="K29" i="54"/>
  <c r="F13" i="54"/>
  <c r="G13" i="54"/>
  <c r="H13" i="54"/>
  <c r="I13" i="54"/>
  <c r="J13" i="54"/>
  <c r="K13" i="54"/>
  <c r="F5" i="54"/>
  <c r="G5" i="54"/>
  <c r="H5" i="54"/>
  <c r="I5" i="54"/>
  <c r="J5" i="54"/>
  <c r="K5" i="54"/>
  <c r="F33" i="54"/>
  <c r="G33" i="54"/>
  <c r="H33" i="54"/>
  <c r="I33" i="54"/>
  <c r="J33" i="54"/>
  <c r="K33" i="54"/>
  <c r="F18" i="54"/>
  <c r="G18" i="54"/>
  <c r="H18" i="54"/>
  <c r="I18" i="54"/>
  <c r="J18" i="54"/>
  <c r="K18" i="54"/>
  <c r="F14" i="54"/>
  <c r="G14" i="54"/>
  <c r="H14" i="54"/>
  <c r="I14" i="54"/>
  <c r="J14" i="54"/>
  <c r="K14" i="54"/>
  <c r="F8" i="54"/>
  <c r="G8" i="54"/>
  <c r="H8" i="54"/>
  <c r="I8" i="54"/>
  <c r="J8" i="54"/>
  <c r="K8" i="54"/>
  <c r="F22" i="54"/>
  <c r="G22" i="54"/>
  <c r="H22" i="54"/>
  <c r="I22" i="54"/>
  <c r="J22" i="54"/>
  <c r="K22" i="54"/>
  <c r="F23" i="54"/>
  <c r="G23" i="54"/>
  <c r="H23" i="54"/>
  <c r="I23" i="54"/>
  <c r="J23" i="54"/>
  <c r="K23" i="54"/>
  <c r="F16" i="54"/>
  <c r="G16" i="54"/>
  <c r="H16" i="54"/>
  <c r="I16" i="54"/>
  <c r="J16" i="54"/>
  <c r="K16" i="54"/>
  <c r="F24" i="54"/>
  <c r="G24" i="54"/>
  <c r="H24" i="54"/>
  <c r="I24" i="54"/>
  <c r="J24" i="54"/>
  <c r="K24" i="54"/>
  <c r="F36" i="54"/>
  <c r="G36" i="54"/>
  <c r="H36" i="54"/>
  <c r="I36" i="54"/>
  <c r="J36" i="54"/>
  <c r="K36" i="54"/>
  <c r="F37" i="54"/>
  <c r="G37" i="54"/>
  <c r="H37" i="54"/>
  <c r="I37" i="54"/>
  <c r="J37" i="54"/>
  <c r="K37" i="54"/>
  <c r="F38" i="54"/>
  <c r="G38" i="54"/>
  <c r="H38" i="54"/>
  <c r="I38" i="54"/>
  <c r="J38" i="54"/>
  <c r="K38" i="54"/>
  <c r="F39" i="54"/>
  <c r="G39" i="54"/>
  <c r="H39" i="54"/>
  <c r="I39" i="54"/>
  <c r="J39" i="54"/>
  <c r="K39" i="54"/>
  <c r="K15" i="54"/>
  <c r="J15" i="54"/>
  <c r="I15" i="54"/>
  <c r="H15" i="54"/>
  <c r="G15" i="54"/>
  <c r="F15" i="54"/>
  <c r="F55" i="53"/>
  <c r="F97" i="53"/>
  <c r="F99" i="53"/>
  <c r="F100" i="53"/>
  <c r="F53" i="53"/>
  <c r="F61" i="53"/>
  <c r="F98" i="53"/>
  <c r="F83" i="53"/>
  <c r="F57" i="53"/>
  <c r="F58" i="53"/>
  <c r="F48" i="53"/>
  <c r="F70" i="53"/>
  <c r="F89" i="53"/>
  <c r="F91" i="53"/>
  <c r="F64" i="53"/>
  <c r="F52" i="53"/>
  <c r="F63" i="53"/>
  <c r="F60" i="53"/>
  <c r="F56" i="53"/>
  <c r="F68" i="53"/>
  <c r="F71" i="53"/>
  <c r="F78" i="53"/>
  <c r="F50" i="53"/>
  <c r="F75" i="53"/>
  <c r="F87" i="53"/>
  <c r="F66" i="53"/>
  <c r="F51" i="53"/>
  <c r="F82" i="53"/>
  <c r="F67" i="53"/>
  <c r="F73" i="53"/>
  <c r="F84" i="53"/>
  <c r="F80" i="53"/>
  <c r="F88" i="53"/>
  <c r="F85" i="53"/>
  <c r="F102" i="53"/>
  <c r="F101" i="53"/>
  <c r="F54" i="53"/>
  <c r="F74" i="53"/>
  <c r="F69" i="53"/>
  <c r="F72" i="53"/>
  <c r="F93" i="53"/>
  <c r="F86" i="53"/>
  <c r="F79" i="53"/>
  <c r="F59" i="53"/>
  <c r="F65" i="53"/>
  <c r="F49" i="53"/>
  <c r="F77" i="53"/>
  <c r="F76" i="53"/>
  <c r="F96" i="53"/>
  <c r="F92" i="53"/>
  <c r="F94" i="53"/>
  <c r="F90" i="53"/>
  <c r="F103" i="53"/>
  <c r="F104" i="53"/>
  <c r="F105" i="53"/>
  <c r="F106" i="53"/>
  <c r="F107" i="53"/>
  <c r="F95" i="53"/>
  <c r="M42" i="22"/>
  <c r="N42" i="22"/>
  <c r="O50" i="22"/>
  <c r="G42" i="22"/>
  <c r="H42" i="22"/>
  <c r="I50" i="22"/>
  <c r="K50" i="22"/>
  <c r="Q50" i="22"/>
  <c r="T50" i="22"/>
  <c r="I95" i="53"/>
  <c r="J95" i="53"/>
  <c r="I47" i="27"/>
  <c r="K47" i="27"/>
  <c r="O47" i="27"/>
  <c r="Q47" i="27"/>
  <c r="T47" i="27"/>
  <c r="K95" i="53"/>
  <c r="L95" i="53"/>
  <c r="M95" i="53"/>
  <c r="N95" i="53"/>
  <c r="O95" i="53"/>
  <c r="P95" i="53"/>
  <c r="S95" i="53"/>
  <c r="T95" i="53"/>
  <c r="U95" i="53"/>
  <c r="V95" i="53"/>
  <c r="W95" i="53"/>
  <c r="X95" i="53"/>
  <c r="I55" i="53"/>
  <c r="J55" i="53"/>
  <c r="K55" i="53"/>
  <c r="L55" i="53"/>
  <c r="M55" i="53"/>
  <c r="N55" i="53"/>
  <c r="O55" i="53"/>
  <c r="P55" i="53"/>
  <c r="S55" i="53"/>
  <c r="T55" i="53"/>
  <c r="U55" i="53"/>
  <c r="V55" i="53"/>
  <c r="W55" i="53"/>
  <c r="X55" i="53"/>
  <c r="I45" i="19"/>
  <c r="K45" i="19"/>
  <c r="O45" i="19"/>
  <c r="Q45" i="19"/>
  <c r="T45" i="19"/>
  <c r="I51" i="22"/>
  <c r="K51" i="22"/>
  <c r="O51" i="22"/>
  <c r="Q51" i="22"/>
  <c r="T51" i="22"/>
  <c r="I97" i="53"/>
  <c r="I45" i="25"/>
  <c r="K45" i="25"/>
  <c r="O45" i="25"/>
  <c r="Q45" i="25"/>
  <c r="T45" i="25"/>
  <c r="J97" i="53"/>
  <c r="K97" i="53"/>
  <c r="L97" i="53"/>
  <c r="M97" i="53"/>
  <c r="N97" i="53"/>
  <c r="O97" i="53"/>
  <c r="P97" i="53"/>
  <c r="S97" i="53"/>
  <c r="T97" i="53"/>
  <c r="U97" i="53"/>
  <c r="V97" i="53"/>
  <c r="W97" i="53"/>
  <c r="X97" i="53"/>
  <c r="I53" i="34"/>
  <c r="K53" i="34"/>
  <c r="O53" i="34"/>
  <c r="Q53" i="34"/>
  <c r="T53" i="34"/>
  <c r="X62" i="53"/>
  <c r="O55" i="22"/>
  <c r="I55" i="22"/>
  <c r="K55" i="22"/>
  <c r="Q55" i="22"/>
  <c r="T55" i="22"/>
  <c r="I99" i="53"/>
  <c r="I46" i="25"/>
  <c r="K46" i="25"/>
  <c r="O46" i="25"/>
  <c r="Q46" i="25"/>
  <c r="T46" i="25"/>
  <c r="J99" i="53"/>
  <c r="I49" i="27"/>
  <c r="K49" i="27"/>
  <c r="O49" i="27"/>
  <c r="Q49" i="27"/>
  <c r="T49" i="27"/>
  <c r="K99" i="53"/>
  <c r="L99" i="53"/>
  <c r="M99" i="53"/>
  <c r="N99" i="53"/>
  <c r="O99" i="53"/>
  <c r="P99" i="53"/>
  <c r="S99" i="53"/>
  <c r="T99" i="53"/>
  <c r="U99" i="53"/>
  <c r="V99" i="53"/>
  <c r="W99" i="53"/>
  <c r="X99" i="53"/>
  <c r="I100" i="53"/>
  <c r="J100" i="53"/>
  <c r="I45" i="27"/>
  <c r="K45" i="27"/>
  <c r="O45" i="27"/>
  <c r="Q45" i="27"/>
  <c r="T45" i="27"/>
  <c r="K100" i="53"/>
  <c r="L100" i="53"/>
  <c r="M100" i="53"/>
  <c r="N100" i="53"/>
  <c r="O100" i="53"/>
  <c r="P100" i="53"/>
  <c r="S100" i="53"/>
  <c r="T100" i="53"/>
  <c r="U100" i="53"/>
  <c r="V100" i="53"/>
  <c r="W100" i="53"/>
  <c r="X100" i="53"/>
  <c r="I53" i="53"/>
  <c r="J53" i="53"/>
  <c r="K53" i="53"/>
  <c r="L53" i="53"/>
  <c r="M53" i="53"/>
  <c r="N53" i="53"/>
  <c r="O53" i="53"/>
  <c r="P53" i="53"/>
  <c r="S53" i="53"/>
  <c r="T53" i="53"/>
  <c r="U53" i="53"/>
  <c r="V53" i="53"/>
  <c r="W53" i="53"/>
  <c r="X53" i="53"/>
  <c r="I61" i="53"/>
  <c r="I52" i="25"/>
  <c r="K52" i="25"/>
  <c r="O52" i="25"/>
  <c r="Q52" i="25"/>
  <c r="T52" i="25"/>
  <c r="J61" i="53"/>
  <c r="K61" i="53"/>
  <c r="L61" i="53"/>
  <c r="M61" i="53"/>
  <c r="N61" i="53"/>
  <c r="O61" i="53"/>
  <c r="P61" i="53"/>
  <c r="S61" i="53"/>
  <c r="T61" i="53"/>
  <c r="U61" i="53"/>
  <c r="V61" i="53"/>
  <c r="W61" i="53"/>
  <c r="X61" i="53"/>
  <c r="I98" i="53"/>
  <c r="J98" i="53"/>
  <c r="I55" i="27"/>
  <c r="K55" i="27"/>
  <c r="O55" i="27"/>
  <c r="Q55" i="27"/>
  <c r="T55" i="27"/>
  <c r="K98" i="53"/>
  <c r="L98" i="53"/>
  <c r="M98" i="53"/>
  <c r="N98" i="53"/>
  <c r="O98" i="53"/>
  <c r="P98" i="53"/>
  <c r="S98" i="53"/>
  <c r="T98" i="53"/>
  <c r="U98" i="53"/>
  <c r="V98" i="53"/>
  <c r="W98" i="53"/>
  <c r="X98" i="53"/>
  <c r="I83" i="53"/>
  <c r="J83" i="53"/>
  <c r="I53" i="27"/>
  <c r="K53" i="27"/>
  <c r="O53" i="27"/>
  <c r="Q53" i="27"/>
  <c r="T53" i="27"/>
  <c r="K83" i="53"/>
  <c r="L83" i="53"/>
  <c r="M83" i="53"/>
  <c r="N83" i="53"/>
  <c r="O83" i="53"/>
  <c r="P83" i="53"/>
  <c r="S83" i="53"/>
  <c r="T83" i="53"/>
  <c r="U83" i="53"/>
  <c r="V83" i="53"/>
  <c r="W83" i="53"/>
  <c r="X83" i="53"/>
  <c r="I57" i="53"/>
  <c r="J57" i="53"/>
  <c r="K57" i="53"/>
  <c r="L57" i="53"/>
  <c r="M57" i="53"/>
  <c r="N57" i="53"/>
  <c r="O57" i="53"/>
  <c r="P57" i="53"/>
  <c r="S57" i="53"/>
  <c r="T57" i="53"/>
  <c r="U57" i="53"/>
  <c r="V57" i="53"/>
  <c r="W57" i="53"/>
  <c r="X57" i="53"/>
  <c r="I58" i="53"/>
  <c r="J58" i="53"/>
  <c r="K58" i="53"/>
  <c r="L58" i="53"/>
  <c r="M58" i="53"/>
  <c r="N58" i="53"/>
  <c r="O58" i="53"/>
  <c r="P58" i="53"/>
  <c r="S58" i="53"/>
  <c r="T58" i="53"/>
  <c r="U58" i="53"/>
  <c r="V58" i="53"/>
  <c r="W58" i="53"/>
  <c r="X58" i="53"/>
  <c r="I48" i="53"/>
  <c r="J48" i="53"/>
  <c r="K48" i="53"/>
  <c r="L48" i="53"/>
  <c r="M48" i="53"/>
  <c r="N48" i="53"/>
  <c r="O48" i="53"/>
  <c r="P48" i="53"/>
  <c r="S48" i="53"/>
  <c r="T48" i="53"/>
  <c r="U48" i="53"/>
  <c r="V48" i="53"/>
  <c r="W48" i="53"/>
  <c r="X48" i="53"/>
  <c r="O59" i="22"/>
  <c r="I59" i="22"/>
  <c r="K59" i="22"/>
  <c r="Q59" i="22"/>
  <c r="T59" i="22"/>
  <c r="I70" i="53"/>
  <c r="J70" i="53"/>
  <c r="K70" i="53"/>
  <c r="L70" i="53"/>
  <c r="M70" i="53"/>
  <c r="N70" i="53"/>
  <c r="I47" i="34"/>
  <c r="K47" i="34"/>
  <c r="O47" i="34"/>
  <c r="Q47" i="34"/>
  <c r="T47" i="34"/>
  <c r="O70" i="53"/>
  <c r="P70" i="53"/>
  <c r="S70" i="53"/>
  <c r="T70" i="53"/>
  <c r="U70" i="53"/>
  <c r="V70" i="53"/>
  <c r="W70" i="53"/>
  <c r="X70" i="53"/>
  <c r="O56" i="22"/>
  <c r="I56" i="22"/>
  <c r="K56" i="22"/>
  <c r="Q56" i="22"/>
  <c r="T56" i="22"/>
  <c r="I89" i="53"/>
  <c r="J89" i="53"/>
  <c r="K89" i="53"/>
  <c r="L89" i="53"/>
  <c r="M89" i="53"/>
  <c r="N89" i="53"/>
  <c r="O89" i="53"/>
  <c r="P89" i="53"/>
  <c r="S89" i="53"/>
  <c r="T89" i="53"/>
  <c r="U89" i="53"/>
  <c r="V89" i="53"/>
  <c r="W89" i="53"/>
  <c r="X89" i="53"/>
  <c r="I91" i="53"/>
  <c r="J91" i="53"/>
  <c r="K91" i="53"/>
  <c r="L91" i="53"/>
  <c r="I55" i="31"/>
  <c r="K55" i="31"/>
  <c r="O55" i="31"/>
  <c r="Q55" i="31"/>
  <c r="T55" i="31"/>
  <c r="M91" i="53"/>
  <c r="N91" i="53"/>
  <c r="O91" i="53"/>
  <c r="P91" i="53"/>
  <c r="S91" i="53"/>
  <c r="T91" i="53"/>
  <c r="U91" i="53"/>
  <c r="V91" i="53"/>
  <c r="W91" i="53"/>
  <c r="X91" i="53"/>
  <c r="I64" i="53"/>
  <c r="J64" i="53"/>
  <c r="K64" i="53"/>
  <c r="L64" i="53"/>
  <c r="M64" i="53"/>
  <c r="N64" i="53"/>
  <c r="O64" i="53"/>
  <c r="P64" i="53"/>
  <c r="S64" i="53"/>
  <c r="T64" i="53"/>
  <c r="U64" i="53"/>
  <c r="V64" i="53"/>
  <c r="W64" i="53"/>
  <c r="X64" i="53"/>
  <c r="I52" i="53"/>
  <c r="J52" i="53"/>
  <c r="K52" i="53"/>
  <c r="L52" i="53"/>
  <c r="M52" i="53"/>
  <c r="N52" i="53"/>
  <c r="O52" i="53"/>
  <c r="P52" i="53"/>
  <c r="S52" i="53"/>
  <c r="T52" i="53"/>
  <c r="U52" i="53"/>
  <c r="V52" i="53"/>
  <c r="W52" i="53"/>
  <c r="X52" i="53"/>
  <c r="I63" i="53"/>
  <c r="J63" i="53"/>
  <c r="K63" i="53"/>
  <c r="L63" i="53"/>
  <c r="M63" i="53"/>
  <c r="N63" i="53"/>
  <c r="O63" i="53"/>
  <c r="P63" i="53"/>
  <c r="S63" i="53"/>
  <c r="T63" i="53"/>
  <c r="U63" i="53"/>
  <c r="V63" i="53"/>
  <c r="W63" i="53"/>
  <c r="X63" i="53"/>
  <c r="I60" i="53"/>
  <c r="J60" i="53"/>
  <c r="K60" i="53"/>
  <c r="L60" i="53"/>
  <c r="M60" i="53"/>
  <c r="N60" i="53"/>
  <c r="O60" i="53"/>
  <c r="P60" i="53"/>
  <c r="S60" i="53"/>
  <c r="T60" i="53"/>
  <c r="U60" i="53"/>
  <c r="V60" i="53"/>
  <c r="W60" i="53"/>
  <c r="X60" i="53"/>
  <c r="I56" i="53"/>
  <c r="J56" i="53"/>
  <c r="K56" i="53"/>
  <c r="L56" i="53"/>
  <c r="M56" i="53"/>
  <c r="N56" i="53"/>
  <c r="O56" i="53"/>
  <c r="P56" i="53"/>
  <c r="S56" i="53"/>
  <c r="T56" i="53"/>
  <c r="U56" i="53"/>
  <c r="V56" i="53"/>
  <c r="W56" i="53"/>
  <c r="X56" i="53"/>
  <c r="O45" i="22"/>
  <c r="I45" i="22"/>
  <c r="K45" i="22"/>
  <c r="Q45" i="22"/>
  <c r="T45" i="22"/>
  <c r="I68" i="53"/>
  <c r="J68" i="53"/>
  <c r="K68" i="53"/>
  <c r="L68" i="53"/>
  <c r="M68" i="53"/>
  <c r="N68" i="53"/>
  <c r="O68" i="53"/>
  <c r="P68" i="53"/>
  <c r="S68" i="53"/>
  <c r="T68" i="53"/>
  <c r="U68" i="53"/>
  <c r="V68" i="53"/>
  <c r="W68" i="53"/>
  <c r="X68" i="53"/>
  <c r="I71" i="53"/>
  <c r="J71" i="53"/>
  <c r="K71" i="53"/>
  <c r="L71" i="53"/>
  <c r="M71" i="53"/>
  <c r="N71" i="53"/>
  <c r="O71" i="53"/>
  <c r="P71" i="53"/>
  <c r="S71" i="53"/>
  <c r="T71" i="53"/>
  <c r="U71" i="53"/>
  <c r="V71" i="53"/>
  <c r="W71" i="53"/>
  <c r="X71" i="53"/>
  <c r="O58" i="22"/>
  <c r="I58" i="22"/>
  <c r="K58" i="22"/>
  <c r="Q58" i="22"/>
  <c r="T58" i="22"/>
  <c r="I78" i="53"/>
  <c r="J78" i="53"/>
  <c r="K78" i="53"/>
  <c r="L78" i="53"/>
  <c r="M78" i="53"/>
  <c r="N78" i="53"/>
  <c r="O78" i="53"/>
  <c r="P78" i="53"/>
  <c r="S78" i="53"/>
  <c r="T78" i="53"/>
  <c r="U78" i="53"/>
  <c r="V78" i="53"/>
  <c r="W78" i="53"/>
  <c r="X78" i="53"/>
  <c r="I50" i="53"/>
  <c r="J50" i="53"/>
  <c r="K50" i="53"/>
  <c r="L50" i="53"/>
  <c r="M50" i="53"/>
  <c r="N50" i="53"/>
  <c r="O50" i="53"/>
  <c r="P50" i="53"/>
  <c r="S50" i="53"/>
  <c r="T50" i="53"/>
  <c r="U50" i="53"/>
  <c r="V50" i="53"/>
  <c r="W50" i="53"/>
  <c r="I75" i="53"/>
  <c r="J75" i="53"/>
  <c r="K75" i="53"/>
  <c r="L75" i="53"/>
  <c r="M75" i="53"/>
  <c r="N75" i="53"/>
  <c r="O75" i="53"/>
  <c r="I54" i="35"/>
  <c r="K54" i="35"/>
  <c r="O54" i="35"/>
  <c r="Q54" i="35"/>
  <c r="T54" i="35"/>
  <c r="P75" i="53"/>
  <c r="I52" i="43"/>
  <c r="K52" i="43"/>
  <c r="O52" i="43"/>
  <c r="Q52" i="43"/>
  <c r="T52" i="43"/>
  <c r="S75" i="53"/>
  <c r="T75" i="53"/>
  <c r="U75" i="53"/>
  <c r="V75" i="53"/>
  <c r="W75" i="53"/>
  <c r="X75" i="53"/>
  <c r="I87" i="53"/>
  <c r="J87" i="53"/>
  <c r="K87" i="53"/>
  <c r="L87" i="53"/>
  <c r="M87" i="53"/>
  <c r="N87" i="53"/>
  <c r="I49" i="34"/>
  <c r="K49" i="34"/>
  <c r="O49" i="34"/>
  <c r="Q49" i="34"/>
  <c r="T49" i="34"/>
  <c r="O87" i="53"/>
  <c r="P87" i="53"/>
  <c r="S87" i="53"/>
  <c r="T87" i="53"/>
  <c r="U87" i="53"/>
  <c r="V87" i="53"/>
  <c r="W87" i="53"/>
  <c r="X87" i="53"/>
  <c r="I66" i="53"/>
  <c r="J66" i="53"/>
  <c r="K66" i="53"/>
  <c r="L66" i="53"/>
  <c r="M66" i="53"/>
  <c r="N66" i="53"/>
  <c r="O66" i="53"/>
  <c r="P66" i="53"/>
  <c r="S66" i="53"/>
  <c r="T66" i="53"/>
  <c r="K46" i="46"/>
  <c r="Q46" i="46"/>
  <c r="T46" i="46"/>
  <c r="U66" i="53"/>
  <c r="V66" i="53"/>
  <c r="W66" i="53"/>
  <c r="X66" i="53"/>
  <c r="O49" i="22"/>
  <c r="I49" i="22"/>
  <c r="K49" i="22"/>
  <c r="Q49" i="22"/>
  <c r="T49" i="22"/>
  <c r="I51" i="53"/>
  <c r="J51" i="53"/>
  <c r="I50" i="27"/>
  <c r="K50" i="27"/>
  <c r="O50" i="27"/>
  <c r="Q50" i="27"/>
  <c r="T50" i="27"/>
  <c r="K51" i="53"/>
  <c r="L51" i="53"/>
  <c r="M51" i="53"/>
  <c r="N51" i="53"/>
  <c r="O51" i="53"/>
  <c r="P51" i="53"/>
  <c r="S51" i="53"/>
  <c r="T51" i="53"/>
  <c r="U51" i="53"/>
  <c r="V51" i="53"/>
  <c r="W51" i="53"/>
  <c r="X51" i="53"/>
  <c r="I82" i="53"/>
  <c r="J82" i="53"/>
  <c r="K82" i="53"/>
  <c r="L82" i="53"/>
  <c r="M82" i="53"/>
  <c r="N82" i="53"/>
  <c r="O82" i="53"/>
  <c r="P82" i="53"/>
  <c r="S82" i="53"/>
  <c r="T82" i="53"/>
  <c r="U82" i="53"/>
  <c r="V82" i="53"/>
  <c r="W82" i="53"/>
  <c r="X82" i="53"/>
  <c r="O46" i="22"/>
  <c r="I46" i="22"/>
  <c r="K46" i="22"/>
  <c r="Q46" i="22"/>
  <c r="T46" i="22"/>
  <c r="I67" i="53"/>
  <c r="J67" i="53"/>
  <c r="I57" i="27"/>
  <c r="K57" i="27"/>
  <c r="O57" i="27"/>
  <c r="Q57" i="27"/>
  <c r="T57" i="27"/>
  <c r="K67" i="53"/>
  <c r="L67" i="53"/>
  <c r="M67" i="53"/>
  <c r="N67" i="53"/>
  <c r="O67" i="53"/>
  <c r="P67" i="53"/>
  <c r="S67" i="53"/>
  <c r="T67" i="53"/>
  <c r="U67" i="53"/>
  <c r="V67" i="53"/>
  <c r="W67" i="53"/>
  <c r="X67" i="53"/>
  <c r="I73" i="53"/>
  <c r="J73" i="53"/>
  <c r="K73" i="53"/>
  <c r="L73" i="53"/>
  <c r="M73" i="53"/>
  <c r="N73" i="53"/>
  <c r="I54" i="34"/>
  <c r="K54" i="34"/>
  <c r="O54" i="34"/>
  <c r="Q54" i="34"/>
  <c r="T54" i="34"/>
  <c r="O73" i="53"/>
  <c r="P73" i="53"/>
  <c r="S73" i="53"/>
  <c r="T73" i="53"/>
  <c r="U73" i="53"/>
  <c r="V73" i="53"/>
  <c r="W73" i="53"/>
  <c r="X73" i="53"/>
  <c r="O60" i="22"/>
  <c r="I60" i="22"/>
  <c r="K60" i="22"/>
  <c r="Q60" i="22"/>
  <c r="T60" i="22"/>
  <c r="I84" i="53"/>
  <c r="J84" i="53"/>
  <c r="I51" i="27"/>
  <c r="K51" i="27"/>
  <c r="O51" i="27"/>
  <c r="Q51" i="27"/>
  <c r="T51" i="27"/>
  <c r="K84" i="53"/>
  <c r="L84" i="53"/>
  <c r="M84" i="53"/>
  <c r="N84" i="53"/>
  <c r="O84" i="53"/>
  <c r="P84" i="53"/>
  <c r="S84" i="53"/>
  <c r="T84" i="53"/>
  <c r="U84" i="53"/>
  <c r="V84" i="53"/>
  <c r="W84" i="53"/>
  <c r="X84" i="53"/>
  <c r="I80" i="53"/>
  <c r="J80" i="53"/>
  <c r="K80" i="53"/>
  <c r="L80" i="53"/>
  <c r="M80" i="53"/>
  <c r="N80" i="53"/>
  <c r="O80" i="53"/>
  <c r="P80" i="53"/>
  <c r="S80" i="53"/>
  <c r="T80" i="53"/>
  <c r="U80" i="53"/>
  <c r="V80" i="53"/>
  <c r="W80" i="53"/>
  <c r="X80" i="53"/>
  <c r="I88" i="53"/>
  <c r="J88" i="53"/>
  <c r="K88" i="53"/>
  <c r="L88" i="53"/>
  <c r="M88" i="53"/>
  <c r="N88" i="53"/>
  <c r="O88" i="53"/>
  <c r="P88" i="53"/>
  <c r="S88" i="53"/>
  <c r="T88" i="53"/>
  <c r="U88" i="53"/>
  <c r="V88" i="53"/>
  <c r="W88" i="53"/>
  <c r="X88" i="53"/>
  <c r="I85" i="53"/>
  <c r="J85" i="53"/>
  <c r="K85" i="53"/>
  <c r="L85" i="53"/>
  <c r="M85" i="53"/>
  <c r="N85" i="53"/>
  <c r="O85" i="53"/>
  <c r="P85" i="53"/>
  <c r="S85" i="53"/>
  <c r="T85" i="53"/>
  <c r="U85" i="53"/>
  <c r="V85" i="53"/>
  <c r="W85" i="53"/>
  <c r="X85" i="53"/>
  <c r="I102" i="53"/>
  <c r="J102" i="53"/>
  <c r="K102" i="53"/>
  <c r="L102" i="53"/>
  <c r="M102" i="53"/>
  <c r="N102" i="53"/>
  <c r="O102" i="53"/>
  <c r="P102" i="53"/>
  <c r="S102" i="53"/>
  <c r="T102" i="53"/>
  <c r="U102" i="53"/>
  <c r="V102" i="53"/>
  <c r="W102" i="53"/>
  <c r="X102" i="53"/>
  <c r="I101" i="53"/>
  <c r="J101" i="53"/>
  <c r="K101" i="53"/>
  <c r="L101" i="53"/>
  <c r="M101" i="53"/>
  <c r="N101" i="53"/>
  <c r="O101" i="53"/>
  <c r="P101" i="53"/>
  <c r="S101" i="53"/>
  <c r="T101" i="53"/>
  <c r="U101" i="53"/>
  <c r="V101" i="53"/>
  <c r="W101" i="53"/>
  <c r="X101" i="53"/>
  <c r="I54" i="53"/>
  <c r="J54" i="53"/>
  <c r="K54" i="53"/>
  <c r="L54" i="53"/>
  <c r="M54" i="53"/>
  <c r="N54" i="53"/>
  <c r="O54" i="53"/>
  <c r="P54" i="53"/>
  <c r="S54" i="53"/>
  <c r="T54" i="53"/>
  <c r="U54" i="53"/>
  <c r="V54" i="53"/>
  <c r="W54" i="53"/>
  <c r="X54" i="53"/>
  <c r="O53" i="22"/>
  <c r="I53" i="22"/>
  <c r="K53" i="22"/>
  <c r="Q53" i="22"/>
  <c r="T53" i="22"/>
  <c r="I74" i="53"/>
  <c r="I49" i="25"/>
  <c r="K49" i="25"/>
  <c r="O49" i="25"/>
  <c r="Q49" i="25"/>
  <c r="T49" i="25"/>
  <c r="J74" i="53"/>
  <c r="K74" i="53"/>
  <c r="L74" i="53"/>
  <c r="M74" i="53"/>
  <c r="N74" i="53"/>
  <c r="O74" i="53"/>
  <c r="P74" i="53"/>
  <c r="S74" i="53"/>
  <c r="T74" i="53"/>
  <c r="U74" i="53"/>
  <c r="V74" i="53"/>
  <c r="W74" i="53"/>
  <c r="X74" i="53"/>
  <c r="P41" i="16"/>
  <c r="J41" i="16"/>
  <c r="I69" i="53"/>
  <c r="J69" i="53"/>
  <c r="K69" i="53"/>
  <c r="L69" i="53"/>
  <c r="M69" i="53"/>
  <c r="N69" i="53"/>
  <c r="O69" i="53"/>
  <c r="P69" i="53"/>
  <c r="S69" i="53"/>
  <c r="T69" i="53"/>
  <c r="K54" i="46"/>
  <c r="Q54" i="46"/>
  <c r="T54" i="46"/>
  <c r="U69" i="53"/>
  <c r="V69" i="53"/>
  <c r="W69" i="53"/>
  <c r="O54" i="22"/>
  <c r="I54" i="22"/>
  <c r="K54" i="22"/>
  <c r="Q54" i="22"/>
  <c r="T54" i="22"/>
  <c r="I72" i="53"/>
  <c r="J72" i="53"/>
  <c r="I54" i="27"/>
  <c r="K54" i="27"/>
  <c r="O54" i="27"/>
  <c r="Q54" i="27"/>
  <c r="T54" i="27"/>
  <c r="K72" i="53"/>
  <c r="L72" i="53"/>
  <c r="M72" i="53"/>
  <c r="N72" i="53"/>
  <c r="I52" i="34"/>
  <c r="K52" i="34"/>
  <c r="O52" i="34"/>
  <c r="Q52" i="34"/>
  <c r="T52" i="34"/>
  <c r="O72" i="53"/>
  <c r="P72" i="53"/>
  <c r="S72" i="53"/>
  <c r="T72" i="53"/>
  <c r="U72" i="53"/>
  <c r="V72" i="53"/>
  <c r="W72" i="53"/>
  <c r="O57" i="22"/>
  <c r="I57" i="22"/>
  <c r="K57" i="22"/>
  <c r="Q57" i="22"/>
  <c r="T57" i="22"/>
  <c r="I93" i="53"/>
  <c r="I55" i="25"/>
  <c r="K55" i="25"/>
  <c r="O55" i="25"/>
  <c r="Q55" i="25"/>
  <c r="T55" i="25"/>
  <c r="J93" i="53"/>
  <c r="K93" i="53"/>
  <c r="L93" i="53"/>
  <c r="M93" i="53"/>
  <c r="N93" i="53"/>
  <c r="O93" i="53"/>
  <c r="P93" i="53"/>
  <c r="S93" i="53"/>
  <c r="T93" i="53"/>
  <c r="U93" i="53"/>
  <c r="V93" i="53"/>
  <c r="W93" i="53"/>
  <c r="I86" i="53"/>
  <c r="J86" i="53"/>
  <c r="K86" i="53"/>
  <c r="L86" i="53"/>
  <c r="M86" i="53"/>
  <c r="N86" i="53"/>
  <c r="O86" i="53"/>
  <c r="P86" i="53"/>
  <c r="S86" i="53"/>
  <c r="T86" i="53"/>
  <c r="U86" i="53"/>
  <c r="V86" i="53"/>
  <c r="W86" i="53"/>
  <c r="I79" i="53"/>
  <c r="J79" i="53"/>
  <c r="K79" i="53"/>
  <c r="L79" i="53"/>
  <c r="M79" i="53"/>
  <c r="N79" i="53"/>
  <c r="O79" i="53"/>
  <c r="P79" i="53"/>
  <c r="S79" i="53"/>
  <c r="T79" i="53"/>
  <c r="U79" i="53"/>
  <c r="V79" i="53"/>
  <c r="W79" i="53"/>
  <c r="O52" i="22"/>
  <c r="I52" i="22"/>
  <c r="K52" i="22"/>
  <c r="Q52" i="22"/>
  <c r="T52" i="22"/>
  <c r="I59" i="53"/>
  <c r="J59" i="53"/>
  <c r="K59" i="53"/>
  <c r="L59" i="53"/>
  <c r="M59" i="53"/>
  <c r="I52" i="32"/>
  <c r="K52" i="32"/>
  <c r="O52" i="32"/>
  <c r="Q52" i="32"/>
  <c r="T52" i="32"/>
  <c r="N59" i="53"/>
  <c r="O59" i="53"/>
  <c r="P59" i="53"/>
  <c r="S59" i="53"/>
  <c r="T59" i="53"/>
  <c r="U59" i="53"/>
  <c r="V59" i="53"/>
  <c r="W59" i="53"/>
  <c r="O47" i="22"/>
  <c r="I47" i="22"/>
  <c r="K47" i="22"/>
  <c r="Q47" i="22"/>
  <c r="T47" i="22"/>
  <c r="I46" i="27"/>
  <c r="K46" i="27"/>
  <c r="O46" i="27"/>
  <c r="Q46" i="27"/>
  <c r="T46" i="27"/>
  <c r="I65" i="53"/>
  <c r="J65" i="53"/>
  <c r="K65" i="53"/>
  <c r="L65" i="53"/>
  <c r="M65" i="53"/>
  <c r="N65" i="53"/>
  <c r="O65" i="53"/>
  <c r="P65" i="53"/>
  <c r="S65" i="53"/>
  <c r="T65" i="53"/>
  <c r="U65" i="53"/>
  <c r="V65" i="53"/>
  <c r="W65" i="53"/>
  <c r="I49" i="53"/>
  <c r="J49" i="53"/>
  <c r="K49" i="53"/>
  <c r="L49" i="53"/>
  <c r="M49" i="53"/>
  <c r="N49" i="53"/>
  <c r="O49" i="53"/>
  <c r="P49" i="53"/>
  <c r="S49" i="53"/>
  <c r="T49" i="53"/>
  <c r="U49" i="53"/>
  <c r="V49" i="53"/>
  <c r="W49" i="53"/>
  <c r="I77" i="53"/>
  <c r="J77" i="53"/>
  <c r="K77" i="53"/>
  <c r="L77" i="53"/>
  <c r="M77" i="53"/>
  <c r="N77" i="53"/>
  <c r="O77" i="53"/>
  <c r="P77" i="53"/>
  <c r="S77" i="53"/>
  <c r="T77" i="53"/>
  <c r="U77" i="53"/>
  <c r="V77" i="53"/>
  <c r="W77" i="53"/>
  <c r="I76" i="53"/>
  <c r="J76" i="53"/>
  <c r="K76" i="53"/>
  <c r="L76" i="53"/>
  <c r="M76" i="53"/>
  <c r="N76" i="53"/>
  <c r="O76" i="53"/>
  <c r="P76" i="53"/>
  <c r="S76" i="53"/>
  <c r="T76" i="53"/>
  <c r="U76" i="53"/>
  <c r="V76" i="53"/>
  <c r="W76" i="53"/>
  <c r="I96" i="53"/>
  <c r="J96" i="53"/>
  <c r="K96" i="53"/>
  <c r="L96" i="53"/>
  <c r="M96" i="53"/>
  <c r="N96" i="53"/>
  <c r="O96" i="53"/>
  <c r="P96" i="53"/>
  <c r="S96" i="53"/>
  <c r="T96" i="53"/>
  <c r="U96" i="53"/>
  <c r="V96" i="53"/>
  <c r="W96" i="53"/>
  <c r="I92" i="53"/>
  <c r="J92" i="53"/>
  <c r="K92" i="53"/>
  <c r="L92" i="53"/>
  <c r="M92" i="53"/>
  <c r="N92" i="53"/>
  <c r="O92" i="53"/>
  <c r="P92" i="53"/>
  <c r="S92" i="53"/>
  <c r="T92" i="53"/>
  <c r="U92" i="53"/>
  <c r="V92" i="53"/>
  <c r="W92" i="53"/>
  <c r="I94" i="53"/>
  <c r="J94" i="53"/>
  <c r="K94" i="53"/>
  <c r="L94" i="53"/>
  <c r="M94" i="53"/>
  <c r="N94" i="53"/>
  <c r="O94" i="53"/>
  <c r="P94" i="53"/>
  <c r="S94" i="53"/>
  <c r="T94" i="53"/>
  <c r="U94" i="53"/>
  <c r="V94" i="53"/>
  <c r="W94" i="53"/>
  <c r="I90" i="53"/>
  <c r="J90" i="53"/>
  <c r="K90" i="53"/>
  <c r="L90" i="53"/>
  <c r="M90" i="53"/>
  <c r="N90" i="53"/>
  <c r="O90" i="53"/>
  <c r="P90" i="53"/>
  <c r="S90" i="53"/>
  <c r="T90" i="53"/>
  <c r="U90" i="53"/>
  <c r="V90" i="53"/>
  <c r="W90" i="53"/>
  <c r="I103" i="53"/>
  <c r="J103" i="53"/>
  <c r="K103" i="53"/>
  <c r="L103" i="53"/>
  <c r="M103" i="53"/>
  <c r="N103" i="53"/>
  <c r="O103" i="53"/>
  <c r="P103" i="53"/>
  <c r="S103" i="53"/>
  <c r="T103" i="53"/>
  <c r="U103" i="53"/>
  <c r="V103" i="53"/>
  <c r="W103" i="53"/>
  <c r="I104" i="53"/>
  <c r="J104" i="53"/>
  <c r="K104" i="53"/>
  <c r="L104" i="53"/>
  <c r="M104" i="53"/>
  <c r="N104" i="53"/>
  <c r="O104" i="53"/>
  <c r="P104" i="53"/>
  <c r="S104" i="53"/>
  <c r="T104" i="53"/>
  <c r="U104" i="53"/>
  <c r="V104" i="53"/>
  <c r="W104" i="53"/>
  <c r="I105" i="53"/>
  <c r="J105" i="53"/>
  <c r="K105" i="53"/>
  <c r="L105" i="53"/>
  <c r="M105" i="53"/>
  <c r="N105" i="53"/>
  <c r="O105" i="53"/>
  <c r="P105" i="53"/>
  <c r="S105" i="53"/>
  <c r="T105" i="53"/>
  <c r="U105" i="53"/>
  <c r="V105" i="53"/>
  <c r="W105" i="53"/>
  <c r="I106" i="53"/>
  <c r="J106" i="53"/>
  <c r="K106" i="53"/>
  <c r="L106" i="53"/>
  <c r="M106" i="53"/>
  <c r="N106" i="53"/>
  <c r="O106" i="53"/>
  <c r="P106" i="53"/>
  <c r="S106" i="53"/>
  <c r="T106" i="53"/>
  <c r="U106" i="53"/>
  <c r="V106" i="53"/>
  <c r="W106" i="53"/>
  <c r="I107" i="53"/>
  <c r="J107" i="53"/>
  <c r="K107" i="53"/>
  <c r="L107" i="53"/>
  <c r="M107" i="53"/>
  <c r="N107" i="53"/>
  <c r="O107" i="53"/>
  <c r="P107" i="53"/>
  <c r="S107" i="53"/>
  <c r="T107" i="53"/>
  <c r="U107" i="53"/>
  <c r="V107" i="53"/>
  <c r="W107" i="53"/>
  <c r="R34" i="53"/>
  <c r="S34" i="53"/>
  <c r="T34" i="53"/>
  <c r="U34" i="53"/>
  <c r="V34" i="53"/>
  <c r="W34" i="53"/>
  <c r="R7" i="53"/>
  <c r="S7" i="53"/>
  <c r="T7" i="53"/>
  <c r="U7" i="53"/>
  <c r="V7" i="53"/>
  <c r="W7" i="53"/>
  <c r="R14" i="53"/>
  <c r="S14" i="53"/>
  <c r="T14" i="53"/>
  <c r="U14" i="53"/>
  <c r="V14" i="53"/>
  <c r="W14" i="53"/>
  <c r="R25" i="53"/>
  <c r="S25" i="53"/>
  <c r="T25" i="53"/>
  <c r="U25" i="53"/>
  <c r="V25" i="53"/>
  <c r="W25" i="53"/>
  <c r="R38" i="53"/>
  <c r="S38" i="53"/>
  <c r="T38" i="53"/>
  <c r="U38" i="53"/>
  <c r="V38" i="53"/>
  <c r="W38" i="53"/>
  <c r="R19" i="53"/>
  <c r="S19" i="53"/>
  <c r="T19" i="53"/>
  <c r="U19" i="53"/>
  <c r="V19" i="53"/>
  <c r="W19" i="53"/>
  <c r="R40" i="53"/>
  <c r="S40" i="53"/>
  <c r="T40" i="53"/>
  <c r="U40" i="53"/>
  <c r="V40" i="53"/>
  <c r="W40" i="53"/>
  <c r="R30" i="53"/>
  <c r="S30" i="53"/>
  <c r="T30" i="53"/>
  <c r="U30" i="53"/>
  <c r="V30" i="53"/>
  <c r="W30" i="53"/>
  <c r="R31" i="53"/>
  <c r="S31" i="53"/>
  <c r="T31" i="53"/>
  <c r="U31" i="53"/>
  <c r="V31" i="53"/>
  <c r="W31" i="53"/>
  <c r="R32" i="53"/>
  <c r="S32" i="53"/>
  <c r="T32" i="53"/>
  <c r="U32" i="53"/>
  <c r="V32" i="53"/>
  <c r="W32" i="53"/>
  <c r="R21" i="53"/>
  <c r="S21" i="53"/>
  <c r="T21" i="53"/>
  <c r="U21" i="53"/>
  <c r="V21" i="53"/>
  <c r="W21" i="53"/>
  <c r="R9" i="53"/>
  <c r="S9" i="53"/>
  <c r="T9" i="53"/>
  <c r="U9" i="53"/>
  <c r="V9" i="53"/>
  <c r="W9" i="53"/>
  <c r="R5" i="53"/>
  <c r="S5" i="53"/>
  <c r="T5" i="53"/>
  <c r="U5" i="53"/>
  <c r="V5" i="53"/>
  <c r="W5" i="53"/>
  <c r="R8" i="53"/>
  <c r="S8" i="53"/>
  <c r="T8" i="53"/>
  <c r="U8" i="53"/>
  <c r="V8" i="53"/>
  <c r="W8" i="53"/>
  <c r="R18" i="53"/>
  <c r="S18" i="53"/>
  <c r="T18" i="53"/>
  <c r="U18" i="53"/>
  <c r="V18" i="53"/>
  <c r="W18" i="53"/>
  <c r="R6" i="53"/>
  <c r="S6" i="53"/>
  <c r="T6" i="53"/>
  <c r="U6" i="53"/>
  <c r="V6" i="53"/>
  <c r="W6" i="53"/>
  <c r="R23" i="53"/>
  <c r="S23" i="53"/>
  <c r="T23" i="53"/>
  <c r="U23" i="53"/>
  <c r="V23" i="53"/>
  <c r="W23" i="53"/>
  <c r="R27" i="53"/>
  <c r="S27" i="53"/>
  <c r="T27" i="53"/>
  <c r="U27" i="53"/>
  <c r="V27" i="53"/>
  <c r="W27" i="53"/>
  <c r="R35" i="53"/>
  <c r="S35" i="53"/>
  <c r="T35" i="53"/>
  <c r="U35" i="53"/>
  <c r="V35" i="53"/>
  <c r="W35" i="53"/>
  <c r="R15" i="53"/>
  <c r="S15" i="53"/>
  <c r="T15" i="53"/>
  <c r="U15" i="53"/>
  <c r="V15" i="53"/>
  <c r="W15" i="53"/>
  <c r="R10" i="53"/>
  <c r="S10" i="53"/>
  <c r="T10" i="53"/>
  <c r="U10" i="53"/>
  <c r="V10" i="53"/>
  <c r="W10" i="53"/>
  <c r="R17" i="53"/>
  <c r="S17" i="53"/>
  <c r="T17" i="53"/>
  <c r="U17" i="53"/>
  <c r="V17" i="53"/>
  <c r="W17" i="53"/>
  <c r="R11" i="53"/>
  <c r="S11" i="53"/>
  <c r="T11" i="53"/>
  <c r="U11" i="53"/>
  <c r="V11" i="53"/>
  <c r="W11" i="53"/>
  <c r="R29" i="53"/>
  <c r="S29" i="53"/>
  <c r="T29" i="53"/>
  <c r="U29" i="53"/>
  <c r="V29" i="53"/>
  <c r="W29" i="53"/>
  <c r="R37" i="53"/>
  <c r="S37" i="53"/>
  <c r="T37" i="53"/>
  <c r="U37" i="53"/>
  <c r="V37" i="53"/>
  <c r="W37" i="53"/>
  <c r="R39" i="53"/>
  <c r="S39" i="53"/>
  <c r="T39" i="53"/>
  <c r="U39" i="53"/>
  <c r="V39" i="53"/>
  <c r="W39" i="53"/>
  <c r="R36" i="53"/>
  <c r="S36" i="53"/>
  <c r="T36" i="53"/>
  <c r="U36" i="53"/>
  <c r="V36" i="53"/>
  <c r="W36" i="53"/>
  <c r="R26" i="53"/>
  <c r="S26" i="53"/>
  <c r="T26" i="53"/>
  <c r="U26" i="53"/>
  <c r="V26" i="53"/>
  <c r="W26" i="53"/>
  <c r="R13" i="53"/>
  <c r="S13" i="53"/>
  <c r="T13" i="53"/>
  <c r="U13" i="53"/>
  <c r="V13" i="53"/>
  <c r="W13" i="53"/>
  <c r="R12" i="53"/>
  <c r="S12" i="53"/>
  <c r="T12" i="53"/>
  <c r="U12" i="53"/>
  <c r="V12" i="53"/>
  <c r="W12" i="53"/>
  <c r="R22" i="53"/>
  <c r="S22" i="53"/>
  <c r="T22" i="53"/>
  <c r="U22" i="53"/>
  <c r="V22" i="53"/>
  <c r="W22" i="53"/>
  <c r="R20" i="53"/>
  <c r="S20" i="53"/>
  <c r="T20" i="53"/>
  <c r="U20" i="53"/>
  <c r="V20" i="53"/>
  <c r="W20" i="53"/>
  <c r="R41" i="53"/>
  <c r="S41" i="53"/>
  <c r="T41" i="53"/>
  <c r="U41" i="53"/>
  <c r="V41" i="53"/>
  <c r="W41" i="53"/>
  <c r="R42" i="53"/>
  <c r="S42" i="53"/>
  <c r="T42" i="53"/>
  <c r="U42" i="53"/>
  <c r="V42" i="53"/>
  <c r="W42" i="53"/>
  <c r="R16" i="53"/>
  <c r="S16" i="53"/>
  <c r="T16" i="53"/>
  <c r="U16" i="53"/>
  <c r="V16" i="53"/>
  <c r="W16" i="53"/>
  <c r="R28" i="53"/>
  <c r="S28" i="53"/>
  <c r="T28" i="53"/>
  <c r="U28" i="53"/>
  <c r="V28" i="53"/>
  <c r="W28" i="53"/>
  <c r="R33" i="53"/>
  <c r="S33" i="53"/>
  <c r="T33" i="53"/>
  <c r="U33" i="53"/>
  <c r="V33" i="53"/>
  <c r="W33" i="53"/>
  <c r="R43" i="53"/>
  <c r="S43" i="53"/>
  <c r="T43" i="53"/>
  <c r="U43" i="53"/>
  <c r="V43" i="53"/>
  <c r="W43" i="53"/>
  <c r="R44" i="53"/>
  <c r="S44" i="53"/>
  <c r="T44" i="53"/>
  <c r="U44" i="53"/>
  <c r="V44" i="53"/>
  <c r="W44" i="53"/>
  <c r="W24" i="53"/>
  <c r="V24" i="53"/>
  <c r="U24" i="53"/>
  <c r="T24" i="53"/>
  <c r="S24" i="53"/>
  <c r="R24" i="53"/>
  <c r="Q34" i="53"/>
  <c r="Q7" i="53"/>
  <c r="Q14" i="53"/>
  <c r="Q25" i="53"/>
  <c r="Q38" i="53"/>
  <c r="Q19" i="53"/>
  <c r="Q40" i="53"/>
  <c r="Q30" i="53"/>
  <c r="Q31" i="53"/>
  <c r="Q32" i="53"/>
  <c r="Q21" i="53"/>
  <c r="Q9" i="53"/>
  <c r="Q5" i="53"/>
  <c r="Q8" i="53"/>
  <c r="Q18" i="53"/>
  <c r="Q6" i="53"/>
  <c r="Q23" i="53"/>
  <c r="Q27" i="53"/>
  <c r="Q35" i="53"/>
  <c r="Q15" i="53"/>
  <c r="Q10" i="53"/>
  <c r="Q17" i="53"/>
  <c r="Q11" i="53"/>
  <c r="Q29" i="53"/>
  <c r="Q37" i="53"/>
  <c r="Q39" i="53"/>
  <c r="Q36" i="53"/>
  <c r="Q26" i="53"/>
  <c r="Q13" i="53"/>
  <c r="Q12" i="53"/>
  <c r="Q22" i="53"/>
  <c r="Q20" i="53"/>
  <c r="Q41" i="53"/>
  <c r="Q42" i="53"/>
  <c r="Q16" i="53"/>
  <c r="Q28" i="53"/>
  <c r="Q33" i="53"/>
  <c r="Q43" i="53"/>
  <c r="Q44" i="53"/>
  <c r="Q24" i="53"/>
  <c r="P34" i="53"/>
  <c r="P7" i="53"/>
  <c r="P14" i="53"/>
  <c r="P25" i="53"/>
  <c r="P38" i="53"/>
  <c r="P19" i="53"/>
  <c r="P40" i="53"/>
  <c r="P30" i="53"/>
  <c r="P31" i="53"/>
  <c r="P32" i="53"/>
  <c r="P21" i="53"/>
  <c r="P9" i="53"/>
  <c r="P5" i="53"/>
  <c r="P8" i="53"/>
  <c r="P18" i="53"/>
  <c r="P6" i="53"/>
  <c r="P23" i="53"/>
  <c r="P27" i="53"/>
  <c r="P35" i="53"/>
  <c r="P15" i="53"/>
  <c r="P10" i="53"/>
  <c r="P17" i="53"/>
  <c r="P11" i="53"/>
  <c r="P29" i="53"/>
  <c r="P37" i="53"/>
  <c r="P39" i="53"/>
  <c r="P36" i="53"/>
  <c r="P26" i="53"/>
  <c r="P13" i="53"/>
  <c r="P12" i="53"/>
  <c r="P22" i="53"/>
  <c r="P20" i="53"/>
  <c r="P41" i="53"/>
  <c r="P42" i="53"/>
  <c r="P16" i="53"/>
  <c r="P28" i="53"/>
  <c r="P33" i="53"/>
  <c r="P43" i="53"/>
  <c r="P44" i="53"/>
  <c r="P24" i="53"/>
  <c r="I14" i="34"/>
  <c r="K14" i="34"/>
  <c r="O14" i="34"/>
  <c r="Q14" i="34"/>
  <c r="T14" i="34"/>
  <c r="O34" i="53"/>
  <c r="O7" i="53"/>
  <c r="O14" i="53"/>
  <c r="O25" i="53"/>
  <c r="I18" i="34"/>
  <c r="K18" i="34"/>
  <c r="O18" i="34"/>
  <c r="Q18" i="34"/>
  <c r="T18" i="34"/>
  <c r="O38" i="53"/>
  <c r="I10" i="34"/>
  <c r="K10" i="34"/>
  <c r="O10" i="34"/>
  <c r="Q10" i="34"/>
  <c r="T10" i="34"/>
  <c r="O19" i="53"/>
  <c r="O40" i="53"/>
  <c r="O30" i="53"/>
  <c r="I16" i="34"/>
  <c r="K16" i="34"/>
  <c r="O16" i="34"/>
  <c r="Q16" i="34"/>
  <c r="T16" i="34"/>
  <c r="O31" i="53"/>
  <c r="I13" i="34"/>
  <c r="K13" i="34"/>
  <c r="O13" i="34"/>
  <c r="Q13" i="34"/>
  <c r="T13" i="34"/>
  <c r="O32" i="53"/>
  <c r="O21" i="53"/>
  <c r="O9" i="53"/>
  <c r="O5" i="53"/>
  <c r="O8" i="53"/>
  <c r="I9" i="34"/>
  <c r="K9" i="34"/>
  <c r="O9" i="34"/>
  <c r="Q9" i="34"/>
  <c r="T9" i="34"/>
  <c r="O18" i="53"/>
  <c r="O6" i="53"/>
  <c r="O23" i="53"/>
  <c r="O27" i="53"/>
  <c r="O35" i="53"/>
  <c r="O15" i="53"/>
  <c r="O10" i="53"/>
  <c r="O17" i="53"/>
  <c r="O11" i="53"/>
  <c r="O29" i="53"/>
  <c r="I19" i="34"/>
  <c r="K19" i="34"/>
  <c r="O19" i="34"/>
  <c r="Q19" i="34"/>
  <c r="T19" i="34"/>
  <c r="O37" i="53"/>
  <c r="O39" i="53"/>
  <c r="O36" i="53"/>
  <c r="O26" i="53"/>
  <c r="O13" i="53"/>
  <c r="O12" i="53"/>
  <c r="O22" i="53"/>
  <c r="O20" i="53"/>
  <c r="O41" i="53"/>
  <c r="I22" i="34"/>
  <c r="K22" i="34"/>
  <c r="O22" i="34"/>
  <c r="Q22" i="34"/>
  <c r="T22" i="34"/>
  <c r="O42" i="53"/>
  <c r="O16" i="53"/>
  <c r="O28" i="53"/>
  <c r="O33" i="53"/>
  <c r="O43" i="53"/>
  <c r="O44" i="53"/>
  <c r="I21" i="34"/>
  <c r="K21" i="34"/>
  <c r="O21" i="34"/>
  <c r="Q21" i="34"/>
  <c r="T21" i="34"/>
  <c r="O24" i="53"/>
  <c r="N34" i="53"/>
  <c r="N7" i="53"/>
  <c r="N14" i="53"/>
  <c r="N25" i="53"/>
  <c r="N38" i="53"/>
  <c r="N19" i="53"/>
  <c r="N40" i="53"/>
  <c r="N30" i="53"/>
  <c r="N31" i="53"/>
  <c r="N32" i="53"/>
  <c r="N21" i="53"/>
  <c r="N9" i="53"/>
  <c r="N5" i="53"/>
  <c r="N8" i="53"/>
  <c r="N18" i="53"/>
  <c r="N6" i="53"/>
  <c r="N23" i="53"/>
  <c r="N27" i="53"/>
  <c r="N35" i="53"/>
  <c r="N15" i="53"/>
  <c r="N10" i="53"/>
  <c r="N17" i="53"/>
  <c r="N11" i="53"/>
  <c r="N29" i="53"/>
  <c r="N37" i="53"/>
  <c r="N39" i="53"/>
  <c r="N36" i="53"/>
  <c r="N26" i="53"/>
  <c r="N13" i="53"/>
  <c r="N12" i="53"/>
  <c r="N22" i="53"/>
  <c r="N20" i="53"/>
  <c r="N41" i="53"/>
  <c r="N42" i="53"/>
  <c r="N16" i="53"/>
  <c r="N28" i="53"/>
  <c r="N33" i="53"/>
  <c r="N43" i="53"/>
  <c r="N44" i="53"/>
  <c r="N24" i="53"/>
  <c r="M34" i="53"/>
  <c r="M7" i="53"/>
  <c r="M14" i="53"/>
  <c r="M25" i="53"/>
  <c r="M38" i="53"/>
  <c r="M19" i="53"/>
  <c r="M40" i="53"/>
  <c r="M30" i="53"/>
  <c r="M31" i="53"/>
  <c r="M32" i="53"/>
  <c r="M21" i="53"/>
  <c r="M9" i="53"/>
  <c r="M5" i="53"/>
  <c r="M8" i="53"/>
  <c r="M18" i="53"/>
  <c r="M6" i="53"/>
  <c r="M23" i="53"/>
  <c r="M27" i="53"/>
  <c r="M35" i="53"/>
  <c r="M15" i="53"/>
  <c r="M10" i="53"/>
  <c r="M17" i="53"/>
  <c r="M11" i="53"/>
  <c r="M29" i="53"/>
  <c r="M37" i="53"/>
  <c r="M39" i="53"/>
  <c r="M36" i="53"/>
  <c r="M26" i="53"/>
  <c r="M13" i="53"/>
  <c r="M12" i="53"/>
  <c r="M22" i="53"/>
  <c r="M20" i="53"/>
  <c r="M41" i="53"/>
  <c r="M42" i="53"/>
  <c r="M16" i="53"/>
  <c r="M28" i="53"/>
  <c r="M33" i="53"/>
  <c r="M43" i="53"/>
  <c r="M44" i="53"/>
  <c r="M24" i="53"/>
  <c r="L34" i="53"/>
  <c r="L7" i="53"/>
  <c r="L14" i="53"/>
  <c r="L25" i="53"/>
  <c r="L38" i="53"/>
  <c r="L19" i="53"/>
  <c r="L40" i="53"/>
  <c r="L30" i="53"/>
  <c r="L31" i="53"/>
  <c r="L32" i="53"/>
  <c r="L21" i="53"/>
  <c r="L9" i="53"/>
  <c r="L5" i="53"/>
  <c r="L8" i="53"/>
  <c r="L18" i="53"/>
  <c r="L6" i="53"/>
  <c r="L23" i="53"/>
  <c r="L27" i="53"/>
  <c r="L35" i="53"/>
  <c r="L15" i="53"/>
  <c r="L10" i="53"/>
  <c r="L17" i="53"/>
  <c r="L11" i="53"/>
  <c r="L29" i="53"/>
  <c r="L37" i="53"/>
  <c r="L39" i="53"/>
  <c r="L36" i="53"/>
  <c r="L26" i="53"/>
  <c r="L13" i="53"/>
  <c r="L12" i="53"/>
  <c r="L22" i="53"/>
  <c r="L20" i="53"/>
  <c r="L41" i="53"/>
  <c r="L42" i="53"/>
  <c r="L16" i="53"/>
  <c r="L28" i="53"/>
  <c r="L33" i="53"/>
  <c r="L43" i="53"/>
  <c r="L44" i="53"/>
  <c r="L24" i="53"/>
  <c r="K34" i="53"/>
  <c r="K7" i="53"/>
  <c r="K14" i="53"/>
  <c r="K25" i="53"/>
  <c r="K38" i="53"/>
  <c r="K19" i="53"/>
  <c r="K40" i="53"/>
  <c r="K30" i="53"/>
  <c r="K31" i="53"/>
  <c r="K32" i="53"/>
  <c r="I12" i="27"/>
  <c r="K12" i="27"/>
  <c r="O12" i="27"/>
  <c r="Q12" i="27"/>
  <c r="T12" i="27"/>
  <c r="K21" i="53"/>
  <c r="K9" i="53"/>
  <c r="I13" i="27"/>
  <c r="K13" i="27"/>
  <c r="O13" i="27"/>
  <c r="Q13" i="27"/>
  <c r="T13" i="27"/>
  <c r="K5" i="53"/>
  <c r="K8" i="53"/>
  <c r="K18" i="53"/>
  <c r="I14" i="27"/>
  <c r="K14" i="27"/>
  <c r="O14" i="27"/>
  <c r="Q14" i="27"/>
  <c r="T14" i="27"/>
  <c r="K6" i="53"/>
  <c r="I15" i="27"/>
  <c r="K15" i="27"/>
  <c r="O15" i="27"/>
  <c r="Q15" i="27"/>
  <c r="T15" i="27"/>
  <c r="K23" i="53"/>
  <c r="I18" i="27"/>
  <c r="K18" i="27"/>
  <c r="O18" i="27"/>
  <c r="Q18" i="27"/>
  <c r="T18" i="27"/>
  <c r="K27" i="53"/>
  <c r="I20" i="27"/>
  <c r="K20" i="27"/>
  <c r="O20" i="27"/>
  <c r="Q20" i="27"/>
  <c r="T20" i="27"/>
  <c r="K35" i="53"/>
  <c r="K15" i="53"/>
  <c r="I9" i="27"/>
  <c r="K9" i="27"/>
  <c r="O9" i="27"/>
  <c r="Q9" i="27"/>
  <c r="T9" i="27"/>
  <c r="K10" i="53"/>
  <c r="K17" i="53"/>
  <c r="I10" i="27"/>
  <c r="K10" i="27"/>
  <c r="O10" i="27"/>
  <c r="Q10" i="27"/>
  <c r="T10" i="27"/>
  <c r="K11" i="53"/>
  <c r="K29" i="53"/>
  <c r="K37" i="53"/>
  <c r="I19" i="27"/>
  <c r="K19" i="27"/>
  <c r="O19" i="27"/>
  <c r="Q19" i="27"/>
  <c r="T19" i="27"/>
  <c r="K39" i="53"/>
  <c r="K36" i="53"/>
  <c r="K26" i="53"/>
  <c r="K13" i="53"/>
  <c r="I21" i="27"/>
  <c r="K21" i="27"/>
  <c r="O21" i="27"/>
  <c r="Q21" i="27"/>
  <c r="T21" i="27"/>
  <c r="K12" i="53"/>
  <c r="I17" i="27"/>
  <c r="K17" i="27"/>
  <c r="O17" i="27"/>
  <c r="Q17" i="27"/>
  <c r="T17" i="27"/>
  <c r="K22" i="53"/>
  <c r="K20" i="53"/>
  <c r="K41" i="53"/>
  <c r="K42" i="53"/>
  <c r="K16" i="53"/>
  <c r="K28" i="53"/>
  <c r="K33" i="53"/>
  <c r="K43" i="53"/>
  <c r="K44" i="53"/>
  <c r="K24" i="53"/>
  <c r="J34" i="53"/>
  <c r="G6" i="25"/>
  <c r="H6" i="25"/>
  <c r="I10" i="25"/>
  <c r="K10" i="25"/>
  <c r="M6" i="25"/>
  <c r="N6" i="25"/>
  <c r="O10" i="25"/>
  <c r="Q10" i="25"/>
  <c r="T10" i="25"/>
  <c r="J7" i="53"/>
  <c r="J14" i="53"/>
  <c r="I22" i="25"/>
  <c r="K22" i="25"/>
  <c r="O22" i="25"/>
  <c r="Q22" i="25"/>
  <c r="T22" i="25"/>
  <c r="J25" i="53"/>
  <c r="J38" i="53"/>
  <c r="J19" i="53"/>
  <c r="J40" i="53"/>
  <c r="J30" i="53"/>
  <c r="J31" i="53"/>
  <c r="J32" i="53"/>
  <c r="I11" i="25"/>
  <c r="K11" i="25"/>
  <c r="O11" i="25"/>
  <c r="Q11" i="25"/>
  <c r="T11" i="25"/>
  <c r="J21" i="53"/>
  <c r="I15" i="25"/>
  <c r="K15" i="25"/>
  <c r="O15" i="25"/>
  <c r="Q15" i="25"/>
  <c r="T15" i="25"/>
  <c r="J9" i="53"/>
  <c r="J5" i="53"/>
  <c r="I13" i="25"/>
  <c r="K13" i="25"/>
  <c r="O13" i="25"/>
  <c r="Q13" i="25"/>
  <c r="T13" i="25"/>
  <c r="J8" i="53"/>
  <c r="J18" i="53"/>
  <c r="I9" i="25"/>
  <c r="K9" i="25"/>
  <c r="O9" i="25"/>
  <c r="Q9" i="25"/>
  <c r="T9" i="25"/>
  <c r="J6" i="53"/>
  <c r="I20" i="25"/>
  <c r="K20" i="25"/>
  <c r="O20" i="25"/>
  <c r="Q20" i="25"/>
  <c r="T20" i="25"/>
  <c r="J23" i="53"/>
  <c r="I16" i="25"/>
  <c r="K16" i="25"/>
  <c r="O16" i="25"/>
  <c r="Q16" i="25"/>
  <c r="T16" i="25"/>
  <c r="J27" i="53"/>
  <c r="I25" i="25"/>
  <c r="K25" i="25"/>
  <c r="O25" i="25"/>
  <c r="Q25" i="25"/>
  <c r="T25" i="25"/>
  <c r="J35" i="53"/>
  <c r="J15" i="53"/>
  <c r="I18" i="25"/>
  <c r="K18" i="25"/>
  <c r="O18" i="25"/>
  <c r="Q18" i="25"/>
  <c r="T18" i="25"/>
  <c r="J10" i="53"/>
  <c r="I26" i="25"/>
  <c r="K26" i="25"/>
  <c r="O26" i="25"/>
  <c r="Q26" i="25"/>
  <c r="T26" i="25"/>
  <c r="J17" i="53"/>
  <c r="J11" i="53"/>
  <c r="J29" i="53"/>
  <c r="J37" i="53"/>
  <c r="I12" i="25"/>
  <c r="K12" i="25"/>
  <c r="O12" i="25"/>
  <c r="Q12" i="25"/>
  <c r="T12" i="25"/>
  <c r="J39" i="53"/>
  <c r="I23" i="25"/>
  <c r="K23" i="25"/>
  <c r="O23" i="25"/>
  <c r="Q23" i="25"/>
  <c r="T23" i="25"/>
  <c r="J36" i="53"/>
  <c r="I14" i="25"/>
  <c r="K14" i="25"/>
  <c r="O14" i="25"/>
  <c r="Q14" i="25"/>
  <c r="T14" i="25"/>
  <c r="J26" i="53"/>
  <c r="I21" i="25"/>
  <c r="K21" i="25"/>
  <c r="O21" i="25"/>
  <c r="Q21" i="25"/>
  <c r="T21" i="25"/>
  <c r="J13" i="53"/>
  <c r="J12" i="53"/>
  <c r="I19" i="25"/>
  <c r="K19" i="25"/>
  <c r="O19" i="25"/>
  <c r="Q19" i="25"/>
  <c r="T19" i="25"/>
  <c r="J22" i="53"/>
  <c r="J20" i="53"/>
  <c r="J41" i="53"/>
  <c r="J42" i="53"/>
  <c r="J16" i="53"/>
  <c r="J28" i="53"/>
  <c r="J33" i="53"/>
  <c r="J43" i="53"/>
  <c r="J44" i="53"/>
  <c r="J24" i="53"/>
  <c r="I34" i="53"/>
  <c r="G6" i="22"/>
  <c r="H6" i="22"/>
  <c r="I10" i="22"/>
  <c r="K10" i="22"/>
  <c r="M6" i="22"/>
  <c r="N6" i="22"/>
  <c r="O10" i="22"/>
  <c r="Q10" i="22"/>
  <c r="T10" i="22"/>
  <c r="I7" i="53"/>
  <c r="I14" i="22"/>
  <c r="K14" i="22"/>
  <c r="O14" i="22"/>
  <c r="Q14" i="22"/>
  <c r="T14" i="22"/>
  <c r="I14" i="53"/>
  <c r="I18" i="22"/>
  <c r="K18" i="22"/>
  <c r="O18" i="22"/>
  <c r="Q18" i="22"/>
  <c r="T18" i="22"/>
  <c r="I25" i="53"/>
  <c r="I38" i="53"/>
  <c r="I19" i="53"/>
  <c r="I19" i="22"/>
  <c r="K19" i="22"/>
  <c r="O19" i="22"/>
  <c r="Q19" i="22"/>
  <c r="T19" i="22"/>
  <c r="I40" i="53"/>
  <c r="I30" i="53"/>
  <c r="I31" i="53"/>
  <c r="I32" i="53"/>
  <c r="I21" i="53"/>
  <c r="I13" i="22"/>
  <c r="K13" i="22"/>
  <c r="O13" i="22"/>
  <c r="Q13" i="22"/>
  <c r="T13" i="22"/>
  <c r="I9" i="53"/>
  <c r="I15" i="22"/>
  <c r="K15" i="22"/>
  <c r="O15" i="22"/>
  <c r="Q15" i="22"/>
  <c r="T15" i="22"/>
  <c r="I5" i="53"/>
  <c r="I23" i="22"/>
  <c r="K23" i="22"/>
  <c r="O23" i="22"/>
  <c r="Q23" i="22"/>
  <c r="T23" i="22"/>
  <c r="I8" i="53"/>
  <c r="I18" i="53"/>
  <c r="I11" i="22"/>
  <c r="K11" i="22"/>
  <c r="O11" i="22"/>
  <c r="Q11" i="22"/>
  <c r="T11" i="22"/>
  <c r="I6" i="53"/>
  <c r="I12" i="22"/>
  <c r="K12" i="22"/>
  <c r="O12" i="22"/>
  <c r="Q12" i="22"/>
  <c r="T12" i="22"/>
  <c r="I23" i="53"/>
  <c r="I21" i="22"/>
  <c r="K21" i="22"/>
  <c r="O21" i="22"/>
  <c r="Q21" i="22"/>
  <c r="T21" i="22"/>
  <c r="I27" i="53"/>
  <c r="I35" i="53"/>
  <c r="I15" i="53"/>
  <c r="I26" i="22"/>
  <c r="K26" i="22"/>
  <c r="O26" i="22"/>
  <c r="Q26" i="22"/>
  <c r="T26" i="22"/>
  <c r="I10" i="53"/>
  <c r="I24" i="22"/>
  <c r="K24" i="22"/>
  <c r="O24" i="22"/>
  <c r="Q24" i="22"/>
  <c r="T24" i="22"/>
  <c r="I17" i="53"/>
  <c r="I11" i="53"/>
  <c r="I20" i="22"/>
  <c r="K20" i="22"/>
  <c r="O20" i="22"/>
  <c r="Q20" i="22"/>
  <c r="T20" i="22"/>
  <c r="I29" i="53"/>
  <c r="I37" i="53"/>
  <c r="I39" i="53"/>
  <c r="I17" i="22"/>
  <c r="K17" i="22"/>
  <c r="O17" i="22"/>
  <c r="Q17" i="22"/>
  <c r="T17" i="22"/>
  <c r="I36" i="53"/>
  <c r="I26" i="53"/>
  <c r="I22" i="22"/>
  <c r="K22" i="22"/>
  <c r="O22" i="22"/>
  <c r="Q22" i="22"/>
  <c r="T22" i="22"/>
  <c r="I13" i="53"/>
  <c r="I16" i="22"/>
  <c r="K16" i="22"/>
  <c r="O16" i="22"/>
  <c r="Q16" i="22"/>
  <c r="T16" i="22"/>
  <c r="I12" i="53"/>
  <c r="I9" i="22"/>
  <c r="K9" i="22"/>
  <c r="O9" i="22"/>
  <c r="Q9" i="22"/>
  <c r="T9" i="22"/>
  <c r="I22" i="53"/>
  <c r="I20" i="53"/>
  <c r="I41" i="53"/>
  <c r="I42" i="53"/>
  <c r="I16" i="53"/>
  <c r="I28" i="53"/>
  <c r="I33" i="53"/>
  <c r="I43" i="53"/>
  <c r="I44" i="53"/>
  <c r="I24" i="53"/>
  <c r="G6" i="19"/>
  <c r="H6" i="19"/>
  <c r="I17" i="19"/>
  <c r="K17" i="19"/>
  <c r="M6" i="19"/>
  <c r="N6" i="19"/>
  <c r="O17" i="19"/>
  <c r="Q17" i="19"/>
  <c r="T17" i="19"/>
  <c r="I11" i="19"/>
  <c r="K11" i="19"/>
  <c r="O11" i="19"/>
  <c r="Q11" i="19"/>
  <c r="T11" i="19"/>
  <c r="I22" i="19"/>
  <c r="K22" i="19"/>
  <c r="O22" i="19"/>
  <c r="Q22" i="19"/>
  <c r="T22" i="19"/>
  <c r="I23" i="19"/>
  <c r="K23" i="19"/>
  <c r="O23" i="19"/>
  <c r="Q23" i="19"/>
  <c r="T23" i="19"/>
  <c r="I19" i="19"/>
  <c r="K19" i="19"/>
  <c r="O19" i="19"/>
  <c r="Q19" i="19"/>
  <c r="T19" i="19"/>
  <c r="F34" i="53"/>
  <c r="F7" i="53"/>
  <c r="F14" i="53"/>
  <c r="F25" i="53"/>
  <c r="F38" i="53"/>
  <c r="F19" i="53"/>
  <c r="F40" i="53"/>
  <c r="F30" i="53"/>
  <c r="F31" i="53"/>
  <c r="F32" i="53"/>
  <c r="F21" i="53"/>
  <c r="F9" i="53"/>
  <c r="F5" i="53"/>
  <c r="F8" i="53"/>
  <c r="F18" i="53"/>
  <c r="F6" i="53"/>
  <c r="F23" i="53"/>
  <c r="F27" i="53"/>
  <c r="F35" i="53"/>
  <c r="F15" i="53"/>
  <c r="F10" i="53"/>
  <c r="F17" i="53"/>
  <c r="F11" i="53"/>
  <c r="F29" i="53"/>
  <c r="F37" i="53"/>
  <c r="F39" i="53"/>
  <c r="F36" i="53"/>
  <c r="F26" i="53"/>
  <c r="F13" i="53"/>
  <c r="F12" i="53"/>
  <c r="F22" i="53"/>
  <c r="F20" i="53"/>
  <c r="F41" i="53"/>
  <c r="F42" i="53"/>
  <c r="F16" i="53"/>
  <c r="F28" i="53"/>
  <c r="F33" i="53"/>
  <c r="F43" i="53"/>
  <c r="F44" i="53"/>
  <c r="F24" i="53"/>
  <c r="P41" i="15"/>
  <c r="J41" i="15"/>
  <c r="P6" i="16"/>
  <c r="J6" i="16"/>
  <c r="F5" i="52"/>
  <c r="G5" i="52"/>
  <c r="H5" i="52"/>
  <c r="I5" i="52"/>
  <c r="J5" i="52"/>
  <c r="I9" i="21"/>
  <c r="K9" i="21"/>
  <c r="O9" i="21"/>
  <c r="Q9" i="21"/>
  <c r="T9" i="21"/>
  <c r="K5" i="52"/>
  <c r="I11" i="24"/>
  <c r="K11" i="24"/>
  <c r="O11" i="24"/>
  <c r="Q11" i="24"/>
  <c r="T11" i="24"/>
  <c r="L5" i="52"/>
  <c r="M5" i="52"/>
  <c r="I9" i="29"/>
  <c r="K9" i="29"/>
  <c r="O9" i="29"/>
  <c r="Q9" i="29"/>
  <c r="T9" i="29"/>
  <c r="N5" i="52"/>
  <c r="I12" i="30"/>
  <c r="K12" i="30"/>
  <c r="O12" i="30"/>
  <c r="Q12" i="30"/>
  <c r="T12" i="30"/>
  <c r="O5" i="52"/>
  <c r="G6" i="33"/>
  <c r="H6" i="33"/>
  <c r="I16" i="33"/>
  <c r="K16" i="33"/>
  <c r="M6" i="33"/>
  <c r="N6" i="33"/>
  <c r="O16" i="33"/>
  <c r="Q16" i="33"/>
  <c r="T16" i="33"/>
  <c r="P5" i="52"/>
  <c r="I9" i="36"/>
  <c r="K9" i="36"/>
  <c r="O9" i="36"/>
  <c r="Q9" i="36"/>
  <c r="T9" i="36"/>
  <c r="Q5" i="52"/>
  <c r="I14" i="37"/>
  <c r="K14" i="37"/>
  <c r="O14" i="37"/>
  <c r="Q14" i="37"/>
  <c r="T14" i="37"/>
  <c r="R5" i="52"/>
  <c r="I10" i="40"/>
  <c r="K10" i="40"/>
  <c r="O10" i="40"/>
  <c r="Q10" i="40"/>
  <c r="T10" i="40"/>
  <c r="S5" i="52"/>
  <c r="T5" i="52"/>
  <c r="F10" i="52"/>
  <c r="G10" i="52"/>
  <c r="H10" i="52"/>
  <c r="I10" i="52"/>
  <c r="J10" i="52"/>
  <c r="K10" i="52"/>
  <c r="L10" i="52"/>
  <c r="M10" i="52"/>
  <c r="N10" i="52"/>
  <c r="O10" i="52"/>
  <c r="I19" i="33"/>
  <c r="K19" i="33"/>
  <c r="O19" i="33"/>
  <c r="Q19" i="33"/>
  <c r="T19" i="33"/>
  <c r="P10" i="52"/>
  <c r="Q10" i="52"/>
  <c r="R10" i="52"/>
  <c r="S10" i="52"/>
  <c r="T10" i="52"/>
  <c r="F9" i="52"/>
  <c r="G9" i="52"/>
  <c r="H9" i="52"/>
  <c r="I9" i="52"/>
  <c r="J9" i="52"/>
  <c r="I13" i="21"/>
  <c r="K13" i="21"/>
  <c r="O13" i="21"/>
  <c r="Q13" i="21"/>
  <c r="T13" i="21"/>
  <c r="K9" i="52"/>
  <c r="I13" i="24"/>
  <c r="K13" i="24"/>
  <c r="O13" i="24"/>
  <c r="Q13" i="24"/>
  <c r="T13" i="24"/>
  <c r="L9" i="52"/>
  <c r="I10" i="26"/>
  <c r="K10" i="26"/>
  <c r="O10" i="26"/>
  <c r="Q10" i="26"/>
  <c r="T10" i="26"/>
  <c r="M9" i="52"/>
  <c r="N9" i="52"/>
  <c r="I9" i="30"/>
  <c r="K9" i="30"/>
  <c r="O9" i="30"/>
  <c r="Q9" i="30"/>
  <c r="T9" i="30"/>
  <c r="O9" i="52"/>
  <c r="I17" i="33"/>
  <c r="K17" i="33"/>
  <c r="O17" i="33"/>
  <c r="Q17" i="33"/>
  <c r="T17" i="33"/>
  <c r="P9" i="52"/>
  <c r="I11" i="36"/>
  <c r="K11" i="36"/>
  <c r="O11" i="36"/>
  <c r="Q11" i="36"/>
  <c r="T11" i="36"/>
  <c r="Q9" i="52"/>
  <c r="I11" i="37"/>
  <c r="K11" i="37"/>
  <c r="O11" i="37"/>
  <c r="Q11" i="37"/>
  <c r="T11" i="37"/>
  <c r="R9" i="52"/>
  <c r="I13" i="40"/>
  <c r="K13" i="40"/>
  <c r="O13" i="40"/>
  <c r="Q13" i="40"/>
  <c r="T13" i="40"/>
  <c r="S9" i="52"/>
  <c r="T9" i="52"/>
  <c r="F12" i="52"/>
  <c r="G12" i="52"/>
  <c r="H12" i="52"/>
  <c r="I12" i="52"/>
  <c r="J12" i="52"/>
  <c r="K12" i="52"/>
  <c r="L12" i="52"/>
  <c r="M12" i="52"/>
  <c r="N12" i="52"/>
  <c r="O12" i="52"/>
  <c r="I18" i="33"/>
  <c r="K18" i="33"/>
  <c r="O18" i="33"/>
  <c r="Q18" i="33"/>
  <c r="T18" i="33"/>
  <c r="P12" i="52"/>
  <c r="Q12" i="52"/>
  <c r="R12" i="52"/>
  <c r="S12" i="52"/>
  <c r="T12" i="52"/>
  <c r="F7" i="52"/>
  <c r="G7" i="52"/>
  <c r="H7" i="52"/>
  <c r="I7" i="52"/>
  <c r="J7" i="52"/>
  <c r="I12" i="21"/>
  <c r="K12" i="21"/>
  <c r="O12" i="21"/>
  <c r="Q12" i="21"/>
  <c r="T12" i="21"/>
  <c r="K7" i="52"/>
  <c r="I9" i="24"/>
  <c r="K9" i="24"/>
  <c r="O9" i="24"/>
  <c r="T9" i="24"/>
  <c r="L7" i="52"/>
  <c r="I12" i="26"/>
  <c r="K12" i="26"/>
  <c r="O12" i="26"/>
  <c r="Q12" i="26"/>
  <c r="T12" i="26"/>
  <c r="M7" i="52"/>
  <c r="I11" i="29"/>
  <c r="K11" i="29"/>
  <c r="O11" i="29"/>
  <c r="Q11" i="29"/>
  <c r="T11" i="29"/>
  <c r="N7" i="52"/>
  <c r="I10" i="30"/>
  <c r="K10" i="30"/>
  <c r="O10" i="30"/>
  <c r="T10" i="30"/>
  <c r="O7" i="52"/>
  <c r="I9" i="33"/>
  <c r="K9" i="33"/>
  <c r="O9" i="33"/>
  <c r="Q9" i="33"/>
  <c r="T9" i="33"/>
  <c r="P7" i="52"/>
  <c r="Q7" i="52"/>
  <c r="I10" i="37"/>
  <c r="K10" i="37"/>
  <c r="O10" i="37"/>
  <c r="Q10" i="37"/>
  <c r="T10" i="37"/>
  <c r="R7" i="52"/>
  <c r="S7" i="52"/>
  <c r="T7" i="52"/>
  <c r="F11" i="52"/>
  <c r="G11" i="52"/>
  <c r="H11" i="52"/>
  <c r="I11" i="52"/>
  <c r="J11" i="52"/>
  <c r="K11" i="52"/>
  <c r="L11" i="52"/>
  <c r="M11" i="52"/>
  <c r="N11" i="52"/>
  <c r="O11" i="52"/>
  <c r="I10" i="33"/>
  <c r="K10" i="33"/>
  <c r="O10" i="33"/>
  <c r="Q10" i="33"/>
  <c r="T10" i="33"/>
  <c r="P11" i="52"/>
  <c r="Q11" i="52"/>
  <c r="R11" i="52"/>
  <c r="S11" i="52"/>
  <c r="T11" i="52"/>
  <c r="F18" i="52"/>
  <c r="G18" i="52"/>
  <c r="H18" i="52"/>
  <c r="I18" i="52"/>
  <c r="J18" i="52"/>
  <c r="K18" i="52"/>
  <c r="L18" i="52"/>
  <c r="M18" i="52"/>
  <c r="N18" i="52"/>
  <c r="O18" i="52"/>
  <c r="P18" i="52"/>
  <c r="Q18" i="52"/>
  <c r="R18" i="52"/>
  <c r="S18" i="52"/>
  <c r="T18" i="52"/>
  <c r="F17" i="52"/>
  <c r="G17" i="52"/>
  <c r="H17" i="52"/>
  <c r="I17" i="52"/>
  <c r="J17" i="52"/>
  <c r="K17" i="52"/>
  <c r="L17" i="52"/>
  <c r="M17" i="52"/>
  <c r="N17" i="52"/>
  <c r="O17" i="52"/>
  <c r="P17" i="52"/>
  <c r="Q17" i="52"/>
  <c r="R17" i="52"/>
  <c r="S17" i="52"/>
  <c r="T17" i="52"/>
  <c r="F19" i="52"/>
  <c r="G19" i="52"/>
  <c r="H19" i="52"/>
  <c r="I19" i="52"/>
  <c r="J19" i="52"/>
  <c r="K19" i="52"/>
  <c r="L19" i="52"/>
  <c r="M19" i="52"/>
  <c r="N19" i="52"/>
  <c r="O19" i="52"/>
  <c r="I13" i="33"/>
  <c r="K13" i="33"/>
  <c r="O13" i="33"/>
  <c r="Q13" i="33"/>
  <c r="T13" i="33"/>
  <c r="P19" i="52"/>
  <c r="Q19" i="52"/>
  <c r="R19" i="52"/>
  <c r="S19" i="52"/>
  <c r="T19" i="52"/>
  <c r="F14" i="52"/>
  <c r="G14" i="52"/>
  <c r="H14" i="52"/>
  <c r="I14" i="52"/>
  <c r="J14" i="52"/>
  <c r="K14" i="52"/>
  <c r="L14" i="52"/>
  <c r="M14" i="52"/>
  <c r="N14" i="52"/>
  <c r="O14" i="52"/>
  <c r="P14" i="52"/>
  <c r="Q14" i="52"/>
  <c r="R14" i="52"/>
  <c r="S14" i="52"/>
  <c r="T14" i="52"/>
  <c r="F13" i="52"/>
  <c r="G13" i="52"/>
  <c r="H13" i="52"/>
  <c r="I13" i="52"/>
  <c r="J13" i="52"/>
  <c r="I11" i="21"/>
  <c r="K11" i="21"/>
  <c r="O11" i="21"/>
  <c r="Q11" i="21"/>
  <c r="T11" i="21"/>
  <c r="K13" i="52"/>
  <c r="I14" i="24"/>
  <c r="K14" i="24"/>
  <c r="O14" i="24"/>
  <c r="Q14" i="24"/>
  <c r="T14" i="24"/>
  <c r="L13" i="52"/>
  <c r="M13" i="52"/>
  <c r="N13" i="52"/>
  <c r="O13" i="52"/>
  <c r="I14" i="33"/>
  <c r="K14" i="33"/>
  <c r="O14" i="33"/>
  <c r="Q14" i="33"/>
  <c r="T14" i="33"/>
  <c r="P13" i="52"/>
  <c r="Q13" i="52"/>
  <c r="R13" i="52"/>
  <c r="S13" i="52"/>
  <c r="T13" i="52"/>
  <c r="F20" i="52"/>
  <c r="G20" i="52"/>
  <c r="H20" i="52"/>
  <c r="I20" i="52"/>
  <c r="J20" i="52"/>
  <c r="K20" i="52"/>
  <c r="L20" i="52"/>
  <c r="M20" i="52"/>
  <c r="N20" i="52"/>
  <c r="O20" i="52"/>
  <c r="P20" i="52"/>
  <c r="Q20" i="52"/>
  <c r="R20" i="52"/>
  <c r="S20" i="52"/>
  <c r="T20" i="52"/>
  <c r="F21" i="52"/>
  <c r="G21" i="52"/>
  <c r="H21" i="52"/>
  <c r="I21" i="52"/>
  <c r="J21" i="52"/>
  <c r="K21" i="52"/>
  <c r="L21" i="52"/>
  <c r="K13" i="26"/>
  <c r="Q13" i="26"/>
  <c r="T13" i="26"/>
  <c r="M21" i="52"/>
  <c r="N21" i="52"/>
  <c r="O21" i="52"/>
  <c r="P21" i="52"/>
  <c r="Q21" i="52"/>
  <c r="R21" i="52"/>
  <c r="S21" i="52"/>
  <c r="T21" i="52"/>
  <c r="F15" i="52"/>
  <c r="G15" i="52"/>
  <c r="H15" i="52"/>
  <c r="I15" i="52"/>
  <c r="J15" i="52"/>
  <c r="K15" i="52"/>
  <c r="L15" i="52"/>
  <c r="M15" i="52"/>
  <c r="N15" i="52"/>
  <c r="O15" i="52"/>
  <c r="P15" i="52"/>
  <c r="Q15" i="52"/>
  <c r="R15" i="52"/>
  <c r="S15" i="52"/>
  <c r="T15" i="52"/>
  <c r="F22" i="52"/>
  <c r="G22" i="52"/>
  <c r="H22" i="52"/>
  <c r="I22" i="52"/>
  <c r="J22" i="52"/>
  <c r="K22" i="52"/>
  <c r="L22" i="52"/>
  <c r="M22" i="52"/>
  <c r="N22" i="52"/>
  <c r="O22" i="52"/>
  <c r="P22" i="52"/>
  <c r="Q22" i="52"/>
  <c r="R22" i="52"/>
  <c r="S22" i="52"/>
  <c r="T22" i="52"/>
  <c r="F23" i="52"/>
  <c r="G23" i="52"/>
  <c r="H23" i="52"/>
  <c r="I23" i="52"/>
  <c r="J23" i="52"/>
  <c r="K23" i="52"/>
  <c r="L23" i="52"/>
  <c r="M23" i="52"/>
  <c r="N23" i="52"/>
  <c r="O23" i="52"/>
  <c r="P23" i="52"/>
  <c r="Q23" i="52"/>
  <c r="R23" i="52"/>
  <c r="S23" i="52"/>
  <c r="T23" i="52"/>
  <c r="F24" i="52"/>
  <c r="G24" i="52"/>
  <c r="H24" i="52"/>
  <c r="I24" i="52"/>
  <c r="J24" i="52"/>
  <c r="K24" i="52"/>
  <c r="L24" i="52"/>
  <c r="M24" i="52"/>
  <c r="N24" i="52"/>
  <c r="O24" i="52"/>
  <c r="P24" i="52"/>
  <c r="Q24" i="52"/>
  <c r="I12" i="37"/>
  <c r="K12" i="37"/>
  <c r="O12" i="37"/>
  <c r="Q12" i="37"/>
  <c r="T12" i="37"/>
  <c r="R24" i="52"/>
  <c r="I14" i="40"/>
  <c r="K14" i="40"/>
  <c r="O14" i="40"/>
  <c r="Q14" i="40"/>
  <c r="T14" i="40"/>
  <c r="S24" i="52"/>
  <c r="T24" i="52"/>
  <c r="F16" i="52"/>
  <c r="G16" i="52"/>
  <c r="H16" i="52"/>
  <c r="I16" i="52"/>
  <c r="J16" i="52"/>
  <c r="K16" i="52"/>
  <c r="L16" i="52"/>
  <c r="M16" i="52"/>
  <c r="N16" i="52"/>
  <c r="O16" i="52"/>
  <c r="P16" i="52"/>
  <c r="Q16" i="52"/>
  <c r="R16" i="52"/>
  <c r="I12" i="40"/>
  <c r="K12" i="40"/>
  <c r="O12" i="40"/>
  <c r="Q12" i="40"/>
  <c r="T12" i="40"/>
  <c r="S16" i="52"/>
  <c r="T16" i="52"/>
  <c r="F25" i="52"/>
  <c r="G25" i="52"/>
  <c r="H25" i="52"/>
  <c r="I25" i="52"/>
  <c r="J25" i="52"/>
  <c r="K25" i="52"/>
  <c r="L25" i="52"/>
  <c r="M25" i="52"/>
  <c r="N25" i="52"/>
  <c r="O25" i="52"/>
  <c r="P25" i="52"/>
  <c r="Q25" i="52"/>
  <c r="R25" i="52"/>
  <c r="S25" i="52"/>
  <c r="T25" i="52"/>
  <c r="F26" i="52"/>
  <c r="G26" i="52"/>
  <c r="H26" i="52"/>
  <c r="I26" i="52"/>
  <c r="J26" i="52"/>
  <c r="K26" i="52"/>
  <c r="L26" i="52"/>
  <c r="M26" i="52"/>
  <c r="N26" i="52"/>
  <c r="O26" i="52"/>
  <c r="P26" i="52"/>
  <c r="Q26" i="52"/>
  <c r="R26" i="52"/>
  <c r="S26" i="52"/>
  <c r="T26" i="52"/>
  <c r="F27" i="52"/>
  <c r="G27" i="52"/>
  <c r="H27" i="52"/>
  <c r="I27" i="52"/>
  <c r="J27" i="52"/>
  <c r="K27" i="52"/>
  <c r="L27" i="52"/>
  <c r="M27" i="52"/>
  <c r="N27" i="52"/>
  <c r="O27" i="52"/>
  <c r="P27" i="52"/>
  <c r="Q27" i="52"/>
  <c r="R27" i="52"/>
  <c r="S27" i="52"/>
  <c r="T27" i="52"/>
  <c r="F28" i="52"/>
  <c r="G28" i="52"/>
  <c r="H28" i="52"/>
  <c r="I28" i="52"/>
  <c r="J28" i="52"/>
  <c r="K28" i="52"/>
  <c r="L28" i="52"/>
  <c r="M28" i="52"/>
  <c r="N28" i="52"/>
  <c r="O28" i="52"/>
  <c r="P28" i="52"/>
  <c r="Q28" i="52"/>
  <c r="R28" i="52"/>
  <c r="S28" i="52"/>
  <c r="T28" i="52"/>
  <c r="F29" i="52"/>
  <c r="G29" i="52"/>
  <c r="H29" i="52"/>
  <c r="I29" i="52"/>
  <c r="J29" i="52"/>
  <c r="K29" i="52"/>
  <c r="L29" i="52"/>
  <c r="M29" i="52"/>
  <c r="N29" i="52"/>
  <c r="O29" i="52"/>
  <c r="P29" i="52"/>
  <c r="Q29" i="52"/>
  <c r="R29" i="52"/>
  <c r="S29" i="52"/>
  <c r="T29" i="52"/>
  <c r="F30" i="52"/>
  <c r="G30" i="52"/>
  <c r="H30" i="52"/>
  <c r="I30" i="52"/>
  <c r="J30" i="52"/>
  <c r="K30" i="52"/>
  <c r="L30" i="52"/>
  <c r="M30" i="52"/>
  <c r="N30" i="52"/>
  <c r="O30" i="52"/>
  <c r="P30" i="52"/>
  <c r="Q30" i="52"/>
  <c r="R30" i="52"/>
  <c r="S30" i="52"/>
  <c r="T30" i="52"/>
  <c r="F31" i="52"/>
  <c r="G31" i="52"/>
  <c r="H31" i="52"/>
  <c r="I31" i="52"/>
  <c r="J31" i="52"/>
  <c r="K31" i="52"/>
  <c r="L31" i="52"/>
  <c r="M31" i="52"/>
  <c r="N31" i="52"/>
  <c r="O31" i="52"/>
  <c r="P31" i="52"/>
  <c r="Q31" i="52"/>
  <c r="R31" i="52"/>
  <c r="S31" i="52"/>
  <c r="T31" i="52"/>
  <c r="F32" i="52"/>
  <c r="G32" i="52"/>
  <c r="H32" i="52"/>
  <c r="I32" i="52"/>
  <c r="J32" i="52"/>
  <c r="K32" i="52"/>
  <c r="L32" i="52"/>
  <c r="M32" i="52"/>
  <c r="N32" i="52"/>
  <c r="O32" i="52"/>
  <c r="P32" i="52"/>
  <c r="Q32" i="52"/>
  <c r="R32" i="52"/>
  <c r="S32" i="52"/>
  <c r="T32" i="52"/>
  <c r="F33" i="52"/>
  <c r="G33" i="52"/>
  <c r="H33" i="52"/>
  <c r="I33" i="52"/>
  <c r="J33" i="52"/>
  <c r="K33" i="52"/>
  <c r="L33" i="52"/>
  <c r="M33" i="52"/>
  <c r="N33" i="52"/>
  <c r="O33" i="52"/>
  <c r="P33" i="52"/>
  <c r="Q33" i="52"/>
  <c r="R33" i="52"/>
  <c r="S33" i="52"/>
  <c r="T33" i="52"/>
  <c r="F34" i="52"/>
  <c r="G34" i="52"/>
  <c r="H34" i="52"/>
  <c r="I34" i="52"/>
  <c r="J34" i="52"/>
  <c r="K34" i="52"/>
  <c r="L34" i="52"/>
  <c r="M34" i="52"/>
  <c r="N34" i="52"/>
  <c r="O34" i="52"/>
  <c r="P34" i="52"/>
  <c r="Q34" i="52"/>
  <c r="R34" i="52"/>
  <c r="S34" i="52"/>
  <c r="T34" i="52"/>
  <c r="F35" i="52"/>
  <c r="G35" i="52"/>
  <c r="H35" i="52"/>
  <c r="I35" i="52"/>
  <c r="J35" i="52"/>
  <c r="K35" i="52"/>
  <c r="L35" i="52"/>
  <c r="M35" i="52"/>
  <c r="N35" i="52"/>
  <c r="O35" i="52"/>
  <c r="P35" i="52"/>
  <c r="Q35" i="52"/>
  <c r="R35" i="52"/>
  <c r="S35" i="52"/>
  <c r="T35" i="52"/>
  <c r="F36" i="52"/>
  <c r="G36" i="52"/>
  <c r="H36" i="52"/>
  <c r="I36" i="52"/>
  <c r="J36" i="52"/>
  <c r="K36" i="52"/>
  <c r="L36" i="52"/>
  <c r="M36" i="52"/>
  <c r="N36" i="52"/>
  <c r="O36" i="52"/>
  <c r="P36" i="52"/>
  <c r="Q36" i="52"/>
  <c r="R36" i="52"/>
  <c r="S36" i="52"/>
  <c r="T36" i="52"/>
  <c r="F37" i="52"/>
  <c r="G37" i="52"/>
  <c r="H37" i="52"/>
  <c r="I37" i="52"/>
  <c r="J37" i="52"/>
  <c r="K37" i="52"/>
  <c r="L37" i="52"/>
  <c r="M37" i="52"/>
  <c r="N37" i="52"/>
  <c r="O37" i="52"/>
  <c r="P37" i="52"/>
  <c r="Q37" i="52"/>
  <c r="R37" i="52"/>
  <c r="S37" i="52"/>
  <c r="T37" i="52"/>
  <c r="F38" i="52"/>
  <c r="G38" i="52"/>
  <c r="H38" i="52"/>
  <c r="I38" i="52"/>
  <c r="J38" i="52"/>
  <c r="K38" i="52"/>
  <c r="L38" i="52"/>
  <c r="M38" i="52"/>
  <c r="N38" i="52"/>
  <c r="O38" i="52"/>
  <c r="P38" i="52"/>
  <c r="Q38" i="52"/>
  <c r="R38" i="52"/>
  <c r="S38" i="52"/>
  <c r="T38" i="52"/>
  <c r="F39" i="52"/>
  <c r="G39" i="52"/>
  <c r="H39" i="52"/>
  <c r="I39" i="52"/>
  <c r="J39" i="52"/>
  <c r="K39" i="52"/>
  <c r="L39" i="52"/>
  <c r="M39" i="52"/>
  <c r="N39" i="52"/>
  <c r="O39" i="52"/>
  <c r="P39" i="52"/>
  <c r="Q39" i="52"/>
  <c r="R39" i="52"/>
  <c r="S39" i="52"/>
  <c r="T39" i="52"/>
  <c r="F40" i="52"/>
  <c r="G40" i="52"/>
  <c r="H40" i="52"/>
  <c r="I40" i="52"/>
  <c r="J40" i="52"/>
  <c r="K40" i="52"/>
  <c r="L40" i="52"/>
  <c r="M40" i="52"/>
  <c r="N40" i="52"/>
  <c r="O40" i="52"/>
  <c r="P40" i="52"/>
  <c r="Q40" i="52"/>
  <c r="R40" i="52"/>
  <c r="S40" i="52"/>
  <c r="T40" i="52"/>
  <c r="F41" i="52"/>
  <c r="G41" i="52"/>
  <c r="H41" i="52"/>
  <c r="I41" i="52"/>
  <c r="J41" i="52"/>
  <c r="K41" i="52"/>
  <c r="L41" i="52"/>
  <c r="M41" i="52"/>
  <c r="N41" i="52"/>
  <c r="O41" i="52"/>
  <c r="P41" i="52"/>
  <c r="Q41" i="52"/>
  <c r="R41" i="52"/>
  <c r="S41" i="52"/>
  <c r="T41" i="52"/>
  <c r="F42" i="52"/>
  <c r="G42" i="52"/>
  <c r="H42" i="52"/>
  <c r="I42" i="52"/>
  <c r="J42" i="52"/>
  <c r="K42" i="52"/>
  <c r="L42" i="52"/>
  <c r="M42" i="52"/>
  <c r="N42" i="52"/>
  <c r="O42" i="52"/>
  <c r="P42" i="52"/>
  <c r="Q42" i="52"/>
  <c r="R42" i="52"/>
  <c r="S42" i="52"/>
  <c r="T42" i="52"/>
  <c r="F43" i="52"/>
  <c r="G43" i="52"/>
  <c r="H43" i="52"/>
  <c r="I43" i="52"/>
  <c r="J43" i="52"/>
  <c r="K43" i="52"/>
  <c r="L43" i="52"/>
  <c r="M43" i="52"/>
  <c r="N43" i="52"/>
  <c r="O43" i="52"/>
  <c r="P43" i="52"/>
  <c r="Q43" i="52"/>
  <c r="R43" i="52"/>
  <c r="S43" i="52"/>
  <c r="T43" i="52"/>
  <c r="F44" i="52"/>
  <c r="G44" i="52"/>
  <c r="H44" i="52"/>
  <c r="I44" i="52"/>
  <c r="J44" i="52"/>
  <c r="K44" i="52"/>
  <c r="L44" i="52"/>
  <c r="M44" i="52"/>
  <c r="N44" i="52"/>
  <c r="O44" i="52"/>
  <c r="P44" i="52"/>
  <c r="Q44" i="52"/>
  <c r="R44" i="52"/>
  <c r="S44" i="52"/>
  <c r="T44" i="52"/>
  <c r="A6" i="52"/>
  <c r="A7" i="52"/>
  <c r="A8" i="52"/>
  <c r="A9" i="52"/>
  <c r="A10" i="52"/>
  <c r="A11" i="52"/>
  <c r="U7" i="52"/>
  <c r="P6" i="15"/>
  <c r="J6" i="15"/>
  <c r="K11" i="14"/>
  <c r="J6" i="14"/>
  <c r="K10" i="14"/>
  <c r="Q12" i="14"/>
  <c r="J14" i="14"/>
  <c r="I38" i="14"/>
  <c r="K38" i="14"/>
  <c r="J38" i="14"/>
  <c r="I37" i="14"/>
  <c r="K37" i="14"/>
  <c r="J37" i="14"/>
  <c r="I36" i="14"/>
  <c r="K36" i="14"/>
  <c r="J36" i="14"/>
  <c r="I35" i="14"/>
  <c r="K35" i="14"/>
  <c r="J35" i="14"/>
  <c r="I34" i="14"/>
  <c r="K34" i="14"/>
  <c r="J34" i="14"/>
  <c r="I33" i="14"/>
  <c r="K33" i="14"/>
  <c r="J33" i="14"/>
  <c r="I32" i="14"/>
  <c r="K32" i="14"/>
  <c r="J32" i="14"/>
  <c r="I31" i="14"/>
  <c r="K31" i="14"/>
  <c r="J31" i="14"/>
  <c r="I30" i="14"/>
  <c r="K30" i="14"/>
  <c r="J30" i="14"/>
  <c r="I29" i="14"/>
  <c r="K29" i="14"/>
  <c r="J29" i="14"/>
  <c r="I28" i="14"/>
  <c r="K28" i="14"/>
  <c r="J28" i="14"/>
  <c r="I27" i="14"/>
  <c r="K27" i="14"/>
  <c r="J27" i="14"/>
  <c r="I26" i="14"/>
  <c r="K26" i="14"/>
  <c r="J26" i="14"/>
  <c r="I25" i="14"/>
  <c r="K25" i="14"/>
  <c r="J25" i="14"/>
  <c r="I24" i="14"/>
  <c r="K24" i="14"/>
  <c r="J24" i="14"/>
  <c r="I23" i="14"/>
  <c r="K23" i="14"/>
  <c r="J23" i="14"/>
  <c r="I22" i="14"/>
  <c r="K22" i="14"/>
  <c r="J22" i="14"/>
  <c r="I21" i="14"/>
  <c r="K21" i="14"/>
  <c r="J21" i="14"/>
  <c r="I20" i="14"/>
  <c r="K20" i="14"/>
  <c r="J20" i="14"/>
  <c r="I19" i="14"/>
  <c r="K19" i="14"/>
  <c r="J19" i="14"/>
  <c r="I18" i="14"/>
  <c r="K18" i="14"/>
  <c r="J18" i="14"/>
  <c r="I17" i="14"/>
  <c r="K17" i="14"/>
  <c r="J17" i="14"/>
  <c r="I16" i="14"/>
  <c r="K16" i="14"/>
  <c r="J16" i="14"/>
  <c r="I15" i="14"/>
  <c r="K15" i="14"/>
  <c r="J15" i="14"/>
  <c r="I14" i="14"/>
  <c r="K14" i="14"/>
  <c r="I13" i="14"/>
  <c r="K13" i="14"/>
  <c r="J13" i="14"/>
  <c r="I12" i="14"/>
  <c r="K12" i="14"/>
  <c r="J12" i="14"/>
  <c r="J11" i="14"/>
  <c r="I10" i="14"/>
  <c r="J10" i="14"/>
  <c r="I9" i="14"/>
  <c r="K9" i="14"/>
  <c r="J9" i="14"/>
  <c r="Q6" i="12"/>
  <c r="L6" i="12"/>
  <c r="G6" i="12"/>
  <c r="P41" i="14"/>
  <c r="J41" i="14"/>
  <c r="P6" i="14"/>
  <c r="P41" i="13"/>
  <c r="J41" i="13"/>
  <c r="P6" i="13"/>
  <c r="J6" i="13"/>
  <c r="F63" i="52"/>
  <c r="G63" i="52"/>
  <c r="H63" i="52"/>
  <c r="I63" i="52"/>
  <c r="K49" i="15"/>
  <c r="Q49" i="15"/>
  <c r="T49" i="15"/>
  <c r="J63" i="52"/>
  <c r="F65" i="52"/>
  <c r="G65" i="52"/>
  <c r="H65" i="52"/>
  <c r="I65" i="52"/>
  <c r="K51" i="15"/>
  <c r="Q51" i="15"/>
  <c r="T51" i="15"/>
  <c r="J65" i="52"/>
  <c r="I72" i="3"/>
  <c r="K72" i="3"/>
  <c r="J72" i="3"/>
  <c r="I71" i="3"/>
  <c r="K71" i="3"/>
  <c r="J71" i="3"/>
  <c r="I70" i="3"/>
  <c r="K70" i="3"/>
  <c r="J70" i="3"/>
  <c r="I69" i="3"/>
  <c r="K69" i="3"/>
  <c r="J69" i="3"/>
  <c r="I68" i="3"/>
  <c r="K68" i="3"/>
  <c r="J68" i="3"/>
  <c r="I67" i="3"/>
  <c r="K67" i="3"/>
  <c r="J67" i="3"/>
  <c r="I66" i="3"/>
  <c r="K66" i="3"/>
  <c r="J66" i="3"/>
  <c r="I65" i="3"/>
  <c r="K65" i="3"/>
  <c r="J65" i="3"/>
  <c r="I64" i="3"/>
  <c r="K64" i="3"/>
  <c r="J64" i="3"/>
  <c r="I63" i="3"/>
  <c r="K63" i="3"/>
  <c r="J63" i="3"/>
  <c r="I62" i="3"/>
  <c r="K62" i="3"/>
  <c r="J62" i="3"/>
  <c r="I61" i="3"/>
  <c r="K61" i="3"/>
  <c r="J61" i="3"/>
  <c r="I60" i="3"/>
  <c r="K60" i="3"/>
  <c r="J60" i="3"/>
  <c r="I59" i="3"/>
  <c r="K59" i="3"/>
  <c r="J59" i="3"/>
  <c r="I58" i="3"/>
  <c r="K58" i="3"/>
  <c r="J58" i="3"/>
  <c r="I57" i="3"/>
  <c r="K57" i="3"/>
  <c r="J57" i="3"/>
  <c r="I56" i="3"/>
  <c r="K56" i="3"/>
  <c r="J56" i="3"/>
  <c r="I55" i="3"/>
  <c r="K55" i="3"/>
  <c r="J55" i="3"/>
  <c r="I54" i="3"/>
  <c r="K54" i="3"/>
  <c r="J54" i="3"/>
  <c r="I53" i="3"/>
  <c r="K53" i="3"/>
  <c r="J53" i="3"/>
  <c r="I52" i="3"/>
  <c r="K52" i="3"/>
  <c r="J52" i="3"/>
  <c r="I51" i="3"/>
  <c r="K51" i="3"/>
  <c r="J51" i="3"/>
  <c r="I50" i="3"/>
  <c r="K50" i="3"/>
  <c r="J50" i="3"/>
  <c r="I49" i="3"/>
  <c r="K49" i="3"/>
  <c r="J49" i="3"/>
  <c r="I48" i="3"/>
  <c r="K48" i="3"/>
  <c r="J48" i="3"/>
  <c r="I47" i="3"/>
  <c r="K47" i="3"/>
  <c r="J47" i="3"/>
  <c r="I46" i="3"/>
  <c r="K46" i="3"/>
  <c r="J46" i="3"/>
  <c r="I45" i="3"/>
  <c r="K45" i="3"/>
  <c r="J45" i="3"/>
  <c r="I44" i="3"/>
  <c r="K44" i="3"/>
  <c r="J44" i="3"/>
  <c r="N6" i="3"/>
  <c r="O10" i="3"/>
  <c r="P10" i="3"/>
  <c r="O11" i="3"/>
  <c r="P11" i="3"/>
  <c r="O12" i="3"/>
  <c r="P12" i="3"/>
  <c r="O13" i="3"/>
  <c r="P13" i="3"/>
  <c r="O14" i="3"/>
  <c r="P14" i="3"/>
  <c r="O15" i="3"/>
  <c r="P15" i="3"/>
  <c r="O16" i="3"/>
  <c r="P16" i="3"/>
  <c r="O17" i="3"/>
  <c r="P17" i="3"/>
  <c r="O18" i="3"/>
  <c r="P18" i="3"/>
  <c r="O19" i="3"/>
  <c r="P19" i="3"/>
  <c r="O20" i="3"/>
  <c r="P20" i="3"/>
  <c r="O21" i="3"/>
  <c r="P21" i="3"/>
  <c r="O22" i="3"/>
  <c r="P22" i="3"/>
  <c r="O23" i="3"/>
  <c r="P23" i="3"/>
  <c r="O24" i="3"/>
  <c r="P24" i="3"/>
  <c r="O25" i="3"/>
  <c r="P25" i="3"/>
  <c r="O26" i="3"/>
  <c r="P26" i="3"/>
  <c r="O27" i="3"/>
  <c r="P27" i="3"/>
  <c r="O28" i="3"/>
  <c r="P28" i="3"/>
  <c r="O29" i="3"/>
  <c r="P29" i="3"/>
  <c r="O30" i="3"/>
  <c r="P30" i="3"/>
  <c r="O31" i="3"/>
  <c r="P31" i="3"/>
  <c r="O32" i="3"/>
  <c r="P32" i="3"/>
  <c r="O33" i="3"/>
  <c r="P33" i="3"/>
  <c r="O34" i="3"/>
  <c r="P34" i="3"/>
  <c r="O35" i="3"/>
  <c r="P35" i="3"/>
  <c r="O36" i="3"/>
  <c r="P36" i="3"/>
  <c r="O37" i="3"/>
  <c r="P37" i="3"/>
  <c r="O38" i="3"/>
  <c r="P38" i="3"/>
  <c r="O9" i="3"/>
  <c r="Q9" i="3"/>
  <c r="P9" i="3"/>
  <c r="F50" i="52"/>
  <c r="G50" i="52"/>
  <c r="H50" i="52"/>
  <c r="I50" i="52"/>
  <c r="I48" i="15"/>
  <c r="K48" i="15"/>
  <c r="O48" i="15"/>
  <c r="Q48" i="15"/>
  <c r="T48" i="15"/>
  <c r="J50" i="52"/>
  <c r="I46" i="21"/>
  <c r="K46" i="21"/>
  <c r="O46" i="21"/>
  <c r="Q46" i="21"/>
  <c r="K50" i="52"/>
  <c r="I47" i="24"/>
  <c r="K47" i="24"/>
  <c r="O47" i="24"/>
  <c r="Q47" i="24"/>
  <c r="T47" i="24"/>
  <c r="L50" i="52"/>
  <c r="M50" i="52"/>
  <c r="I44" i="29"/>
  <c r="K44" i="29"/>
  <c r="O44" i="29"/>
  <c r="Q44" i="29"/>
  <c r="T44" i="29"/>
  <c r="N50" i="52"/>
  <c r="I49" i="30"/>
  <c r="K49" i="30"/>
  <c r="O49" i="30"/>
  <c r="Q49" i="30"/>
  <c r="T49" i="30"/>
  <c r="O50" i="52"/>
  <c r="I44" i="33"/>
  <c r="K44" i="33"/>
  <c r="O44" i="33"/>
  <c r="Q44" i="33"/>
  <c r="T44" i="33"/>
  <c r="P50" i="52"/>
  <c r="Q50" i="52"/>
  <c r="R50" i="52"/>
  <c r="S50" i="52"/>
  <c r="T50" i="52"/>
  <c r="F51" i="52"/>
  <c r="G41" i="6"/>
  <c r="H41" i="6"/>
  <c r="I46" i="6"/>
  <c r="K46" i="6"/>
  <c r="M41" i="6"/>
  <c r="N41" i="6"/>
  <c r="O46" i="6"/>
  <c r="Q46" i="6"/>
  <c r="T46" i="6"/>
  <c r="G51" i="52"/>
  <c r="H51" i="52"/>
  <c r="I51" i="52"/>
  <c r="J51" i="52"/>
  <c r="K51" i="52"/>
  <c r="L51" i="52"/>
  <c r="M51" i="52"/>
  <c r="N51" i="52"/>
  <c r="O51" i="52"/>
  <c r="P51" i="52"/>
  <c r="Q51" i="52"/>
  <c r="R51" i="52"/>
  <c r="S51" i="52"/>
  <c r="T51" i="52"/>
  <c r="F49" i="52"/>
  <c r="I47" i="6"/>
  <c r="K47" i="6"/>
  <c r="O47" i="6"/>
  <c r="Q47" i="6"/>
  <c r="T47" i="6"/>
  <c r="G49" i="52"/>
  <c r="H49" i="52"/>
  <c r="G41" i="11"/>
  <c r="H41" i="11"/>
  <c r="I46" i="11"/>
  <c r="K46" i="11"/>
  <c r="O46" i="11"/>
  <c r="Q46" i="11"/>
  <c r="I49" i="52"/>
  <c r="I50" i="15"/>
  <c r="K50" i="15"/>
  <c r="O50" i="15"/>
  <c r="Q50" i="15"/>
  <c r="T50" i="15"/>
  <c r="J49" i="52"/>
  <c r="K49" i="52"/>
  <c r="I48" i="24"/>
  <c r="K48" i="24"/>
  <c r="O48" i="24"/>
  <c r="Q48" i="24"/>
  <c r="T48" i="24"/>
  <c r="L49" i="52"/>
  <c r="I46" i="26"/>
  <c r="K46" i="26"/>
  <c r="O46" i="26"/>
  <c r="Q46" i="26"/>
  <c r="T46" i="26"/>
  <c r="M49" i="52"/>
  <c r="N49" i="52"/>
  <c r="I44" i="30"/>
  <c r="K44" i="30"/>
  <c r="O44" i="30"/>
  <c r="Q44" i="30"/>
  <c r="T44" i="30"/>
  <c r="O49" i="52"/>
  <c r="I53" i="33"/>
  <c r="K53" i="33"/>
  <c r="O53" i="33"/>
  <c r="Q53" i="33"/>
  <c r="T53" i="33"/>
  <c r="P49" i="52"/>
  <c r="I44" i="36"/>
  <c r="K44" i="36"/>
  <c r="O44" i="36"/>
  <c r="Q44" i="36"/>
  <c r="T44" i="36"/>
  <c r="Q49" i="52"/>
  <c r="R49" i="52"/>
  <c r="S49" i="52"/>
  <c r="T49" i="52"/>
  <c r="F48" i="52"/>
  <c r="I48" i="6"/>
  <c r="K48" i="6"/>
  <c r="O48" i="6"/>
  <c r="Q48" i="6"/>
  <c r="T48" i="6"/>
  <c r="G48" i="52"/>
  <c r="H48" i="52"/>
  <c r="I44" i="11"/>
  <c r="K44" i="11"/>
  <c r="O44" i="11"/>
  <c r="Q44" i="11"/>
  <c r="T44" i="11"/>
  <c r="I48" i="52"/>
  <c r="I45" i="15"/>
  <c r="K45" i="15"/>
  <c r="O45" i="15"/>
  <c r="Q45" i="15"/>
  <c r="T45" i="15"/>
  <c r="J48" i="52"/>
  <c r="I45" i="21"/>
  <c r="K45" i="21"/>
  <c r="O45" i="21"/>
  <c r="Q45" i="21"/>
  <c r="K48" i="52"/>
  <c r="I46" i="24"/>
  <c r="K46" i="24"/>
  <c r="O46" i="24"/>
  <c r="Q46" i="24"/>
  <c r="T46" i="24"/>
  <c r="L48" i="52"/>
  <c r="I44" i="26"/>
  <c r="K44" i="26"/>
  <c r="O44" i="26"/>
  <c r="Q44" i="26"/>
  <c r="T44" i="26"/>
  <c r="M48" i="52"/>
  <c r="I46" i="29"/>
  <c r="K46" i="29"/>
  <c r="O46" i="29"/>
  <c r="Q46" i="29"/>
  <c r="T46" i="29"/>
  <c r="N48" i="52"/>
  <c r="I45" i="30"/>
  <c r="K45" i="30"/>
  <c r="O45" i="30"/>
  <c r="T45" i="30"/>
  <c r="O48" i="52"/>
  <c r="I45" i="33"/>
  <c r="K45" i="33"/>
  <c r="O45" i="33"/>
  <c r="Q45" i="33"/>
  <c r="T45" i="33"/>
  <c r="P48" i="52"/>
  <c r="Q48" i="52"/>
  <c r="I48" i="37"/>
  <c r="K48" i="37"/>
  <c r="O48" i="37"/>
  <c r="Q48" i="37"/>
  <c r="T48" i="37"/>
  <c r="R48" i="52"/>
  <c r="S48" i="52"/>
  <c r="T48" i="52"/>
  <c r="F52" i="52"/>
  <c r="I45" i="6"/>
  <c r="K45" i="6"/>
  <c r="O45" i="6"/>
  <c r="Q45" i="6"/>
  <c r="T45" i="6"/>
  <c r="G52" i="52"/>
  <c r="H52" i="52"/>
  <c r="I52" i="52"/>
  <c r="J52" i="52"/>
  <c r="I44" i="21"/>
  <c r="K44" i="21"/>
  <c r="O44" i="21"/>
  <c r="Q44" i="21"/>
  <c r="T44" i="21"/>
  <c r="K52" i="52"/>
  <c r="I45" i="24"/>
  <c r="K45" i="24"/>
  <c r="O45" i="24"/>
  <c r="Q45" i="24"/>
  <c r="T45" i="24"/>
  <c r="L52" i="52"/>
  <c r="M52" i="52"/>
  <c r="I45" i="29"/>
  <c r="K45" i="29"/>
  <c r="O45" i="29"/>
  <c r="Q45" i="29"/>
  <c r="T45" i="29"/>
  <c r="N52" i="52"/>
  <c r="I47" i="30"/>
  <c r="K47" i="30"/>
  <c r="O47" i="30"/>
  <c r="Q47" i="30"/>
  <c r="T47" i="30"/>
  <c r="O52" i="52"/>
  <c r="I48" i="33"/>
  <c r="K48" i="33"/>
  <c r="O48" i="33"/>
  <c r="Q48" i="33"/>
  <c r="T48" i="33"/>
  <c r="P52" i="52"/>
  <c r="I45" i="36"/>
  <c r="K45" i="36"/>
  <c r="O45" i="36"/>
  <c r="Q45" i="36"/>
  <c r="T45" i="36"/>
  <c r="Q52" i="52"/>
  <c r="I44" i="37"/>
  <c r="O44" i="37"/>
  <c r="Q44" i="37"/>
  <c r="T44" i="37"/>
  <c r="R52" i="52"/>
  <c r="I44" i="40"/>
  <c r="K44" i="40"/>
  <c r="O44" i="40"/>
  <c r="Q44" i="40"/>
  <c r="T44" i="40"/>
  <c r="S52" i="52"/>
  <c r="T52" i="52"/>
  <c r="F54" i="52"/>
  <c r="I44" i="6"/>
  <c r="K44" i="6"/>
  <c r="O44" i="6"/>
  <c r="Q44" i="6"/>
  <c r="T44" i="6"/>
  <c r="G54" i="52"/>
  <c r="H54" i="52"/>
  <c r="I54" i="52"/>
  <c r="J54" i="52"/>
  <c r="K54" i="52"/>
  <c r="L54" i="52"/>
  <c r="M54" i="52"/>
  <c r="N54" i="52"/>
  <c r="O54" i="52"/>
  <c r="P54" i="52"/>
  <c r="Q54" i="52"/>
  <c r="R54" i="52"/>
  <c r="S54" i="52"/>
  <c r="T54" i="52"/>
  <c r="F64" i="52"/>
  <c r="G64" i="52"/>
  <c r="H64" i="52"/>
  <c r="I64" i="52"/>
  <c r="J64" i="52"/>
  <c r="K64" i="52"/>
  <c r="L64" i="52"/>
  <c r="M64" i="52"/>
  <c r="N64" i="52"/>
  <c r="O64" i="52"/>
  <c r="P64" i="52"/>
  <c r="Q64" i="52"/>
  <c r="R64" i="52"/>
  <c r="S64" i="52"/>
  <c r="T64" i="52"/>
  <c r="F58" i="52"/>
  <c r="G58" i="52"/>
  <c r="H58" i="52"/>
  <c r="I58" i="52"/>
  <c r="I53" i="15"/>
  <c r="K53" i="15"/>
  <c r="O53" i="15"/>
  <c r="Q53" i="15"/>
  <c r="T53" i="15"/>
  <c r="J58" i="52"/>
  <c r="K58" i="52"/>
  <c r="L58" i="52"/>
  <c r="M58" i="52"/>
  <c r="N58" i="52"/>
  <c r="O58" i="52"/>
  <c r="P58" i="52"/>
  <c r="Q58" i="52"/>
  <c r="R58" i="52"/>
  <c r="S58" i="52"/>
  <c r="T58" i="52"/>
  <c r="F61" i="52"/>
  <c r="G61" i="52"/>
  <c r="H61" i="52"/>
  <c r="I61" i="52"/>
  <c r="K46" i="15"/>
  <c r="Q46" i="15"/>
  <c r="T46" i="15"/>
  <c r="J61" i="52"/>
  <c r="K61" i="52"/>
  <c r="L61" i="52"/>
  <c r="M61" i="52"/>
  <c r="N61" i="52"/>
  <c r="O61" i="52"/>
  <c r="P61" i="52"/>
  <c r="Q61" i="52"/>
  <c r="R61" i="52"/>
  <c r="S61" i="52"/>
  <c r="T61" i="52"/>
  <c r="F56" i="52"/>
  <c r="G56" i="52"/>
  <c r="H56" i="52"/>
  <c r="I56" i="52"/>
  <c r="K47" i="15"/>
  <c r="Q47" i="15"/>
  <c r="T47" i="15"/>
  <c r="J56" i="52"/>
  <c r="K56" i="52"/>
  <c r="L56" i="52"/>
  <c r="M56" i="52"/>
  <c r="N56" i="52"/>
  <c r="O56" i="52"/>
  <c r="I50" i="33"/>
  <c r="K50" i="33"/>
  <c r="O50" i="33"/>
  <c r="Q50" i="33"/>
  <c r="T50" i="33"/>
  <c r="P56" i="52"/>
  <c r="Q56" i="52"/>
  <c r="R56" i="52"/>
  <c r="S56" i="52"/>
  <c r="T56" i="52"/>
  <c r="K63" i="52"/>
  <c r="L63" i="52"/>
  <c r="M63" i="52"/>
  <c r="N63" i="52"/>
  <c r="O63" i="52"/>
  <c r="Q63" i="52"/>
  <c r="R63" i="52"/>
  <c r="S63" i="52"/>
  <c r="T63" i="52"/>
  <c r="K65" i="52"/>
  <c r="L65" i="52"/>
  <c r="M65" i="52"/>
  <c r="N65" i="52"/>
  <c r="O65" i="52"/>
  <c r="P65" i="52"/>
  <c r="Q65" i="52"/>
  <c r="R65" i="52"/>
  <c r="S65" i="52"/>
  <c r="T65" i="52"/>
  <c r="F55" i="52"/>
  <c r="G55" i="52"/>
  <c r="H55" i="52"/>
  <c r="I55" i="52"/>
  <c r="K52" i="15"/>
  <c r="Q52" i="15"/>
  <c r="T52" i="15"/>
  <c r="J55" i="52"/>
  <c r="I50" i="21"/>
  <c r="K50" i="21"/>
  <c r="O50" i="21"/>
  <c r="Q50" i="21"/>
  <c r="T50" i="21"/>
  <c r="K55" i="52"/>
  <c r="I44" i="24"/>
  <c r="K44" i="24"/>
  <c r="O44" i="24"/>
  <c r="Q44" i="24"/>
  <c r="T44" i="24"/>
  <c r="L55" i="52"/>
  <c r="M55" i="52"/>
  <c r="I47" i="29"/>
  <c r="K47" i="29"/>
  <c r="O47" i="29"/>
  <c r="Q47" i="29"/>
  <c r="T47" i="29"/>
  <c r="N55" i="52"/>
  <c r="I46" i="30"/>
  <c r="K46" i="30"/>
  <c r="O46" i="30"/>
  <c r="Q46" i="30"/>
  <c r="T46" i="30"/>
  <c r="O55" i="52"/>
  <c r="I54" i="33"/>
  <c r="K54" i="33"/>
  <c r="O54" i="33"/>
  <c r="Q54" i="33"/>
  <c r="T54" i="33"/>
  <c r="P55" i="52"/>
  <c r="I46" i="36"/>
  <c r="K46" i="36"/>
  <c r="O46" i="36"/>
  <c r="Q46" i="36"/>
  <c r="T46" i="36"/>
  <c r="Q55" i="52"/>
  <c r="I47" i="37"/>
  <c r="K47" i="37"/>
  <c r="O47" i="37"/>
  <c r="Q47" i="37"/>
  <c r="R55" i="52"/>
  <c r="I45" i="40"/>
  <c r="K45" i="40"/>
  <c r="O45" i="40"/>
  <c r="T45" i="40"/>
  <c r="S55" i="52"/>
  <c r="T55" i="52"/>
  <c r="F62" i="52"/>
  <c r="G62" i="52"/>
  <c r="H62" i="52"/>
  <c r="I62" i="52"/>
  <c r="J62" i="52"/>
  <c r="K62" i="52"/>
  <c r="L62" i="52"/>
  <c r="M62" i="52"/>
  <c r="N62" i="52"/>
  <c r="O62" i="52"/>
  <c r="I46" i="33"/>
  <c r="K46" i="33"/>
  <c r="O46" i="33"/>
  <c r="Q46" i="33"/>
  <c r="T46" i="33"/>
  <c r="P62" i="52"/>
  <c r="Q62" i="52"/>
  <c r="R62" i="52"/>
  <c r="S62" i="52"/>
  <c r="T62" i="52"/>
  <c r="F66" i="52"/>
  <c r="G66" i="52"/>
  <c r="H66" i="52"/>
  <c r="I66" i="52"/>
  <c r="J66" i="52"/>
  <c r="K66" i="52"/>
  <c r="L66" i="52"/>
  <c r="M66" i="52"/>
  <c r="N66" i="52"/>
  <c r="O66" i="52"/>
  <c r="P66" i="52"/>
  <c r="Q66" i="52"/>
  <c r="R66" i="52"/>
  <c r="S66" i="52"/>
  <c r="T66" i="52"/>
  <c r="F57" i="52"/>
  <c r="G57" i="52"/>
  <c r="H57" i="52"/>
  <c r="I57" i="52"/>
  <c r="J57" i="52"/>
  <c r="K57" i="52"/>
  <c r="L57" i="52"/>
  <c r="M57" i="52"/>
  <c r="N57" i="52"/>
  <c r="O57" i="52"/>
  <c r="P57" i="52"/>
  <c r="Q57" i="52"/>
  <c r="R57" i="52"/>
  <c r="S57" i="52"/>
  <c r="T57" i="52"/>
  <c r="F59" i="52"/>
  <c r="G59" i="52"/>
  <c r="H59" i="52"/>
  <c r="I59" i="52"/>
  <c r="J59" i="52"/>
  <c r="K59" i="52"/>
  <c r="L59" i="52"/>
  <c r="M59" i="52"/>
  <c r="N59" i="52"/>
  <c r="O59" i="52"/>
  <c r="P59" i="52"/>
  <c r="Q59" i="52"/>
  <c r="R59" i="52"/>
  <c r="S59" i="52"/>
  <c r="T59" i="52"/>
  <c r="F60" i="52"/>
  <c r="G60" i="52"/>
  <c r="H60" i="52"/>
  <c r="I60" i="52"/>
  <c r="J60" i="52"/>
  <c r="K60" i="52"/>
  <c r="L60" i="52"/>
  <c r="M60" i="52"/>
  <c r="N60" i="52"/>
  <c r="O60" i="52"/>
  <c r="P60" i="52"/>
  <c r="I47" i="36"/>
  <c r="K47" i="36"/>
  <c r="O47" i="36"/>
  <c r="Q47" i="36"/>
  <c r="T47" i="36"/>
  <c r="Q60" i="52"/>
  <c r="I45" i="37"/>
  <c r="K45" i="37"/>
  <c r="O45" i="37"/>
  <c r="Q45" i="37"/>
  <c r="R60" i="52"/>
  <c r="I46" i="40"/>
  <c r="O46" i="40"/>
  <c r="Q46" i="40"/>
  <c r="T46" i="40"/>
  <c r="S60" i="52"/>
  <c r="T60" i="52"/>
  <c r="F67" i="52"/>
  <c r="G67" i="52"/>
  <c r="H67" i="52"/>
  <c r="I67" i="52"/>
  <c r="J67" i="52"/>
  <c r="K67" i="52"/>
  <c r="L67" i="52"/>
  <c r="M67" i="52"/>
  <c r="N67" i="52"/>
  <c r="O67" i="52"/>
  <c r="P67" i="52"/>
  <c r="Q67" i="52"/>
  <c r="R67" i="52"/>
  <c r="S67" i="52"/>
  <c r="T67" i="52"/>
  <c r="F68" i="52"/>
  <c r="G68" i="52"/>
  <c r="H68" i="52"/>
  <c r="I68" i="52"/>
  <c r="J68" i="52"/>
  <c r="K68" i="52"/>
  <c r="L68" i="52"/>
  <c r="M68" i="52"/>
  <c r="N68" i="52"/>
  <c r="O68" i="52"/>
  <c r="P68" i="52"/>
  <c r="Q68" i="52"/>
  <c r="R68" i="52"/>
  <c r="S68" i="52"/>
  <c r="T68" i="52"/>
  <c r="F69" i="52"/>
  <c r="G69" i="52"/>
  <c r="H69" i="52"/>
  <c r="I69" i="52"/>
  <c r="J69" i="52"/>
  <c r="K69" i="52"/>
  <c r="L69" i="52"/>
  <c r="M69" i="52"/>
  <c r="N69" i="52"/>
  <c r="O69" i="52"/>
  <c r="P69" i="52"/>
  <c r="Q69" i="52"/>
  <c r="R69" i="52"/>
  <c r="S69" i="52"/>
  <c r="T69" i="52"/>
  <c r="F70" i="52"/>
  <c r="G70" i="52"/>
  <c r="H70" i="52"/>
  <c r="I70" i="52"/>
  <c r="J70" i="52"/>
  <c r="K70" i="52"/>
  <c r="L70" i="52"/>
  <c r="M70" i="52"/>
  <c r="N70" i="52"/>
  <c r="O70" i="52"/>
  <c r="P70" i="52"/>
  <c r="Q70" i="52"/>
  <c r="R70" i="52"/>
  <c r="S70" i="52"/>
  <c r="T70" i="52"/>
  <c r="F71" i="52"/>
  <c r="G71" i="52"/>
  <c r="H71" i="52"/>
  <c r="I71" i="52"/>
  <c r="J71" i="52"/>
  <c r="K71" i="52"/>
  <c r="L71" i="52"/>
  <c r="M71" i="52"/>
  <c r="N71" i="52"/>
  <c r="O71" i="52"/>
  <c r="P71" i="52"/>
  <c r="Q71" i="52"/>
  <c r="R71" i="52"/>
  <c r="S71" i="52"/>
  <c r="T71" i="52"/>
  <c r="F72" i="52"/>
  <c r="G72" i="52"/>
  <c r="H72" i="52"/>
  <c r="I72" i="52"/>
  <c r="J72" i="52"/>
  <c r="K72" i="52"/>
  <c r="L72" i="52"/>
  <c r="M72" i="52"/>
  <c r="N72" i="52"/>
  <c r="O72" i="52"/>
  <c r="P72" i="52"/>
  <c r="Q72" i="52"/>
  <c r="R72" i="52"/>
  <c r="S72" i="52"/>
  <c r="T72" i="52"/>
  <c r="F73" i="52"/>
  <c r="G73" i="52"/>
  <c r="H73" i="52"/>
  <c r="I73" i="52"/>
  <c r="J73" i="52"/>
  <c r="K73" i="52"/>
  <c r="L73" i="52"/>
  <c r="M73" i="52"/>
  <c r="N73" i="52"/>
  <c r="O73" i="52"/>
  <c r="P73" i="52"/>
  <c r="Q73" i="52"/>
  <c r="R73" i="52"/>
  <c r="S73" i="52"/>
  <c r="T73" i="52"/>
  <c r="F74" i="52"/>
  <c r="G74" i="52"/>
  <c r="H74" i="52"/>
  <c r="I74" i="52"/>
  <c r="J74" i="52"/>
  <c r="K74" i="52"/>
  <c r="L74" i="52"/>
  <c r="M74" i="52"/>
  <c r="N74" i="52"/>
  <c r="O74" i="52"/>
  <c r="P74" i="52"/>
  <c r="Q74" i="52"/>
  <c r="R74" i="52"/>
  <c r="S74" i="52"/>
  <c r="T74" i="52"/>
  <c r="F75" i="52"/>
  <c r="G75" i="52"/>
  <c r="H75" i="52"/>
  <c r="I75" i="52"/>
  <c r="J75" i="52"/>
  <c r="K75" i="52"/>
  <c r="L75" i="52"/>
  <c r="M75" i="52"/>
  <c r="N75" i="52"/>
  <c r="O75" i="52"/>
  <c r="P75" i="52"/>
  <c r="Q75" i="52"/>
  <c r="R75" i="52"/>
  <c r="S75" i="52"/>
  <c r="T75" i="52"/>
  <c r="F76" i="52"/>
  <c r="G76" i="52"/>
  <c r="H76" i="52"/>
  <c r="I76" i="52"/>
  <c r="J76" i="52"/>
  <c r="K76" i="52"/>
  <c r="L76" i="52"/>
  <c r="M76" i="52"/>
  <c r="N76" i="52"/>
  <c r="O76" i="52"/>
  <c r="P76" i="52"/>
  <c r="Q76" i="52"/>
  <c r="R76" i="52"/>
  <c r="S76" i="52"/>
  <c r="T76" i="52"/>
  <c r="F77" i="52"/>
  <c r="G77" i="52"/>
  <c r="H77" i="52"/>
  <c r="I77" i="52"/>
  <c r="J77" i="52"/>
  <c r="K77" i="52"/>
  <c r="L77" i="52"/>
  <c r="M77" i="52"/>
  <c r="N77" i="52"/>
  <c r="O77" i="52"/>
  <c r="P77" i="52"/>
  <c r="Q77" i="52"/>
  <c r="R77" i="52"/>
  <c r="S77" i="52"/>
  <c r="T77" i="52"/>
  <c r="F78" i="52"/>
  <c r="G78" i="52"/>
  <c r="H78" i="52"/>
  <c r="I78" i="52"/>
  <c r="J78" i="52"/>
  <c r="K78" i="52"/>
  <c r="L78" i="52"/>
  <c r="M78" i="52"/>
  <c r="N78" i="52"/>
  <c r="O78" i="52"/>
  <c r="P78" i="52"/>
  <c r="Q78" i="52"/>
  <c r="R78" i="52"/>
  <c r="S78" i="52"/>
  <c r="T78" i="52"/>
  <c r="F79" i="52"/>
  <c r="G79" i="52"/>
  <c r="H79" i="52"/>
  <c r="I79" i="52"/>
  <c r="J79" i="52"/>
  <c r="K79" i="52"/>
  <c r="L79" i="52"/>
  <c r="M79" i="52"/>
  <c r="N79" i="52"/>
  <c r="O79" i="52"/>
  <c r="P79" i="52"/>
  <c r="Q79" i="52"/>
  <c r="R79" i="52"/>
  <c r="S79" i="52"/>
  <c r="T79" i="52"/>
  <c r="F80" i="52"/>
  <c r="G80" i="52"/>
  <c r="H80" i="52"/>
  <c r="I80" i="52"/>
  <c r="J80" i="52"/>
  <c r="K80" i="52"/>
  <c r="L80" i="52"/>
  <c r="M80" i="52"/>
  <c r="N80" i="52"/>
  <c r="O80" i="52"/>
  <c r="P80" i="52"/>
  <c r="Q80" i="52"/>
  <c r="R80" i="52"/>
  <c r="S80" i="52"/>
  <c r="T80" i="52"/>
  <c r="F81" i="52"/>
  <c r="G81" i="52"/>
  <c r="H81" i="52"/>
  <c r="I81" i="52"/>
  <c r="J81" i="52"/>
  <c r="K81" i="52"/>
  <c r="L81" i="52"/>
  <c r="M81" i="52"/>
  <c r="N81" i="52"/>
  <c r="O81" i="52"/>
  <c r="P81" i="52"/>
  <c r="Q81" i="52"/>
  <c r="R81" i="52"/>
  <c r="S81" i="52"/>
  <c r="T81" i="52"/>
  <c r="F82" i="52"/>
  <c r="G82" i="52"/>
  <c r="H82" i="52"/>
  <c r="I82" i="52"/>
  <c r="J82" i="52"/>
  <c r="K82" i="52"/>
  <c r="L82" i="52"/>
  <c r="M82" i="52"/>
  <c r="N82" i="52"/>
  <c r="O82" i="52"/>
  <c r="P82" i="52"/>
  <c r="Q82" i="52"/>
  <c r="R82" i="52"/>
  <c r="S82" i="52"/>
  <c r="T82" i="52"/>
  <c r="F83" i="52"/>
  <c r="G83" i="52"/>
  <c r="H83" i="52"/>
  <c r="I83" i="52"/>
  <c r="J83" i="52"/>
  <c r="K83" i="52"/>
  <c r="L83" i="52"/>
  <c r="M83" i="52"/>
  <c r="N83" i="52"/>
  <c r="O83" i="52"/>
  <c r="P83" i="52"/>
  <c r="Q83" i="52"/>
  <c r="R83" i="52"/>
  <c r="S83" i="52"/>
  <c r="T83" i="52"/>
  <c r="F84" i="52"/>
  <c r="G84" i="52"/>
  <c r="H84" i="52"/>
  <c r="I84" i="52"/>
  <c r="J84" i="52"/>
  <c r="K84" i="52"/>
  <c r="L84" i="52"/>
  <c r="M84" i="52"/>
  <c r="N84" i="52"/>
  <c r="O84" i="52"/>
  <c r="P84" i="52"/>
  <c r="Q84" i="52"/>
  <c r="R84" i="52"/>
  <c r="S84" i="52"/>
  <c r="T84" i="52"/>
  <c r="F85" i="52"/>
  <c r="G85" i="52"/>
  <c r="H85" i="52"/>
  <c r="I85" i="52"/>
  <c r="J85" i="52"/>
  <c r="K85" i="52"/>
  <c r="L85" i="52"/>
  <c r="M85" i="52"/>
  <c r="N85" i="52"/>
  <c r="O85" i="52"/>
  <c r="P85" i="52"/>
  <c r="Q85" i="52"/>
  <c r="R85" i="52"/>
  <c r="S85" i="52"/>
  <c r="T85" i="52"/>
  <c r="F86" i="52"/>
  <c r="G86" i="52"/>
  <c r="H86" i="52"/>
  <c r="I86" i="52"/>
  <c r="J86" i="52"/>
  <c r="K86" i="52"/>
  <c r="L86" i="52"/>
  <c r="M86" i="52"/>
  <c r="N86" i="52"/>
  <c r="O86" i="52"/>
  <c r="P86" i="52"/>
  <c r="Q86" i="52"/>
  <c r="R86" i="52"/>
  <c r="S86" i="52"/>
  <c r="T86" i="52"/>
  <c r="F87" i="52"/>
  <c r="G87" i="52"/>
  <c r="H87" i="52"/>
  <c r="I87" i="52"/>
  <c r="J87" i="52"/>
  <c r="K87" i="52"/>
  <c r="L87" i="52"/>
  <c r="M87" i="52"/>
  <c r="N87" i="52"/>
  <c r="O87" i="52"/>
  <c r="P87" i="52"/>
  <c r="Q87" i="52"/>
  <c r="R87" i="52"/>
  <c r="S87" i="52"/>
  <c r="T87" i="52"/>
  <c r="F88" i="52"/>
  <c r="G88" i="52"/>
  <c r="H88" i="52"/>
  <c r="I88" i="52"/>
  <c r="J88" i="52"/>
  <c r="K88" i="52"/>
  <c r="L88" i="52"/>
  <c r="M88" i="52"/>
  <c r="N88" i="52"/>
  <c r="O88" i="52"/>
  <c r="P88" i="52"/>
  <c r="Q88" i="52"/>
  <c r="R88" i="52"/>
  <c r="S88" i="52"/>
  <c r="T88" i="52"/>
  <c r="F89" i="52"/>
  <c r="G89" i="52"/>
  <c r="H89" i="52"/>
  <c r="I89" i="52"/>
  <c r="J89" i="52"/>
  <c r="K89" i="52"/>
  <c r="L89" i="52"/>
  <c r="M89" i="52"/>
  <c r="N89" i="52"/>
  <c r="O89" i="52"/>
  <c r="P89" i="52"/>
  <c r="Q89" i="52"/>
  <c r="R89" i="52"/>
  <c r="S89" i="52"/>
  <c r="T89" i="52"/>
  <c r="F90" i="52"/>
  <c r="G90" i="52"/>
  <c r="H90" i="52"/>
  <c r="I90" i="52"/>
  <c r="J90" i="52"/>
  <c r="K90" i="52"/>
  <c r="L90" i="52"/>
  <c r="M90" i="52"/>
  <c r="N90" i="52"/>
  <c r="O90" i="52"/>
  <c r="P90" i="52"/>
  <c r="Q90" i="52"/>
  <c r="R90" i="52"/>
  <c r="S90" i="52"/>
  <c r="T90" i="52"/>
  <c r="F91" i="52"/>
  <c r="G91" i="52"/>
  <c r="H91" i="52"/>
  <c r="I91" i="52"/>
  <c r="J91" i="52"/>
  <c r="K91" i="52"/>
  <c r="L91" i="52"/>
  <c r="M91" i="52"/>
  <c r="N91" i="52"/>
  <c r="O91" i="52"/>
  <c r="P91" i="52"/>
  <c r="Q91" i="52"/>
  <c r="R91" i="52"/>
  <c r="S91" i="52"/>
  <c r="T91" i="52"/>
  <c r="F92" i="52"/>
  <c r="G92" i="52"/>
  <c r="H92" i="52"/>
  <c r="I92" i="52"/>
  <c r="J92" i="52"/>
  <c r="K92" i="52"/>
  <c r="L92" i="52"/>
  <c r="M92" i="52"/>
  <c r="N92" i="52"/>
  <c r="O92" i="52"/>
  <c r="P92" i="52"/>
  <c r="Q92" i="52"/>
  <c r="R92" i="52"/>
  <c r="S92" i="52"/>
  <c r="T92" i="52"/>
  <c r="F93" i="52"/>
  <c r="G93" i="52"/>
  <c r="H93" i="52"/>
  <c r="I93" i="52"/>
  <c r="J93" i="52"/>
  <c r="K93" i="52"/>
  <c r="L93" i="52"/>
  <c r="M93" i="52"/>
  <c r="N93" i="52"/>
  <c r="O93" i="52"/>
  <c r="P93" i="52"/>
  <c r="Q93" i="52"/>
  <c r="R93" i="52"/>
  <c r="S93" i="52"/>
  <c r="T93" i="52"/>
  <c r="F94" i="52"/>
  <c r="G94" i="52"/>
  <c r="H94" i="52"/>
  <c r="I94" i="52"/>
  <c r="J94" i="52"/>
  <c r="K94" i="52"/>
  <c r="L94" i="52"/>
  <c r="M94" i="52"/>
  <c r="N94" i="52"/>
  <c r="O94" i="52"/>
  <c r="P94" i="52"/>
  <c r="Q94" i="52"/>
  <c r="R94" i="52"/>
  <c r="S94" i="52"/>
  <c r="T94" i="52"/>
  <c r="F95" i="52"/>
  <c r="G95" i="52"/>
  <c r="H95" i="52"/>
  <c r="I95" i="52"/>
  <c r="J95" i="52"/>
  <c r="K95" i="52"/>
  <c r="L95" i="52"/>
  <c r="M95" i="52"/>
  <c r="N95" i="52"/>
  <c r="O95" i="52"/>
  <c r="P95" i="52"/>
  <c r="Q95" i="52"/>
  <c r="R95" i="52"/>
  <c r="S95" i="52"/>
  <c r="T95" i="52"/>
  <c r="F96" i="52"/>
  <c r="G96" i="52"/>
  <c r="H96" i="52"/>
  <c r="I96" i="52"/>
  <c r="J96" i="52"/>
  <c r="K96" i="52"/>
  <c r="L96" i="52"/>
  <c r="M96" i="52"/>
  <c r="N96" i="52"/>
  <c r="O96" i="52"/>
  <c r="P96" i="52"/>
  <c r="Q96" i="52"/>
  <c r="R96" i="52"/>
  <c r="S96" i="52"/>
  <c r="T96" i="52"/>
  <c r="F97" i="52"/>
  <c r="G97" i="52"/>
  <c r="H97" i="52"/>
  <c r="I97" i="52"/>
  <c r="J97" i="52"/>
  <c r="K97" i="52"/>
  <c r="L97" i="52"/>
  <c r="M97" i="52"/>
  <c r="N97" i="52"/>
  <c r="O97" i="52"/>
  <c r="P97" i="52"/>
  <c r="Q97" i="52"/>
  <c r="R97" i="52"/>
  <c r="S97" i="52"/>
  <c r="T97" i="52"/>
  <c r="F98" i="52"/>
  <c r="G98" i="52"/>
  <c r="H98" i="52"/>
  <c r="I98" i="52"/>
  <c r="J98" i="52"/>
  <c r="K98" i="52"/>
  <c r="L98" i="52"/>
  <c r="M98" i="52"/>
  <c r="N98" i="52"/>
  <c r="O98" i="52"/>
  <c r="P98" i="52"/>
  <c r="Q98" i="52"/>
  <c r="R98" i="52"/>
  <c r="S98" i="52"/>
  <c r="T98" i="52"/>
  <c r="F99" i="52"/>
  <c r="G99" i="52"/>
  <c r="H99" i="52"/>
  <c r="I99" i="52"/>
  <c r="J99" i="52"/>
  <c r="K99" i="52"/>
  <c r="L99" i="52"/>
  <c r="M99" i="52"/>
  <c r="N99" i="52"/>
  <c r="O99" i="52"/>
  <c r="P99" i="52"/>
  <c r="Q99" i="52"/>
  <c r="R99" i="52"/>
  <c r="S99" i="52"/>
  <c r="T99" i="52"/>
  <c r="F100" i="52"/>
  <c r="G100" i="52"/>
  <c r="H100" i="52"/>
  <c r="I100" i="52"/>
  <c r="J100" i="52"/>
  <c r="K100" i="52"/>
  <c r="L100" i="52"/>
  <c r="M100" i="52"/>
  <c r="N100" i="52"/>
  <c r="O100" i="52"/>
  <c r="P100" i="52"/>
  <c r="Q100" i="52"/>
  <c r="R100" i="52"/>
  <c r="S100" i="52"/>
  <c r="T100" i="52"/>
  <c r="F101" i="52"/>
  <c r="G101" i="52"/>
  <c r="H101" i="52"/>
  <c r="I101" i="52"/>
  <c r="J101" i="52"/>
  <c r="K101" i="52"/>
  <c r="L101" i="52"/>
  <c r="M101" i="52"/>
  <c r="N101" i="52"/>
  <c r="O101" i="52"/>
  <c r="P101" i="52"/>
  <c r="Q101" i="52"/>
  <c r="R101" i="52"/>
  <c r="S101" i="52"/>
  <c r="T101" i="52"/>
  <c r="F102" i="52"/>
  <c r="G102" i="52"/>
  <c r="H102" i="52"/>
  <c r="I102" i="52"/>
  <c r="J102" i="52"/>
  <c r="K102" i="52"/>
  <c r="L102" i="52"/>
  <c r="M102" i="52"/>
  <c r="N102" i="52"/>
  <c r="O102" i="52"/>
  <c r="P102" i="52"/>
  <c r="Q102" i="52"/>
  <c r="R102" i="52"/>
  <c r="S102" i="52"/>
  <c r="T102" i="52"/>
  <c r="F103" i="52"/>
  <c r="G103" i="52"/>
  <c r="H103" i="52"/>
  <c r="I103" i="52"/>
  <c r="J103" i="52"/>
  <c r="K103" i="52"/>
  <c r="L103" i="52"/>
  <c r="M103" i="52"/>
  <c r="N103" i="52"/>
  <c r="O103" i="52"/>
  <c r="P103" i="52"/>
  <c r="Q103" i="52"/>
  <c r="R103" i="52"/>
  <c r="S103" i="52"/>
  <c r="T103" i="52"/>
  <c r="F104" i="52"/>
  <c r="G104" i="52"/>
  <c r="H104" i="52"/>
  <c r="I104" i="52"/>
  <c r="J104" i="52"/>
  <c r="K104" i="52"/>
  <c r="L104" i="52"/>
  <c r="M104" i="52"/>
  <c r="N104" i="52"/>
  <c r="O104" i="52"/>
  <c r="P104" i="52"/>
  <c r="Q104" i="52"/>
  <c r="R104" i="52"/>
  <c r="S104" i="52"/>
  <c r="T104" i="52"/>
  <c r="F105" i="52"/>
  <c r="G105" i="52"/>
  <c r="H105" i="52"/>
  <c r="I105" i="52"/>
  <c r="J105" i="52"/>
  <c r="K105" i="52"/>
  <c r="L105" i="52"/>
  <c r="M105" i="52"/>
  <c r="N105" i="52"/>
  <c r="O105" i="52"/>
  <c r="P105" i="52"/>
  <c r="Q105" i="52"/>
  <c r="R105" i="52"/>
  <c r="S105" i="52"/>
  <c r="T105" i="52"/>
  <c r="F106" i="52"/>
  <c r="G106" i="52"/>
  <c r="H106" i="52"/>
  <c r="I106" i="52"/>
  <c r="J106" i="52"/>
  <c r="K106" i="52"/>
  <c r="L106" i="52"/>
  <c r="M106" i="52"/>
  <c r="N106" i="52"/>
  <c r="O106" i="52"/>
  <c r="P106" i="52"/>
  <c r="Q106" i="52"/>
  <c r="R106" i="52"/>
  <c r="S106" i="52"/>
  <c r="T106" i="52"/>
  <c r="F107" i="52"/>
  <c r="G107" i="52"/>
  <c r="H107" i="52"/>
  <c r="I107" i="52"/>
  <c r="J107" i="52"/>
  <c r="K107" i="52"/>
  <c r="L107" i="52"/>
  <c r="M107" i="52"/>
  <c r="N107" i="52"/>
  <c r="O107" i="52"/>
  <c r="P107" i="52"/>
  <c r="Q107" i="52"/>
  <c r="R107" i="52"/>
  <c r="S107" i="52"/>
  <c r="T107" i="52"/>
  <c r="T53" i="52"/>
  <c r="S53" i="52"/>
  <c r="R53" i="52"/>
  <c r="Q53" i="52"/>
  <c r="P53" i="52"/>
  <c r="O53" i="52"/>
  <c r="N53" i="52"/>
  <c r="M53" i="52"/>
  <c r="L53" i="52"/>
  <c r="K53" i="52"/>
  <c r="J53" i="52"/>
  <c r="I53" i="52"/>
  <c r="H53" i="52"/>
  <c r="G53" i="52"/>
  <c r="F53" i="52"/>
  <c r="M111" i="3"/>
  <c r="N111" i="3"/>
  <c r="O152" i="3"/>
  <c r="P152" i="3"/>
  <c r="O153" i="3"/>
  <c r="P153" i="3"/>
  <c r="O154" i="3"/>
  <c r="P154" i="3"/>
  <c r="O155" i="3"/>
  <c r="P155" i="3"/>
  <c r="O156" i="3"/>
  <c r="P156" i="3"/>
  <c r="O157" i="3"/>
  <c r="P157" i="3"/>
  <c r="O158" i="3"/>
  <c r="P158" i="3"/>
  <c r="O159" i="3"/>
  <c r="P159" i="3"/>
  <c r="O160" i="3"/>
  <c r="P160" i="3"/>
  <c r="O161" i="3"/>
  <c r="P161" i="3"/>
  <c r="O162" i="3"/>
  <c r="P162" i="3"/>
  <c r="O163" i="3"/>
  <c r="P163" i="3"/>
  <c r="O164" i="3"/>
  <c r="P164" i="3"/>
  <c r="O165" i="3"/>
  <c r="P165" i="3"/>
  <c r="P151" i="3"/>
  <c r="O151" i="3"/>
  <c r="O136" i="3"/>
  <c r="P136" i="3"/>
  <c r="O137" i="3"/>
  <c r="P137" i="3"/>
  <c r="O138" i="3"/>
  <c r="P138" i="3"/>
  <c r="O139" i="3"/>
  <c r="P139" i="3"/>
  <c r="O140" i="3"/>
  <c r="P140" i="3"/>
  <c r="O141" i="3"/>
  <c r="P141" i="3"/>
  <c r="O142" i="3"/>
  <c r="P142" i="3"/>
  <c r="O143" i="3"/>
  <c r="P143" i="3"/>
  <c r="O144" i="3"/>
  <c r="P144" i="3"/>
  <c r="O145" i="3"/>
  <c r="P145" i="3"/>
  <c r="O146" i="3"/>
  <c r="P146" i="3"/>
  <c r="O147" i="3"/>
  <c r="P147" i="3"/>
  <c r="O148" i="3"/>
  <c r="P148" i="3"/>
  <c r="O149" i="3"/>
  <c r="P149" i="3"/>
  <c r="P135" i="3"/>
  <c r="O135" i="3"/>
  <c r="O115" i="3"/>
  <c r="P115" i="3"/>
  <c r="O116" i="3"/>
  <c r="P116" i="3"/>
  <c r="O117" i="3"/>
  <c r="P117" i="3"/>
  <c r="O118" i="3"/>
  <c r="P118" i="3"/>
  <c r="O119" i="3"/>
  <c r="P119" i="3"/>
  <c r="O120" i="3"/>
  <c r="P120" i="3"/>
  <c r="O121" i="3"/>
  <c r="P121" i="3"/>
  <c r="O122" i="3"/>
  <c r="P122" i="3"/>
  <c r="O123" i="3"/>
  <c r="P123" i="3"/>
  <c r="O124" i="3"/>
  <c r="P124" i="3"/>
  <c r="O125" i="3"/>
  <c r="P125" i="3"/>
  <c r="O126" i="3"/>
  <c r="P126" i="3"/>
  <c r="O127" i="3"/>
  <c r="P127" i="3"/>
  <c r="O128" i="3"/>
  <c r="P128" i="3"/>
  <c r="O129" i="3"/>
  <c r="P129" i="3"/>
  <c r="O130" i="3"/>
  <c r="P130" i="3"/>
  <c r="O131" i="3"/>
  <c r="P131" i="3"/>
  <c r="O132" i="3"/>
  <c r="P132" i="3"/>
  <c r="O133" i="3"/>
  <c r="P133" i="3"/>
  <c r="P114" i="3"/>
  <c r="O114" i="3"/>
  <c r="G111" i="3"/>
  <c r="H111" i="3"/>
  <c r="I152" i="3"/>
  <c r="J152" i="3"/>
  <c r="I153" i="3"/>
  <c r="J153" i="3"/>
  <c r="I154" i="3"/>
  <c r="J154" i="3"/>
  <c r="I155" i="3"/>
  <c r="J155" i="3"/>
  <c r="I156" i="3"/>
  <c r="J156" i="3"/>
  <c r="I157" i="3"/>
  <c r="J157" i="3"/>
  <c r="I158" i="3"/>
  <c r="J158" i="3"/>
  <c r="I159" i="3"/>
  <c r="J159" i="3"/>
  <c r="I160" i="3"/>
  <c r="J160" i="3"/>
  <c r="I161" i="3"/>
  <c r="J161" i="3"/>
  <c r="I162" i="3"/>
  <c r="J162" i="3"/>
  <c r="I163" i="3"/>
  <c r="J163" i="3"/>
  <c r="I164" i="3"/>
  <c r="J164" i="3"/>
  <c r="I165" i="3"/>
  <c r="J165" i="3"/>
  <c r="J151" i="3"/>
  <c r="I151" i="3"/>
  <c r="I149" i="3"/>
  <c r="J149" i="3"/>
  <c r="I136" i="3"/>
  <c r="J136" i="3"/>
  <c r="I137" i="3"/>
  <c r="J137" i="3"/>
  <c r="I138" i="3"/>
  <c r="J138" i="3"/>
  <c r="I139" i="3"/>
  <c r="J139" i="3"/>
  <c r="I140" i="3"/>
  <c r="J140" i="3"/>
  <c r="I141" i="3"/>
  <c r="J141" i="3"/>
  <c r="I142" i="3"/>
  <c r="J142" i="3"/>
  <c r="I143" i="3"/>
  <c r="J143" i="3"/>
  <c r="I144" i="3"/>
  <c r="J144" i="3"/>
  <c r="I145" i="3"/>
  <c r="J145" i="3"/>
  <c r="I146" i="3"/>
  <c r="J146" i="3"/>
  <c r="I147" i="3"/>
  <c r="J147" i="3"/>
  <c r="I148" i="3"/>
  <c r="J148" i="3"/>
  <c r="J135" i="3"/>
  <c r="I135" i="3"/>
  <c r="I115" i="3"/>
  <c r="J115" i="3"/>
  <c r="I116" i="3"/>
  <c r="J116" i="3"/>
  <c r="I117" i="3"/>
  <c r="J117" i="3"/>
  <c r="I118" i="3"/>
  <c r="J118" i="3"/>
  <c r="I119" i="3"/>
  <c r="J119" i="3"/>
  <c r="I120" i="3"/>
  <c r="J120" i="3"/>
  <c r="I121" i="3"/>
  <c r="J121" i="3"/>
  <c r="I122" i="3"/>
  <c r="J122" i="3"/>
  <c r="I123" i="3"/>
  <c r="J123" i="3"/>
  <c r="I124" i="3"/>
  <c r="J124" i="3"/>
  <c r="I125" i="3"/>
  <c r="J125" i="3"/>
  <c r="I126" i="3"/>
  <c r="J126" i="3"/>
  <c r="I127" i="3"/>
  <c r="J127" i="3"/>
  <c r="I128" i="3"/>
  <c r="J128" i="3"/>
  <c r="I129" i="3"/>
  <c r="J129" i="3"/>
  <c r="I130" i="3"/>
  <c r="J130" i="3"/>
  <c r="I131" i="3"/>
  <c r="J131" i="3"/>
  <c r="I132" i="3"/>
  <c r="J132" i="3"/>
  <c r="I133" i="3"/>
  <c r="J133" i="3"/>
  <c r="J114" i="3"/>
  <c r="I114" i="3"/>
  <c r="M76" i="3"/>
  <c r="N76" i="3"/>
  <c r="O79" i="3"/>
  <c r="O80" i="3"/>
  <c r="P80" i="3"/>
  <c r="O81" i="3"/>
  <c r="P81" i="3"/>
  <c r="O82" i="3"/>
  <c r="P82" i="3"/>
  <c r="O83" i="3"/>
  <c r="P83" i="3"/>
  <c r="O84" i="3"/>
  <c r="P84" i="3"/>
  <c r="O85" i="3"/>
  <c r="P85" i="3"/>
  <c r="O86" i="3"/>
  <c r="P86" i="3"/>
  <c r="O87" i="3"/>
  <c r="P87" i="3"/>
  <c r="O88" i="3"/>
  <c r="P88" i="3"/>
  <c r="O89" i="3"/>
  <c r="P89" i="3"/>
  <c r="O90" i="3"/>
  <c r="P90" i="3"/>
  <c r="O91" i="3"/>
  <c r="P91" i="3"/>
  <c r="O92" i="3"/>
  <c r="P92" i="3"/>
  <c r="O93" i="3"/>
  <c r="P93" i="3"/>
  <c r="O94" i="3"/>
  <c r="P94" i="3"/>
  <c r="O95" i="3"/>
  <c r="P95" i="3"/>
  <c r="O96" i="3"/>
  <c r="P96" i="3"/>
  <c r="O97" i="3"/>
  <c r="P97" i="3"/>
  <c r="O98" i="3"/>
  <c r="P98" i="3"/>
  <c r="O99" i="3"/>
  <c r="P99" i="3"/>
  <c r="O100" i="3"/>
  <c r="P100" i="3"/>
  <c r="O101" i="3"/>
  <c r="P101" i="3"/>
  <c r="O102" i="3"/>
  <c r="P102" i="3"/>
  <c r="O103" i="3"/>
  <c r="P103" i="3"/>
  <c r="O104" i="3"/>
  <c r="P104" i="3"/>
  <c r="O105" i="3"/>
  <c r="P105" i="3"/>
  <c r="O106" i="3"/>
  <c r="P106" i="3"/>
  <c r="O107" i="3"/>
  <c r="P107" i="3"/>
  <c r="O108" i="3"/>
  <c r="P108" i="3"/>
  <c r="P79" i="3"/>
  <c r="G76" i="3"/>
  <c r="H76" i="3"/>
  <c r="I80" i="3"/>
  <c r="J80" i="3"/>
  <c r="I81" i="3"/>
  <c r="J81" i="3"/>
  <c r="I82" i="3"/>
  <c r="J82" i="3"/>
  <c r="I83" i="3"/>
  <c r="J83" i="3"/>
  <c r="I84" i="3"/>
  <c r="J84" i="3"/>
  <c r="I85" i="3"/>
  <c r="J85" i="3"/>
  <c r="I86" i="3"/>
  <c r="J86" i="3"/>
  <c r="I87" i="3"/>
  <c r="J87" i="3"/>
  <c r="I88" i="3"/>
  <c r="J88" i="3"/>
  <c r="I89" i="3"/>
  <c r="J89" i="3"/>
  <c r="I90" i="3"/>
  <c r="J90" i="3"/>
  <c r="I91" i="3"/>
  <c r="J91" i="3"/>
  <c r="I92" i="3"/>
  <c r="J92" i="3"/>
  <c r="I93" i="3"/>
  <c r="J93" i="3"/>
  <c r="I94" i="3"/>
  <c r="J94" i="3"/>
  <c r="I95" i="3"/>
  <c r="J95" i="3"/>
  <c r="I96" i="3"/>
  <c r="J96" i="3"/>
  <c r="I97" i="3"/>
  <c r="J97" i="3"/>
  <c r="I98" i="3"/>
  <c r="J98" i="3"/>
  <c r="I99" i="3"/>
  <c r="J99" i="3"/>
  <c r="I100" i="3"/>
  <c r="J100" i="3"/>
  <c r="I101" i="3"/>
  <c r="J101" i="3"/>
  <c r="I102" i="3"/>
  <c r="J102" i="3"/>
  <c r="I103" i="3"/>
  <c r="J103" i="3"/>
  <c r="I104" i="3"/>
  <c r="J104" i="3"/>
  <c r="I105" i="3"/>
  <c r="J105" i="3"/>
  <c r="I106" i="3"/>
  <c r="J106" i="3"/>
  <c r="I107" i="3"/>
  <c r="J107" i="3"/>
  <c r="I108" i="3"/>
  <c r="J108" i="3"/>
  <c r="I79" i="3"/>
  <c r="J79" i="3"/>
  <c r="G41" i="3"/>
  <c r="M41" i="3"/>
  <c r="N41" i="3"/>
  <c r="O45" i="3"/>
  <c r="R45" i="3"/>
  <c r="P45" i="3"/>
  <c r="Q45" i="3"/>
  <c r="O46" i="3"/>
  <c r="P46" i="3"/>
  <c r="Q46" i="3"/>
  <c r="O47" i="3"/>
  <c r="P47" i="3"/>
  <c r="Q47" i="3"/>
  <c r="O48" i="3"/>
  <c r="P48" i="3"/>
  <c r="Q48" i="3"/>
  <c r="O49" i="3"/>
  <c r="P49" i="3"/>
  <c r="Q49" i="3"/>
  <c r="O50" i="3"/>
  <c r="P50" i="3"/>
  <c r="Q50" i="3"/>
  <c r="O51" i="3"/>
  <c r="P51" i="3"/>
  <c r="Q51" i="3"/>
  <c r="O52" i="3"/>
  <c r="P52" i="3"/>
  <c r="Q52" i="3"/>
  <c r="O53" i="3"/>
  <c r="P53" i="3"/>
  <c r="Q53" i="3"/>
  <c r="O54" i="3"/>
  <c r="P54" i="3"/>
  <c r="Q54" i="3"/>
  <c r="O55" i="3"/>
  <c r="P55" i="3"/>
  <c r="Q55" i="3"/>
  <c r="O56" i="3"/>
  <c r="P56" i="3"/>
  <c r="Q56" i="3"/>
  <c r="O57" i="3"/>
  <c r="P57" i="3"/>
  <c r="Q57" i="3"/>
  <c r="O58" i="3"/>
  <c r="P58" i="3"/>
  <c r="Q58" i="3"/>
  <c r="O59" i="3"/>
  <c r="P59" i="3"/>
  <c r="Q59" i="3"/>
  <c r="O60" i="3"/>
  <c r="P60" i="3"/>
  <c r="Q60" i="3"/>
  <c r="O61" i="3"/>
  <c r="P61" i="3"/>
  <c r="Q61" i="3"/>
  <c r="O62" i="3"/>
  <c r="P62" i="3"/>
  <c r="Q62" i="3"/>
  <c r="O63" i="3"/>
  <c r="P63" i="3"/>
  <c r="Q63" i="3"/>
  <c r="O64" i="3"/>
  <c r="P64" i="3"/>
  <c r="Q64" i="3"/>
  <c r="O65" i="3"/>
  <c r="P65" i="3"/>
  <c r="Q65" i="3"/>
  <c r="O66" i="3"/>
  <c r="P66" i="3"/>
  <c r="Q66" i="3"/>
  <c r="O67" i="3"/>
  <c r="P67" i="3"/>
  <c r="Q67" i="3"/>
  <c r="O68" i="3"/>
  <c r="P68" i="3"/>
  <c r="Q68" i="3"/>
  <c r="O69" i="3"/>
  <c r="P69" i="3"/>
  <c r="Q69" i="3"/>
  <c r="O70" i="3"/>
  <c r="P70" i="3"/>
  <c r="Q70" i="3"/>
  <c r="O71" i="3"/>
  <c r="P71" i="3"/>
  <c r="Q71" i="3"/>
  <c r="O72" i="3"/>
  <c r="P72" i="3"/>
  <c r="Q72" i="3"/>
  <c r="O73" i="3"/>
  <c r="P73" i="3"/>
  <c r="Q73" i="3"/>
  <c r="O44" i="3"/>
  <c r="Q44" i="3"/>
  <c r="P44" i="3"/>
  <c r="I73" i="3"/>
  <c r="J73" i="3"/>
  <c r="K73" i="3"/>
  <c r="A80" i="10"/>
  <c r="F6" i="52"/>
  <c r="G6" i="52"/>
  <c r="H6" i="52"/>
  <c r="G6" i="11"/>
  <c r="H6" i="11"/>
  <c r="I13" i="11"/>
  <c r="K13" i="11"/>
  <c r="M6" i="11"/>
  <c r="N6" i="11"/>
  <c r="O13" i="11"/>
  <c r="Q13" i="11"/>
  <c r="T13" i="11"/>
  <c r="I6" i="52"/>
  <c r="G6" i="15"/>
  <c r="H6" i="15"/>
  <c r="I11" i="15"/>
  <c r="K11" i="15"/>
  <c r="M6" i="15"/>
  <c r="N6" i="15"/>
  <c r="O11" i="15"/>
  <c r="Q11" i="15"/>
  <c r="T11" i="15"/>
  <c r="J6" i="52"/>
  <c r="K6" i="52"/>
  <c r="I10" i="24"/>
  <c r="K10" i="24"/>
  <c r="O10" i="24"/>
  <c r="Q10" i="24"/>
  <c r="T10" i="24"/>
  <c r="L6" i="52"/>
  <c r="I9" i="26"/>
  <c r="K9" i="26"/>
  <c r="O9" i="26"/>
  <c r="Q9" i="26"/>
  <c r="T9" i="26"/>
  <c r="M6" i="52"/>
  <c r="N6" i="52"/>
  <c r="I11" i="30"/>
  <c r="K11" i="30"/>
  <c r="O11" i="30"/>
  <c r="Q11" i="30"/>
  <c r="T11" i="30"/>
  <c r="O6" i="52"/>
  <c r="I11" i="33"/>
  <c r="K11" i="33"/>
  <c r="O11" i="33"/>
  <c r="Q11" i="33"/>
  <c r="T11" i="33"/>
  <c r="P6" i="52"/>
  <c r="I10" i="36"/>
  <c r="K10" i="36"/>
  <c r="O10" i="36"/>
  <c r="Q10" i="36"/>
  <c r="T10" i="36"/>
  <c r="Q6" i="52"/>
  <c r="R6" i="52"/>
  <c r="I9" i="40"/>
  <c r="K9" i="40"/>
  <c r="O9" i="40"/>
  <c r="T9" i="40"/>
  <c r="S6" i="52"/>
  <c r="T6" i="52"/>
  <c r="I14" i="11"/>
  <c r="K14" i="11"/>
  <c r="O14" i="11"/>
  <c r="Q14" i="11"/>
  <c r="T14" i="11"/>
  <c r="I19" i="15"/>
  <c r="K19" i="15"/>
  <c r="O19" i="15"/>
  <c r="Q19" i="15"/>
  <c r="T19" i="15"/>
  <c r="F8" i="52"/>
  <c r="G8" i="52"/>
  <c r="H8" i="52"/>
  <c r="I15" i="11"/>
  <c r="K15" i="11"/>
  <c r="O15" i="11"/>
  <c r="Q15" i="11"/>
  <c r="T15" i="11"/>
  <c r="I8" i="52"/>
  <c r="I18" i="15"/>
  <c r="K18" i="15"/>
  <c r="O18" i="15"/>
  <c r="Q18" i="15"/>
  <c r="T18" i="15"/>
  <c r="J8" i="52"/>
  <c r="I10" i="21"/>
  <c r="K10" i="21"/>
  <c r="O10" i="21"/>
  <c r="Q10" i="21"/>
  <c r="T10" i="21"/>
  <c r="K8" i="52"/>
  <c r="I12" i="24"/>
  <c r="K12" i="24"/>
  <c r="O12" i="24"/>
  <c r="Q12" i="24"/>
  <c r="T12" i="24"/>
  <c r="L8" i="52"/>
  <c r="I11" i="26"/>
  <c r="K11" i="26"/>
  <c r="O11" i="26"/>
  <c r="Q11" i="26"/>
  <c r="T11" i="26"/>
  <c r="M8" i="52"/>
  <c r="I10" i="29"/>
  <c r="K10" i="29"/>
  <c r="O10" i="29"/>
  <c r="Q10" i="29"/>
  <c r="T10" i="29"/>
  <c r="N8" i="52"/>
  <c r="I13" i="30"/>
  <c r="K13" i="30"/>
  <c r="O13" i="30"/>
  <c r="Q13" i="30"/>
  <c r="T13" i="30"/>
  <c r="O8" i="52"/>
  <c r="I12" i="33"/>
  <c r="K12" i="33"/>
  <c r="O12" i="33"/>
  <c r="Q12" i="33"/>
  <c r="T12" i="33"/>
  <c r="P8" i="52"/>
  <c r="I12" i="36"/>
  <c r="K12" i="36"/>
  <c r="O12" i="36"/>
  <c r="Q12" i="36"/>
  <c r="T12" i="36"/>
  <c r="Q8" i="52"/>
  <c r="I13" i="37"/>
  <c r="K13" i="37"/>
  <c r="O13" i="37"/>
  <c r="Q13" i="37"/>
  <c r="T13" i="37"/>
  <c r="R8" i="52"/>
  <c r="I11" i="40"/>
  <c r="K11" i="40"/>
  <c r="O11" i="40"/>
  <c r="Q11" i="40"/>
  <c r="T11" i="40"/>
  <c r="S8" i="52"/>
  <c r="T8" i="52"/>
  <c r="I10" i="11"/>
  <c r="K10" i="11"/>
  <c r="O10" i="11"/>
  <c r="Q10" i="11"/>
  <c r="T10" i="11"/>
  <c r="I11" i="11"/>
  <c r="K11" i="11"/>
  <c r="O11" i="11"/>
  <c r="Q11" i="11"/>
  <c r="T11" i="11"/>
  <c r="I9" i="11"/>
  <c r="K9" i="11"/>
  <c r="O9" i="11"/>
  <c r="Q9" i="11"/>
  <c r="T9" i="11"/>
  <c r="I14" i="15"/>
  <c r="K14" i="15"/>
  <c r="O14" i="15"/>
  <c r="Q14" i="15"/>
  <c r="T14" i="15"/>
  <c r="I15" i="15"/>
  <c r="K15" i="15"/>
  <c r="O15" i="15"/>
  <c r="Q15" i="15"/>
  <c r="T15" i="15"/>
  <c r="S165" i="49"/>
  <c r="M111" i="49"/>
  <c r="N111" i="49"/>
  <c r="O165" i="49"/>
  <c r="G111" i="49"/>
  <c r="H111" i="49"/>
  <c r="I165" i="49"/>
  <c r="R165" i="49"/>
  <c r="P165" i="49"/>
  <c r="J165" i="49"/>
  <c r="A152" i="49"/>
  <c r="A153" i="49"/>
  <c r="A154" i="49"/>
  <c r="A155" i="49"/>
  <c r="A156" i="49"/>
  <c r="A157" i="49"/>
  <c r="A158" i="49"/>
  <c r="A159" i="49"/>
  <c r="A160" i="49"/>
  <c r="A161" i="49"/>
  <c r="A162" i="49"/>
  <c r="A163" i="49"/>
  <c r="A164" i="49"/>
  <c r="A165" i="49"/>
  <c r="S164" i="49"/>
  <c r="O164" i="49"/>
  <c r="I164" i="49"/>
  <c r="R164" i="49"/>
  <c r="P164" i="49"/>
  <c r="J164" i="49"/>
  <c r="S163" i="49"/>
  <c r="O163" i="49"/>
  <c r="I163" i="49"/>
  <c r="R163" i="49"/>
  <c r="P163" i="49"/>
  <c r="J163" i="49"/>
  <c r="S162" i="49"/>
  <c r="O162" i="49"/>
  <c r="I162" i="49"/>
  <c r="R162" i="49"/>
  <c r="P162" i="49"/>
  <c r="J162" i="49"/>
  <c r="S161" i="49"/>
  <c r="O161" i="49"/>
  <c r="I161" i="49"/>
  <c r="R161" i="49"/>
  <c r="P161" i="49"/>
  <c r="J161" i="49"/>
  <c r="S160" i="49"/>
  <c r="O160" i="49"/>
  <c r="I160" i="49"/>
  <c r="R160" i="49"/>
  <c r="P160" i="49"/>
  <c r="J160" i="49"/>
  <c r="S159" i="49"/>
  <c r="O159" i="49"/>
  <c r="I159" i="49"/>
  <c r="R159" i="49"/>
  <c r="P159" i="49"/>
  <c r="J159" i="49"/>
  <c r="S158" i="49"/>
  <c r="O158" i="49"/>
  <c r="I158" i="49"/>
  <c r="R158" i="49"/>
  <c r="P158" i="49"/>
  <c r="J158" i="49"/>
  <c r="S157" i="49"/>
  <c r="O157" i="49"/>
  <c r="I157" i="49"/>
  <c r="R157" i="49"/>
  <c r="P157" i="49"/>
  <c r="J157" i="49"/>
  <c r="S156" i="49"/>
  <c r="O156" i="49"/>
  <c r="I156" i="49"/>
  <c r="R156" i="49"/>
  <c r="P156" i="49"/>
  <c r="J156" i="49"/>
  <c r="S155" i="49"/>
  <c r="O155" i="49"/>
  <c r="I155" i="49"/>
  <c r="R155" i="49"/>
  <c r="P155" i="49"/>
  <c r="J155" i="49"/>
  <c r="S154" i="49"/>
  <c r="O154" i="49"/>
  <c r="I154" i="49"/>
  <c r="R154" i="49"/>
  <c r="P154" i="49"/>
  <c r="J154" i="49"/>
  <c r="S153" i="49"/>
  <c r="O153" i="49"/>
  <c r="I153" i="49"/>
  <c r="R153" i="49"/>
  <c r="P153" i="49"/>
  <c r="J153" i="49"/>
  <c r="S152" i="49"/>
  <c r="O152" i="49"/>
  <c r="I152" i="49"/>
  <c r="R152" i="49"/>
  <c r="P152" i="49"/>
  <c r="J152" i="49"/>
  <c r="S151" i="49"/>
  <c r="O151" i="49"/>
  <c r="I151" i="49"/>
  <c r="R151" i="49"/>
  <c r="P151" i="49"/>
  <c r="J151" i="49"/>
  <c r="S149" i="49"/>
  <c r="O149" i="49"/>
  <c r="I149" i="49"/>
  <c r="R149" i="49"/>
  <c r="P149" i="49"/>
  <c r="J149" i="49"/>
  <c r="A136" i="49"/>
  <c r="A137" i="49"/>
  <c r="A138" i="49"/>
  <c r="A139" i="49"/>
  <c r="A140" i="49"/>
  <c r="A141" i="49"/>
  <c r="A142" i="49"/>
  <c r="A143" i="49"/>
  <c r="A144" i="49"/>
  <c r="A145" i="49"/>
  <c r="A146" i="49"/>
  <c r="A147" i="49"/>
  <c r="A148" i="49"/>
  <c r="A149" i="49"/>
  <c r="S148" i="49"/>
  <c r="O148" i="49"/>
  <c r="I148" i="49"/>
  <c r="R148" i="49"/>
  <c r="P148" i="49"/>
  <c r="J148" i="49"/>
  <c r="S147" i="49"/>
  <c r="O147" i="49"/>
  <c r="I147" i="49"/>
  <c r="R147" i="49"/>
  <c r="P147" i="49"/>
  <c r="J147" i="49"/>
  <c r="S146" i="49"/>
  <c r="O146" i="49"/>
  <c r="I146" i="49"/>
  <c r="R146" i="49"/>
  <c r="P146" i="49"/>
  <c r="J146" i="49"/>
  <c r="S145" i="49"/>
  <c r="O145" i="49"/>
  <c r="I145" i="49"/>
  <c r="R145" i="49"/>
  <c r="P145" i="49"/>
  <c r="J145" i="49"/>
  <c r="S144" i="49"/>
  <c r="O144" i="49"/>
  <c r="I144" i="49"/>
  <c r="R144" i="49"/>
  <c r="P144" i="49"/>
  <c r="J144" i="49"/>
  <c r="S143" i="49"/>
  <c r="O143" i="49"/>
  <c r="I143" i="49"/>
  <c r="R143" i="49"/>
  <c r="P143" i="49"/>
  <c r="J143" i="49"/>
  <c r="S142" i="49"/>
  <c r="O142" i="49"/>
  <c r="I142" i="49"/>
  <c r="R142" i="49"/>
  <c r="P142" i="49"/>
  <c r="J142" i="49"/>
  <c r="S141" i="49"/>
  <c r="O141" i="49"/>
  <c r="I141" i="49"/>
  <c r="R141" i="49"/>
  <c r="P141" i="49"/>
  <c r="J141" i="49"/>
  <c r="S140" i="49"/>
  <c r="O140" i="49"/>
  <c r="I140" i="49"/>
  <c r="R140" i="49"/>
  <c r="P140" i="49"/>
  <c r="J140" i="49"/>
  <c r="S139" i="49"/>
  <c r="O139" i="49"/>
  <c r="I139" i="49"/>
  <c r="R139" i="49"/>
  <c r="P139" i="49"/>
  <c r="J139" i="49"/>
  <c r="S138" i="49"/>
  <c r="O138" i="49"/>
  <c r="I138" i="49"/>
  <c r="R138" i="49"/>
  <c r="P138" i="49"/>
  <c r="J138" i="49"/>
  <c r="S137" i="49"/>
  <c r="O137" i="49"/>
  <c r="I137" i="49"/>
  <c r="R137" i="49"/>
  <c r="P137" i="49"/>
  <c r="J137" i="49"/>
  <c r="S136" i="49"/>
  <c r="O136" i="49"/>
  <c r="I136" i="49"/>
  <c r="R136" i="49"/>
  <c r="P136" i="49"/>
  <c r="J136" i="49"/>
  <c r="S135" i="49"/>
  <c r="O135" i="49"/>
  <c r="I135" i="49"/>
  <c r="R135" i="49"/>
  <c r="P135" i="49"/>
  <c r="J135" i="49"/>
  <c r="S133" i="49"/>
  <c r="O133" i="49"/>
  <c r="I133" i="49"/>
  <c r="R133" i="49"/>
  <c r="P133" i="49"/>
  <c r="J133" i="49"/>
  <c r="A115" i="49"/>
  <c r="A116" i="49"/>
  <c r="A117" i="49"/>
  <c r="A118" i="49"/>
  <c r="A119" i="49"/>
  <c r="A120" i="49"/>
  <c r="A121" i="49"/>
  <c r="A122" i="49"/>
  <c r="A123" i="49"/>
  <c r="A124" i="49"/>
  <c r="A125" i="49"/>
  <c r="A126" i="49"/>
  <c r="A127" i="49"/>
  <c r="A128" i="49"/>
  <c r="A129" i="49"/>
  <c r="A130" i="49"/>
  <c r="A131" i="49"/>
  <c r="A132" i="49"/>
  <c r="A133" i="49"/>
  <c r="S132" i="49"/>
  <c r="O132" i="49"/>
  <c r="I132" i="49"/>
  <c r="R132" i="49"/>
  <c r="P132" i="49"/>
  <c r="J132" i="49"/>
  <c r="S131" i="49"/>
  <c r="O131" i="49"/>
  <c r="I131" i="49"/>
  <c r="R131" i="49"/>
  <c r="P131" i="49"/>
  <c r="J131" i="49"/>
  <c r="S130" i="49"/>
  <c r="O130" i="49"/>
  <c r="I130" i="49"/>
  <c r="R130" i="49"/>
  <c r="P130" i="49"/>
  <c r="J130" i="49"/>
  <c r="S129" i="49"/>
  <c r="O129" i="49"/>
  <c r="I129" i="49"/>
  <c r="R129" i="49"/>
  <c r="P129" i="49"/>
  <c r="J129" i="49"/>
  <c r="S128" i="49"/>
  <c r="O128" i="49"/>
  <c r="I128" i="49"/>
  <c r="R128" i="49"/>
  <c r="P128" i="49"/>
  <c r="J128" i="49"/>
  <c r="S127" i="49"/>
  <c r="O127" i="49"/>
  <c r="I127" i="49"/>
  <c r="R127" i="49"/>
  <c r="P127" i="49"/>
  <c r="J127" i="49"/>
  <c r="S126" i="49"/>
  <c r="O126" i="49"/>
  <c r="I126" i="49"/>
  <c r="R126" i="49"/>
  <c r="P126" i="49"/>
  <c r="J126" i="49"/>
  <c r="S125" i="49"/>
  <c r="O125" i="49"/>
  <c r="I125" i="49"/>
  <c r="R125" i="49"/>
  <c r="P125" i="49"/>
  <c r="J125" i="49"/>
  <c r="S124" i="49"/>
  <c r="O124" i="49"/>
  <c r="I124" i="49"/>
  <c r="R124" i="49"/>
  <c r="P124" i="49"/>
  <c r="J124" i="49"/>
  <c r="S123" i="49"/>
  <c r="O123" i="49"/>
  <c r="I123" i="49"/>
  <c r="R123" i="49"/>
  <c r="P123" i="49"/>
  <c r="J123" i="49"/>
  <c r="S122" i="49"/>
  <c r="O122" i="49"/>
  <c r="I122" i="49"/>
  <c r="R122" i="49"/>
  <c r="P122" i="49"/>
  <c r="J122" i="49"/>
  <c r="S121" i="49"/>
  <c r="O121" i="49"/>
  <c r="I121" i="49"/>
  <c r="R121" i="49"/>
  <c r="P121" i="49"/>
  <c r="J121" i="49"/>
  <c r="S120" i="49"/>
  <c r="O120" i="49"/>
  <c r="I120" i="49"/>
  <c r="R120" i="49"/>
  <c r="P120" i="49"/>
  <c r="J120" i="49"/>
  <c r="S119" i="49"/>
  <c r="O119" i="49"/>
  <c r="I119" i="49"/>
  <c r="R119" i="49"/>
  <c r="P119" i="49"/>
  <c r="J119" i="49"/>
  <c r="S118" i="49"/>
  <c r="O118" i="49"/>
  <c r="I118" i="49"/>
  <c r="R118" i="49"/>
  <c r="P118" i="49"/>
  <c r="J118" i="49"/>
  <c r="S117" i="49"/>
  <c r="O117" i="49"/>
  <c r="I117" i="49"/>
  <c r="R117" i="49"/>
  <c r="P117" i="49"/>
  <c r="J117" i="49"/>
  <c r="S116" i="49"/>
  <c r="O116" i="49"/>
  <c r="I116" i="49"/>
  <c r="R116" i="49"/>
  <c r="P116" i="49"/>
  <c r="J116" i="49"/>
  <c r="S115" i="49"/>
  <c r="O115" i="49"/>
  <c r="I115" i="49"/>
  <c r="R115" i="49"/>
  <c r="P115" i="49"/>
  <c r="J115" i="49"/>
  <c r="S114" i="49"/>
  <c r="O114" i="49"/>
  <c r="I114" i="49"/>
  <c r="R114" i="49"/>
  <c r="P114" i="49"/>
  <c r="J114" i="49"/>
  <c r="S108" i="49"/>
  <c r="M76" i="49"/>
  <c r="N76" i="49"/>
  <c r="O108" i="49"/>
  <c r="G76" i="49"/>
  <c r="H76" i="49"/>
  <c r="I108" i="49"/>
  <c r="R108" i="49"/>
  <c r="P108" i="49"/>
  <c r="J108"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S107" i="49"/>
  <c r="O107" i="49"/>
  <c r="I107" i="49"/>
  <c r="R107" i="49"/>
  <c r="P107" i="49"/>
  <c r="J107" i="49"/>
  <c r="S106" i="49"/>
  <c r="O106" i="49"/>
  <c r="I106" i="49"/>
  <c r="R106" i="49"/>
  <c r="P106" i="49"/>
  <c r="J106" i="49"/>
  <c r="S105" i="49"/>
  <c r="O105" i="49"/>
  <c r="I105" i="49"/>
  <c r="R105" i="49"/>
  <c r="P105" i="49"/>
  <c r="J105" i="49"/>
  <c r="S104" i="49"/>
  <c r="O104" i="49"/>
  <c r="I104" i="49"/>
  <c r="R104" i="49"/>
  <c r="P104" i="49"/>
  <c r="J104" i="49"/>
  <c r="S103" i="49"/>
  <c r="O103" i="49"/>
  <c r="I103" i="49"/>
  <c r="R103" i="49"/>
  <c r="P103" i="49"/>
  <c r="J103" i="49"/>
  <c r="S102" i="49"/>
  <c r="O102" i="49"/>
  <c r="I102" i="49"/>
  <c r="R102" i="49"/>
  <c r="P102" i="49"/>
  <c r="J102" i="49"/>
  <c r="S101" i="49"/>
  <c r="O101" i="49"/>
  <c r="I101" i="49"/>
  <c r="R101" i="49"/>
  <c r="P101" i="49"/>
  <c r="J101" i="49"/>
  <c r="S100" i="49"/>
  <c r="O100" i="49"/>
  <c r="I100" i="49"/>
  <c r="R100" i="49"/>
  <c r="P100" i="49"/>
  <c r="J100" i="49"/>
  <c r="S99" i="49"/>
  <c r="O99" i="49"/>
  <c r="I99" i="49"/>
  <c r="R99" i="49"/>
  <c r="P99" i="49"/>
  <c r="J99" i="49"/>
  <c r="S98" i="49"/>
  <c r="O98" i="49"/>
  <c r="I98" i="49"/>
  <c r="R98" i="49"/>
  <c r="P98" i="49"/>
  <c r="J98" i="49"/>
  <c r="S97" i="49"/>
  <c r="O97" i="49"/>
  <c r="I97" i="49"/>
  <c r="R97" i="49"/>
  <c r="P97" i="49"/>
  <c r="J97" i="49"/>
  <c r="S96" i="49"/>
  <c r="O96" i="49"/>
  <c r="I96" i="49"/>
  <c r="R96" i="49"/>
  <c r="P96" i="49"/>
  <c r="J96" i="49"/>
  <c r="S95" i="49"/>
  <c r="O95" i="49"/>
  <c r="I95" i="49"/>
  <c r="R95" i="49"/>
  <c r="P95" i="49"/>
  <c r="J95" i="49"/>
  <c r="S94" i="49"/>
  <c r="O94" i="49"/>
  <c r="I94" i="49"/>
  <c r="R94" i="49"/>
  <c r="P94" i="49"/>
  <c r="J94" i="49"/>
  <c r="S93" i="49"/>
  <c r="O93" i="49"/>
  <c r="I93" i="49"/>
  <c r="R93" i="49"/>
  <c r="P93" i="49"/>
  <c r="J93" i="49"/>
  <c r="S92" i="49"/>
  <c r="O92" i="49"/>
  <c r="I92" i="49"/>
  <c r="R92" i="49"/>
  <c r="P92" i="49"/>
  <c r="J92" i="49"/>
  <c r="S91" i="49"/>
  <c r="O91" i="49"/>
  <c r="I91" i="49"/>
  <c r="R91" i="49"/>
  <c r="P91" i="49"/>
  <c r="J91" i="49"/>
  <c r="S90" i="49"/>
  <c r="O90" i="49"/>
  <c r="I90" i="49"/>
  <c r="R90" i="49"/>
  <c r="P90" i="49"/>
  <c r="J90" i="49"/>
  <c r="S89" i="49"/>
  <c r="O89" i="49"/>
  <c r="I89" i="49"/>
  <c r="R89" i="49"/>
  <c r="P89" i="49"/>
  <c r="J89" i="49"/>
  <c r="S88" i="49"/>
  <c r="O88" i="49"/>
  <c r="I88" i="49"/>
  <c r="R88" i="49"/>
  <c r="P88" i="49"/>
  <c r="J88" i="49"/>
  <c r="S87" i="49"/>
  <c r="O87" i="49"/>
  <c r="I87" i="49"/>
  <c r="R87" i="49"/>
  <c r="P87" i="49"/>
  <c r="J87" i="49"/>
  <c r="S86" i="49"/>
  <c r="O86" i="49"/>
  <c r="I86" i="49"/>
  <c r="R86" i="49"/>
  <c r="P86" i="49"/>
  <c r="J86" i="49"/>
  <c r="S85" i="49"/>
  <c r="O85" i="49"/>
  <c r="I85" i="49"/>
  <c r="R85" i="49"/>
  <c r="P85" i="49"/>
  <c r="J85" i="49"/>
  <c r="S84" i="49"/>
  <c r="O84" i="49"/>
  <c r="I84" i="49"/>
  <c r="R84" i="49"/>
  <c r="P84" i="49"/>
  <c r="J84" i="49"/>
  <c r="S83" i="49"/>
  <c r="O83" i="49"/>
  <c r="I83" i="49"/>
  <c r="R83" i="49"/>
  <c r="P83" i="49"/>
  <c r="J83" i="49"/>
  <c r="S82" i="49"/>
  <c r="O82" i="49"/>
  <c r="I82" i="49"/>
  <c r="R82" i="49"/>
  <c r="P82" i="49"/>
  <c r="J82" i="49"/>
  <c r="S81" i="49"/>
  <c r="O81" i="49"/>
  <c r="I81" i="49"/>
  <c r="R81" i="49"/>
  <c r="P81" i="49"/>
  <c r="J81" i="49"/>
  <c r="S80" i="49"/>
  <c r="O80" i="49"/>
  <c r="I80" i="49"/>
  <c r="R80" i="49"/>
  <c r="P80" i="49"/>
  <c r="J80" i="49"/>
  <c r="S79" i="49"/>
  <c r="O79" i="49"/>
  <c r="I79" i="49"/>
  <c r="R79" i="49"/>
  <c r="P79" i="49"/>
  <c r="J79" i="49"/>
  <c r="M41" i="49"/>
  <c r="N41" i="49"/>
  <c r="O73" i="49"/>
  <c r="G41" i="49"/>
  <c r="H41" i="49"/>
  <c r="I73" i="49"/>
  <c r="T73" i="49"/>
  <c r="S73" i="49"/>
  <c r="R73" i="49"/>
  <c r="Q73" i="49"/>
  <c r="P73" i="49"/>
  <c r="K73" i="49"/>
  <c r="J73"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O72" i="49"/>
  <c r="I72" i="49"/>
  <c r="T72" i="49"/>
  <c r="S72" i="49"/>
  <c r="R72" i="49"/>
  <c r="Q72" i="49"/>
  <c r="P72" i="49"/>
  <c r="K72" i="49"/>
  <c r="J72" i="49"/>
  <c r="O71" i="49"/>
  <c r="I71" i="49"/>
  <c r="T71" i="49"/>
  <c r="S71" i="49"/>
  <c r="R71" i="49"/>
  <c r="Q71" i="49"/>
  <c r="P71" i="49"/>
  <c r="K71" i="49"/>
  <c r="J71" i="49"/>
  <c r="O70" i="49"/>
  <c r="I70" i="49"/>
  <c r="T70" i="49"/>
  <c r="S70" i="49"/>
  <c r="R70" i="49"/>
  <c r="Q70" i="49"/>
  <c r="P70" i="49"/>
  <c r="K70" i="49"/>
  <c r="J70" i="49"/>
  <c r="O69" i="49"/>
  <c r="I69" i="49"/>
  <c r="T69" i="49"/>
  <c r="S69" i="49"/>
  <c r="R69" i="49"/>
  <c r="Q69" i="49"/>
  <c r="P69" i="49"/>
  <c r="K69" i="49"/>
  <c r="J69" i="49"/>
  <c r="O68" i="49"/>
  <c r="I68" i="49"/>
  <c r="T68" i="49"/>
  <c r="S68" i="49"/>
  <c r="R68" i="49"/>
  <c r="Q68" i="49"/>
  <c r="P68" i="49"/>
  <c r="K68" i="49"/>
  <c r="J68" i="49"/>
  <c r="O67" i="49"/>
  <c r="I67" i="49"/>
  <c r="T67" i="49"/>
  <c r="S67" i="49"/>
  <c r="R67" i="49"/>
  <c r="Q67" i="49"/>
  <c r="P67" i="49"/>
  <c r="K67" i="49"/>
  <c r="J67" i="49"/>
  <c r="O66" i="49"/>
  <c r="I66" i="49"/>
  <c r="T66" i="49"/>
  <c r="S66" i="49"/>
  <c r="R66" i="49"/>
  <c r="Q66" i="49"/>
  <c r="P66" i="49"/>
  <c r="K66" i="49"/>
  <c r="J66" i="49"/>
  <c r="O65" i="49"/>
  <c r="I65" i="49"/>
  <c r="T65" i="49"/>
  <c r="S65" i="49"/>
  <c r="R65" i="49"/>
  <c r="Q65" i="49"/>
  <c r="P65" i="49"/>
  <c r="K65" i="49"/>
  <c r="J65" i="49"/>
  <c r="O64" i="49"/>
  <c r="I64" i="49"/>
  <c r="T64" i="49"/>
  <c r="S64" i="49"/>
  <c r="R64" i="49"/>
  <c r="Q64" i="49"/>
  <c r="P64" i="49"/>
  <c r="K64" i="49"/>
  <c r="J64" i="49"/>
  <c r="O63" i="49"/>
  <c r="I63" i="49"/>
  <c r="T63" i="49"/>
  <c r="S63" i="49"/>
  <c r="R63" i="49"/>
  <c r="Q63" i="49"/>
  <c r="P63" i="49"/>
  <c r="K63" i="49"/>
  <c r="J63" i="49"/>
  <c r="O62" i="49"/>
  <c r="I62" i="49"/>
  <c r="T62" i="49"/>
  <c r="S62" i="49"/>
  <c r="R62" i="49"/>
  <c r="Q62" i="49"/>
  <c r="P62" i="49"/>
  <c r="K62" i="49"/>
  <c r="J62" i="49"/>
  <c r="O61" i="49"/>
  <c r="I61" i="49"/>
  <c r="T61" i="49"/>
  <c r="S61" i="49"/>
  <c r="R61" i="49"/>
  <c r="Q61" i="49"/>
  <c r="P61" i="49"/>
  <c r="K61" i="49"/>
  <c r="J61" i="49"/>
  <c r="O60" i="49"/>
  <c r="I60" i="49"/>
  <c r="T60" i="49"/>
  <c r="S60" i="49"/>
  <c r="R60" i="49"/>
  <c r="Q60" i="49"/>
  <c r="P60" i="49"/>
  <c r="K60" i="49"/>
  <c r="J60" i="49"/>
  <c r="O59" i="49"/>
  <c r="I59" i="49"/>
  <c r="T59" i="49"/>
  <c r="S59" i="49"/>
  <c r="R59" i="49"/>
  <c r="Q59" i="49"/>
  <c r="P59" i="49"/>
  <c r="K59" i="49"/>
  <c r="J59" i="49"/>
  <c r="O58" i="49"/>
  <c r="I58" i="49"/>
  <c r="T58" i="49"/>
  <c r="S58" i="49"/>
  <c r="R58" i="49"/>
  <c r="Q58" i="49"/>
  <c r="P58" i="49"/>
  <c r="K58" i="49"/>
  <c r="J58" i="49"/>
  <c r="O57" i="49"/>
  <c r="I57" i="49"/>
  <c r="T57" i="49"/>
  <c r="S57" i="49"/>
  <c r="R57" i="49"/>
  <c r="Q57" i="49"/>
  <c r="P57" i="49"/>
  <c r="K57" i="49"/>
  <c r="J57" i="49"/>
  <c r="O56" i="49"/>
  <c r="I56" i="49"/>
  <c r="T56" i="49"/>
  <c r="S56" i="49"/>
  <c r="R56" i="49"/>
  <c r="Q56" i="49"/>
  <c r="P56" i="49"/>
  <c r="K56" i="49"/>
  <c r="J56" i="49"/>
  <c r="O55" i="49"/>
  <c r="I55" i="49"/>
  <c r="T55" i="49"/>
  <c r="S55" i="49"/>
  <c r="R55" i="49"/>
  <c r="Q55" i="49"/>
  <c r="P55" i="49"/>
  <c r="K55" i="49"/>
  <c r="J55" i="49"/>
  <c r="O54" i="49"/>
  <c r="I54" i="49"/>
  <c r="T54" i="49"/>
  <c r="S54" i="49"/>
  <c r="R54" i="49"/>
  <c r="Q54" i="49"/>
  <c r="P54" i="49"/>
  <c r="K54" i="49"/>
  <c r="J54" i="49"/>
  <c r="O53" i="49"/>
  <c r="I53" i="49"/>
  <c r="T53" i="49"/>
  <c r="S53" i="49"/>
  <c r="R53" i="49"/>
  <c r="Q53" i="49"/>
  <c r="P53" i="49"/>
  <c r="K53" i="49"/>
  <c r="J53" i="49"/>
  <c r="O52" i="49"/>
  <c r="I52" i="49"/>
  <c r="T52" i="49"/>
  <c r="S52" i="49"/>
  <c r="R52" i="49"/>
  <c r="Q52" i="49"/>
  <c r="P52" i="49"/>
  <c r="K52" i="49"/>
  <c r="J52" i="49"/>
  <c r="O51" i="49"/>
  <c r="I51" i="49"/>
  <c r="T51" i="49"/>
  <c r="S51" i="49"/>
  <c r="R51" i="49"/>
  <c r="Q51" i="49"/>
  <c r="P51" i="49"/>
  <c r="K51" i="49"/>
  <c r="J51" i="49"/>
  <c r="O50" i="49"/>
  <c r="I50" i="49"/>
  <c r="T50" i="49"/>
  <c r="S50" i="49"/>
  <c r="R50" i="49"/>
  <c r="Q50" i="49"/>
  <c r="P50" i="49"/>
  <c r="K50" i="49"/>
  <c r="J50" i="49"/>
  <c r="O49" i="49"/>
  <c r="I49" i="49"/>
  <c r="T49" i="49"/>
  <c r="S49" i="49"/>
  <c r="R49" i="49"/>
  <c r="Q49" i="49"/>
  <c r="P49" i="49"/>
  <c r="K49" i="49"/>
  <c r="J49" i="49"/>
  <c r="O48" i="49"/>
  <c r="I48" i="49"/>
  <c r="T48" i="49"/>
  <c r="S48" i="49"/>
  <c r="R48" i="49"/>
  <c r="Q48" i="49"/>
  <c r="P48" i="49"/>
  <c r="K48" i="49"/>
  <c r="J48" i="49"/>
  <c r="O47" i="49"/>
  <c r="I47" i="49"/>
  <c r="T47" i="49"/>
  <c r="S47" i="49"/>
  <c r="R47" i="49"/>
  <c r="Q47" i="49"/>
  <c r="P47" i="49"/>
  <c r="K47" i="49"/>
  <c r="J47" i="49"/>
  <c r="O46" i="49"/>
  <c r="I46" i="49"/>
  <c r="T46" i="49"/>
  <c r="S46" i="49"/>
  <c r="R46" i="49"/>
  <c r="Q46" i="49"/>
  <c r="P46" i="49"/>
  <c r="K46" i="49"/>
  <c r="J46" i="49"/>
  <c r="O45" i="49"/>
  <c r="I45" i="49"/>
  <c r="T45" i="49"/>
  <c r="S45" i="49"/>
  <c r="R45" i="49"/>
  <c r="Q45" i="49"/>
  <c r="P45" i="49"/>
  <c r="K45" i="49"/>
  <c r="J45" i="49"/>
  <c r="O44" i="49"/>
  <c r="I44" i="49"/>
  <c r="T44" i="49"/>
  <c r="S44" i="49"/>
  <c r="R44" i="49"/>
  <c r="Q44" i="49"/>
  <c r="P44" i="49"/>
  <c r="K44" i="49"/>
  <c r="J44" i="49"/>
  <c r="M6" i="49"/>
  <c r="N6" i="49"/>
  <c r="O38" i="49"/>
  <c r="G6" i="49"/>
  <c r="H6" i="49"/>
  <c r="I38" i="49"/>
  <c r="K38" i="49"/>
  <c r="Q38" i="49"/>
  <c r="T38" i="49"/>
  <c r="S38" i="49"/>
  <c r="R38" i="49"/>
  <c r="P38" i="49"/>
  <c r="J38"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O37" i="49"/>
  <c r="I37" i="49"/>
  <c r="K37" i="49"/>
  <c r="Q37" i="49"/>
  <c r="T37" i="49"/>
  <c r="S37" i="49"/>
  <c r="R37" i="49"/>
  <c r="P37" i="49"/>
  <c r="J37" i="49"/>
  <c r="O36" i="49"/>
  <c r="I36" i="49"/>
  <c r="K36" i="49"/>
  <c r="Q36" i="49"/>
  <c r="T36" i="49"/>
  <c r="S36" i="49"/>
  <c r="R36" i="49"/>
  <c r="P36" i="49"/>
  <c r="J36" i="49"/>
  <c r="O35" i="49"/>
  <c r="I35" i="49"/>
  <c r="K35" i="49"/>
  <c r="Q35" i="49"/>
  <c r="T35" i="49"/>
  <c r="S35" i="49"/>
  <c r="R35" i="49"/>
  <c r="P35" i="49"/>
  <c r="J35" i="49"/>
  <c r="O34" i="49"/>
  <c r="I34" i="49"/>
  <c r="K34" i="49"/>
  <c r="Q34" i="49"/>
  <c r="T34" i="49"/>
  <c r="S34" i="49"/>
  <c r="R34" i="49"/>
  <c r="P34" i="49"/>
  <c r="J34" i="49"/>
  <c r="O33" i="49"/>
  <c r="I33" i="49"/>
  <c r="K33" i="49"/>
  <c r="Q33" i="49"/>
  <c r="T33" i="49"/>
  <c r="S33" i="49"/>
  <c r="R33" i="49"/>
  <c r="P33" i="49"/>
  <c r="J33" i="49"/>
  <c r="O32" i="49"/>
  <c r="I32" i="49"/>
  <c r="K32" i="49"/>
  <c r="Q32" i="49"/>
  <c r="T32" i="49"/>
  <c r="S32" i="49"/>
  <c r="R32" i="49"/>
  <c r="P32" i="49"/>
  <c r="J32" i="49"/>
  <c r="O31" i="49"/>
  <c r="I31" i="49"/>
  <c r="K31" i="49"/>
  <c r="Q31" i="49"/>
  <c r="T31" i="49"/>
  <c r="S31" i="49"/>
  <c r="R31" i="49"/>
  <c r="P31" i="49"/>
  <c r="J31" i="49"/>
  <c r="O30" i="49"/>
  <c r="I30" i="49"/>
  <c r="K30" i="49"/>
  <c r="Q30" i="49"/>
  <c r="T30" i="49"/>
  <c r="S30" i="49"/>
  <c r="R30" i="49"/>
  <c r="P30" i="49"/>
  <c r="J30" i="49"/>
  <c r="O29" i="49"/>
  <c r="I29" i="49"/>
  <c r="K29" i="49"/>
  <c r="Q29" i="49"/>
  <c r="T29" i="49"/>
  <c r="S29" i="49"/>
  <c r="R29" i="49"/>
  <c r="P29" i="49"/>
  <c r="J29" i="49"/>
  <c r="O28" i="49"/>
  <c r="I28" i="49"/>
  <c r="K28" i="49"/>
  <c r="Q28" i="49"/>
  <c r="T28" i="49"/>
  <c r="S28" i="49"/>
  <c r="R28" i="49"/>
  <c r="P28" i="49"/>
  <c r="J28" i="49"/>
  <c r="O27" i="49"/>
  <c r="I27" i="49"/>
  <c r="K27" i="49"/>
  <c r="Q27" i="49"/>
  <c r="T27" i="49"/>
  <c r="S27" i="49"/>
  <c r="R27" i="49"/>
  <c r="P27" i="49"/>
  <c r="J27" i="49"/>
  <c r="O26" i="49"/>
  <c r="I26" i="49"/>
  <c r="K26" i="49"/>
  <c r="Q26" i="49"/>
  <c r="T26" i="49"/>
  <c r="S26" i="49"/>
  <c r="R26" i="49"/>
  <c r="P26" i="49"/>
  <c r="J26" i="49"/>
  <c r="O25" i="49"/>
  <c r="I25" i="49"/>
  <c r="K25" i="49"/>
  <c r="Q25" i="49"/>
  <c r="T25" i="49"/>
  <c r="S25" i="49"/>
  <c r="R25" i="49"/>
  <c r="P25" i="49"/>
  <c r="J25" i="49"/>
  <c r="O24" i="49"/>
  <c r="I24" i="49"/>
  <c r="K24" i="49"/>
  <c r="Q24" i="49"/>
  <c r="T24" i="49"/>
  <c r="S24" i="49"/>
  <c r="R24" i="49"/>
  <c r="P24" i="49"/>
  <c r="J24" i="49"/>
  <c r="O23" i="49"/>
  <c r="I23" i="49"/>
  <c r="K23" i="49"/>
  <c r="Q23" i="49"/>
  <c r="T23" i="49"/>
  <c r="S23" i="49"/>
  <c r="R23" i="49"/>
  <c r="P23" i="49"/>
  <c r="J23" i="49"/>
  <c r="O22" i="49"/>
  <c r="I22" i="49"/>
  <c r="K22" i="49"/>
  <c r="Q22" i="49"/>
  <c r="T22" i="49"/>
  <c r="S22" i="49"/>
  <c r="R22" i="49"/>
  <c r="P22" i="49"/>
  <c r="J22" i="49"/>
  <c r="O21" i="49"/>
  <c r="I21" i="49"/>
  <c r="K21" i="49"/>
  <c r="Q21" i="49"/>
  <c r="T21" i="49"/>
  <c r="S21" i="49"/>
  <c r="R21" i="49"/>
  <c r="P21" i="49"/>
  <c r="J21" i="49"/>
  <c r="O20" i="49"/>
  <c r="I20" i="49"/>
  <c r="K20" i="49"/>
  <c r="Q20" i="49"/>
  <c r="T20" i="49"/>
  <c r="S20" i="49"/>
  <c r="R20" i="49"/>
  <c r="P20" i="49"/>
  <c r="J20" i="49"/>
  <c r="O19" i="49"/>
  <c r="I19" i="49"/>
  <c r="K19" i="49"/>
  <c r="Q19" i="49"/>
  <c r="T19" i="49"/>
  <c r="S19" i="49"/>
  <c r="R19" i="49"/>
  <c r="P19" i="49"/>
  <c r="J19" i="49"/>
  <c r="O18" i="49"/>
  <c r="I18" i="49"/>
  <c r="K18" i="49"/>
  <c r="Q18" i="49"/>
  <c r="T18" i="49"/>
  <c r="S18" i="49"/>
  <c r="R18" i="49"/>
  <c r="P18" i="49"/>
  <c r="J18" i="49"/>
  <c r="O17" i="49"/>
  <c r="I17" i="49"/>
  <c r="K17" i="49"/>
  <c r="Q17" i="49"/>
  <c r="T17" i="49"/>
  <c r="S17" i="49"/>
  <c r="R17" i="49"/>
  <c r="P17" i="49"/>
  <c r="J17" i="49"/>
  <c r="O16" i="49"/>
  <c r="I16" i="49"/>
  <c r="K16" i="49"/>
  <c r="Q16" i="49"/>
  <c r="T16" i="49"/>
  <c r="S16" i="49"/>
  <c r="R16" i="49"/>
  <c r="P16" i="49"/>
  <c r="J16" i="49"/>
  <c r="O15" i="49"/>
  <c r="I15" i="49"/>
  <c r="K15" i="49"/>
  <c r="Q15" i="49"/>
  <c r="T15" i="49"/>
  <c r="S15" i="49"/>
  <c r="R15" i="49"/>
  <c r="P15" i="49"/>
  <c r="J15" i="49"/>
  <c r="O14" i="49"/>
  <c r="I14" i="49"/>
  <c r="K14" i="49"/>
  <c r="Q14" i="49"/>
  <c r="T14" i="49"/>
  <c r="S14" i="49"/>
  <c r="R14" i="49"/>
  <c r="P14" i="49"/>
  <c r="J14" i="49"/>
  <c r="O13" i="49"/>
  <c r="I13" i="49"/>
  <c r="K13" i="49"/>
  <c r="Q13" i="49"/>
  <c r="T13" i="49"/>
  <c r="S13" i="49"/>
  <c r="R13" i="49"/>
  <c r="P13" i="49"/>
  <c r="J13" i="49"/>
  <c r="O12" i="49"/>
  <c r="I12" i="49"/>
  <c r="K12" i="49"/>
  <c r="Q12" i="49"/>
  <c r="T12" i="49"/>
  <c r="S12" i="49"/>
  <c r="R12" i="49"/>
  <c r="P12" i="49"/>
  <c r="J12" i="49"/>
  <c r="O11" i="49"/>
  <c r="I11" i="49"/>
  <c r="K11" i="49"/>
  <c r="Q11" i="49"/>
  <c r="T11" i="49"/>
  <c r="S11" i="49"/>
  <c r="R11" i="49"/>
  <c r="P11" i="49"/>
  <c r="J11" i="49"/>
  <c r="O10" i="49"/>
  <c r="I10" i="49"/>
  <c r="K10" i="49"/>
  <c r="Q10" i="49"/>
  <c r="T10" i="49"/>
  <c r="S10" i="49"/>
  <c r="R10" i="49"/>
  <c r="P10" i="49"/>
  <c r="J10" i="49"/>
  <c r="O9" i="49"/>
  <c r="I9" i="49"/>
  <c r="K9" i="49"/>
  <c r="Q9" i="49"/>
  <c r="T9" i="49"/>
  <c r="S9" i="49"/>
  <c r="R9" i="49"/>
  <c r="P9" i="49"/>
  <c r="J9" i="49"/>
  <c r="O6" i="49"/>
  <c r="I6" i="49"/>
  <c r="S165" i="47"/>
  <c r="M111" i="47"/>
  <c r="N111" i="47"/>
  <c r="O165" i="47"/>
  <c r="G111" i="47"/>
  <c r="H111" i="47"/>
  <c r="I165" i="47"/>
  <c r="R165" i="47"/>
  <c r="P165" i="47"/>
  <c r="J165" i="47"/>
  <c r="A152" i="47"/>
  <c r="A153" i="47"/>
  <c r="A154" i="47"/>
  <c r="A155" i="47"/>
  <c r="A156" i="47"/>
  <c r="A157" i="47"/>
  <c r="A158" i="47"/>
  <c r="A159" i="47"/>
  <c r="A160" i="47"/>
  <c r="A161" i="47"/>
  <c r="A162" i="47"/>
  <c r="A163" i="47"/>
  <c r="A164" i="47"/>
  <c r="A165" i="47"/>
  <c r="S164" i="47"/>
  <c r="O164" i="47"/>
  <c r="I164" i="47"/>
  <c r="R164" i="47"/>
  <c r="P164" i="47"/>
  <c r="J164" i="47"/>
  <c r="S163" i="47"/>
  <c r="O163" i="47"/>
  <c r="I163" i="47"/>
  <c r="R163" i="47"/>
  <c r="P163" i="47"/>
  <c r="J163" i="47"/>
  <c r="S162" i="47"/>
  <c r="O162" i="47"/>
  <c r="I162" i="47"/>
  <c r="R162" i="47"/>
  <c r="P162" i="47"/>
  <c r="J162" i="47"/>
  <c r="S161" i="47"/>
  <c r="O161" i="47"/>
  <c r="I161" i="47"/>
  <c r="R161" i="47"/>
  <c r="P161" i="47"/>
  <c r="J161" i="47"/>
  <c r="S160" i="47"/>
  <c r="O160" i="47"/>
  <c r="I160" i="47"/>
  <c r="R160" i="47"/>
  <c r="P160" i="47"/>
  <c r="J160" i="47"/>
  <c r="S159" i="47"/>
  <c r="O159" i="47"/>
  <c r="I159" i="47"/>
  <c r="R159" i="47"/>
  <c r="P159" i="47"/>
  <c r="J159" i="47"/>
  <c r="S158" i="47"/>
  <c r="O158" i="47"/>
  <c r="I158" i="47"/>
  <c r="R158" i="47"/>
  <c r="P158" i="47"/>
  <c r="J158" i="47"/>
  <c r="S157" i="47"/>
  <c r="O157" i="47"/>
  <c r="I157" i="47"/>
  <c r="R157" i="47"/>
  <c r="P157" i="47"/>
  <c r="J157" i="47"/>
  <c r="S156" i="47"/>
  <c r="O156" i="47"/>
  <c r="I156" i="47"/>
  <c r="R156" i="47"/>
  <c r="P156" i="47"/>
  <c r="J156" i="47"/>
  <c r="S155" i="47"/>
  <c r="O155" i="47"/>
  <c r="I155" i="47"/>
  <c r="R155" i="47"/>
  <c r="P155" i="47"/>
  <c r="J155" i="47"/>
  <c r="S154" i="47"/>
  <c r="O154" i="47"/>
  <c r="I154" i="47"/>
  <c r="R154" i="47"/>
  <c r="P154" i="47"/>
  <c r="J154" i="47"/>
  <c r="S153" i="47"/>
  <c r="O153" i="47"/>
  <c r="I153" i="47"/>
  <c r="R153" i="47"/>
  <c r="P153" i="47"/>
  <c r="J153" i="47"/>
  <c r="S152" i="47"/>
  <c r="O152" i="47"/>
  <c r="I152" i="47"/>
  <c r="R152" i="47"/>
  <c r="P152" i="47"/>
  <c r="J152" i="47"/>
  <c r="S151" i="47"/>
  <c r="O151" i="47"/>
  <c r="I151" i="47"/>
  <c r="R151" i="47"/>
  <c r="P151" i="47"/>
  <c r="J151" i="47"/>
  <c r="S149" i="47"/>
  <c r="O149" i="47"/>
  <c r="I149" i="47"/>
  <c r="R149" i="47"/>
  <c r="P149" i="47"/>
  <c r="J149" i="47"/>
  <c r="A136" i="47"/>
  <c r="A137" i="47"/>
  <c r="A138" i="47"/>
  <c r="A139" i="47"/>
  <c r="A140" i="47"/>
  <c r="A141" i="47"/>
  <c r="A142" i="47"/>
  <c r="A143" i="47"/>
  <c r="A144" i="47"/>
  <c r="A145" i="47"/>
  <c r="A146" i="47"/>
  <c r="A147" i="47"/>
  <c r="A148" i="47"/>
  <c r="A149" i="47"/>
  <c r="S148" i="47"/>
  <c r="O148" i="47"/>
  <c r="I148" i="47"/>
  <c r="R148" i="47"/>
  <c r="P148" i="47"/>
  <c r="J148" i="47"/>
  <c r="S147" i="47"/>
  <c r="O147" i="47"/>
  <c r="I147" i="47"/>
  <c r="R147" i="47"/>
  <c r="P147" i="47"/>
  <c r="J147" i="47"/>
  <c r="S146" i="47"/>
  <c r="O146" i="47"/>
  <c r="I146" i="47"/>
  <c r="R146" i="47"/>
  <c r="P146" i="47"/>
  <c r="J146" i="47"/>
  <c r="S145" i="47"/>
  <c r="O145" i="47"/>
  <c r="I145" i="47"/>
  <c r="R145" i="47"/>
  <c r="P145" i="47"/>
  <c r="J145" i="47"/>
  <c r="S144" i="47"/>
  <c r="O144" i="47"/>
  <c r="I144" i="47"/>
  <c r="R144" i="47"/>
  <c r="P144" i="47"/>
  <c r="J144" i="47"/>
  <c r="S143" i="47"/>
  <c r="O143" i="47"/>
  <c r="I143" i="47"/>
  <c r="R143" i="47"/>
  <c r="P143" i="47"/>
  <c r="J143" i="47"/>
  <c r="S142" i="47"/>
  <c r="O142" i="47"/>
  <c r="I142" i="47"/>
  <c r="R142" i="47"/>
  <c r="P142" i="47"/>
  <c r="J142" i="47"/>
  <c r="S141" i="47"/>
  <c r="O141" i="47"/>
  <c r="I141" i="47"/>
  <c r="R141" i="47"/>
  <c r="P141" i="47"/>
  <c r="J141" i="47"/>
  <c r="S140" i="47"/>
  <c r="O140" i="47"/>
  <c r="I140" i="47"/>
  <c r="R140" i="47"/>
  <c r="P140" i="47"/>
  <c r="J140" i="47"/>
  <c r="S139" i="47"/>
  <c r="O139" i="47"/>
  <c r="I139" i="47"/>
  <c r="R139" i="47"/>
  <c r="P139" i="47"/>
  <c r="J139" i="47"/>
  <c r="S138" i="47"/>
  <c r="O138" i="47"/>
  <c r="I138" i="47"/>
  <c r="R138" i="47"/>
  <c r="P138" i="47"/>
  <c r="J138" i="47"/>
  <c r="S137" i="47"/>
  <c r="O137" i="47"/>
  <c r="I137" i="47"/>
  <c r="R137" i="47"/>
  <c r="P137" i="47"/>
  <c r="J137" i="47"/>
  <c r="S136" i="47"/>
  <c r="O136" i="47"/>
  <c r="I136" i="47"/>
  <c r="R136" i="47"/>
  <c r="P136" i="47"/>
  <c r="J136" i="47"/>
  <c r="S135" i="47"/>
  <c r="O135" i="47"/>
  <c r="I135" i="47"/>
  <c r="R135" i="47"/>
  <c r="P135" i="47"/>
  <c r="J135" i="47"/>
  <c r="S133" i="47"/>
  <c r="O133" i="47"/>
  <c r="I133" i="47"/>
  <c r="R133" i="47"/>
  <c r="P133" i="47"/>
  <c r="J133" i="47"/>
  <c r="A115" i="47"/>
  <c r="A116" i="47"/>
  <c r="A117" i="47"/>
  <c r="A118" i="47"/>
  <c r="A119" i="47"/>
  <c r="A120" i="47"/>
  <c r="A121" i="47"/>
  <c r="A122" i="47"/>
  <c r="A123" i="47"/>
  <c r="A124" i="47"/>
  <c r="A125" i="47"/>
  <c r="A126" i="47"/>
  <c r="A127" i="47"/>
  <c r="A128" i="47"/>
  <c r="A129" i="47"/>
  <c r="A130" i="47"/>
  <c r="A131" i="47"/>
  <c r="A132" i="47"/>
  <c r="A133" i="47"/>
  <c r="S132" i="47"/>
  <c r="O132" i="47"/>
  <c r="I132" i="47"/>
  <c r="R132" i="47"/>
  <c r="P132" i="47"/>
  <c r="J132" i="47"/>
  <c r="S131" i="47"/>
  <c r="O131" i="47"/>
  <c r="I131" i="47"/>
  <c r="R131" i="47"/>
  <c r="P131" i="47"/>
  <c r="J131" i="47"/>
  <c r="S130" i="47"/>
  <c r="O130" i="47"/>
  <c r="I130" i="47"/>
  <c r="R130" i="47"/>
  <c r="P130" i="47"/>
  <c r="J130" i="47"/>
  <c r="S129" i="47"/>
  <c r="O129" i="47"/>
  <c r="I129" i="47"/>
  <c r="R129" i="47"/>
  <c r="P129" i="47"/>
  <c r="J129" i="47"/>
  <c r="S128" i="47"/>
  <c r="O128" i="47"/>
  <c r="I128" i="47"/>
  <c r="R128" i="47"/>
  <c r="P128" i="47"/>
  <c r="J128" i="47"/>
  <c r="S127" i="47"/>
  <c r="O127" i="47"/>
  <c r="I127" i="47"/>
  <c r="R127" i="47"/>
  <c r="P127" i="47"/>
  <c r="J127" i="47"/>
  <c r="S126" i="47"/>
  <c r="O126" i="47"/>
  <c r="I126" i="47"/>
  <c r="R126" i="47"/>
  <c r="P126" i="47"/>
  <c r="J126" i="47"/>
  <c r="S125" i="47"/>
  <c r="O125" i="47"/>
  <c r="I125" i="47"/>
  <c r="R125" i="47"/>
  <c r="P125" i="47"/>
  <c r="J125" i="47"/>
  <c r="S124" i="47"/>
  <c r="O124" i="47"/>
  <c r="I124" i="47"/>
  <c r="R124" i="47"/>
  <c r="P124" i="47"/>
  <c r="J124" i="47"/>
  <c r="S123" i="47"/>
  <c r="O123" i="47"/>
  <c r="I123" i="47"/>
  <c r="R123" i="47"/>
  <c r="P123" i="47"/>
  <c r="J123" i="47"/>
  <c r="S122" i="47"/>
  <c r="O122" i="47"/>
  <c r="I122" i="47"/>
  <c r="R122" i="47"/>
  <c r="P122" i="47"/>
  <c r="J122" i="47"/>
  <c r="S121" i="47"/>
  <c r="O121" i="47"/>
  <c r="I121" i="47"/>
  <c r="R121" i="47"/>
  <c r="P121" i="47"/>
  <c r="J121" i="47"/>
  <c r="S120" i="47"/>
  <c r="O120" i="47"/>
  <c r="I120" i="47"/>
  <c r="R120" i="47"/>
  <c r="P120" i="47"/>
  <c r="J120" i="47"/>
  <c r="S119" i="47"/>
  <c r="O119" i="47"/>
  <c r="I119" i="47"/>
  <c r="R119" i="47"/>
  <c r="P119" i="47"/>
  <c r="J119" i="47"/>
  <c r="S118" i="47"/>
  <c r="O118" i="47"/>
  <c r="I118" i="47"/>
  <c r="R118" i="47"/>
  <c r="P118" i="47"/>
  <c r="J118" i="47"/>
  <c r="S117" i="47"/>
  <c r="O117" i="47"/>
  <c r="I117" i="47"/>
  <c r="R117" i="47"/>
  <c r="P117" i="47"/>
  <c r="J117" i="47"/>
  <c r="S116" i="47"/>
  <c r="O116" i="47"/>
  <c r="I116" i="47"/>
  <c r="R116" i="47"/>
  <c r="P116" i="47"/>
  <c r="J116" i="47"/>
  <c r="S115" i="47"/>
  <c r="O115" i="47"/>
  <c r="I115" i="47"/>
  <c r="R115" i="47"/>
  <c r="P115" i="47"/>
  <c r="J115" i="47"/>
  <c r="S114" i="47"/>
  <c r="O114" i="47"/>
  <c r="I114" i="47"/>
  <c r="R114" i="47"/>
  <c r="P114" i="47"/>
  <c r="J114" i="47"/>
  <c r="S108" i="47"/>
  <c r="M76" i="47"/>
  <c r="N76" i="47"/>
  <c r="O108" i="47"/>
  <c r="G76" i="47"/>
  <c r="H76" i="47"/>
  <c r="I108" i="47"/>
  <c r="R108" i="47"/>
  <c r="P108" i="47"/>
  <c r="J108"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S107" i="47"/>
  <c r="O107" i="47"/>
  <c r="I107" i="47"/>
  <c r="R107" i="47"/>
  <c r="P107" i="47"/>
  <c r="J107" i="47"/>
  <c r="S106" i="47"/>
  <c r="O106" i="47"/>
  <c r="I106" i="47"/>
  <c r="R106" i="47"/>
  <c r="P106" i="47"/>
  <c r="J106" i="47"/>
  <c r="S105" i="47"/>
  <c r="O105" i="47"/>
  <c r="I105" i="47"/>
  <c r="R105" i="47"/>
  <c r="P105" i="47"/>
  <c r="J105" i="47"/>
  <c r="S104" i="47"/>
  <c r="O104" i="47"/>
  <c r="I104" i="47"/>
  <c r="R104" i="47"/>
  <c r="P104" i="47"/>
  <c r="J104" i="47"/>
  <c r="S103" i="47"/>
  <c r="O103" i="47"/>
  <c r="I103" i="47"/>
  <c r="R103" i="47"/>
  <c r="P103" i="47"/>
  <c r="J103" i="47"/>
  <c r="S102" i="47"/>
  <c r="O102" i="47"/>
  <c r="I102" i="47"/>
  <c r="R102" i="47"/>
  <c r="P102" i="47"/>
  <c r="J102" i="47"/>
  <c r="S101" i="47"/>
  <c r="O101" i="47"/>
  <c r="I101" i="47"/>
  <c r="R101" i="47"/>
  <c r="P101" i="47"/>
  <c r="J101" i="47"/>
  <c r="S100" i="47"/>
  <c r="O100" i="47"/>
  <c r="I100" i="47"/>
  <c r="R100" i="47"/>
  <c r="P100" i="47"/>
  <c r="J100" i="47"/>
  <c r="S99" i="47"/>
  <c r="O99" i="47"/>
  <c r="I99" i="47"/>
  <c r="R99" i="47"/>
  <c r="P99" i="47"/>
  <c r="J99" i="47"/>
  <c r="S98" i="47"/>
  <c r="O98" i="47"/>
  <c r="I98" i="47"/>
  <c r="R98" i="47"/>
  <c r="P98" i="47"/>
  <c r="J98" i="47"/>
  <c r="S97" i="47"/>
  <c r="O97" i="47"/>
  <c r="I97" i="47"/>
  <c r="R97" i="47"/>
  <c r="P97" i="47"/>
  <c r="J97" i="47"/>
  <c r="S96" i="47"/>
  <c r="O96" i="47"/>
  <c r="I96" i="47"/>
  <c r="R96" i="47"/>
  <c r="P96" i="47"/>
  <c r="J96" i="47"/>
  <c r="S95" i="47"/>
  <c r="O95" i="47"/>
  <c r="I95" i="47"/>
  <c r="R95" i="47"/>
  <c r="P95" i="47"/>
  <c r="J95" i="47"/>
  <c r="S94" i="47"/>
  <c r="O94" i="47"/>
  <c r="I94" i="47"/>
  <c r="R94" i="47"/>
  <c r="P94" i="47"/>
  <c r="J94" i="47"/>
  <c r="S93" i="47"/>
  <c r="O93" i="47"/>
  <c r="I93" i="47"/>
  <c r="R93" i="47"/>
  <c r="P93" i="47"/>
  <c r="J93" i="47"/>
  <c r="S92" i="47"/>
  <c r="O92" i="47"/>
  <c r="I92" i="47"/>
  <c r="R92" i="47"/>
  <c r="P92" i="47"/>
  <c r="J92" i="47"/>
  <c r="S91" i="47"/>
  <c r="O91" i="47"/>
  <c r="I91" i="47"/>
  <c r="R91" i="47"/>
  <c r="P91" i="47"/>
  <c r="J91" i="47"/>
  <c r="S90" i="47"/>
  <c r="O90" i="47"/>
  <c r="I90" i="47"/>
  <c r="R90" i="47"/>
  <c r="P90" i="47"/>
  <c r="J90" i="47"/>
  <c r="S89" i="47"/>
  <c r="O89" i="47"/>
  <c r="I89" i="47"/>
  <c r="R89" i="47"/>
  <c r="P89" i="47"/>
  <c r="J89" i="47"/>
  <c r="S88" i="47"/>
  <c r="O88" i="47"/>
  <c r="I88" i="47"/>
  <c r="R88" i="47"/>
  <c r="P88" i="47"/>
  <c r="J88" i="47"/>
  <c r="S87" i="47"/>
  <c r="O87" i="47"/>
  <c r="I87" i="47"/>
  <c r="R87" i="47"/>
  <c r="P87" i="47"/>
  <c r="J87" i="47"/>
  <c r="S86" i="47"/>
  <c r="O86" i="47"/>
  <c r="I86" i="47"/>
  <c r="R86" i="47"/>
  <c r="P86" i="47"/>
  <c r="J86" i="47"/>
  <c r="S85" i="47"/>
  <c r="O85" i="47"/>
  <c r="I85" i="47"/>
  <c r="R85" i="47"/>
  <c r="P85" i="47"/>
  <c r="J85" i="47"/>
  <c r="S84" i="47"/>
  <c r="O84" i="47"/>
  <c r="I84" i="47"/>
  <c r="R84" i="47"/>
  <c r="P84" i="47"/>
  <c r="J84" i="47"/>
  <c r="S83" i="47"/>
  <c r="O83" i="47"/>
  <c r="I83" i="47"/>
  <c r="R83" i="47"/>
  <c r="P83" i="47"/>
  <c r="J83" i="47"/>
  <c r="S82" i="47"/>
  <c r="O82" i="47"/>
  <c r="I82" i="47"/>
  <c r="R82" i="47"/>
  <c r="P82" i="47"/>
  <c r="J82" i="47"/>
  <c r="S81" i="47"/>
  <c r="O81" i="47"/>
  <c r="I81" i="47"/>
  <c r="R81" i="47"/>
  <c r="P81" i="47"/>
  <c r="J81" i="47"/>
  <c r="S80" i="47"/>
  <c r="O80" i="47"/>
  <c r="I80" i="47"/>
  <c r="R80" i="47"/>
  <c r="P80" i="47"/>
  <c r="J80" i="47"/>
  <c r="S79" i="47"/>
  <c r="O79" i="47"/>
  <c r="I79" i="47"/>
  <c r="R79" i="47"/>
  <c r="P79" i="47"/>
  <c r="J79" i="47"/>
  <c r="M41" i="47"/>
  <c r="N41" i="47"/>
  <c r="O73" i="47"/>
  <c r="G41" i="47"/>
  <c r="H41" i="47"/>
  <c r="I73" i="47"/>
  <c r="Q73" i="47"/>
  <c r="K73" i="47"/>
  <c r="T73" i="47"/>
  <c r="S73" i="47"/>
  <c r="R73" i="47"/>
  <c r="P73" i="47"/>
  <c r="J73"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O72" i="47"/>
  <c r="I72" i="47"/>
  <c r="Q72" i="47"/>
  <c r="K72" i="47"/>
  <c r="T72" i="47"/>
  <c r="S72" i="47"/>
  <c r="R72" i="47"/>
  <c r="P72" i="47"/>
  <c r="J72" i="47"/>
  <c r="O71" i="47"/>
  <c r="I71" i="47"/>
  <c r="Q71" i="47"/>
  <c r="K71" i="47"/>
  <c r="T71" i="47"/>
  <c r="S71" i="47"/>
  <c r="R71" i="47"/>
  <c r="P71" i="47"/>
  <c r="J71" i="47"/>
  <c r="O70" i="47"/>
  <c r="I70" i="47"/>
  <c r="Q70" i="47"/>
  <c r="K70" i="47"/>
  <c r="T70" i="47"/>
  <c r="S70" i="47"/>
  <c r="R70" i="47"/>
  <c r="P70" i="47"/>
  <c r="J70" i="47"/>
  <c r="O69" i="47"/>
  <c r="I69" i="47"/>
  <c r="Q69" i="47"/>
  <c r="K69" i="47"/>
  <c r="T69" i="47"/>
  <c r="S69" i="47"/>
  <c r="R69" i="47"/>
  <c r="P69" i="47"/>
  <c r="J69" i="47"/>
  <c r="O68" i="47"/>
  <c r="I68" i="47"/>
  <c r="Q68" i="47"/>
  <c r="K68" i="47"/>
  <c r="T68" i="47"/>
  <c r="S68" i="47"/>
  <c r="R68" i="47"/>
  <c r="P68" i="47"/>
  <c r="J68" i="47"/>
  <c r="O67" i="47"/>
  <c r="I67" i="47"/>
  <c r="Q67" i="47"/>
  <c r="K67" i="47"/>
  <c r="T67" i="47"/>
  <c r="S67" i="47"/>
  <c r="R67" i="47"/>
  <c r="P67" i="47"/>
  <c r="J67" i="47"/>
  <c r="O66" i="47"/>
  <c r="I66" i="47"/>
  <c r="Q66" i="47"/>
  <c r="K66" i="47"/>
  <c r="T66" i="47"/>
  <c r="S66" i="47"/>
  <c r="R66" i="47"/>
  <c r="P66" i="47"/>
  <c r="J66" i="47"/>
  <c r="O65" i="47"/>
  <c r="I65" i="47"/>
  <c r="Q65" i="47"/>
  <c r="K65" i="47"/>
  <c r="T65" i="47"/>
  <c r="S65" i="47"/>
  <c r="R65" i="47"/>
  <c r="P65" i="47"/>
  <c r="J65" i="47"/>
  <c r="O64" i="47"/>
  <c r="I64" i="47"/>
  <c r="Q64" i="47"/>
  <c r="K64" i="47"/>
  <c r="T64" i="47"/>
  <c r="S64" i="47"/>
  <c r="R64" i="47"/>
  <c r="P64" i="47"/>
  <c r="J64" i="47"/>
  <c r="O63" i="47"/>
  <c r="I63" i="47"/>
  <c r="Q63" i="47"/>
  <c r="K63" i="47"/>
  <c r="T63" i="47"/>
  <c r="S63" i="47"/>
  <c r="R63" i="47"/>
  <c r="P63" i="47"/>
  <c r="J63" i="47"/>
  <c r="O62" i="47"/>
  <c r="I62" i="47"/>
  <c r="Q62" i="47"/>
  <c r="K62" i="47"/>
  <c r="T62" i="47"/>
  <c r="S62" i="47"/>
  <c r="R62" i="47"/>
  <c r="P62" i="47"/>
  <c r="J62" i="47"/>
  <c r="O61" i="47"/>
  <c r="I61" i="47"/>
  <c r="Q61" i="47"/>
  <c r="K61" i="47"/>
  <c r="T61" i="47"/>
  <c r="S61" i="47"/>
  <c r="R61" i="47"/>
  <c r="P61" i="47"/>
  <c r="J61" i="47"/>
  <c r="O60" i="47"/>
  <c r="I60" i="47"/>
  <c r="Q60" i="47"/>
  <c r="K60" i="47"/>
  <c r="T60" i="47"/>
  <c r="S60" i="47"/>
  <c r="R60" i="47"/>
  <c r="P60" i="47"/>
  <c r="J60" i="47"/>
  <c r="O59" i="47"/>
  <c r="I59" i="47"/>
  <c r="Q59" i="47"/>
  <c r="K59" i="47"/>
  <c r="T59" i="47"/>
  <c r="S59" i="47"/>
  <c r="R59" i="47"/>
  <c r="P59" i="47"/>
  <c r="J59" i="47"/>
  <c r="S58" i="47"/>
  <c r="R58" i="47"/>
  <c r="P58" i="47"/>
  <c r="J58" i="47"/>
  <c r="S57" i="47"/>
  <c r="R57" i="47"/>
  <c r="P57" i="47"/>
  <c r="J57" i="47"/>
  <c r="O56" i="47"/>
  <c r="I56" i="47"/>
  <c r="Q56" i="47"/>
  <c r="K56" i="47"/>
  <c r="T56" i="47"/>
  <c r="S56" i="47"/>
  <c r="R56" i="47"/>
  <c r="P56" i="47"/>
  <c r="J56" i="47"/>
  <c r="S55" i="47"/>
  <c r="R55" i="47"/>
  <c r="P55" i="47"/>
  <c r="J55" i="47"/>
  <c r="O54" i="47"/>
  <c r="I54" i="47"/>
  <c r="Q54" i="47"/>
  <c r="K54" i="47"/>
  <c r="T54" i="47"/>
  <c r="S54" i="47"/>
  <c r="R54" i="47"/>
  <c r="P54" i="47"/>
  <c r="J54" i="47"/>
  <c r="S53" i="47"/>
  <c r="R53" i="47"/>
  <c r="P53" i="47"/>
  <c r="J53" i="47"/>
  <c r="O52" i="47"/>
  <c r="I52" i="47"/>
  <c r="K52" i="47"/>
  <c r="T52" i="47"/>
  <c r="S52" i="47"/>
  <c r="R52" i="47"/>
  <c r="P52" i="47"/>
  <c r="J52" i="47"/>
  <c r="S51" i="47"/>
  <c r="R51" i="47"/>
  <c r="P51" i="47"/>
  <c r="J51" i="47"/>
  <c r="S50" i="47"/>
  <c r="R50" i="47"/>
  <c r="P50" i="47"/>
  <c r="J50" i="47"/>
  <c r="S49" i="47"/>
  <c r="R49" i="47"/>
  <c r="P49" i="47"/>
  <c r="J49" i="47"/>
  <c r="S48" i="47"/>
  <c r="R48" i="47"/>
  <c r="P48" i="47"/>
  <c r="J48" i="47"/>
  <c r="S47" i="47"/>
  <c r="R47" i="47"/>
  <c r="P47" i="47"/>
  <c r="J47" i="47"/>
  <c r="S46" i="47"/>
  <c r="R46" i="47"/>
  <c r="P46" i="47"/>
  <c r="J46" i="47"/>
  <c r="S45" i="47"/>
  <c r="R45" i="47"/>
  <c r="P45" i="47"/>
  <c r="J45" i="47"/>
  <c r="S44" i="47"/>
  <c r="R44" i="47"/>
  <c r="P44" i="47"/>
  <c r="J44" i="47"/>
  <c r="O38" i="47"/>
  <c r="I38" i="47"/>
  <c r="K38" i="47"/>
  <c r="Q38" i="47"/>
  <c r="T38" i="47"/>
  <c r="S38" i="47"/>
  <c r="R38" i="47"/>
  <c r="P38" i="47"/>
  <c r="J38"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O37" i="47"/>
  <c r="I37" i="47"/>
  <c r="K37" i="47"/>
  <c r="Q37" i="47"/>
  <c r="T37" i="47"/>
  <c r="S37" i="47"/>
  <c r="R37" i="47"/>
  <c r="P37" i="47"/>
  <c r="J37" i="47"/>
  <c r="O36" i="47"/>
  <c r="I36" i="47"/>
  <c r="K36" i="47"/>
  <c r="Q36" i="47"/>
  <c r="T36" i="47"/>
  <c r="S36" i="47"/>
  <c r="R36" i="47"/>
  <c r="P36" i="47"/>
  <c r="J36" i="47"/>
  <c r="O35" i="47"/>
  <c r="I35" i="47"/>
  <c r="K35" i="47"/>
  <c r="Q35" i="47"/>
  <c r="T35" i="47"/>
  <c r="S35" i="47"/>
  <c r="R35" i="47"/>
  <c r="P35" i="47"/>
  <c r="J35" i="47"/>
  <c r="O34" i="47"/>
  <c r="I34" i="47"/>
  <c r="K34" i="47"/>
  <c r="Q34" i="47"/>
  <c r="T34" i="47"/>
  <c r="S34" i="47"/>
  <c r="R34" i="47"/>
  <c r="P34" i="47"/>
  <c r="J34" i="47"/>
  <c r="O33" i="47"/>
  <c r="I33" i="47"/>
  <c r="K33" i="47"/>
  <c r="Q33" i="47"/>
  <c r="T33" i="47"/>
  <c r="S33" i="47"/>
  <c r="R33" i="47"/>
  <c r="P33" i="47"/>
  <c r="J33" i="47"/>
  <c r="O32" i="47"/>
  <c r="I32" i="47"/>
  <c r="K32" i="47"/>
  <c r="Q32" i="47"/>
  <c r="T32" i="47"/>
  <c r="S32" i="47"/>
  <c r="R32" i="47"/>
  <c r="P32" i="47"/>
  <c r="J32" i="47"/>
  <c r="S31" i="47"/>
  <c r="R31" i="47"/>
  <c r="P31" i="47"/>
  <c r="J31" i="47"/>
  <c r="S30" i="47"/>
  <c r="R30" i="47"/>
  <c r="P30" i="47"/>
  <c r="J30" i="47"/>
  <c r="S29" i="47"/>
  <c r="R29" i="47"/>
  <c r="P29" i="47"/>
  <c r="J29" i="47"/>
  <c r="S28" i="47"/>
  <c r="R28" i="47"/>
  <c r="P28" i="47"/>
  <c r="J28" i="47"/>
  <c r="S27" i="47"/>
  <c r="R27" i="47"/>
  <c r="P27" i="47"/>
  <c r="J27" i="47"/>
  <c r="S26" i="47"/>
  <c r="R26" i="47"/>
  <c r="P26" i="47"/>
  <c r="J26" i="47"/>
  <c r="S25" i="47"/>
  <c r="R25" i="47"/>
  <c r="P25" i="47"/>
  <c r="J25" i="47"/>
  <c r="S24" i="47"/>
  <c r="R24" i="47"/>
  <c r="P24" i="47"/>
  <c r="J24" i="47"/>
  <c r="S23" i="47"/>
  <c r="R23" i="47"/>
  <c r="P23" i="47"/>
  <c r="J23" i="47"/>
  <c r="S22" i="47"/>
  <c r="R22" i="47"/>
  <c r="P22" i="47"/>
  <c r="J22" i="47"/>
  <c r="S21" i="47"/>
  <c r="R21" i="47"/>
  <c r="P21" i="47"/>
  <c r="J21" i="47"/>
  <c r="S20" i="47"/>
  <c r="R20" i="47"/>
  <c r="P20" i="47"/>
  <c r="J20" i="47"/>
  <c r="S19" i="47"/>
  <c r="R19" i="47"/>
  <c r="P19" i="47"/>
  <c r="J19" i="47"/>
  <c r="S18" i="47"/>
  <c r="R18" i="47"/>
  <c r="P18" i="47"/>
  <c r="J18" i="47"/>
  <c r="S17" i="47"/>
  <c r="R17" i="47"/>
  <c r="P17" i="47"/>
  <c r="J17" i="47"/>
  <c r="S16" i="47"/>
  <c r="R16" i="47"/>
  <c r="P16" i="47"/>
  <c r="J16" i="47"/>
  <c r="S15" i="47"/>
  <c r="R15" i="47"/>
  <c r="P15" i="47"/>
  <c r="J15" i="47"/>
  <c r="S14" i="47"/>
  <c r="R14" i="47"/>
  <c r="P14" i="47"/>
  <c r="J14" i="47"/>
  <c r="S13" i="47"/>
  <c r="R13" i="47"/>
  <c r="P13" i="47"/>
  <c r="J13" i="47"/>
  <c r="S12" i="47"/>
  <c r="R12" i="47"/>
  <c r="P12" i="47"/>
  <c r="J12" i="47"/>
  <c r="S11" i="47"/>
  <c r="R11" i="47"/>
  <c r="P11" i="47"/>
  <c r="J11" i="47"/>
  <c r="S10" i="47"/>
  <c r="R10" i="47"/>
  <c r="P10" i="47"/>
  <c r="J10" i="47"/>
  <c r="S9" i="47"/>
  <c r="R9" i="47"/>
  <c r="P9" i="47"/>
  <c r="J9" i="47"/>
  <c r="O6" i="47"/>
  <c r="I6" i="47"/>
  <c r="S166" i="46"/>
  <c r="M112" i="46"/>
  <c r="N112" i="46"/>
  <c r="O166" i="46"/>
  <c r="G112" i="46"/>
  <c r="H112" i="46"/>
  <c r="I166" i="46"/>
  <c r="R166" i="46"/>
  <c r="P166" i="46"/>
  <c r="J166" i="46"/>
  <c r="A153" i="46"/>
  <c r="A154" i="46"/>
  <c r="A155" i="46"/>
  <c r="A156" i="46"/>
  <c r="A157" i="46"/>
  <c r="A158" i="46"/>
  <c r="A159" i="46"/>
  <c r="A160" i="46"/>
  <c r="A161" i="46"/>
  <c r="A162" i="46"/>
  <c r="A163" i="46"/>
  <c r="A164" i="46"/>
  <c r="A165" i="46"/>
  <c r="A166" i="46"/>
  <c r="S165" i="46"/>
  <c r="O165" i="46"/>
  <c r="I165" i="46"/>
  <c r="R165" i="46"/>
  <c r="P165" i="46"/>
  <c r="J165" i="46"/>
  <c r="S164" i="46"/>
  <c r="O164" i="46"/>
  <c r="I164" i="46"/>
  <c r="R164" i="46"/>
  <c r="P164" i="46"/>
  <c r="J164" i="46"/>
  <c r="S163" i="46"/>
  <c r="O163" i="46"/>
  <c r="I163" i="46"/>
  <c r="R163" i="46"/>
  <c r="P163" i="46"/>
  <c r="J163" i="46"/>
  <c r="S162" i="46"/>
  <c r="O162" i="46"/>
  <c r="I162" i="46"/>
  <c r="R162" i="46"/>
  <c r="P162" i="46"/>
  <c r="J162" i="46"/>
  <c r="S161" i="46"/>
  <c r="O161" i="46"/>
  <c r="I161" i="46"/>
  <c r="R161" i="46"/>
  <c r="P161" i="46"/>
  <c r="J161" i="46"/>
  <c r="S160" i="46"/>
  <c r="O160" i="46"/>
  <c r="I160" i="46"/>
  <c r="R160" i="46"/>
  <c r="P160" i="46"/>
  <c r="J160" i="46"/>
  <c r="S159" i="46"/>
  <c r="O159" i="46"/>
  <c r="I159" i="46"/>
  <c r="R159" i="46"/>
  <c r="P159" i="46"/>
  <c r="J159" i="46"/>
  <c r="S158" i="46"/>
  <c r="O158" i="46"/>
  <c r="I158" i="46"/>
  <c r="R158" i="46"/>
  <c r="P158" i="46"/>
  <c r="J158" i="46"/>
  <c r="S157" i="46"/>
  <c r="O157" i="46"/>
  <c r="I157" i="46"/>
  <c r="R157" i="46"/>
  <c r="P157" i="46"/>
  <c r="J157" i="46"/>
  <c r="S156" i="46"/>
  <c r="O156" i="46"/>
  <c r="I156" i="46"/>
  <c r="R156" i="46"/>
  <c r="P156" i="46"/>
  <c r="J156" i="46"/>
  <c r="S155" i="46"/>
  <c r="O155" i="46"/>
  <c r="I155" i="46"/>
  <c r="R155" i="46"/>
  <c r="P155" i="46"/>
  <c r="J155" i="46"/>
  <c r="S154" i="46"/>
  <c r="O154" i="46"/>
  <c r="I154" i="46"/>
  <c r="R154" i="46"/>
  <c r="P154" i="46"/>
  <c r="J154" i="46"/>
  <c r="S153" i="46"/>
  <c r="O153" i="46"/>
  <c r="I153" i="46"/>
  <c r="R153" i="46"/>
  <c r="P153" i="46"/>
  <c r="J153" i="46"/>
  <c r="S152" i="46"/>
  <c r="O152" i="46"/>
  <c r="I152" i="46"/>
  <c r="R152" i="46"/>
  <c r="P152" i="46"/>
  <c r="J152" i="46"/>
  <c r="S150" i="46"/>
  <c r="O150" i="46"/>
  <c r="I150" i="46"/>
  <c r="R150" i="46"/>
  <c r="P150" i="46"/>
  <c r="J150" i="46"/>
  <c r="A137" i="46"/>
  <c r="A138" i="46"/>
  <c r="A139" i="46"/>
  <c r="A140" i="46"/>
  <c r="A141" i="46"/>
  <c r="A142" i="46"/>
  <c r="A143" i="46"/>
  <c r="A144" i="46"/>
  <c r="A145" i="46"/>
  <c r="A146" i="46"/>
  <c r="A147" i="46"/>
  <c r="A148" i="46"/>
  <c r="A149" i="46"/>
  <c r="A150" i="46"/>
  <c r="S149" i="46"/>
  <c r="O149" i="46"/>
  <c r="I149" i="46"/>
  <c r="R149" i="46"/>
  <c r="P149" i="46"/>
  <c r="J149" i="46"/>
  <c r="S148" i="46"/>
  <c r="O148" i="46"/>
  <c r="I148" i="46"/>
  <c r="R148" i="46"/>
  <c r="P148" i="46"/>
  <c r="J148" i="46"/>
  <c r="S147" i="46"/>
  <c r="O147" i="46"/>
  <c r="I147" i="46"/>
  <c r="R147" i="46"/>
  <c r="P147" i="46"/>
  <c r="J147" i="46"/>
  <c r="S146" i="46"/>
  <c r="O146" i="46"/>
  <c r="I146" i="46"/>
  <c r="R146" i="46"/>
  <c r="P146" i="46"/>
  <c r="J146" i="46"/>
  <c r="S145" i="46"/>
  <c r="O145" i="46"/>
  <c r="I145" i="46"/>
  <c r="R145" i="46"/>
  <c r="P145" i="46"/>
  <c r="J145" i="46"/>
  <c r="S144" i="46"/>
  <c r="O144" i="46"/>
  <c r="I144" i="46"/>
  <c r="R144" i="46"/>
  <c r="P144" i="46"/>
  <c r="J144" i="46"/>
  <c r="S143" i="46"/>
  <c r="O143" i="46"/>
  <c r="I143" i="46"/>
  <c r="R143" i="46"/>
  <c r="P143" i="46"/>
  <c r="J143" i="46"/>
  <c r="S142" i="46"/>
  <c r="O142" i="46"/>
  <c r="I142" i="46"/>
  <c r="R142" i="46"/>
  <c r="P142" i="46"/>
  <c r="J142" i="46"/>
  <c r="S141" i="46"/>
  <c r="O141" i="46"/>
  <c r="I141" i="46"/>
  <c r="R141" i="46"/>
  <c r="P141" i="46"/>
  <c r="J141" i="46"/>
  <c r="S140" i="46"/>
  <c r="O140" i="46"/>
  <c r="I140" i="46"/>
  <c r="R140" i="46"/>
  <c r="P140" i="46"/>
  <c r="J140" i="46"/>
  <c r="S139" i="46"/>
  <c r="O139" i="46"/>
  <c r="I139" i="46"/>
  <c r="R139" i="46"/>
  <c r="P139" i="46"/>
  <c r="J139" i="46"/>
  <c r="S138" i="46"/>
  <c r="O138" i="46"/>
  <c r="I138" i="46"/>
  <c r="R138" i="46"/>
  <c r="P138" i="46"/>
  <c r="J138" i="46"/>
  <c r="S137" i="46"/>
  <c r="O137" i="46"/>
  <c r="I137" i="46"/>
  <c r="R137" i="46"/>
  <c r="P137" i="46"/>
  <c r="J137" i="46"/>
  <c r="S136" i="46"/>
  <c r="O136" i="46"/>
  <c r="I136" i="46"/>
  <c r="R136" i="46"/>
  <c r="P136" i="46"/>
  <c r="J136" i="46"/>
  <c r="S134" i="46"/>
  <c r="O134" i="46"/>
  <c r="I134" i="46"/>
  <c r="R134" i="46"/>
  <c r="P134" i="46"/>
  <c r="J134" i="46"/>
  <c r="A116" i="46"/>
  <c r="A117" i="46"/>
  <c r="A118" i="46"/>
  <c r="A119" i="46"/>
  <c r="A120" i="46"/>
  <c r="A121" i="46"/>
  <c r="A122" i="46"/>
  <c r="A123" i="46"/>
  <c r="A124" i="46"/>
  <c r="A125" i="46"/>
  <c r="A126" i="46"/>
  <c r="A127" i="46"/>
  <c r="A128" i="46"/>
  <c r="A129" i="46"/>
  <c r="A130" i="46"/>
  <c r="A131" i="46"/>
  <c r="A132" i="46"/>
  <c r="A133" i="46"/>
  <c r="A134" i="46"/>
  <c r="S133" i="46"/>
  <c r="O133" i="46"/>
  <c r="I133" i="46"/>
  <c r="R133" i="46"/>
  <c r="P133" i="46"/>
  <c r="J133" i="46"/>
  <c r="S132" i="46"/>
  <c r="O132" i="46"/>
  <c r="I132" i="46"/>
  <c r="R132" i="46"/>
  <c r="P132" i="46"/>
  <c r="J132" i="46"/>
  <c r="S131" i="46"/>
  <c r="O131" i="46"/>
  <c r="I131" i="46"/>
  <c r="R131" i="46"/>
  <c r="P131" i="46"/>
  <c r="J131" i="46"/>
  <c r="S130" i="46"/>
  <c r="O130" i="46"/>
  <c r="I130" i="46"/>
  <c r="R130" i="46"/>
  <c r="P130" i="46"/>
  <c r="J130" i="46"/>
  <c r="S129" i="46"/>
  <c r="O129" i="46"/>
  <c r="I129" i="46"/>
  <c r="R129" i="46"/>
  <c r="P129" i="46"/>
  <c r="J129" i="46"/>
  <c r="S128" i="46"/>
  <c r="O128" i="46"/>
  <c r="I128" i="46"/>
  <c r="R128" i="46"/>
  <c r="P128" i="46"/>
  <c r="J128" i="46"/>
  <c r="S127" i="46"/>
  <c r="O127" i="46"/>
  <c r="I127" i="46"/>
  <c r="R127" i="46"/>
  <c r="P127" i="46"/>
  <c r="J127" i="46"/>
  <c r="S126" i="46"/>
  <c r="O126" i="46"/>
  <c r="I126" i="46"/>
  <c r="R126" i="46"/>
  <c r="P126" i="46"/>
  <c r="J126" i="46"/>
  <c r="S125" i="46"/>
  <c r="O125" i="46"/>
  <c r="I125" i="46"/>
  <c r="R125" i="46"/>
  <c r="P125" i="46"/>
  <c r="J125" i="46"/>
  <c r="S124" i="46"/>
  <c r="O124" i="46"/>
  <c r="I124" i="46"/>
  <c r="R124" i="46"/>
  <c r="P124" i="46"/>
  <c r="J124" i="46"/>
  <c r="S123" i="46"/>
  <c r="O123" i="46"/>
  <c r="I123" i="46"/>
  <c r="R123" i="46"/>
  <c r="P123" i="46"/>
  <c r="J123" i="46"/>
  <c r="S122" i="46"/>
  <c r="O122" i="46"/>
  <c r="I122" i="46"/>
  <c r="R122" i="46"/>
  <c r="P122" i="46"/>
  <c r="J122" i="46"/>
  <c r="S121" i="46"/>
  <c r="O121" i="46"/>
  <c r="I121" i="46"/>
  <c r="R121" i="46"/>
  <c r="P121" i="46"/>
  <c r="J121" i="46"/>
  <c r="S120" i="46"/>
  <c r="O120" i="46"/>
  <c r="I120" i="46"/>
  <c r="R120" i="46"/>
  <c r="P120" i="46"/>
  <c r="J120" i="46"/>
  <c r="S119" i="46"/>
  <c r="O119" i="46"/>
  <c r="I119" i="46"/>
  <c r="R119" i="46"/>
  <c r="P119" i="46"/>
  <c r="J119" i="46"/>
  <c r="S118" i="46"/>
  <c r="O118" i="46"/>
  <c r="I118" i="46"/>
  <c r="R118" i="46"/>
  <c r="P118" i="46"/>
  <c r="J118" i="46"/>
  <c r="S117" i="46"/>
  <c r="O117" i="46"/>
  <c r="I117" i="46"/>
  <c r="R117" i="46"/>
  <c r="P117" i="46"/>
  <c r="J117" i="46"/>
  <c r="S116" i="46"/>
  <c r="O116" i="46"/>
  <c r="I116" i="46"/>
  <c r="R116" i="46"/>
  <c r="P116" i="46"/>
  <c r="J116" i="46"/>
  <c r="S115" i="46"/>
  <c r="O115" i="46"/>
  <c r="I115" i="46"/>
  <c r="R115" i="46"/>
  <c r="P115" i="46"/>
  <c r="J115" i="46"/>
  <c r="S109" i="46"/>
  <c r="M77" i="46"/>
  <c r="N77" i="46"/>
  <c r="O109" i="46"/>
  <c r="G77" i="46"/>
  <c r="H77" i="46"/>
  <c r="I109" i="46"/>
  <c r="R109" i="46"/>
  <c r="P109" i="46"/>
  <c r="J109"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S108" i="46"/>
  <c r="O108" i="46"/>
  <c r="I108" i="46"/>
  <c r="R108" i="46"/>
  <c r="P108" i="46"/>
  <c r="J108" i="46"/>
  <c r="S107" i="46"/>
  <c r="O107" i="46"/>
  <c r="I107" i="46"/>
  <c r="R107" i="46"/>
  <c r="P107" i="46"/>
  <c r="J107" i="46"/>
  <c r="S106" i="46"/>
  <c r="O106" i="46"/>
  <c r="I106" i="46"/>
  <c r="R106" i="46"/>
  <c r="P106" i="46"/>
  <c r="J106" i="46"/>
  <c r="S105" i="46"/>
  <c r="O105" i="46"/>
  <c r="I105" i="46"/>
  <c r="R105" i="46"/>
  <c r="P105" i="46"/>
  <c r="J105" i="46"/>
  <c r="S104" i="46"/>
  <c r="O104" i="46"/>
  <c r="I104" i="46"/>
  <c r="R104" i="46"/>
  <c r="P104" i="46"/>
  <c r="J104" i="46"/>
  <c r="S103" i="46"/>
  <c r="O103" i="46"/>
  <c r="I103" i="46"/>
  <c r="R103" i="46"/>
  <c r="P103" i="46"/>
  <c r="J103" i="46"/>
  <c r="S102" i="46"/>
  <c r="O102" i="46"/>
  <c r="I102" i="46"/>
  <c r="R102" i="46"/>
  <c r="P102" i="46"/>
  <c r="J102" i="46"/>
  <c r="S101" i="46"/>
  <c r="O101" i="46"/>
  <c r="I101" i="46"/>
  <c r="R101" i="46"/>
  <c r="P101" i="46"/>
  <c r="J101" i="46"/>
  <c r="S100" i="46"/>
  <c r="O100" i="46"/>
  <c r="I100" i="46"/>
  <c r="R100" i="46"/>
  <c r="P100" i="46"/>
  <c r="J100" i="46"/>
  <c r="S99" i="46"/>
  <c r="O99" i="46"/>
  <c r="I99" i="46"/>
  <c r="R99" i="46"/>
  <c r="P99" i="46"/>
  <c r="J99" i="46"/>
  <c r="S98" i="46"/>
  <c r="O98" i="46"/>
  <c r="I98" i="46"/>
  <c r="R98" i="46"/>
  <c r="P98" i="46"/>
  <c r="J98" i="46"/>
  <c r="S97" i="46"/>
  <c r="O97" i="46"/>
  <c r="I97" i="46"/>
  <c r="R97" i="46"/>
  <c r="P97" i="46"/>
  <c r="J97" i="46"/>
  <c r="S96" i="46"/>
  <c r="O96" i="46"/>
  <c r="I96" i="46"/>
  <c r="R96" i="46"/>
  <c r="P96" i="46"/>
  <c r="J96" i="46"/>
  <c r="S95" i="46"/>
  <c r="O95" i="46"/>
  <c r="I95" i="46"/>
  <c r="R95" i="46"/>
  <c r="P95" i="46"/>
  <c r="J95" i="46"/>
  <c r="S94" i="46"/>
  <c r="O94" i="46"/>
  <c r="I94" i="46"/>
  <c r="R94" i="46"/>
  <c r="P94" i="46"/>
  <c r="J94" i="46"/>
  <c r="S93" i="46"/>
  <c r="O93" i="46"/>
  <c r="I93" i="46"/>
  <c r="R93" i="46"/>
  <c r="P93" i="46"/>
  <c r="J93" i="46"/>
  <c r="S92" i="46"/>
  <c r="O92" i="46"/>
  <c r="I92" i="46"/>
  <c r="R92" i="46"/>
  <c r="P92" i="46"/>
  <c r="J92" i="46"/>
  <c r="S91" i="46"/>
  <c r="O91" i="46"/>
  <c r="I91" i="46"/>
  <c r="R91" i="46"/>
  <c r="P91" i="46"/>
  <c r="J91" i="46"/>
  <c r="S90" i="46"/>
  <c r="O90" i="46"/>
  <c r="I90" i="46"/>
  <c r="R90" i="46"/>
  <c r="P90" i="46"/>
  <c r="J90" i="46"/>
  <c r="S89" i="46"/>
  <c r="O89" i="46"/>
  <c r="I89" i="46"/>
  <c r="R89" i="46"/>
  <c r="P89" i="46"/>
  <c r="J89" i="46"/>
  <c r="S88" i="46"/>
  <c r="O88" i="46"/>
  <c r="I88" i="46"/>
  <c r="R88" i="46"/>
  <c r="P88" i="46"/>
  <c r="J88" i="46"/>
  <c r="S87" i="46"/>
  <c r="O87" i="46"/>
  <c r="I87" i="46"/>
  <c r="R87" i="46"/>
  <c r="P87" i="46"/>
  <c r="J87" i="46"/>
  <c r="S86" i="46"/>
  <c r="O86" i="46"/>
  <c r="I86" i="46"/>
  <c r="R86" i="46"/>
  <c r="P86" i="46"/>
  <c r="J86" i="46"/>
  <c r="S85" i="46"/>
  <c r="O85" i="46"/>
  <c r="I85" i="46"/>
  <c r="R85" i="46"/>
  <c r="P85" i="46"/>
  <c r="J85" i="46"/>
  <c r="S84" i="46"/>
  <c r="O84" i="46"/>
  <c r="I84" i="46"/>
  <c r="R84" i="46"/>
  <c r="P84" i="46"/>
  <c r="J84" i="46"/>
  <c r="S83" i="46"/>
  <c r="O83" i="46"/>
  <c r="I83" i="46"/>
  <c r="R83" i="46"/>
  <c r="P83" i="46"/>
  <c r="J83" i="46"/>
  <c r="S82" i="46"/>
  <c r="O82" i="46"/>
  <c r="I82" i="46"/>
  <c r="R82" i="46"/>
  <c r="P82" i="46"/>
  <c r="J82" i="46"/>
  <c r="S81" i="46"/>
  <c r="O81" i="46"/>
  <c r="I81" i="46"/>
  <c r="R81" i="46"/>
  <c r="P81" i="46"/>
  <c r="J81" i="46"/>
  <c r="S80" i="46"/>
  <c r="O80" i="46"/>
  <c r="I80" i="46"/>
  <c r="R80" i="46"/>
  <c r="P80" i="46"/>
  <c r="J80" i="46"/>
  <c r="O74" i="46"/>
  <c r="I74" i="46"/>
  <c r="Q74" i="46"/>
  <c r="K74" i="46"/>
  <c r="T74" i="46"/>
  <c r="S74" i="46"/>
  <c r="R74" i="46"/>
  <c r="P74" i="46"/>
  <c r="J74" i="46"/>
  <c r="A45" i="46"/>
  <c r="A46" i="46"/>
  <c r="A47" i="46"/>
  <c r="A48" i="46"/>
  <c r="A49" i="46"/>
  <c r="A52" i="46"/>
  <c r="A53" i="46"/>
  <c r="A54" i="46"/>
  <c r="A55" i="46"/>
  <c r="A56" i="46"/>
  <c r="A57" i="46"/>
  <c r="A58" i="46"/>
  <c r="A59" i="46"/>
  <c r="A60" i="46"/>
  <c r="A61" i="46"/>
  <c r="A62" i="46"/>
  <c r="A63" i="46"/>
  <c r="A64" i="46"/>
  <c r="A65" i="46"/>
  <c r="A66" i="46"/>
  <c r="A67" i="46"/>
  <c r="A68" i="46"/>
  <c r="A69" i="46"/>
  <c r="A70" i="46"/>
  <c r="A71" i="46"/>
  <c r="A72" i="46"/>
  <c r="A73" i="46"/>
  <c r="A74" i="46"/>
  <c r="O73" i="46"/>
  <c r="I73" i="46"/>
  <c r="Q73" i="46"/>
  <c r="K73" i="46"/>
  <c r="T73" i="46"/>
  <c r="S73" i="46"/>
  <c r="R73" i="46"/>
  <c r="P73" i="46"/>
  <c r="J73" i="46"/>
  <c r="O72" i="46"/>
  <c r="I72" i="46"/>
  <c r="Q72" i="46"/>
  <c r="K72" i="46"/>
  <c r="T72" i="46"/>
  <c r="S72" i="46"/>
  <c r="R72" i="46"/>
  <c r="P72" i="46"/>
  <c r="J72" i="46"/>
  <c r="O71" i="46"/>
  <c r="I71" i="46"/>
  <c r="Q71" i="46"/>
  <c r="K71" i="46"/>
  <c r="T71" i="46"/>
  <c r="S71" i="46"/>
  <c r="R71" i="46"/>
  <c r="P71" i="46"/>
  <c r="J71" i="46"/>
  <c r="O70" i="46"/>
  <c r="I70" i="46"/>
  <c r="Q70" i="46"/>
  <c r="K70" i="46"/>
  <c r="T70" i="46"/>
  <c r="S70" i="46"/>
  <c r="R70" i="46"/>
  <c r="P70" i="46"/>
  <c r="J70" i="46"/>
  <c r="O69" i="46"/>
  <c r="I69" i="46"/>
  <c r="Q69" i="46"/>
  <c r="K69" i="46"/>
  <c r="T69" i="46"/>
  <c r="S69" i="46"/>
  <c r="R69" i="46"/>
  <c r="P69" i="46"/>
  <c r="J69" i="46"/>
  <c r="O68" i="46"/>
  <c r="I68" i="46"/>
  <c r="Q68" i="46"/>
  <c r="K68" i="46"/>
  <c r="T68" i="46"/>
  <c r="S68" i="46"/>
  <c r="R68" i="46"/>
  <c r="P68" i="46"/>
  <c r="J68" i="46"/>
  <c r="O67" i="46"/>
  <c r="I67" i="46"/>
  <c r="Q67" i="46"/>
  <c r="K67" i="46"/>
  <c r="T67" i="46"/>
  <c r="S67" i="46"/>
  <c r="R67" i="46"/>
  <c r="P67" i="46"/>
  <c r="J67" i="46"/>
  <c r="O66" i="46"/>
  <c r="I66" i="46"/>
  <c r="Q66" i="46"/>
  <c r="K66" i="46"/>
  <c r="T66" i="46"/>
  <c r="S66" i="46"/>
  <c r="R66" i="46"/>
  <c r="P66" i="46"/>
  <c r="J66" i="46"/>
  <c r="O65" i="46"/>
  <c r="I65" i="46"/>
  <c r="Q65" i="46"/>
  <c r="K65" i="46"/>
  <c r="T65" i="46"/>
  <c r="S65" i="46"/>
  <c r="R65" i="46"/>
  <c r="P65" i="46"/>
  <c r="J65" i="46"/>
  <c r="O64" i="46"/>
  <c r="I64" i="46"/>
  <c r="Q64" i="46"/>
  <c r="K64" i="46"/>
  <c r="T64" i="46"/>
  <c r="S64" i="46"/>
  <c r="R64" i="46"/>
  <c r="P64" i="46"/>
  <c r="J64" i="46"/>
  <c r="O63" i="46"/>
  <c r="I63" i="46"/>
  <c r="Q63" i="46"/>
  <c r="K63" i="46"/>
  <c r="T63" i="46"/>
  <c r="S63" i="46"/>
  <c r="R63" i="46"/>
  <c r="P63" i="46"/>
  <c r="J63" i="46"/>
  <c r="O62" i="46"/>
  <c r="I62" i="46"/>
  <c r="Q62" i="46"/>
  <c r="K62" i="46"/>
  <c r="T62" i="46"/>
  <c r="S62" i="46"/>
  <c r="R62" i="46"/>
  <c r="P62" i="46"/>
  <c r="J62" i="46"/>
  <c r="O61" i="46"/>
  <c r="I61" i="46"/>
  <c r="Q61" i="46"/>
  <c r="K61" i="46"/>
  <c r="T61" i="46"/>
  <c r="S61" i="46"/>
  <c r="R61" i="46"/>
  <c r="P61" i="46"/>
  <c r="J61" i="46"/>
  <c r="O60" i="46"/>
  <c r="I60" i="46"/>
  <c r="Q60" i="46"/>
  <c r="K60" i="46"/>
  <c r="T60" i="46"/>
  <c r="S60" i="46"/>
  <c r="R60" i="46"/>
  <c r="P60" i="46"/>
  <c r="J60" i="46"/>
  <c r="S59" i="46"/>
  <c r="R59" i="46"/>
  <c r="P59" i="46"/>
  <c r="J59" i="46"/>
  <c r="S58" i="46"/>
  <c r="R58" i="46"/>
  <c r="P58" i="46"/>
  <c r="J58" i="46"/>
  <c r="O57" i="46"/>
  <c r="I57" i="46"/>
  <c r="Q57" i="46"/>
  <c r="K57" i="46"/>
  <c r="T57" i="46"/>
  <c r="S57" i="46"/>
  <c r="R57" i="46"/>
  <c r="P57" i="46"/>
  <c r="J57" i="46"/>
  <c r="S56" i="46"/>
  <c r="R56" i="46"/>
  <c r="P56" i="46"/>
  <c r="J56" i="46"/>
  <c r="S55" i="46"/>
  <c r="R55" i="46"/>
  <c r="P55" i="46"/>
  <c r="J55" i="46"/>
  <c r="O54" i="46"/>
  <c r="I54" i="46"/>
  <c r="S54" i="46"/>
  <c r="R54" i="46"/>
  <c r="P54" i="46"/>
  <c r="J54" i="46"/>
  <c r="O53" i="46"/>
  <c r="I53" i="46"/>
  <c r="Q53" i="46"/>
  <c r="K53" i="46"/>
  <c r="T53" i="46"/>
  <c r="S53" i="46"/>
  <c r="R53" i="46"/>
  <c r="P53" i="46"/>
  <c r="J53" i="46"/>
  <c r="S52" i="46"/>
  <c r="R52" i="46"/>
  <c r="P52" i="46"/>
  <c r="J52" i="46"/>
  <c r="S51" i="46"/>
  <c r="R51" i="46"/>
  <c r="P51" i="46"/>
  <c r="J51" i="46"/>
  <c r="S49" i="46"/>
  <c r="R49" i="46"/>
  <c r="P49" i="46"/>
  <c r="J49" i="46"/>
  <c r="S48" i="46"/>
  <c r="R48" i="46"/>
  <c r="P48" i="46"/>
  <c r="J48" i="46"/>
  <c r="S47" i="46"/>
  <c r="R47" i="46"/>
  <c r="P47" i="46"/>
  <c r="J47" i="46"/>
  <c r="O46" i="46"/>
  <c r="I46" i="46"/>
  <c r="S46" i="46"/>
  <c r="R46" i="46"/>
  <c r="P46" i="46"/>
  <c r="J46" i="46"/>
  <c r="S45" i="46"/>
  <c r="R45" i="46"/>
  <c r="P45" i="46"/>
  <c r="J45" i="46"/>
  <c r="S44" i="46"/>
  <c r="R44" i="46"/>
  <c r="P44" i="46"/>
  <c r="J44" i="46"/>
  <c r="O38" i="46"/>
  <c r="I38" i="46"/>
  <c r="K38" i="46"/>
  <c r="Q38" i="46"/>
  <c r="T38" i="46"/>
  <c r="S38" i="46"/>
  <c r="R38" i="46"/>
  <c r="P38" i="46"/>
  <c r="J38"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O37" i="46"/>
  <c r="I37" i="46"/>
  <c r="K37" i="46"/>
  <c r="Q37" i="46"/>
  <c r="T37" i="46"/>
  <c r="S37" i="46"/>
  <c r="R37" i="46"/>
  <c r="P37" i="46"/>
  <c r="J37" i="46"/>
  <c r="O36" i="46"/>
  <c r="I36" i="46"/>
  <c r="K36" i="46"/>
  <c r="Q36" i="46"/>
  <c r="T36" i="46"/>
  <c r="S36" i="46"/>
  <c r="R36" i="46"/>
  <c r="P36" i="46"/>
  <c r="J36" i="46"/>
  <c r="O35" i="46"/>
  <c r="I35" i="46"/>
  <c r="K35" i="46"/>
  <c r="Q35" i="46"/>
  <c r="T35" i="46"/>
  <c r="S35" i="46"/>
  <c r="R35" i="46"/>
  <c r="P35" i="46"/>
  <c r="J35" i="46"/>
  <c r="O34" i="46"/>
  <c r="I34" i="46"/>
  <c r="K34" i="46"/>
  <c r="Q34" i="46"/>
  <c r="T34" i="46"/>
  <c r="S34" i="46"/>
  <c r="R34" i="46"/>
  <c r="P34" i="46"/>
  <c r="J34" i="46"/>
  <c r="O33" i="46"/>
  <c r="I33" i="46"/>
  <c r="K33" i="46"/>
  <c r="Q33" i="46"/>
  <c r="T33" i="46"/>
  <c r="S33" i="46"/>
  <c r="R33" i="46"/>
  <c r="P33" i="46"/>
  <c r="J33" i="46"/>
  <c r="O32" i="46"/>
  <c r="I32" i="46"/>
  <c r="K32" i="46"/>
  <c r="Q32" i="46"/>
  <c r="T32" i="46"/>
  <c r="S32" i="46"/>
  <c r="R32" i="46"/>
  <c r="P32" i="46"/>
  <c r="J32" i="46"/>
  <c r="O31" i="46"/>
  <c r="I31" i="46"/>
  <c r="K31" i="46"/>
  <c r="Q31" i="46"/>
  <c r="T31" i="46"/>
  <c r="S31" i="46"/>
  <c r="R31" i="46"/>
  <c r="P31" i="46"/>
  <c r="J31" i="46"/>
  <c r="O30" i="46"/>
  <c r="I30" i="46"/>
  <c r="K30" i="46"/>
  <c r="Q30" i="46"/>
  <c r="T30" i="46"/>
  <c r="S30" i="46"/>
  <c r="R30" i="46"/>
  <c r="P30" i="46"/>
  <c r="J30" i="46"/>
  <c r="O29" i="46"/>
  <c r="I29" i="46"/>
  <c r="K29" i="46"/>
  <c r="Q29" i="46"/>
  <c r="T29" i="46"/>
  <c r="S29" i="46"/>
  <c r="R29" i="46"/>
  <c r="P29" i="46"/>
  <c r="J29" i="46"/>
  <c r="O28" i="46"/>
  <c r="I28" i="46"/>
  <c r="K28" i="46"/>
  <c r="Q28" i="46"/>
  <c r="T28" i="46"/>
  <c r="S28" i="46"/>
  <c r="R28" i="46"/>
  <c r="P28" i="46"/>
  <c r="J28" i="46"/>
  <c r="S27" i="46"/>
  <c r="R27" i="46"/>
  <c r="P27" i="46"/>
  <c r="J27" i="46"/>
  <c r="S26" i="46"/>
  <c r="R26" i="46"/>
  <c r="P26" i="46"/>
  <c r="J26" i="46"/>
  <c r="S25" i="46"/>
  <c r="R25" i="46"/>
  <c r="P25" i="46"/>
  <c r="J25" i="46"/>
  <c r="S24" i="46"/>
  <c r="R24" i="46"/>
  <c r="P24" i="46"/>
  <c r="J24" i="46"/>
  <c r="S23" i="46"/>
  <c r="R23" i="46"/>
  <c r="P23" i="46"/>
  <c r="J23" i="46"/>
  <c r="S22" i="46"/>
  <c r="R22" i="46"/>
  <c r="P22" i="46"/>
  <c r="J22" i="46"/>
  <c r="S21" i="46"/>
  <c r="R21" i="46"/>
  <c r="P21" i="46"/>
  <c r="J21" i="46"/>
  <c r="S20" i="46"/>
  <c r="R20" i="46"/>
  <c r="P20" i="46"/>
  <c r="J20" i="46"/>
  <c r="S19" i="46"/>
  <c r="R19" i="46"/>
  <c r="P19" i="46"/>
  <c r="J19" i="46"/>
  <c r="S18" i="46"/>
  <c r="R18" i="46"/>
  <c r="P18" i="46"/>
  <c r="J18" i="46"/>
  <c r="S17" i="46"/>
  <c r="R17" i="46"/>
  <c r="P17" i="46"/>
  <c r="J17" i="46"/>
  <c r="S16" i="46"/>
  <c r="R16" i="46"/>
  <c r="P16" i="46"/>
  <c r="J16" i="46"/>
  <c r="S15" i="46"/>
  <c r="R15" i="46"/>
  <c r="P15" i="46"/>
  <c r="J15" i="46"/>
  <c r="S14" i="46"/>
  <c r="R14" i="46"/>
  <c r="P14" i="46"/>
  <c r="J14" i="46"/>
  <c r="S13" i="46"/>
  <c r="R13" i="46"/>
  <c r="P13" i="46"/>
  <c r="J13" i="46"/>
  <c r="S12" i="46"/>
  <c r="R12" i="46"/>
  <c r="P12" i="46"/>
  <c r="J12" i="46"/>
  <c r="S11" i="46"/>
  <c r="R11" i="46"/>
  <c r="P11" i="46"/>
  <c r="J11" i="46"/>
  <c r="S10" i="46"/>
  <c r="R10" i="46"/>
  <c r="P10" i="46"/>
  <c r="J10" i="46"/>
  <c r="S9" i="46"/>
  <c r="R9" i="46"/>
  <c r="P9" i="46"/>
  <c r="J9" i="46"/>
  <c r="O6" i="46"/>
  <c r="I6" i="46"/>
  <c r="S165" i="48"/>
  <c r="M111" i="48"/>
  <c r="N111" i="48"/>
  <c r="O165" i="48"/>
  <c r="G111" i="48"/>
  <c r="H111" i="48"/>
  <c r="I165" i="48"/>
  <c r="R165" i="48"/>
  <c r="P165" i="48"/>
  <c r="J165" i="48"/>
  <c r="A152" i="48"/>
  <c r="A153" i="48"/>
  <c r="A154" i="48"/>
  <c r="A155" i="48"/>
  <c r="A156" i="48"/>
  <c r="A157" i="48"/>
  <c r="A158" i="48"/>
  <c r="A159" i="48"/>
  <c r="A160" i="48"/>
  <c r="A161" i="48"/>
  <c r="A162" i="48"/>
  <c r="A163" i="48"/>
  <c r="A164" i="48"/>
  <c r="A165" i="48"/>
  <c r="S164" i="48"/>
  <c r="O164" i="48"/>
  <c r="I164" i="48"/>
  <c r="R164" i="48"/>
  <c r="P164" i="48"/>
  <c r="J164" i="48"/>
  <c r="S163" i="48"/>
  <c r="O163" i="48"/>
  <c r="I163" i="48"/>
  <c r="R163" i="48"/>
  <c r="P163" i="48"/>
  <c r="J163" i="48"/>
  <c r="S162" i="48"/>
  <c r="O162" i="48"/>
  <c r="I162" i="48"/>
  <c r="R162" i="48"/>
  <c r="P162" i="48"/>
  <c r="J162" i="48"/>
  <c r="S161" i="48"/>
  <c r="O161" i="48"/>
  <c r="I161" i="48"/>
  <c r="R161" i="48"/>
  <c r="P161" i="48"/>
  <c r="J161" i="48"/>
  <c r="S160" i="48"/>
  <c r="O160" i="48"/>
  <c r="I160" i="48"/>
  <c r="R160" i="48"/>
  <c r="P160" i="48"/>
  <c r="J160" i="48"/>
  <c r="S159" i="48"/>
  <c r="O159" i="48"/>
  <c r="I159" i="48"/>
  <c r="R159" i="48"/>
  <c r="P159" i="48"/>
  <c r="J159" i="48"/>
  <c r="S158" i="48"/>
  <c r="O158" i="48"/>
  <c r="I158" i="48"/>
  <c r="R158" i="48"/>
  <c r="P158" i="48"/>
  <c r="J158" i="48"/>
  <c r="S157" i="48"/>
  <c r="O157" i="48"/>
  <c r="I157" i="48"/>
  <c r="R157" i="48"/>
  <c r="P157" i="48"/>
  <c r="J157" i="48"/>
  <c r="S156" i="48"/>
  <c r="O156" i="48"/>
  <c r="I156" i="48"/>
  <c r="R156" i="48"/>
  <c r="P156" i="48"/>
  <c r="J156" i="48"/>
  <c r="S155" i="48"/>
  <c r="O155" i="48"/>
  <c r="I155" i="48"/>
  <c r="R155" i="48"/>
  <c r="P155" i="48"/>
  <c r="J155" i="48"/>
  <c r="S154" i="48"/>
  <c r="O154" i="48"/>
  <c r="I154" i="48"/>
  <c r="R154" i="48"/>
  <c r="P154" i="48"/>
  <c r="J154" i="48"/>
  <c r="S153" i="48"/>
  <c r="O153" i="48"/>
  <c r="I153" i="48"/>
  <c r="R153" i="48"/>
  <c r="P153" i="48"/>
  <c r="J153" i="48"/>
  <c r="S152" i="48"/>
  <c r="O152" i="48"/>
  <c r="I152" i="48"/>
  <c r="R152" i="48"/>
  <c r="P152" i="48"/>
  <c r="J152" i="48"/>
  <c r="S151" i="48"/>
  <c r="O151" i="48"/>
  <c r="I151" i="48"/>
  <c r="R151" i="48"/>
  <c r="P151" i="48"/>
  <c r="J151" i="48"/>
  <c r="S149" i="48"/>
  <c r="O149" i="48"/>
  <c r="I149" i="48"/>
  <c r="R149" i="48"/>
  <c r="P149" i="48"/>
  <c r="J149" i="48"/>
  <c r="A136" i="48"/>
  <c r="A137" i="48"/>
  <c r="A138" i="48"/>
  <c r="A139" i="48"/>
  <c r="A140" i="48"/>
  <c r="A141" i="48"/>
  <c r="A142" i="48"/>
  <c r="A143" i="48"/>
  <c r="A144" i="48"/>
  <c r="A145" i="48"/>
  <c r="A146" i="48"/>
  <c r="A147" i="48"/>
  <c r="A148" i="48"/>
  <c r="A149" i="48"/>
  <c r="S148" i="48"/>
  <c r="O148" i="48"/>
  <c r="I148" i="48"/>
  <c r="R148" i="48"/>
  <c r="P148" i="48"/>
  <c r="J148" i="48"/>
  <c r="S147" i="48"/>
  <c r="O147" i="48"/>
  <c r="I147" i="48"/>
  <c r="R147" i="48"/>
  <c r="P147" i="48"/>
  <c r="J147" i="48"/>
  <c r="S146" i="48"/>
  <c r="O146" i="48"/>
  <c r="I146" i="48"/>
  <c r="R146" i="48"/>
  <c r="P146" i="48"/>
  <c r="J146" i="48"/>
  <c r="S145" i="48"/>
  <c r="O145" i="48"/>
  <c r="I145" i="48"/>
  <c r="R145" i="48"/>
  <c r="P145" i="48"/>
  <c r="J145" i="48"/>
  <c r="S144" i="48"/>
  <c r="O144" i="48"/>
  <c r="I144" i="48"/>
  <c r="R144" i="48"/>
  <c r="P144" i="48"/>
  <c r="J144" i="48"/>
  <c r="S143" i="48"/>
  <c r="O143" i="48"/>
  <c r="I143" i="48"/>
  <c r="R143" i="48"/>
  <c r="P143" i="48"/>
  <c r="J143" i="48"/>
  <c r="S142" i="48"/>
  <c r="O142" i="48"/>
  <c r="I142" i="48"/>
  <c r="R142" i="48"/>
  <c r="P142" i="48"/>
  <c r="J142" i="48"/>
  <c r="S141" i="48"/>
  <c r="O141" i="48"/>
  <c r="I141" i="48"/>
  <c r="R141" i="48"/>
  <c r="P141" i="48"/>
  <c r="J141" i="48"/>
  <c r="S140" i="48"/>
  <c r="O140" i="48"/>
  <c r="I140" i="48"/>
  <c r="R140" i="48"/>
  <c r="P140" i="48"/>
  <c r="J140" i="48"/>
  <c r="S139" i="48"/>
  <c r="O139" i="48"/>
  <c r="I139" i="48"/>
  <c r="R139" i="48"/>
  <c r="P139" i="48"/>
  <c r="J139" i="48"/>
  <c r="S138" i="48"/>
  <c r="O138" i="48"/>
  <c r="I138" i="48"/>
  <c r="R138" i="48"/>
  <c r="P138" i="48"/>
  <c r="J138" i="48"/>
  <c r="S137" i="48"/>
  <c r="O137" i="48"/>
  <c r="I137" i="48"/>
  <c r="R137" i="48"/>
  <c r="P137" i="48"/>
  <c r="J137" i="48"/>
  <c r="S136" i="48"/>
  <c r="O136" i="48"/>
  <c r="I136" i="48"/>
  <c r="R136" i="48"/>
  <c r="P136" i="48"/>
  <c r="J136" i="48"/>
  <c r="S135" i="48"/>
  <c r="O135" i="48"/>
  <c r="I135" i="48"/>
  <c r="R135" i="48"/>
  <c r="P135" i="48"/>
  <c r="J135" i="48"/>
  <c r="S133" i="48"/>
  <c r="O133" i="48"/>
  <c r="I133" i="48"/>
  <c r="R133" i="48"/>
  <c r="P133" i="48"/>
  <c r="J133" i="48"/>
  <c r="A115" i="48"/>
  <c r="A116" i="48"/>
  <c r="A117" i="48"/>
  <c r="A118" i="48"/>
  <c r="A119" i="48"/>
  <c r="A120" i="48"/>
  <c r="A121" i="48"/>
  <c r="A122" i="48"/>
  <c r="A123" i="48"/>
  <c r="A124" i="48"/>
  <c r="A125" i="48"/>
  <c r="A126" i="48"/>
  <c r="A127" i="48"/>
  <c r="A128" i="48"/>
  <c r="A129" i="48"/>
  <c r="A130" i="48"/>
  <c r="A131" i="48"/>
  <c r="A132" i="48"/>
  <c r="A133" i="48"/>
  <c r="S132" i="48"/>
  <c r="O132" i="48"/>
  <c r="I132" i="48"/>
  <c r="R132" i="48"/>
  <c r="P132" i="48"/>
  <c r="J132" i="48"/>
  <c r="S131" i="48"/>
  <c r="O131" i="48"/>
  <c r="I131" i="48"/>
  <c r="R131" i="48"/>
  <c r="P131" i="48"/>
  <c r="J131" i="48"/>
  <c r="S130" i="48"/>
  <c r="O130" i="48"/>
  <c r="I130" i="48"/>
  <c r="R130" i="48"/>
  <c r="P130" i="48"/>
  <c r="J130" i="48"/>
  <c r="S129" i="48"/>
  <c r="O129" i="48"/>
  <c r="I129" i="48"/>
  <c r="R129" i="48"/>
  <c r="P129" i="48"/>
  <c r="J129" i="48"/>
  <c r="S128" i="48"/>
  <c r="O128" i="48"/>
  <c r="I128" i="48"/>
  <c r="R128" i="48"/>
  <c r="P128" i="48"/>
  <c r="J128" i="48"/>
  <c r="S127" i="48"/>
  <c r="O127" i="48"/>
  <c r="I127" i="48"/>
  <c r="R127" i="48"/>
  <c r="P127" i="48"/>
  <c r="J127" i="48"/>
  <c r="S126" i="48"/>
  <c r="O126" i="48"/>
  <c r="I126" i="48"/>
  <c r="R126" i="48"/>
  <c r="P126" i="48"/>
  <c r="J126" i="48"/>
  <c r="S125" i="48"/>
  <c r="O125" i="48"/>
  <c r="I125" i="48"/>
  <c r="R125" i="48"/>
  <c r="P125" i="48"/>
  <c r="J125" i="48"/>
  <c r="S124" i="48"/>
  <c r="O124" i="48"/>
  <c r="I124" i="48"/>
  <c r="R124" i="48"/>
  <c r="P124" i="48"/>
  <c r="J124" i="48"/>
  <c r="S123" i="48"/>
  <c r="O123" i="48"/>
  <c r="I123" i="48"/>
  <c r="R123" i="48"/>
  <c r="P123" i="48"/>
  <c r="J123" i="48"/>
  <c r="S122" i="48"/>
  <c r="O122" i="48"/>
  <c r="I122" i="48"/>
  <c r="R122" i="48"/>
  <c r="P122" i="48"/>
  <c r="J122" i="48"/>
  <c r="S121" i="48"/>
  <c r="O121" i="48"/>
  <c r="I121" i="48"/>
  <c r="R121" i="48"/>
  <c r="P121" i="48"/>
  <c r="J121" i="48"/>
  <c r="S120" i="48"/>
  <c r="O120" i="48"/>
  <c r="I120" i="48"/>
  <c r="R120" i="48"/>
  <c r="P120" i="48"/>
  <c r="J120" i="48"/>
  <c r="S119" i="48"/>
  <c r="O119" i="48"/>
  <c r="I119" i="48"/>
  <c r="R119" i="48"/>
  <c r="P119" i="48"/>
  <c r="J119" i="48"/>
  <c r="S118" i="48"/>
  <c r="O118" i="48"/>
  <c r="I118" i="48"/>
  <c r="R118" i="48"/>
  <c r="P118" i="48"/>
  <c r="J118" i="48"/>
  <c r="S117" i="48"/>
  <c r="O117" i="48"/>
  <c r="I117" i="48"/>
  <c r="R117" i="48"/>
  <c r="P117" i="48"/>
  <c r="J117" i="48"/>
  <c r="S116" i="48"/>
  <c r="O116" i="48"/>
  <c r="I116" i="48"/>
  <c r="R116" i="48"/>
  <c r="P116" i="48"/>
  <c r="J116" i="48"/>
  <c r="S115" i="48"/>
  <c r="O115" i="48"/>
  <c r="I115" i="48"/>
  <c r="R115" i="48"/>
  <c r="P115" i="48"/>
  <c r="J115" i="48"/>
  <c r="S114" i="48"/>
  <c r="O114" i="48"/>
  <c r="I114" i="48"/>
  <c r="R114" i="48"/>
  <c r="P114" i="48"/>
  <c r="J114" i="48"/>
  <c r="S108" i="48"/>
  <c r="M76" i="48"/>
  <c r="N76" i="48"/>
  <c r="O108" i="48"/>
  <c r="G76" i="48"/>
  <c r="H76" i="48"/>
  <c r="I108" i="48"/>
  <c r="R108" i="48"/>
  <c r="P108" i="48"/>
  <c r="J108"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S107" i="48"/>
  <c r="O107" i="48"/>
  <c r="I107" i="48"/>
  <c r="R107" i="48"/>
  <c r="P107" i="48"/>
  <c r="J107" i="48"/>
  <c r="S106" i="48"/>
  <c r="O106" i="48"/>
  <c r="I106" i="48"/>
  <c r="R106" i="48"/>
  <c r="P106" i="48"/>
  <c r="J106" i="48"/>
  <c r="S105" i="48"/>
  <c r="O105" i="48"/>
  <c r="I105" i="48"/>
  <c r="R105" i="48"/>
  <c r="P105" i="48"/>
  <c r="J105" i="48"/>
  <c r="S104" i="48"/>
  <c r="O104" i="48"/>
  <c r="I104" i="48"/>
  <c r="R104" i="48"/>
  <c r="P104" i="48"/>
  <c r="J104" i="48"/>
  <c r="S103" i="48"/>
  <c r="O103" i="48"/>
  <c r="I103" i="48"/>
  <c r="R103" i="48"/>
  <c r="P103" i="48"/>
  <c r="J103" i="48"/>
  <c r="S102" i="48"/>
  <c r="O102" i="48"/>
  <c r="I102" i="48"/>
  <c r="R102" i="48"/>
  <c r="P102" i="48"/>
  <c r="J102" i="48"/>
  <c r="S101" i="48"/>
  <c r="O101" i="48"/>
  <c r="I101" i="48"/>
  <c r="R101" i="48"/>
  <c r="P101" i="48"/>
  <c r="J101" i="48"/>
  <c r="S100" i="48"/>
  <c r="O100" i="48"/>
  <c r="I100" i="48"/>
  <c r="R100" i="48"/>
  <c r="P100" i="48"/>
  <c r="J100" i="48"/>
  <c r="S99" i="48"/>
  <c r="O99" i="48"/>
  <c r="I99" i="48"/>
  <c r="R99" i="48"/>
  <c r="P99" i="48"/>
  <c r="J99" i="48"/>
  <c r="S98" i="48"/>
  <c r="O98" i="48"/>
  <c r="I98" i="48"/>
  <c r="R98" i="48"/>
  <c r="P98" i="48"/>
  <c r="J98" i="48"/>
  <c r="S97" i="48"/>
  <c r="O97" i="48"/>
  <c r="I97" i="48"/>
  <c r="R97" i="48"/>
  <c r="P97" i="48"/>
  <c r="J97" i="48"/>
  <c r="S96" i="48"/>
  <c r="O96" i="48"/>
  <c r="I96" i="48"/>
  <c r="R96" i="48"/>
  <c r="P96" i="48"/>
  <c r="J96" i="48"/>
  <c r="S95" i="48"/>
  <c r="O95" i="48"/>
  <c r="I95" i="48"/>
  <c r="R95" i="48"/>
  <c r="P95" i="48"/>
  <c r="J95" i="48"/>
  <c r="S94" i="48"/>
  <c r="O94" i="48"/>
  <c r="I94" i="48"/>
  <c r="R94" i="48"/>
  <c r="P94" i="48"/>
  <c r="J94" i="48"/>
  <c r="S93" i="48"/>
  <c r="O93" i="48"/>
  <c r="I93" i="48"/>
  <c r="R93" i="48"/>
  <c r="P93" i="48"/>
  <c r="J93" i="48"/>
  <c r="S92" i="48"/>
  <c r="O92" i="48"/>
  <c r="I92" i="48"/>
  <c r="R92" i="48"/>
  <c r="P92" i="48"/>
  <c r="J92" i="48"/>
  <c r="S91" i="48"/>
  <c r="O91" i="48"/>
  <c r="I91" i="48"/>
  <c r="R91" i="48"/>
  <c r="P91" i="48"/>
  <c r="J91" i="48"/>
  <c r="S90" i="48"/>
  <c r="O90" i="48"/>
  <c r="I90" i="48"/>
  <c r="R90" i="48"/>
  <c r="P90" i="48"/>
  <c r="J90" i="48"/>
  <c r="S89" i="48"/>
  <c r="O89" i="48"/>
  <c r="I89" i="48"/>
  <c r="R89" i="48"/>
  <c r="P89" i="48"/>
  <c r="J89" i="48"/>
  <c r="S88" i="48"/>
  <c r="O88" i="48"/>
  <c r="I88" i="48"/>
  <c r="R88" i="48"/>
  <c r="P88" i="48"/>
  <c r="J88" i="48"/>
  <c r="S87" i="48"/>
  <c r="O87" i="48"/>
  <c r="I87" i="48"/>
  <c r="R87" i="48"/>
  <c r="P87" i="48"/>
  <c r="J87" i="48"/>
  <c r="S86" i="48"/>
  <c r="O86" i="48"/>
  <c r="I86" i="48"/>
  <c r="R86" i="48"/>
  <c r="P86" i="48"/>
  <c r="J86" i="48"/>
  <c r="S85" i="48"/>
  <c r="O85" i="48"/>
  <c r="I85" i="48"/>
  <c r="R85" i="48"/>
  <c r="P85" i="48"/>
  <c r="J85" i="48"/>
  <c r="S84" i="48"/>
  <c r="O84" i="48"/>
  <c r="I84" i="48"/>
  <c r="R84" i="48"/>
  <c r="P84" i="48"/>
  <c r="J84" i="48"/>
  <c r="S83" i="48"/>
  <c r="O83" i="48"/>
  <c r="I83" i="48"/>
  <c r="R83" i="48"/>
  <c r="P83" i="48"/>
  <c r="J83" i="48"/>
  <c r="S82" i="48"/>
  <c r="O82" i="48"/>
  <c r="I82" i="48"/>
  <c r="R82" i="48"/>
  <c r="P82" i="48"/>
  <c r="J82" i="48"/>
  <c r="S81" i="48"/>
  <c r="O81" i="48"/>
  <c r="I81" i="48"/>
  <c r="R81" i="48"/>
  <c r="P81" i="48"/>
  <c r="J81" i="48"/>
  <c r="S80" i="48"/>
  <c r="O80" i="48"/>
  <c r="I80" i="48"/>
  <c r="R80" i="48"/>
  <c r="P80" i="48"/>
  <c r="J80" i="48"/>
  <c r="S79" i="48"/>
  <c r="O79" i="48"/>
  <c r="I79" i="48"/>
  <c r="R79" i="48"/>
  <c r="P79" i="48"/>
  <c r="J79" i="48"/>
  <c r="M41" i="48"/>
  <c r="N41" i="48"/>
  <c r="O73" i="48"/>
  <c r="G41" i="48"/>
  <c r="H41" i="48"/>
  <c r="I73" i="48"/>
  <c r="T73" i="48"/>
  <c r="S73" i="48"/>
  <c r="R73" i="48"/>
  <c r="Q73" i="48"/>
  <c r="P73" i="48"/>
  <c r="K73" i="48"/>
  <c r="J73"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O72" i="48"/>
  <c r="I72" i="48"/>
  <c r="T72" i="48"/>
  <c r="S72" i="48"/>
  <c r="R72" i="48"/>
  <c r="Q72" i="48"/>
  <c r="P72" i="48"/>
  <c r="K72" i="48"/>
  <c r="J72" i="48"/>
  <c r="O71" i="48"/>
  <c r="I71" i="48"/>
  <c r="T71" i="48"/>
  <c r="S71" i="48"/>
  <c r="R71" i="48"/>
  <c r="Q71" i="48"/>
  <c r="P71" i="48"/>
  <c r="K71" i="48"/>
  <c r="J71" i="48"/>
  <c r="O70" i="48"/>
  <c r="I70" i="48"/>
  <c r="T70" i="48"/>
  <c r="S70" i="48"/>
  <c r="R70" i="48"/>
  <c r="Q70" i="48"/>
  <c r="P70" i="48"/>
  <c r="K70" i="48"/>
  <c r="J70" i="48"/>
  <c r="O69" i="48"/>
  <c r="I69" i="48"/>
  <c r="T69" i="48"/>
  <c r="S69" i="48"/>
  <c r="R69" i="48"/>
  <c r="Q69" i="48"/>
  <c r="P69" i="48"/>
  <c r="K69" i="48"/>
  <c r="J69" i="48"/>
  <c r="O68" i="48"/>
  <c r="I68" i="48"/>
  <c r="T68" i="48"/>
  <c r="S68" i="48"/>
  <c r="R68" i="48"/>
  <c r="Q68" i="48"/>
  <c r="P68" i="48"/>
  <c r="K68" i="48"/>
  <c r="J68" i="48"/>
  <c r="O67" i="48"/>
  <c r="I67" i="48"/>
  <c r="T67" i="48"/>
  <c r="S67" i="48"/>
  <c r="R67" i="48"/>
  <c r="Q67" i="48"/>
  <c r="P67" i="48"/>
  <c r="K67" i="48"/>
  <c r="J67" i="48"/>
  <c r="O66" i="48"/>
  <c r="I66" i="48"/>
  <c r="T66" i="48"/>
  <c r="S66" i="48"/>
  <c r="R66" i="48"/>
  <c r="Q66" i="48"/>
  <c r="P66" i="48"/>
  <c r="K66" i="48"/>
  <c r="J66" i="48"/>
  <c r="O65" i="48"/>
  <c r="I65" i="48"/>
  <c r="T65" i="48"/>
  <c r="S65" i="48"/>
  <c r="R65" i="48"/>
  <c r="Q65" i="48"/>
  <c r="P65" i="48"/>
  <c r="K65" i="48"/>
  <c r="J65" i="48"/>
  <c r="O64" i="48"/>
  <c r="I64" i="48"/>
  <c r="T64" i="48"/>
  <c r="S64" i="48"/>
  <c r="R64" i="48"/>
  <c r="Q64" i="48"/>
  <c r="P64" i="48"/>
  <c r="K64" i="48"/>
  <c r="J64" i="48"/>
  <c r="O63" i="48"/>
  <c r="I63" i="48"/>
  <c r="T63" i="48"/>
  <c r="S63" i="48"/>
  <c r="R63" i="48"/>
  <c r="Q63" i="48"/>
  <c r="P63" i="48"/>
  <c r="K63" i="48"/>
  <c r="J63" i="48"/>
  <c r="O62" i="48"/>
  <c r="I62" i="48"/>
  <c r="T62" i="48"/>
  <c r="S62" i="48"/>
  <c r="R62" i="48"/>
  <c r="Q62" i="48"/>
  <c r="P62" i="48"/>
  <c r="K62" i="48"/>
  <c r="J62" i="48"/>
  <c r="O61" i="48"/>
  <c r="I61" i="48"/>
  <c r="T61" i="48"/>
  <c r="S61" i="48"/>
  <c r="R61" i="48"/>
  <c r="Q61" i="48"/>
  <c r="P61" i="48"/>
  <c r="K61" i="48"/>
  <c r="J61" i="48"/>
  <c r="O60" i="48"/>
  <c r="I60" i="48"/>
  <c r="T60" i="48"/>
  <c r="S60" i="48"/>
  <c r="R60" i="48"/>
  <c r="Q60" i="48"/>
  <c r="P60" i="48"/>
  <c r="K60" i="48"/>
  <c r="J60" i="48"/>
  <c r="O59" i="48"/>
  <c r="I59" i="48"/>
  <c r="T59" i="48"/>
  <c r="S59" i="48"/>
  <c r="R59" i="48"/>
  <c r="Q59" i="48"/>
  <c r="P59" i="48"/>
  <c r="K59" i="48"/>
  <c r="J59" i="48"/>
  <c r="O58" i="48"/>
  <c r="I58" i="48"/>
  <c r="T58" i="48"/>
  <c r="S58" i="48"/>
  <c r="R58" i="48"/>
  <c r="Q58" i="48"/>
  <c r="P58" i="48"/>
  <c r="K58" i="48"/>
  <c r="J58" i="48"/>
  <c r="O57" i="48"/>
  <c r="I57" i="48"/>
  <c r="T57" i="48"/>
  <c r="S57" i="48"/>
  <c r="R57" i="48"/>
  <c r="Q57" i="48"/>
  <c r="P57" i="48"/>
  <c r="K57" i="48"/>
  <c r="J57" i="48"/>
  <c r="O56" i="48"/>
  <c r="I56" i="48"/>
  <c r="T56" i="48"/>
  <c r="S56" i="48"/>
  <c r="R56" i="48"/>
  <c r="Q56" i="48"/>
  <c r="P56" i="48"/>
  <c r="K56" i="48"/>
  <c r="J56" i="48"/>
  <c r="O55" i="48"/>
  <c r="I55" i="48"/>
  <c r="T55" i="48"/>
  <c r="S55" i="48"/>
  <c r="R55" i="48"/>
  <c r="Q55" i="48"/>
  <c r="P55" i="48"/>
  <c r="K55" i="48"/>
  <c r="J55" i="48"/>
  <c r="O54" i="48"/>
  <c r="I54" i="48"/>
  <c r="T54" i="48"/>
  <c r="S54" i="48"/>
  <c r="R54" i="48"/>
  <c r="Q54" i="48"/>
  <c r="P54" i="48"/>
  <c r="K54" i="48"/>
  <c r="J54" i="48"/>
  <c r="O53" i="48"/>
  <c r="I53" i="48"/>
  <c r="T53" i="48"/>
  <c r="S53" i="48"/>
  <c r="R53" i="48"/>
  <c r="Q53" i="48"/>
  <c r="P53" i="48"/>
  <c r="K53" i="48"/>
  <c r="J53" i="48"/>
  <c r="O52" i="48"/>
  <c r="I52" i="48"/>
  <c r="T52" i="48"/>
  <c r="S52" i="48"/>
  <c r="R52" i="48"/>
  <c r="Q52" i="48"/>
  <c r="P52" i="48"/>
  <c r="K52" i="48"/>
  <c r="J52" i="48"/>
  <c r="O51" i="48"/>
  <c r="I51" i="48"/>
  <c r="T51" i="48"/>
  <c r="S51" i="48"/>
  <c r="R51" i="48"/>
  <c r="Q51" i="48"/>
  <c r="P51" i="48"/>
  <c r="K51" i="48"/>
  <c r="J51" i="48"/>
  <c r="O50" i="48"/>
  <c r="I50" i="48"/>
  <c r="T50" i="48"/>
  <c r="S50" i="48"/>
  <c r="R50" i="48"/>
  <c r="Q50" i="48"/>
  <c r="P50" i="48"/>
  <c r="K50" i="48"/>
  <c r="J50" i="48"/>
  <c r="O49" i="48"/>
  <c r="I49" i="48"/>
  <c r="T49" i="48"/>
  <c r="S49" i="48"/>
  <c r="R49" i="48"/>
  <c r="Q49" i="48"/>
  <c r="P49" i="48"/>
  <c r="K49" i="48"/>
  <c r="J49" i="48"/>
  <c r="O48" i="48"/>
  <c r="I48" i="48"/>
  <c r="T48" i="48"/>
  <c r="S48" i="48"/>
  <c r="R48" i="48"/>
  <c r="Q48" i="48"/>
  <c r="P48" i="48"/>
  <c r="K48" i="48"/>
  <c r="J48" i="48"/>
  <c r="O47" i="48"/>
  <c r="I47" i="48"/>
  <c r="T47" i="48"/>
  <c r="S47" i="48"/>
  <c r="R47" i="48"/>
  <c r="Q47" i="48"/>
  <c r="P47" i="48"/>
  <c r="K47" i="48"/>
  <c r="J47" i="48"/>
  <c r="O46" i="48"/>
  <c r="I46" i="48"/>
  <c r="T46" i="48"/>
  <c r="S46" i="48"/>
  <c r="R46" i="48"/>
  <c r="Q46" i="48"/>
  <c r="P46" i="48"/>
  <c r="K46" i="48"/>
  <c r="J46" i="48"/>
  <c r="O45" i="48"/>
  <c r="I45" i="48"/>
  <c r="T45" i="48"/>
  <c r="S45" i="48"/>
  <c r="R45" i="48"/>
  <c r="Q45" i="48"/>
  <c r="P45" i="48"/>
  <c r="K45" i="48"/>
  <c r="J45" i="48"/>
  <c r="O44" i="48"/>
  <c r="I44" i="48"/>
  <c r="T44" i="48"/>
  <c r="S44" i="48"/>
  <c r="R44" i="48"/>
  <c r="Q44" i="48"/>
  <c r="P44" i="48"/>
  <c r="K44" i="48"/>
  <c r="J44" i="48"/>
  <c r="M6" i="48"/>
  <c r="N6" i="48"/>
  <c r="O38" i="48"/>
  <c r="G6" i="48"/>
  <c r="H6" i="48"/>
  <c r="I38" i="48"/>
  <c r="K38" i="48"/>
  <c r="Q38" i="48"/>
  <c r="T38" i="48"/>
  <c r="S38" i="48"/>
  <c r="R38" i="48"/>
  <c r="P38" i="48"/>
  <c r="J38"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O37" i="48"/>
  <c r="I37" i="48"/>
  <c r="K37" i="48"/>
  <c r="Q37" i="48"/>
  <c r="T37" i="48"/>
  <c r="S37" i="48"/>
  <c r="R37" i="48"/>
  <c r="P37" i="48"/>
  <c r="J37" i="48"/>
  <c r="O36" i="48"/>
  <c r="I36" i="48"/>
  <c r="K36" i="48"/>
  <c r="Q36" i="48"/>
  <c r="T36" i="48"/>
  <c r="S36" i="48"/>
  <c r="R36" i="48"/>
  <c r="P36" i="48"/>
  <c r="J36" i="48"/>
  <c r="O35" i="48"/>
  <c r="I35" i="48"/>
  <c r="K35" i="48"/>
  <c r="Q35" i="48"/>
  <c r="T35" i="48"/>
  <c r="S35" i="48"/>
  <c r="R35" i="48"/>
  <c r="P35" i="48"/>
  <c r="J35" i="48"/>
  <c r="O34" i="48"/>
  <c r="I34" i="48"/>
  <c r="K34" i="48"/>
  <c r="Q34" i="48"/>
  <c r="T34" i="48"/>
  <c r="S34" i="48"/>
  <c r="R34" i="48"/>
  <c r="P34" i="48"/>
  <c r="J34" i="48"/>
  <c r="O33" i="48"/>
  <c r="I33" i="48"/>
  <c r="K33" i="48"/>
  <c r="Q33" i="48"/>
  <c r="T33" i="48"/>
  <c r="S33" i="48"/>
  <c r="R33" i="48"/>
  <c r="P33" i="48"/>
  <c r="J33" i="48"/>
  <c r="O32" i="48"/>
  <c r="I32" i="48"/>
  <c r="K32" i="48"/>
  <c r="Q32" i="48"/>
  <c r="T32" i="48"/>
  <c r="S32" i="48"/>
  <c r="R32" i="48"/>
  <c r="P32" i="48"/>
  <c r="J32" i="48"/>
  <c r="O31" i="48"/>
  <c r="I31" i="48"/>
  <c r="K31" i="48"/>
  <c r="Q31" i="48"/>
  <c r="T31" i="48"/>
  <c r="S31" i="48"/>
  <c r="R31" i="48"/>
  <c r="P31" i="48"/>
  <c r="J31" i="48"/>
  <c r="O30" i="48"/>
  <c r="I30" i="48"/>
  <c r="K30" i="48"/>
  <c r="Q30" i="48"/>
  <c r="T30" i="48"/>
  <c r="S30" i="48"/>
  <c r="R30" i="48"/>
  <c r="P30" i="48"/>
  <c r="J30" i="48"/>
  <c r="O29" i="48"/>
  <c r="I29" i="48"/>
  <c r="K29" i="48"/>
  <c r="Q29" i="48"/>
  <c r="T29" i="48"/>
  <c r="S29" i="48"/>
  <c r="R29" i="48"/>
  <c r="P29" i="48"/>
  <c r="J29" i="48"/>
  <c r="O28" i="48"/>
  <c r="I28" i="48"/>
  <c r="K28" i="48"/>
  <c r="Q28" i="48"/>
  <c r="T28" i="48"/>
  <c r="S28" i="48"/>
  <c r="R28" i="48"/>
  <c r="P28" i="48"/>
  <c r="J28" i="48"/>
  <c r="O27" i="48"/>
  <c r="I27" i="48"/>
  <c r="K27" i="48"/>
  <c r="Q27" i="48"/>
  <c r="T27" i="48"/>
  <c r="S27" i="48"/>
  <c r="R27" i="48"/>
  <c r="P27" i="48"/>
  <c r="J27" i="48"/>
  <c r="O26" i="48"/>
  <c r="I26" i="48"/>
  <c r="K26" i="48"/>
  <c r="Q26" i="48"/>
  <c r="T26" i="48"/>
  <c r="S26" i="48"/>
  <c r="R26" i="48"/>
  <c r="P26" i="48"/>
  <c r="J26" i="48"/>
  <c r="O25" i="48"/>
  <c r="I25" i="48"/>
  <c r="K25" i="48"/>
  <c r="Q25" i="48"/>
  <c r="T25" i="48"/>
  <c r="S25" i="48"/>
  <c r="R25" i="48"/>
  <c r="P25" i="48"/>
  <c r="J25" i="48"/>
  <c r="O24" i="48"/>
  <c r="I24" i="48"/>
  <c r="K24" i="48"/>
  <c r="Q24" i="48"/>
  <c r="T24" i="48"/>
  <c r="S24" i="48"/>
  <c r="R24" i="48"/>
  <c r="P24" i="48"/>
  <c r="J24" i="48"/>
  <c r="O23" i="48"/>
  <c r="I23" i="48"/>
  <c r="K23" i="48"/>
  <c r="Q23" i="48"/>
  <c r="T23" i="48"/>
  <c r="S23" i="48"/>
  <c r="R23" i="48"/>
  <c r="P23" i="48"/>
  <c r="J23" i="48"/>
  <c r="O22" i="48"/>
  <c r="I22" i="48"/>
  <c r="K22" i="48"/>
  <c r="Q22" i="48"/>
  <c r="T22" i="48"/>
  <c r="S22" i="48"/>
  <c r="R22" i="48"/>
  <c r="P22" i="48"/>
  <c r="J22" i="48"/>
  <c r="O21" i="48"/>
  <c r="I21" i="48"/>
  <c r="K21" i="48"/>
  <c r="Q21" i="48"/>
  <c r="T21" i="48"/>
  <c r="S21" i="48"/>
  <c r="R21" i="48"/>
  <c r="P21" i="48"/>
  <c r="J21" i="48"/>
  <c r="O20" i="48"/>
  <c r="I20" i="48"/>
  <c r="K20" i="48"/>
  <c r="Q20" i="48"/>
  <c r="T20" i="48"/>
  <c r="S20" i="48"/>
  <c r="R20" i="48"/>
  <c r="P20" i="48"/>
  <c r="J20" i="48"/>
  <c r="O19" i="48"/>
  <c r="I19" i="48"/>
  <c r="K19" i="48"/>
  <c r="Q19" i="48"/>
  <c r="T19" i="48"/>
  <c r="S19" i="48"/>
  <c r="R19" i="48"/>
  <c r="P19" i="48"/>
  <c r="J19" i="48"/>
  <c r="O18" i="48"/>
  <c r="I18" i="48"/>
  <c r="K18" i="48"/>
  <c r="Q18" i="48"/>
  <c r="T18" i="48"/>
  <c r="S18" i="48"/>
  <c r="R18" i="48"/>
  <c r="P18" i="48"/>
  <c r="J18" i="48"/>
  <c r="O17" i="48"/>
  <c r="I17" i="48"/>
  <c r="K17" i="48"/>
  <c r="Q17" i="48"/>
  <c r="T17" i="48"/>
  <c r="S17" i="48"/>
  <c r="R17" i="48"/>
  <c r="P17" i="48"/>
  <c r="J17" i="48"/>
  <c r="O16" i="48"/>
  <c r="I16" i="48"/>
  <c r="K16" i="48"/>
  <c r="Q16" i="48"/>
  <c r="T16" i="48"/>
  <c r="S16" i="48"/>
  <c r="R16" i="48"/>
  <c r="P16" i="48"/>
  <c r="J16" i="48"/>
  <c r="O15" i="48"/>
  <c r="I15" i="48"/>
  <c r="K15" i="48"/>
  <c r="Q15" i="48"/>
  <c r="T15" i="48"/>
  <c r="S15" i="48"/>
  <c r="R15" i="48"/>
  <c r="P15" i="48"/>
  <c r="J15" i="48"/>
  <c r="O14" i="48"/>
  <c r="I14" i="48"/>
  <c r="K14" i="48"/>
  <c r="Q14" i="48"/>
  <c r="T14" i="48"/>
  <c r="S14" i="48"/>
  <c r="R14" i="48"/>
  <c r="P14" i="48"/>
  <c r="J14" i="48"/>
  <c r="O13" i="48"/>
  <c r="I13" i="48"/>
  <c r="K13" i="48"/>
  <c r="Q13" i="48"/>
  <c r="T13" i="48"/>
  <c r="S13" i="48"/>
  <c r="R13" i="48"/>
  <c r="P13" i="48"/>
  <c r="J13" i="48"/>
  <c r="O12" i="48"/>
  <c r="I12" i="48"/>
  <c r="K12" i="48"/>
  <c r="Q12" i="48"/>
  <c r="T12" i="48"/>
  <c r="S12" i="48"/>
  <c r="R12" i="48"/>
  <c r="P12" i="48"/>
  <c r="J12" i="48"/>
  <c r="O11" i="48"/>
  <c r="I11" i="48"/>
  <c r="K11" i="48"/>
  <c r="Q11" i="48"/>
  <c r="T11" i="48"/>
  <c r="S11" i="48"/>
  <c r="R11" i="48"/>
  <c r="P11" i="48"/>
  <c r="J11" i="48"/>
  <c r="O10" i="48"/>
  <c r="I10" i="48"/>
  <c r="K10" i="48"/>
  <c r="Q10" i="48"/>
  <c r="T10" i="48"/>
  <c r="S10" i="48"/>
  <c r="R10" i="48"/>
  <c r="P10" i="48"/>
  <c r="J10" i="48"/>
  <c r="O9" i="48"/>
  <c r="I9" i="48"/>
  <c r="K9" i="48"/>
  <c r="Q9" i="48"/>
  <c r="T9" i="48"/>
  <c r="S9" i="48"/>
  <c r="R9" i="48"/>
  <c r="P9" i="48"/>
  <c r="J9" i="48"/>
  <c r="O6" i="48"/>
  <c r="I6" i="48"/>
  <c r="S165" i="45"/>
  <c r="M111" i="45"/>
  <c r="N111" i="45"/>
  <c r="O165" i="45"/>
  <c r="G111" i="45"/>
  <c r="H111" i="45"/>
  <c r="I165" i="45"/>
  <c r="R165" i="45"/>
  <c r="P165" i="45"/>
  <c r="J165" i="45"/>
  <c r="A152" i="45"/>
  <c r="A153" i="45"/>
  <c r="A154" i="45"/>
  <c r="A155" i="45"/>
  <c r="A156" i="45"/>
  <c r="A157" i="45"/>
  <c r="A158" i="45"/>
  <c r="A159" i="45"/>
  <c r="A160" i="45"/>
  <c r="A161" i="45"/>
  <c r="A162" i="45"/>
  <c r="A163" i="45"/>
  <c r="A164" i="45"/>
  <c r="A165" i="45"/>
  <c r="S164" i="45"/>
  <c r="O164" i="45"/>
  <c r="I164" i="45"/>
  <c r="R164" i="45"/>
  <c r="P164" i="45"/>
  <c r="J164" i="45"/>
  <c r="S163" i="45"/>
  <c r="O163" i="45"/>
  <c r="I163" i="45"/>
  <c r="R163" i="45"/>
  <c r="P163" i="45"/>
  <c r="J163" i="45"/>
  <c r="S162" i="45"/>
  <c r="O162" i="45"/>
  <c r="I162" i="45"/>
  <c r="R162" i="45"/>
  <c r="P162" i="45"/>
  <c r="J162" i="45"/>
  <c r="S161" i="45"/>
  <c r="O161" i="45"/>
  <c r="I161" i="45"/>
  <c r="R161" i="45"/>
  <c r="P161" i="45"/>
  <c r="J161" i="45"/>
  <c r="S160" i="45"/>
  <c r="O160" i="45"/>
  <c r="I160" i="45"/>
  <c r="R160" i="45"/>
  <c r="P160" i="45"/>
  <c r="J160" i="45"/>
  <c r="S159" i="45"/>
  <c r="O159" i="45"/>
  <c r="I159" i="45"/>
  <c r="R159" i="45"/>
  <c r="P159" i="45"/>
  <c r="J159" i="45"/>
  <c r="S158" i="45"/>
  <c r="O158" i="45"/>
  <c r="I158" i="45"/>
  <c r="R158" i="45"/>
  <c r="P158" i="45"/>
  <c r="J158" i="45"/>
  <c r="S157" i="45"/>
  <c r="O157" i="45"/>
  <c r="I157" i="45"/>
  <c r="R157" i="45"/>
  <c r="P157" i="45"/>
  <c r="J157" i="45"/>
  <c r="S156" i="45"/>
  <c r="O156" i="45"/>
  <c r="I156" i="45"/>
  <c r="R156" i="45"/>
  <c r="P156" i="45"/>
  <c r="J156" i="45"/>
  <c r="S155" i="45"/>
  <c r="O155" i="45"/>
  <c r="I155" i="45"/>
  <c r="R155" i="45"/>
  <c r="P155" i="45"/>
  <c r="J155" i="45"/>
  <c r="S154" i="45"/>
  <c r="O154" i="45"/>
  <c r="I154" i="45"/>
  <c r="R154" i="45"/>
  <c r="P154" i="45"/>
  <c r="J154" i="45"/>
  <c r="S153" i="45"/>
  <c r="O153" i="45"/>
  <c r="I153" i="45"/>
  <c r="R153" i="45"/>
  <c r="P153" i="45"/>
  <c r="J153" i="45"/>
  <c r="S152" i="45"/>
  <c r="O152" i="45"/>
  <c r="I152" i="45"/>
  <c r="R152" i="45"/>
  <c r="P152" i="45"/>
  <c r="J152" i="45"/>
  <c r="S151" i="45"/>
  <c r="O151" i="45"/>
  <c r="I151" i="45"/>
  <c r="R151" i="45"/>
  <c r="P151" i="45"/>
  <c r="J151" i="45"/>
  <c r="S149" i="45"/>
  <c r="O149" i="45"/>
  <c r="I149" i="45"/>
  <c r="R149" i="45"/>
  <c r="P149" i="45"/>
  <c r="J149" i="45"/>
  <c r="A136" i="45"/>
  <c r="A137" i="45"/>
  <c r="A138" i="45"/>
  <c r="A139" i="45"/>
  <c r="A140" i="45"/>
  <c r="A141" i="45"/>
  <c r="A142" i="45"/>
  <c r="A143" i="45"/>
  <c r="A144" i="45"/>
  <c r="A145" i="45"/>
  <c r="A146" i="45"/>
  <c r="A147" i="45"/>
  <c r="A148" i="45"/>
  <c r="A149" i="45"/>
  <c r="S148" i="45"/>
  <c r="O148" i="45"/>
  <c r="I148" i="45"/>
  <c r="R148" i="45"/>
  <c r="P148" i="45"/>
  <c r="J148" i="45"/>
  <c r="S147" i="45"/>
  <c r="O147" i="45"/>
  <c r="I147" i="45"/>
  <c r="R147" i="45"/>
  <c r="P147" i="45"/>
  <c r="J147" i="45"/>
  <c r="S146" i="45"/>
  <c r="O146" i="45"/>
  <c r="I146" i="45"/>
  <c r="R146" i="45"/>
  <c r="P146" i="45"/>
  <c r="J146" i="45"/>
  <c r="S145" i="45"/>
  <c r="O145" i="45"/>
  <c r="I145" i="45"/>
  <c r="R145" i="45"/>
  <c r="P145" i="45"/>
  <c r="J145" i="45"/>
  <c r="S144" i="45"/>
  <c r="O144" i="45"/>
  <c r="I144" i="45"/>
  <c r="R144" i="45"/>
  <c r="P144" i="45"/>
  <c r="J144" i="45"/>
  <c r="S143" i="45"/>
  <c r="O143" i="45"/>
  <c r="I143" i="45"/>
  <c r="R143" i="45"/>
  <c r="P143" i="45"/>
  <c r="J143" i="45"/>
  <c r="S142" i="45"/>
  <c r="O142" i="45"/>
  <c r="I142" i="45"/>
  <c r="R142" i="45"/>
  <c r="P142" i="45"/>
  <c r="J142" i="45"/>
  <c r="S141" i="45"/>
  <c r="O141" i="45"/>
  <c r="I141" i="45"/>
  <c r="R141" i="45"/>
  <c r="P141" i="45"/>
  <c r="J141" i="45"/>
  <c r="S140" i="45"/>
  <c r="O140" i="45"/>
  <c r="I140" i="45"/>
  <c r="R140" i="45"/>
  <c r="P140" i="45"/>
  <c r="J140" i="45"/>
  <c r="S139" i="45"/>
  <c r="O139" i="45"/>
  <c r="I139" i="45"/>
  <c r="R139" i="45"/>
  <c r="P139" i="45"/>
  <c r="J139" i="45"/>
  <c r="S138" i="45"/>
  <c r="O138" i="45"/>
  <c r="I138" i="45"/>
  <c r="R138" i="45"/>
  <c r="P138" i="45"/>
  <c r="J138" i="45"/>
  <c r="S137" i="45"/>
  <c r="O137" i="45"/>
  <c r="I137" i="45"/>
  <c r="R137" i="45"/>
  <c r="P137" i="45"/>
  <c r="J137" i="45"/>
  <c r="S136" i="45"/>
  <c r="O136" i="45"/>
  <c r="I136" i="45"/>
  <c r="R136" i="45"/>
  <c r="P136" i="45"/>
  <c r="J136" i="45"/>
  <c r="S135" i="45"/>
  <c r="O135" i="45"/>
  <c r="I135" i="45"/>
  <c r="R135" i="45"/>
  <c r="P135" i="45"/>
  <c r="J135" i="45"/>
  <c r="S133" i="45"/>
  <c r="O133" i="45"/>
  <c r="I133" i="45"/>
  <c r="R133" i="45"/>
  <c r="P133" i="45"/>
  <c r="J133" i="45"/>
  <c r="A115" i="45"/>
  <c r="A116" i="45"/>
  <c r="A117" i="45"/>
  <c r="A118" i="45"/>
  <c r="A119" i="45"/>
  <c r="A120" i="45"/>
  <c r="A121" i="45"/>
  <c r="A122" i="45"/>
  <c r="A123" i="45"/>
  <c r="A124" i="45"/>
  <c r="A125" i="45"/>
  <c r="A126" i="45"/>
  <c r="A127" i="45"/>
  <c r="A128" i="45"/>
  <c r="A129" i="45"/>
  <c r="A130" i="45"/>
  <c r="A131" i="45"/>
  <c r="A132" i="45"/>
  <c r="A133" i="45"/>
  <c r="S132" i="45"/>
  <c r="O132" i="45"/>
  <c r="I132" i="45"/>
  <c r="R132" i="45"/>
  <c r="P132" i="45"/>
  <c r="J132" i="45"/>
  <c r="S131" i="45"/>
  <c r="O131" i="45"/>
  <c r="I131" i="45"/>
  <c r="R131" i="45"/>
  <c r="P131" i="45"/>
  <c r="J131" i="45"/>
  <c r="S130" i="45"/>
  <c r="O130" i="45"/>
  <c r="I130" i="45"/>
  <c r="R130" i="45"/>
  <c r="P130" i="45"/>
  <c r="J130" i="45"/>
  <c r="S129" i="45"/>
  <c r="O129" i="45"/>
  <c r="I129" i="45"/>
  <c r="R129" i="45"/>
  <c r="P129" i="45"/>
  <c r="J129" i="45"/>
  <c r="S128" i="45"/>
  <c r="O128" i="45"/>
  <c r="I128" i="45"/>
  <c r="R128" i="45"/>
  <c r="P128" i="45"/>
  <c r="J128" i="45"/>
  <c r="S127" i="45"/>
  <c r="O127" i="45"/>
  <c r="I127" i="45"/>
  <c r="R127" i="45"/>
  <c r="P127" i="45"/>
  <c r="J127" i="45"/>
  <c r="S126" i="45"/>
  <c r="O126" i="45"/>
  <c r="I126" i="45"/>
  <c r="R126" i="45"/>
  <c r="P126" i="45"/>
  <c r="J126" i="45"/>
  <c r="S125" i="45"/>
  <c r="O125" i="45"/>
  <c r="I125" i="45"/>
  <c r="R125" i="45"/>
  <c r="P125" i="45"/>
  <c r="J125" i="45"/>
  <c r="S124" i="45"/>
  <c r="O124" i="45"/>
  <c r="I124" i="45"/>
  <c r="R124" i="45"/>
  <c r="P124" i="45"/>
  <c r="J124" i="45"/>
  <c r="S123" i="45"/>
  <c r="O123" i="45"/>
  <c r="I123" i="45"/>
  <c r="R123" i="45"/>
  <c r="P123" i="45"/>
  <c r="J123" i="45"/>
  <c r="S122" i="45"/>
  <c r="O122" i="45"/>
  <c r="I122" i="45"/>
  <c r="R122" i="45"/>
  <c r="P122" i="45"/>
  <c r="J122" i="45"/>
  <c r="S121" i="45"/>
  <c r="O121" i="45"/>
  <c r="I121" i="45"/>
  <c r="R121" i="45"/>
  <c r="P121" i="45"/>
  <c r="J121" i="45"/>
  <c r="S120" i="45"/>
  <c r="O120" i="45"/>
  <c r="I120" i="45"/>
  <c r="R120" i="45"/>
  <c r="P120" i="45"/>
  <c r="J120" i="45"/>
  <c r="S119" i="45"/>
  <c r="O119" i="45"/>
  <c r="I119" i="45"/>
  <c r="R119" i="45"/>
  <c r="P119" i="45"/>
  <c r="J119" i="45"/>
  <c r="S118" i="45"/>
  <c r="O118" i="45"/>
  <c r="I118" i="45"/>
  <c r="R118" i="45"/>
  <c r="P118" i="45"/>
  <c r="J118" i="45"/>
  <c r="S117" i="45"/>
  <c r="O117" i="45"/>
  <c r="I117" i="45"/>
  <c r="R117" i="45"/>
  <c r="P117" i="45"/>
  <c r="J117" i="45"/>
  <c r="S116" i="45"/>
  <c r="O116" i="45"/>
  <c r="I116" i="45"/>
  <c r="R116" i="45"/>
  <c r="P116" i="45"/>
  <c r="J116" i="45"/>
  <c r="S115" i="45"/>
  <c r="O115" i="45"/>
  <c r="I115" i="45"/>
  <c r="R115" i="45"/>
  <c r="P115" i="45"/>
  <c r="J115" i="45"/>
  <c r="S114" i="45"/>
  <c r="O114" i="45"/>
  <c r="I114" i="45"/>
  <c r="R114" i="45"/>
  <c r="P114" i="45"/>
  <c r="J114" i="45"/>
  <c r="S108" i="45"/>
  <c r="M76" i="45"/>
  <c r="N76" i="45"/>
  <c r="O108" i="45"/>
  <c r="G76" i="45"/>
  <c r="H76" i="45"/>
  <c r="I108" i="45"/>
  <c r="R108" i="45"/>
  <c r="P108" i="45"/>
  <c r="J108"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S107" i="45"/>
  <c r="O107" i="45"/>
  <c r="I107" i="45"/>
  <c r="R107" i="45"/>
  <c r="P107" i="45"/>
  <c r="J107" i="45"/>
  <c r="S106" i="45"/>
  <c r="O106" i="45"/>
  <c r="I106" i="45"/>
  <c r="R106" i="45"/>
  <c r="P106" i="45"/>
  <c r="J106" i="45"/>
  <c r="S105" i="45"/>
  <c r="O105" i="45"/>
  <c r="I105" i="45"/>
  <c r="R105" i="45"/>
  <c r="P105" i="45"/>
  <c r="J105" i="45"/>
  <c r="S104" i="45"/>
  <c r="O104" i="45"/>
  <c r="I104" i="45"/>
  <c r="R104" i="45"/>
  <c r="P104" i="45"/>
  <c r="J104" i="45"/>
  <c r="S103" i="45"/>
  <c r="O103" i="45"/>
  <c r="I103" i="45"/>
  <c r="R103" i="45"/>
  <c r="P103" i="45"/>
  <c r="J103" i="45"/>
  <c r="S102" i="45"/>
  <c r="O102" i="45"/>
  <c r="I102" i="45"/>
  <c r="R102" i="45"/>
  <c r="P102" i="45"/>
  <c r="J102" i="45"/>
  <c r="S101" i="45"/>
  <c r="O101" i="45"/>
  <c r="I101" i="45"/>
  <c r="R101" i="45"/>
  <c r="P101" i="45"/>
  <c r="J101" i="45"/>
  <c r="S100" i="45"/>
  <c r="O100" i="45"/>
  <c r="I100" i="45"/>
  <c r="R100" i="45"/>
  <c r="P100" i="45"/>
  <c r="J100" i="45"/>
  <c r="S99" i="45"/>
  <c r="O99" i="45"/>
  <c r="I99" i="45"/>
  <c r="R99" i="45"/>
  <c r="P99" i="45"/>
  <c r="J99" i="45"/>
  <c r="S98" i="45"/>
  <c r="O98" i="45"/>
  <c r="I98" i="45"/>
  <c r="R98" i="45"/>
  <c r="P98" i="45"/>
  <c r="J98" i="45"/>
  <c r="S97" i="45"/>
  <c r="O97" i="45"/>
  <c r="I97" i="45"/>
  <c r="R97" i="45"/>
  <c r="P97" i="45"/>
  <c r="J97" i="45"/>
  <c r="S96" i="45"/>
  <c r="O96" i="45"/>
  <c r="I96" i="45"/>
  <c r="R96" i="45"/>
  <c r="P96" i="45"/>
  <c r="J96" i="45"/>
  <c r="S95" i="45"/>
  <c r="O95" i="45"/>
  <c r="I95" i="45"/>
  <c r="R95" i="45"/>
  <c r="P95" i="45"/>
  <c r="J95" i="45"/>
  <c r="S94" i="45"/>
  <c r="O94" i="45"/>
  <c r="I94" i="45"/>
  <c r="R94" i="45"/>
  <c r="P94" i="45"/>
  <c r="J94" i="45"/>
  <c r="S93" i="45"/>
  <c r="O93" i="45"/>
  <c r="I93" i="45"/>
  <c r="R93" i="45"/>
  <c r="P93" i="45"/>
  <c r="J93" i="45"/>
  <c r="S92" i="45"/>
  <c r="O92" i="45"/>
  <c r="I92" i="45"/>
  <c r="R92" i="45"/>
  <c r="P92" i="45"/>
  <c r="J92" i="45"/>
  <c r="S91" i="45"/>
  <c r="O91" i="45"/>
  <c r="I91" i="45"/>
  <c r="R91" i="45"/>
  <c r="P91" i="45"/>
  <c r="J91" i="45"/>
  <c r="S90" i="45"/>
  <c r="O90" i="45"/>
  <c r="I90" i="45"/>
  <c r="R90" i="45"/>
  <c r="P90" i="45"/>
  <c r="J90" i="45"/>
  <c r="S89" i="45"/>
  <c r="O89" i="45"/>
  <c r="I89" i="45"/>
  <c r="R89" i="45"/>
  <c r="P89" i="45"/>
  <c r="J89" i="45"/>
  <c r="S88" i="45"/>
  <c r="O88" i="45"/>
  <c r="I88" i="45"/>
  <c r="R88" i="45"/>
  <c r="P88" i="45"/>
  <c r="J88" i="45"/>
  <c r="S87" i="45"/>
  <c r="O87" i="45"/>
  <c r="I87" i="45"/>
  <c r="R87" i="45"/>
  <c r="P87" i="45"/>
  <c r="J87" i="45"/>
  <c r="S86" i="45"/>
  <c r="O86" i="45"/>
  <c r="I86" i="45"/>
  <c r="R86" i="45"/>
  <c r="P86" i="45"/>
  <c r="J86" i="45"/>
  <c r="S85" i="45"/>
  <c r="O85" i="45"/>
  <c r="I85" i="45"/>
  <c r="R85" i="45"/>
  <c r="P85" i="45"/>
  <c r="J85" i="45"/>
  <c r="S84" i="45"/>
  <c r="O84" i="45"/>
  <c r="I84" i="45"/>
  <c r="R84" i="45"/>
  <c r="P84" i="45"/>
  <c r="J84" i="45"/>
  <c r="S83" i="45"/>
  <c r="O83" i="45"/>
  <c r="I83" i="45"/>
  <c r="R83" i="45"/>
  <c r="P83" i="45"/>
  <c r="J83" i="45"/>
  <c r="S82" i="45"/>
  <c r="O82" i="45"/>
  <c r="I82" i="45"/>
  <c r="R82" i="45"/>
  <c r="P82" i="45"/>
  <c r="J82" i="45"/>
  <c r="S81" i="45"/>
  <c r="O81" i="45"/>
  <c r="I81" i="45"/>
  <c r="R81" i="45"/>
  <c r="P81" i="45"/>
  <c r="J81" i="45"/>
  <c r="S80" i="45"/>
  <c r="O80" i="45"/>
  <c r="I80" i="45"/>
  <c r="R80" i="45"/>
  <c r="P80" i="45"/>
  <c r="J80" i="45"/>
  <c r="S79" i="45"/>
  <c r="O79" i="45"/>
  <c r="I79" i="45"/>
  <c r="R79" i="45"/>
  <c r="P79" i="45"/>
  <c r="J79" i="45"/>
  <c r="M41" i="45"/>
  <c r="N41" i="45"/>
  <c r="O73" i="45"/>
  <c r="G41" i="45"/>
  <c r="H41" i="45"/>
  <c r="I73" i="45"/>
  <c r="T73" i="45"/>
  <c r="S73" i="45"/>
  <c r="R73" i="45"/>
  <c r="Q73" i="45"/>
  <c r="P73" i="45"/>
  <c r="K73" i="45"/>
  <c r="J73"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O72" i="45"/>
  <c r="I72" i="45"/>
  <c r="T72" i="45"/>
  <c r="S72" i="45"/>
  <c r="R72" i="45"/>
  <c r="Q72" i="45"/>
  <c r="P72" i="45"/>
  <c r="K72" i="45"/>
  <c r="J72" i="45"/>
  <c r="O71" i="45"/>
  <c r="I71" i="45"/>
  <c r="T71" i="45"/>
  <c r="S71" i="45"/>
  <c r="R71" i="45"/>
  <c r="Q71" i="45"/>
  <c r="P71" i="45"/>
  <c r="K71" i="45"/>
  <c r="J71" i="45"/>
  <c r="O70" i="45"/>
  <c r="I70" i="45"/>
  <c r="T70" i="45"/>
  <c r="S70" i="45"/>
  <c r="R70" i="45"/>
  <c r="Q70" i="45"/>
  <c r="P70" i="45"/>
  <c r="K70" i="45"/>
  <c r="J70" i="45"/>
  <c r="O69" i="45"/>
  <c r="I69" i="45"/>
  <c r="T69" i="45"/>
  <c r="S69" i="45"/>
  <c r="R69" i="45"/>
  <c r="Q69" i="45"/>
  <c r="P69" i="45"/>
  <c r="K69" i="45"/>
  <c r="J69" i="45"/>
  <c r="O68" i="45"/>
  <c r="I68" i="45"/>
  <c r="T68" i="45"/>
  <c r="S68" i="45"/>
  <c r="R68" i="45"/>
  <c r="Q68" i="45"/>
  <c r="P68" i="45"/>
  <c r="K68" i="45"/>
  <c r="J68" i="45"/>
  <c r="O67" i="45"/>
  <c r="I67" i="45"/>
  <c r="T67" i="45"/>
  <c r="S67" i="45"/>
  <c r="R67" i="45"/>
  <c r="Q67" i="45"/>
  <c r="P67" i="45"/>
  <c r="K67" i="45"/>
  <c r="J67" i="45"/>
  <c r="O66" i="45"/>
  <c r="I66" i="45"/>
  <c r="T66" i="45"/>
  <c r="S66" i="45"/>
  <c r="R66" i="45"/>
  <c r="Q66" i="45"/>
  <c r="P66" i="45"/>
  <c r="K66" i="45"/>
  <c r="J66" i="45"/>
  <c r="O65" i="45"/>
  <c r="I65" i="45"/>
  <c r="T65" i="45"/>
  <c r="S65" i="45"/>
  <c r="R65" i="45"/>
  <c r="Q65" i="45"/>
  <c r="P65" i="45"/>
  <c r="K65" i="45"/>
  <c r="J65" i="45"/>
  <c r="O64" i="45"/>
  <c r="I64" i="45"/>
  <c r="T64" i="45"/>
  <c r="S64" i="45"/>
  <c r="R64" i="45"/>
  <c r="Q64" i="45"/>
  <c r="P64" i="45"/>
  <c r="K64" i="45"/>
  <c r="J64" i="45"/>
  <c r="O63" i="45"/>
  <c r="I63" i="45"/>
  <c r="T63" i="45"/>
  <c r="S63" i="45"/>
  <c r="R63" i="45"/>
  <c r="Q63" i="45"/>
  <c r="P63" i="45"/>
  <c r="K63" i="45"/>
  <c r="J63" i="45"/>
  <c r="O62" i="45"/>
  <c r="I62" i="45"/>
  <c r="T62" i="45"/>
  <c r="S62" i="45"/>
  <c r="R62" i="45"/>
  <c r="Q62" i="45"/>
  <c r="P62" i="45"/>
  <c r="K62" i="45"/>
  <c r="J62" i="45"/>
  <c r="O61" i="45"/>
  <c r="I61" i="45"/>
  <c r="T61" i="45"/>
  <c r="S61" i="45"/>
  <c r="R61" i="45"/>
  <c r="Q61" i="45"/>
  <c r="P61" i="45"/>
  <c r="K61" i="45"/>
  <c r="J61" i="45"/>
  <c r="O60" i="45"/>
  <c r="I60" i="45"/>
  <c r="T60" i="45"/>
  <c r="S60" i="45"/>
  <c r="R60" i="45"/>
  <c r="Q60" i="45"/>
  <c r="P60" i="45"/>
  <c r="K60" i="45"/>
  <c r="J60" i="45"/>
  <c r="O59" i="45"/>
  <c r="I59" i="45"/>
  <c r="T59" i="45"/>
  <c r="S59" i="45"/>
  <c r="R59" i="45"/>
  <c r="Q59" i="45"/>
  <c r="P59" i="45"/>
  <c r="K59" i="45"/>
  <c r="J59" i="45"/>
  <c r="O58" i="45"/>
  <c r="I58" i="45"/>
  <c r="T58" i="45"/>
  <c r="S58" i="45"/>
  <c r="R58" i="45"/>
  <c r="Q58" i="45"/>
  <c r="P58" i="45"/>
  <c r="K58" i="45"/>
  <c r="J58" i="45"/>
  <c r="O57" i="45"/>
  <c r="I57" i="45"/>
  <c r="T57" i="45"/>
  <c r="S57" i="45"/>
  <c r="R57" i="45"/>
  <c r="Q57" i="45"/>
  <c r="P57" i="45"/>
  <c r="K57" i="45"/>
  <c r="J57" i="45"/>
  <c r="O56" i="45"/>
  <c r="I56" i="45"/>
  <c r="T56" i="45"/>
  <c r="S56" i="45"/>
  <c r="R56" i="45"/>
  <c r="Q56" i="45"/>
  <c r="P56" i="45"/>
  <c r="K56" i="45"/>
  <c r="J56" i="45"/>
  <c r="O55" i="45"/>
  <c r="I55" i="45"/>
  <c r="T55" i="45"/>
  <c r="S55" i="45"/>
  <c r="R55" i="45"/>
  <c r="Q55" i="45"/>
  <c r="P55" i="45"/>
  <c r="K55" i="45"/>
  <c r="J55" i="45"/>
  <c r="O54" i="45"/>
  <c r="I54" i="45"/>
  <c r="T54" i="45"/>
  <c r="S54" i="45"/>
  <c r="R54" i="45"/>
  <c r="Q54" i="45"/>
  <c r="P54" i="45"/>
  <c r="K54" i="45"/>
  <c r="J54" i="45"/>
  <c r="O53" i="45"/>
  <c r="I53" i="45"/>
  <c r="T53" i="45"/>
  <c r="S53" i="45"/>
  <c r="R53" i="45"/>
  <c r="Q53" i="45"/>
  <c r="P53" i="45"/>
  <c r="K53" i="45"/>
  <c r="J53" i="45"/>
  <c r="O52" i="45"/>
  <c r="I52" i="45"/>
  <c r="T52" i="45"/>
  <c r="S52" i="45"/>
  <c r="R52" i="45"/>
  <c r="Q52" i="45"/>
  <c r="P52" i="45"/>
  <c r="K52" i="45"/>
  <c r="J52" i="45"/>
  <c r="O51" i="45"/>
  <c r="I51" i="45"/>
  <c r="T51" i="45"/>
  <c r="S51" i="45"/>
  <c r="R51" i="45"/>
  <c r="Q51" i="45"/>
  <c r="P51" i="45"/>
  <c r="K51" i="45"/>
  <c r="J51" i="45"/>
  <c r="O50" i="45"/>
  <c r="I50" i="45"/>
  <c r="T50" i="45"/>
  <c r="S50" i="45"/>
  <c r="R50" i="45"/>
  <c r="Q50" i="45"/>
  <c r="P50" i="45"/>
  <c r="K50" i="45"/>
  <c r="J50" i="45"/>
  <c r="O49" i="45"/>
  <c r="I49" i="45"/>
  <c r="T49" i="45"/>
  <c r="S49" i="45"/>
  <c r="R49" i="45"/>
  <c r="Q49" i="45"/>
  <c r="P49" i="45"/>
  <c r="K49" i="45"/>
  <c r="J49" i="45"/>
  <c r="O48" i="45"/>
  <c r="I48" i="45"/>
  <c r="T48" i="45"/>
  <c r="S48" i="45"/>
  <c r="R48" i="45"/>
  <c r="Q48" i="45"/>
  <c r="P48" i="45"/>
  <c r="K48" i="45"/>
  <c r="J48" i="45"/>
  <c r="O47" i="45"/>
  <c r="I47" i="45"/>
  <c r="T47" i="45"/>
  <c r="S47" i="45"/>
  <c r="R47" i="45"/>
  <c r="Q47" i="45"/>
  <c r="P47" i="45"/>
  <c r="K47" i="45"/>
  <c r="J47" i="45"/>
  <c r="O46" i="45"/>
  <c r="I46" i="45"/>
  <c r="T46" i="45"/>
  <c r="S46" i="45"/>
  <c r="R46" i="45"/>
  <c r="Q46" i="45"/>
  <c r="P46" i="45"/>
  <c r="K46" i="45"/>
  <c r="J46" i="45"/>
  <c r="O45" i="45"/>
  <c r="I45" i="45"/>
  <c r="T45" i="45"/>
  <c r="S45" i="45"/>
  <c r="R45" i="45"/>
  <c r="Q45" i="45"/>
  <c r="P45" i="45"/>
  <c r="K45" i="45"/>
  <c r="J45" i="45"/>
  <c r="O44" i="45"/>
  <c r="I44" i="45"/>
  <c r="T44" i="45"/>
  <c r="S44" i="45"/>
  <c r="R44" i="45"/>
  <c r="Q44" i="45"/>
  <c r="P44" i="45"/>
  <c r="K44" i="45"/>
  <c r="J44" i="45"/>
  <c r="M6" i="45"/>
  <c r="N6" i="45"/>
  <c r="O38" i="45"/>
  <c r="G6" i="45"/>
  <c r="H6" i="45"/>
  <c r="I38" i="45"/>
  <c r="K38" i="45"/>
  <c r="Q38" i="45"/>
  <c r="T38" i="45"/>
  <c r="S38" i="45"/>
  <c r="R38" i="45"/>
  <c r="P38" i="45"/>
  <c r="J38"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O37" i="45"/>
  <c r="I37" i="45"/>
  <c r="K37" i="45"/>
  <c r="Q37" i="45"/>
  <c r="T37" i="45"/>
  <c r="S37" i="45"/>
  <c r="R37" i="45"/>
  <c r="P37" i="45"/>
  <c r="J37" i="45"/>
  <c r="O36" i="45"/>
  <c r="I36" i="45"/>
  <c r="K36" i="45"/>
  <c r="Q36" i="45"/>
  <c r="T36" i="45"/>
  <c r="S36" i="45"/>
  <c r="R36" i="45"/>
  <c r="P36" i="45"/>
  <c r="J36" i="45"/>
  <c r="O35" i="45"/>
  <c r="I35" i="45"/>
  <c r="K35" i="45"/>
  <c r="Q35" i="45"/>
  <c r="T35" i="45"/>
  <c r="S35" i="45"/>
  <c r="R35" i="45"/>
  <c r="P35" i="45"/>
  <c r="J35" i="45"/>
  <c r="O34" i="45"/>
  <c r="I34" i="45"/>
  <c r="K34" i="45"/>
  <c r="Q34" i="45"/>
  <c r="T34" i="45"/>
  <c r="S34" i="45"/>
  <c r="R34" i="45"/>
  <c r="P34" i="45"/>
  <c r="J34" i="45"/>
  <c r="O33" i="45"/>
  <c r="I33" i="45"/>
  <c r="K33" i="45"/>
  <c r="Q33" i="45"/>
  <c r="T33" i="45"/>
  <c r="S33" i="45"/>
  <c r="R33" i="45"/>
  <c r="P33" i="45"/>
  <c r="J33" i="45"/>
  <c r="O32" i="45"/>
  <c r="I32" i="45"/>
  <c r="K32" i="45"/>
  <c r="Q32" i="45"/>
  <c r="T32" i="45"/>
  <c r="S32" i="45"/>
  <c r="R32" i="45"/>
  <c r="P32" i="45"/>
  <c r="J32" i="45"/>
  <c r="O31" i="45"/>
  <c r="I31" i="45"/>
  <c r="K31" i="45"/>
  <c r="Q31" i="45"/>
  <c r="T31" i="45"/>
  <c r="S31" i="45"/>
  <c r="R31" i="45"/>
  <c r="P31" i="45"/>
  <c r="J31" i="45"/>
  <c r="O30" i="45"/>
  <c r="I30" i="45"/>
  <c r="K30" i="45"/>
  <c r="Q30" i="45"/>
  <c r="T30" i="45"/>
  <c r="S30" i="45"/>
  <c r="R30" i="45"/>
  <c r="P30" i="45"/>
  <c r="J30" i="45"/>
  <c r="O29" i="45"/>
  <c r="I29" i="45"/>
  <c r="K29" i="45"/>
  <c r="Q29" i="45"/>
  <c r="T29" i="45"/>
  <c r="S29" i="45"/>
  <c r="R29" i="45"/>
  <c r="P29" i="45"/>
  <c r="J29" i="45"/>
  <c r="O28" i="45"/>
  <c r="I28" i="45"/>
  <c r="K28" i="45"/>
  <c r="Q28" i="45"/>
  <c r="T28" i="45"/>
  <c r="S28" i="45"/>
  <c r="R28" i="45"/>
  <c r="P28" i="45"/>
  <c r="J28" i="45"/>
  <c r="O27" i="45"/>
  <c r="I27" i="45"/>
  <c r="K27" i="45"/>
  <c r="Q27" i="45"/>
  <c r="T27" i="45"/>
  <c r="S27" i="45"/>
  <c r="R27" i="45"/>
  <c r="P27" i="45"/>
  <c r="J27" i="45"/>
  <c r="O26" i="45"/>
  <c r="I26" i="45"/>
  <c r="K26" i="45"/>
  <c r="Q26" i="45"/>
  <c r="T26" i="45"/>
  <c r="S26" i="45"/>
  <c r="R26" i="45"/>
  <c r="P26" i="45"/>
  <c r="J26" i="45"/>
  <c r="O25" i="45"/>
  <c r="I25" i="45"/>
  <c r="K25" i="45"/>
  <c r="Q25" i="45"/>
  <c r="T25" i="45"/>
  <c r="S25" i="45"/>
  <c r="R25" i="45"/>
  <c r="P25" i="45"/>
  <c r="J25" i="45"/>
  <c r="O24" i="45"/>
  <c r="I24" i="45"/>
  <c r="K24" i="45"/>
  <c r="Q24" i="45"/>
  <c r="T24" i="45"/>
  <c r="S24" i="45"/>
  <c r="R24" i="45"/>
  <c r="P24" i="45"/>
  <c r="J24" i="45"/>
  <c r="O23" i="45"/>
  <c r="I23" i="45"/>
  <c r="K23" i="45"/>
  <c r="Q23" i="45"/>
  <c r="T23" i="45"/>
  <c r="S23" i="45"/>
  <c r="R23" i="45"/>
  <c r="P23" i="45"/>
  <c r="J23" i="45"/>
  <c r="O22" i="45"/>
  <c r="I22" i="45"/>
  <c r="K22" i="45"/>
  <c r="Q22" i="45"/>
  <c r="T22" i="45"/>
  <c r="S22" i="45"/>
  <c r="R22" i="45"/>
  <c r="P22" i="45"/>
  <c r="J22" i="45"/>
  <c r="O21" i="45"/>
  <c r="I21" i="45"/>
  <c r="K21" i="45"/>
  <c r="Q21" i="45"/>
  <c r="T21" i="45"/>
  <c r="S21" i="45"/>
  <c r="R21" i="45"/>
  <c r="P21" i="45"/>
  <c r="J21" i="45"/>
  <c r="O20" i="45"/>
  <c r="I20" i="45"/>
  <c r="K20" i="45"/>
  <c r="Q20" i="45"/>
  <c r="T20" i="45"/>
  <c r="S20" i="45"/>
  <c r="R20" i="45"/>
  <c r="P20" i="45"/>
  <c r="J20" i="45"/>
  <c r="O19" i="45"/>
  <c r="I19" i="45"/>
  <c r="K19" i="45"/>
  <c r="Q19" i="45"/>
  <c r="T19" i="45"/>
  <c r="S19" i="45"/>
  <c r="R19" i="45"/>
  <c r="P19" i="45"/>
  <c r="J19" i="45"/>
  <c r="O18" i="45"/>
  <c r="I18" i="45"/>
  <c r="K18" i="45"/>
  <c r="Q18" i="45"/>
  <c r="T18" i="45"/>
  <c r="S18" i="45"/>
  <c r="R18" i="45"/>
  <c r="P18" i="45"/>
  <c r="J18" i="45"/>
  <c r="O17" i="45"/>
  <c r="I17" i="45"/>
  <c r="K17" i="45"/>
  <c r="Q17" i="45"/>
  <c r="T17" i="45"/>
  <c r="S17" i="45"/>
  <c r="R17" i="45"/>
  <c r="P17" i="45"/>
  <c r="J17" i="45"/>
  <c r="O16" i="45"/>
  <c r="I16" i="45"/>
  <c r="K16" i="45"/>
  <c r="Q16" i="45"/>
  <c r="T16" i="45"/>
  <c r="S16" i="45"/>
  <c r="R16" i="45"/>
  <c r="P16" i="45"/>
  <c r="J16" i="45"/>
  <c r="O15" i="45"/>
  <c r="I15" i="45"/>
  <c r="K15" i="45"/>
  <c r="Q15" i="45"/>
  <c r="T15" i="45"/>
  <c r="S15" i="45"/>
  <c r="R15" i="45"/>
  <c r="P15" i="45"/>
  <c r="J15" i="45"/>
  <c r="O14" i="45"/>
  <c r="I14" i="45"/>
  <c r="K14" i="45"/>
  <c r="Q14" i="45"/>
  <c r="T14" i="45"/>
  <c r="S14" i="45"/>
  <c r="R14" i="45"/>
  <c r="P14" i="45"/>
  <c r="J14" i="45"/>
  <c r="O13" i="45"/>
  <c r="I13" i="45"/>
  <c r="K13" i="45"/>
  <c r="Q13" i="45"/>
  <c r="T13" i="45"/>
  <c r="S13" i="45"/>
  <c r="R13" i="45"/>
  <c r="P13" i="45"/>
  <c r="J13" i="45"/>
  <c r="O12" i="45"/>
  <c r="I12" i="45"/>
  <c r="K12" i="45"/>
  <c r="Q12" i="45"/>
  <c r="T12" i="45"/>
  <c r="S12" i="45"/>
  <c r="R12" i="45"/>
  <c r="P12" i="45"/>
  <c r="J12" i="45"/>
  <c r="O11" i="45"/>
  <c r="I11" i="45"/>
  <c r="K11" i="45"/>
  <c r="Q11" i="45"/>
  <c r="T11" i="45"/>
  <c r="S11" i="45"/>
  <c r="R11" i="45"/>
  <c r="P11" i="45"/>
  <c r="J11" i="45"/>
  <c r="O10" i="45"/>
  <c r="I10" i="45"/>
  <c r="K10" i="45"/>
  <c r="Q10" i="45"/>
  <c r="T10" i="45"/>
  <c r="S10" i="45"/>
  <c r="R10" i="45"/>
  <c r="P10" i="45"/>
  <c r="J10" i="45"/>
  <c r="O9" i="45"/>
  <c r="I9" i="45"/>
  <c r="K9" i="45"/>
  <c r="Q9" i="45"/>
  <c r="T9" i="45"/>
  <c r="S9" i="45"/>
  <c r="R9" i="45"/>
  <c r="P9" i="45"/>
  <c r="J9" i="45"/>
  <c r="O6" i="45"/>
  <c r="I6" i="45"/>
  <c r="S165" i="44"/>
  <c r="M111" i="44"/>
  <c r="N111" i="44"/>
  <c r="O165" i="44"/>
  <c r="G111" i="44"/>
  <c r="H111" i="44"/>
  <c r="I165" i="44"/>
  <c r="R165" i="44"/>
  <c r="P165" i="44"/>
  <c r="J165" i="44"/>
  <c r="A152" i="44"/>
  <c r="A153" i="44"/>
  <c r="A154" i="44"/>
  <c r="A155" i="44"/>
  <c r="A156" i="44"/>
  <c r="A157" i="44"/>
  <c r="A158" i="44"/>
  <c r="A159" i="44"/>
  <c r="A160" i="44"/>
  <c r="A161" i="44"/>
  <c r="A162" i="44"/>
  <c r="A163" i="44"/>
  <c r="A164" i="44"/>
  <c r="A165" i="44"/>
  <c r="S164" i="44"/>
  <c r="O164" i="44"/>
  <c r="I164" i="44"/>
  <c r="R164" i="44"/>
  <c r="P164" i="44"/>
  <c r="J164" i="44"/>
  <c r="S163" i="44"/>
  <c r="O163" i="44"/>
  <c r="I163" i="44"/>
  <c r="R163" i="44"/>
  <c r="P163" i="44"/>
  <c r="J163" i="44"/>
  <c r="S162" i="44"/>
  <c r="O162" i="44"/>
  <c r="I162" i="44"/>
  <c r="R162" i="44"/>
  <c r="P162" i="44"/>
  <c r="J162" i="44"/>
  <c r="S161" i="44"/>
  <c r="O161" i="44"/>
  <c r="I161" i="44"/>
  <c r="R161" i="44"/>
  <c r="P161" i="44"/>
  <c r="J161" i="44"/>
  <c r="S160" i="44"/>
  <c r="O160" i="44"/>
  <c r="I160" i="44"/>
  <c r="R160" i="44"/>
  <c r="P160" i="44"/>
  <c r="J160" i="44"/>
  <c r="S159" i="44"/>
  <c r="O159" i="44"/>
  <c r="I159" i="44"/>
  <c r="R159" i="44"/>
  <c r="P159" i="44"/>
  <c r="J159" i="44"/>
  <c r="S158" i="44"/>
  <c r="O158" i="44"/>
  <c r="I158" i="44"/>
  <c r="R158" i="44"/>
  <c r="P158" i="44"/>
  <c r="J158" i="44"/>
  <c r="S157" i="44"/>
  <c r="O157" i="44"/>
  <c r="I157" i="44"/>
  <c r="R157" i="44"/>
  <c r="P157" i="44"/>
  <c r="J157" i="44"/>
  <c r="S156" i="44"/>
  <c r="O156" i="44"/>
  <c r="I156" i="44"/>
  <c r="R156" i="44"/>
  <c r="P156" i="44"/>
  <c r="J156" i="44"/>
  <c r="S155" i="44"/>
  <c r="O155" i="44"/>
  <c r="I155" i="44"/>
  <c r="R155" i="44"/>
  <c r="P155" i="44"/>
  <c r="J155" i="44"/>
  <c r="S154" i="44"/>
  <c r="O154" i="44"/>
  <c r="I154" i="44"/>
  <c r="R154" i="44"/>
  <c r="P154" i="44"/>
  <c r="J154" i="44"/>
  <c r="S153" i="44"/>
  <c r="O153" i="44"/>
  <c r="I153" i="44"/>
  <c r="R153" i="44"/>
  <c r="P153" i="44"/>
  <c r="J153" i="44"/>
  <c r="S152" i="44"/>
  <c r="O152" i="44"/>
  <c r="I152" i="44"/>
  <c r="R152" i="44"/>
  <c r="P152" i="44"/>
  <c r="J152" i="44"/>
  <c r="S151" i="44"/>
  <c r="O151" i="44"/>
  <c r="I151" i="44"/>
  <c r="R151" i="44"/>
  <c r="P151" i="44"/>
  <c r="J151" i="44"/>
  <c r="S149" i="44"/>
  <c r="O149" i="44"/>
  <c r="I149" i="44"/>
  <c r="R149" i="44"/>
  <c r="P149" i="44"/>
  <c r="J149" i="44"/>
  <c r="A136" i="44"/>
  <c r="A137" i="44"/>
  <c r="A138" i="44"/>
  <c r="A139" i="44"/>
  <c r="A140" i="44"/>
  <c r="A141" i="44"/>
  <c r="A142" i="44"/>
  <c r="A143" i="44"/>
  <c r="A144" i="44"/>
  <c r="A145" i="44"/>
  <c r="A146" i="44"/>
  <c r="A147" i="44"/>
  <c r="A148" i="44"/>
  <c r="A149" i="44"/>
  <c r="S148" i="44"/>
  <c r="O148" i="44"/>
  <c r="I148" i="44"/>
  <c r="R148" i="44"/>
  <c r="P148" i="44"/>
  <c r="J148" i="44"/>
  <c r="S147" i="44"/>
  <c r="O147" i="44"/>
  <c r="I147" i="44"/>
  <c r="R147" i="44"/>
  <c r="P147" i="44"/>
  <c r="J147" i="44"/>
  <c r="S146" i="44"/>
  <c r="O146" i="44"/>
  <c r="I146" i="44"/>
  <c r="R146" i="44"/>
  <c r="P146" i="44"/>
  <c r="J146" i="44"/>
  <c r="S145" i="44"/>
  <c r="O145" i="44"/>
  <c r="I145" i="44"/>
  <c r="R145" i="44"/>
  <c r="P145" i="44"/>
  <c r="J145" i="44"/>
  <c r="S144" i="44"/>
  <c r="O144" i="44"/>
  <c r="I144" i="44"/>
  <c r="R144" i="44"/>
  <c r="P144" i="44"/>
  <c r="J144" i="44"/>
  <c r="S143" i="44"/>
  <c r="O143" i="44"/>
  <c r="I143" i="44"/>
  <c r="R143" i="44"/>
  <c r="P143" i="44"/>
  <c r="J143" i="44"/>
  <c r="S142" i="44"/>
  <c r="O142" i="44"/>
  <c r="I142" i="44"/>
  <c r="R142" i="44"/>
  <c r="P142" i="44"/>
  <c r="J142" i="44"/>
  <c r="S141" i="44"/>
  <c r="O141" i="44"/>
  <c r="I141" i="44"/>
  <c r="R141" i="44"/>
  <c r="P141" i="44"/>
  <c r="J141" i="44"/>
  <c r="S140" i="44"/>
  <c r="O140" i="44"/>
  <c r="I140" i="44"/>
  <c r="R140" i="44"/>
  <c r="P140" i="44"/>
  <c r="J140" i="44"/>
  <c r="S139" i="44"/>
  <c r="O139" i="44"/>
  <c r="I139" i="44"/>
  <c r="R139" i="44"/>
  <c r="P139" i="44"/>
  <c r="J139" i="44"/>
  <c r="S138" i="44"/>
  <c r="O138" i="44"/>
  <c r="I138" i="44"/>
  <c r="R138" i="44"/>
  <c r="P138" i="44"/>
  <c r="J138" i="44"/>
  <c r="S137" i="44"/>
  <c r="O137" i="44"/>
  <c r="I137" i="44"/>
  <c r="R137" i="44"/>
  <c r="P137" i="44"/>
  <c r="J137" i="44"/>
  <c r="S136" i="44"/>
  <c r="O136" i="44"/>
  <c r="I136" i="44"/>
  <c r="R136" i="44"/>
  <c r="P136" i="44"/>
  <c r="J136" i="44"/>
  <c r="S135" i="44"/>
  <c r="O135" i="44"/>
  <c r="I135" i="44"/>
  <c r="R135" i="44"/>
  <c r="P135" i="44"/>
  <c r="J135" i="44"/>
  <c r="S133" i="44"/>
  <c r="O133" i="44"/>
  <c r="I133" i="44"/>
  <c r="R133" i="44"/>
  <c r="P133" i="44"/>
  <c r="J133" i="44"/>
  <c r="A115" i="44"/>
  <c r="A116" i="44"/>
  <c r="A117" i="44"/>
  <c r="A118" i="44"/>
  <c r="A119" i="44"/>
  <c r="A120" i="44"/>
  <c r="A121" i="44"/>
  <c r="A122" i="44"/>
  <c r="A123" i="44"/>
  <c r="A124" i="44"/>
  <c r="A125" i="44"/>
  <c r="A126" i="44"/>
  <c r="A127" i="44"/>
  <c r="A128" i="44"/>
  <c r="A129" i="44"/>
  <c r="A130" i="44"/>
  <c r="A131" i="44"/>
  <c r="A132" i="44"/>
  <c r="A133" i="44"/>
  <c r="S132" i="44"/>
  <c r="O132" i="44"/>
  <c r="I132" i="44"/>
  <c r="R132" i="44"/>
  <c r="P132" i="44"/>
  <c r="J132" i="44"/>
  <c r="S131" i="44"/>
  <c r="O131" i="44"/>
  <c r="I131" i="44"/>
  <c r="R131" i="44"/>
  <c r="P131" i="44"/>
  <c r="J131" i="44"/>
  <c r="S130" i="44"/>
  <c r="O130" i="44"/>
  <c r="I130" i="44"/>
  <c r="R130" i="44"/>
  <c r="P130" i="44"/>
  <c r="J130" i="44"/>
  <c r="S129" i="44"/>
  <c r="O129" i="44"/>
  <c r="I129" i="44"/>
  <c r="R129" i="44"/>
  <c r="P129" i="44"/>
  <c r="J129" i="44"/>
  <c r="S128" i="44"/>
  <c r="O128" i="44"/>
  <c r="I128" i="44"/>
  <c r="R128" i="44"/>
  <c r="P128" i="44"/>
  <c r="J128" i="44"/>
  <c r="S127" i="44"/>
  <c r="O127" i="44"/>
  <c r="I127" i="44"/>
  <c r="R127" i="44"/>
  <c r="P127" i="44"/>
  <c r="J127" i="44"/>
  <c r="S126" i="44"/>
  <c r="O126" i="44"/>
  <c r="I126" i="44"/>
  <c r="R126" i="44"/>
  <c r="P126" i="44"/>
  <c r="J126" i="44"/>
  <c r="S125" i="44"/>
  <c r="O125" i="44"/>
  <c r="I125" i="44"/>
  <c r="R125" i="44"/>
  <c r="P125" i="44"/>
  <c r="J125" i="44"/>
  <c r="S124" i="44"/>
  <c r="O124" i="44"/>
  <c r="I124" i="44"/>
  <c r="R124" i="44"/>
  <c r="P124" i="44"/>
  <c r="J124" i="44"/>
  <c r="S123" i="44"/>
  <c r="O123" i="44"/>
  <c r="I123" i="44"/>
  <c r="R123" i="44"/>
  <c r="P123" i="44"/>
  <c r="J123" i="44"/>
  <c r="S122" i="44"/>
  <c r="O122" i="44"/>
  <c r="I122" i="44"/>
  <c r="R122" i="44"/>
  <c r="P122" i="44"/>
  <c r="J122" i="44"/>
  <c r="S121" i="44"/>
  <c r="O121" i="44"/>
  <c r="I121" i="44"/>
  <c r="R121" i="44"/>
  <c r="P121" i="44"/>
  <c r="J121" i="44"/>
  <c r="S120" i="44"/>
  <c r="O120" i="44"/>
  <c r="I120" i="44"/>
  <c r="R120" i="44"/>
  <c r="P120" i="44"/>
  <c r="J120" i="44"/>
  <c r="S119" i="44"/>
  <c r="O119" i="44"/>
  <c r="I119" i="44"/>
  <c r="R119" i="44"/>
  <c r="P119" i="44"/>
  <c r="J119" i="44"/>
  <c r="S118" i="44"/>
  <c r="O118" i="44"/>
  <c r="I118" i="44"/>
  <c r="R118" i="44"/>
  <c r="P118" i="44"/>
  <c r="J118" i="44"/>
  <c r="S117" i="44"/>
  <c r="O117" i="44"/>
  <c r="I117" i="44"/>
  <c r="R117" i="44"/>
  <c r="P117" i="44"/>
  <c r="J117" i="44"/>
  <c r="S116" i="44"/>
  <c r="O116" i="44"/>
  <c r="I116" i="44"/>
  <c r="R116" i="44"/>
  <c r="P116" i="44"/>
  <c r="J116" i="44"/>
  <c r="S115" i="44"/>
  <c r="O115" i="44"/>
  <c r="I115" i="44"/>
  <c r="R115" i="44"/>
  <c r="P115" i="44"/>
  <c r="J115" i="44"/>
  <c r="S114" i="44"/>
  <c r="O114" i="44"/>
  <c r="I114" i="44"/>
  <c r="R114" i="44"/>
  <c r="P114" i="44"/>
  <c r="J114" i="44"/>
  <c r="S108" i="44"/>
  <c r="M76" i="44"/>
  <c r="N76" i="44"/>
  <c r="O108" i="44"/>
  <c r="G76" i="44"/>
  <c r="H76" i="44"/>
  <c r="I108" i="44"/>
  <c r="R108" i="44"/>
  <c r="P108" i="44"/>
  <c r="J108"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S107" i="44"/>
  <c r="O107" i="44"/>
  <c r="I107" i="44"/>
  <c r="R107" i="44"/>
  <c r="P107" i="44"/>
  <c r="J107" i="44"/>
  <c r="S106" i="44"/>
  <c r="O106" i="44"/>
  <c r="I106" i="44"/>
  <c r="R106" i="44"/>
  <c r="P106" i="44"/>
  <c r="J106" i="44"/>
  <c r="S105" i="44"/>
  <c r="O105" i="44"/>
  <c r="I105" i="44"/>
  <c r="R105" i="44"/>
  <c r="P105" i="44"/>
  <c r="J105" i="44"/>
  <c r="S104" i="44"/>
  <c r="O104" i="44"/>
  <c r="I104" i="44"/>
  <c r="R104" i="44"/>
  <c r="P104" i="44"/>
  <c r="J104" i="44"/>
  <c r="S103" i="44"/>
  <c r="O103" i="44"/>
  <c r="I103" i="44"/>
  <c r="R103" i="44"/>
  <c r="P103" i="44"/>
  <c r="J103" i="44"/>
  <c r="S102" i="44"/>
  <c r="O102" i="44"/>
  <c r="I102" i="44"/>
  <c r="R102" i="44"/>
  <c r="P102" i="44"/>
  <c r="J102" i="44"/>
  <c r="S101" i="44"/>
  <c r="O101" i="44"/>
  <c r="I101" i="44"/>
  <c r="R101" i="44"/>
  <c r="P101" i="44"/>
  <c r="J101" i="44"/>
  <c r="S100" i="44"/>
  <c r="O100" i="44"/>
  <c r="I100" i="44"/>
  <c r="R100" i="44"/>
  <c r="P100" i="44"/>
  <c r="J100" i="44"/>
  <c r="S99" i="44"/>
  <c r="O99" i="44"/>
  <c r="I99" i="44"/>
  <c r="R99" i="44"/>
  <c r="P99" i="44"/>
  <c r="J99" i="44"/>
  <c r="S98" i="44"/>
  <c r="O98" i="44"/>
  <c r="I98" i="44"/>
  <c r="R98" i="44"/>
  <c r="P98" i="44"/>
  <c r="J98" i="44"/>
  <c r="S97" i="44"/>
  <c r="O97" i="44"/>
  <c r="I97" i="44"/>
  <c r="R97" i="44"/>
  <c r="P97" i="44"/>
  <c r="J97" i="44"/>
  <c r="S96" i="44"/>
  <c r="O96" i="44"/>
  <c r="I96" i="44"/>
  <c r="R96" i="44"/>
  <c r="P96" i="44"/>
  <c r="J96" i="44"/>
  <c r="S95" i="44"/>
  <c r="O95" i="44"/>
  <c r="I95" i="44"/>
  <c r="R95" i="44"/>
  <c r="P95" i="44"/>
  <c r="J95" i="44"/>
  <c r="S94" i="44"/>
  <c r="O94" i="44"/>
  <c r="I94" i="44"/>
  <c r="R94" i="44"/>
  <c r="P94" i="44"/>
  <c r="J94" i="44"/>
  <c r="S93" i="44"/>
  <c r="O93" i="44"/>
  <c r="I93" i="44"/>
  <c r="R93" i="44"/>
  <c r="P93" i="44"/>
  <c r="J93" i="44"/>
  <c r="S92" i="44"/>
  <c r="O92" i="44"/>
  <c r="I92" i="44"/>
  <c r="R92" i="44"/>
  <c r="P92" i="44"/>
  <c r="J92" i="44"/>
  <c r="S91" i="44"/>
  <c r="O91" i="44"/>
  <c r="I91" i="44"/>
  <c r="R91" i="44"/>
  <c r="P91" i="44"/>
  <c r="J91" i="44"/>
  <c r="S90" i="44"/>
  <c r="O90" i="44"/>
  <c r="I90" i="44"/>
  <c r="R90" i="44"/>
  <c r="P90" i="44"/>
  <c r="J90" i="44"/>
  <c r="S89" i="44"/>
  <c r="O89" i="44"/>
  <c r="I89" i="44"/>
  <c r="R89" i="44"/>
  <c r="P89" i="44"/>
  <c r="J89" i="44"/>
  <c r="S88" i="44"/>
  <c r="O88" i="44"/>
  <c r="I88" i="44"/>
  <c r="R88" i="44"/>
  <c r="P88" i="44"/>
  <c r="J88" i="44"/>
  <c r="S87" i="44"/>
  <c r="O87" i="44"/>
  <c r="I87" i="44"/>
  <c r="R87" i="44"/>
  <c r="P87" i="44"/>
  <c r="J87" i="44"/>
  <c r="S86" i="44"/>
  <c r="O86" i="44"/>
  <c r="I86" i="44"/>
  <c r="R86" i="44"/>
  <c r="P86" i="44"/>
  <c r="J86" i="44"/>
  <c r="S85" i="44"/>
  <c r="O85" i="44"/>
  <c r="I85" i="44"/>
  <c r="R85" i="44"/>
  <c r="P85" i="44"/>
  <c r="J85" i="44"/>
  <c r="S84" i="44"/>
  <c r="O84" i="44"/>
  <c r="I84" i="44"/>
  <c r="R84" i="44"/>
  <c r="P84" i="44"/>
  <c r="J84" i="44"/>
  <c r="S83" i="44"/>
  <c r="O83" i="44"/>
  <c r="I83" i="44"/>
  <c r="R83" i="44"/>
  <c r="P83" i="44"/>
  <c r="J83" i="44"/>
  <c r="S82" i="44"/>
  <c r="O82" i="44"/>
  <c r="I82" i="44"/>
  <c r="R82" i="44"/>
  <c r="P82" i="44"/>
  <c r="J82" i="44"/>
  <c r="S81" i="44"/>
  <c r="O81" i="44"/>
  <c r="I81" i="44"/>
  <c r="R81" i="44"/>
  <c r="P81" i="44"/>
  <c r="J81" i="44"/>
  <c r="S80" i="44"/>
  <c r="O80" i="44"/>
  <c r="I80" i="44"/>
  <c r="R80" i="44"/>
  <c r="P80" i="44"/>
  <c r="J80" i="44"/>
  <c r="S79" i="44"/>
  <c r="O79" i="44"/>
  <c r="I79" i="44"/>
  <c r="R79" i="44"/>
  <c r="P79" i="44"/>
  <c r="J79" i="44"/>
  <c r="M41" i="44"/>
  <c r="N41" i="44"/>
  <c r="O73" i="44"/>
  <c r="G41" i="44"/>
  <c r="H41" i="44"/>
  <c r="I73" i="44"/>
  <c r="T73" i="44"/>
  <c r="S73" i="44"/>
  <c r="R73" i="44"/>
  <c r="Q73" i="44"/>
  <c r="P73" i="44"/>
  <c r="K73" i="44"/>
  <c r="J73"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O72" i="44"/>
  <c r="I72" i="44"/>
  <c r="T72" i="44"/>
  <c r="S72" i="44"/>
  <c r="R72" i="44"/>
  <c r="Q72" i="44"/>
  <c r="P72" i="44"/>
  <c r="K72" i="44"/>
  <c r="J72" i="44"/>
  <c r="O71" i="44"/>
  <c r="I71" i="44"/>
  <c r="T71" i="44"/>
  <c r="S71" i="44"/>
  <c r="R71" i="44"/>
  <c r="Q71" i="44"/>
  <c r="P71" i="44"/>
  <c r="K71" i="44"/>
  <c r="J71" i="44"/>
  <c r="O70" i="44"/>
  <c r="I70" i="44"/>
  <c r="T70" i="44"/>
  <c r="S70" i="44"/>
  <c r="R70" i="44"/>
  <c r="Q70" i="44"/>
  <c r="P70" i="44"/>
  <c r="K70" i="44"/>
  <c r="J70" i="44"/>
  <c r="O69" i="44"/>
  <c r="I69" i="44"/>
  <c r="T69" i="44"/>
  <c r="S69" i="44"/>
  <c r="R69" i="44"/>
  <c r="Q69" i="44"/>
  <c r="P69" i="44"/>
  <c r="K69" i="44"/>
  <c r="J69" i="44"/>
  <c r="O68" i="44"/>
  <c r="I68" i="44"/>
  <c r="T68" i="44"/>
  <c r="S68" i="44"/>
  <c r="R68" i="44"/>
  <c r="Q68" i="44"/>
  <c r="P68" i="44"/>
  <c r="K68" i="44"/>
  <c r="J68" i="44"/>
  <c r="O67" i="44"/>
  <c r="I67" i="44"/>
  <c r="T67" i="44"/>
  <c r="S67" i="44"/>
  <c r="R67" i="44"/>
  <c r="Q67" i="44"/>
  <c r="P67" i="44"/>
  <c r="K67" i="44"/>
  <c r="J67" i="44"/>
  <c r="O66" i="44"/>
  <c r="I66" i="44"/>
  <c r="T66" i="44"/>
  <c r="S66" i="44"/>
  <c r="R66" i="44"/>
  <c r="Q66" i="44"/>
  <c r="P66" i="44"/>
  <c r="K66" i="44"/>
  <c r="J66" i="44"/>
  <c r="O65" i="44"/>
  <c r="I65" i="44"/>
  <c r="T65" i="44"/>
  <c r="S65" i="44"/>
  <c r="R65" i="44"/>
  <c r="Q65" i="44"/>
  <c r="P65" i="44"/>
  <c r="K65" i="44"/>
  <c r="J65" i="44"/>
  <c r="O64" i="44"/>
  <c r="I64" i="44"/>
  <c r="T64" i="44"/>
  <c r="S64" i="44"/>
  <c r="R64" i="44"/>
  <c r="Q64" i="44"/>
  <c r="P64" i="44"/>
  <c r="K64" i="44"/>
  <c r="J64" i="44"/>
  <c r="O63" i="44"/>
  <c r="I63" i="44"/>
  <c r="T63" i="44"/>
  <c r="S63" i="44"/>
  <c r="R63" i="44"/>
  <c r="Q63" i="44"/>
  <c r="P63" i="44"/>
  <c r="K63" i="44"/>
  <c r="J63" i="44"/>
  <c r="O62" i="44"/>
  <c r="I62" i="44"/>
  <c r="T62" i="44"/>
  <c r="S62" i="44"/>
  <c r="R62" i="44"/>
  <c r="Q62" i="44"/>
  <c r="P62" i="44"/>
  <c r="K62" i="44"/>
  <c r="J62" i="44"/>
  <c r="O61" i="44"/>
  <c r="I61" i="44"/>
  <c r="T61" i="44"/>
  <c r="S61" i="44"/>
  <c r="R61" i="44"/>
  <c r="Q61" i="44"/>
  <c r="P61" i="44"/>
  <c r="K61" i="44"/>
  <c r="J61" i="44"/>
  <c r="O60" i="44"/>
  <c r="I60" i="44"/>
  <c r="T60" i="44"/>
  <c r="S60" i="44"/>
  <c r="R60" i="44"/>
  <c r="Q60" i="44"/>
  <c r="P60" i="44"/>
  <c r="K60" i="44"/>
  <c r="J60" i="44"/>
  <c r="O59" i="44"/>
  <c r="I59" i="44"/>
  <c r="T59" i="44"/>
  <c r="S59" i="44"/>
  <c r="R59" i="44"/>
  <c r="Q59" i="44"/>
  <c r="P59" i="44"/>
  <c r="K59" i="44"/>
  <c r="J59" i="44"/>
  <c r="O58" i="44"/>
  <c r="I58" i="44"/>
  <c r="T58" i="44"/>
  <c r="S58" i="44"/>
  <c r="R58" i="44"/>
  <c r="Q58" i="44"/>
  <c r="P58" i="44"/>
  <c r="K58" i="44"/>
  <c r="J58" i="44"/>
  <c r="O57" i="44"/>
  <c r="I57" i="44"/>
  <c r="T57" i="44"/>
  <c r="S57" i="44"/>
  <c r="R57" i="44"/>
  <c r="Q57" i="44"/>
  <c r="P57" i="44"/>
  <c r="K57" i="44"/>
  <c r="J57" i="44"/>
  <c r="O56" i="44"/>
  <c r="I56" i="44"/>
  <c r="T56" i="44"/>
  <c r="S56" i="44"/>
  <c r="R56" i="44"/>
  <c r="Q56" i="44"/>
  <c r="P56" i="44"/>
  <c r="K56" i="44"/>
  <c r="J56" i="44"/>
  <c r="O55" i="44"/>
  <c r="I55" i="44"/>
  <c r="T55" i="44"/>
  <c r="S55" i="44"/>
  <c r="R55" i="44"/>
  <c r="Q55" i="44"/>
  <c r="P55" i="44"/>
  <c r="K55" i="44"/>
  <c r="J55" i="44"/>
  <c r="O54" i="44"/>
  <c r="I54" i="44"/>
  <c r="T54" i="44"/>
  <c r="S54" i="44"/>
  <c r="R54" i="44"/>
  <c r="Q54" i="44"/>
  <c r="P54" i="44"/>
  <c r="K54" i="44"/>
  <c r="J54" i="44"/>
  <c r="O53" i="44"/>
  <c r="I53" i="44"/>
  <c r="T53" i="44"/>
  <c r="S53" i="44"/>
  <c r="R53" i="44"/>
  <c r="Q53" i="44"/>
  <c r="P53" i="44"/>
  <c r="K53" i="44"/>
  <c r="J53" i="44"/>
  <c r="O52" i="44"/>
  <c r="I52" i="44"/>
  <c r="T52" i="44"/>
  <c r="S52" i="44"/>
  <c r="R52" i="44"/>
  <c r="Q52" i="44"/>
  <c r="P52" i="44"/>
  <c r="K52" i="44"/>
  <c r="J52" i="44"/>
  <c r="O51" i="44"/>
  <c r="I51" i="44"/>
  <c r="T51" i="44"/>
  <c r="S51" i="44"/>
  <c r="R51" i="44"/>
  <c r="Q51" i="44"/>
  <c r="P51" i="44"/>
  <c r="K51" i="44"/>
  <c r="J51" i="44"/>
  <c r="O50" i="44"/>
  <c r="I50" i="44"/>
  <c r="T50" i="44"/>
  <c r="S50" i="44"/>
  <c r="R50" i="44"/>
  <c r="Q50" i="44"/>
  <c r="P50" i="44"/>
  <c r="K50" i="44"/>
  <c r="J50" i="44"/>
  <c r="O49" i="44"/>
  <c r="I49" i="44"/>
  <c r="T49" i="44"/>
  <c r="S49" i="44"/>
  <c r="R49" i="44"/>
  <c r="Q49" i="44"/>
  <c r="P49" i="44"/>
  <c r="K49" i="44"/>
  <c r="J49" i="44"/>
  <c r="O48" i="44"/>
  <c r="I48" i="44"/>
  <c r="T48" i="44"/>
  <c r="S48" i="44"/>
  <c r="R48" i="44"/>
  <c r="Q48" i="44"/>
  <c r="P48" i="44"/>
  <c r="K48" i="44"/>
  <c r="J48" i="44"/>
  <c r="O47" i="44"/>
  <c r="I47" i="44"/>
  <c r="T47" i="44"/>
  <c r="S47" i="44"/>
  <c r="R47" i="44"/>
  <c r="Q47" i="44"/>
  <c r="P47" i="44"/>
  <c r="K47" i="44"/>
  <c r="J47" i="44"/>
  <c r="O46" i="44"/>
  <c r="I46" i="44"/>
  <c r="T46" i="44"/>
  <c r="S46" i="44"/>
  <c r="R46" i="44"/>
  <c r="Q46" i="44"/>
  <c r="P46" i="44"/>
  <c r="K46" i="44"/>
  <c r="J46" i="44"/>
  <c r="O45" i="44"/>
  <c r="I45" i="44"/>
  <c r="T45" i="44"/>
  <c r="S45" i="44"/>
  <c r="R45" i="44"/>
  <c r="Q45" i="44"/>
  <c r="P45" i="44"/>
  <c r="K45" i="44"/>
  <c r="J45" i="44"/>
  <c r="O44" i="44"/>
  <c r="I44" i="44"/>
  <c r="T44" i="44"/>
  <c r="S44" i="44"/>
  <c r="R44" i="44"/>
  <c r="Q44" i="44"/>
  <c r="P44" i="44"/>
  <c r="K44" i="44"/>
  <c r="J44" i="44"/>
  <c r="M6" i="44"/>
  <c r="N6" i="44"/>
  <c r="O38" i="44"/>
  <c r="G6" i="44"/>
  <c r="H6" i="44"/>
  <c r="I38" i="44"/>
  <c r="K38" i="44"/>
  <c r="Q38" i="44"/>
  <c r="T38" i="44"/>
  <c r="S38" i="44"/>
  <c r="R38" i="44"/>
  <c r="P38" i="44"/>
  <c r="J38"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O37" i="44"/>
  <c r="I37" i="44"/>
  <c r="K37" i="44"/>
  <c r="Q37" i="44"/>
  <c r="T37" i="44"/>
  <c r="S37" i="44"/>
  <c r="R37" i="44"/>
  <c r="P37" i="44"/>
  <c r="J37" i="44"/>
  <c r="O36" i="44"/>
  <c r="I36" i="44"/>
  <c r="K36" i="44"/>
  <c r="Q36" i="44"/>
  <c r="T36" i="44"/>
  <c r="S36" i="44"/>
  <c r="R36" i="44"/>
  <c r="P36" i="44"/>
  <c r="J36" i="44"/>
  <c r="O35" i="44"/>
  <c r="I35" i="44"/>
  <c r="K35" i="44"/>
  <c r="Q35" i="44"/>
  <c r="T35" i="44"/>
  <c r="S35" i="44"/>
  <c r="R35" i="44"/>
  <c r="P35" i="44"/>
  <c r="J35" i="44"/>
  <c r="O34" i="44"/>
  <c r="I34" i="44"/>
  <c r="K34" i="44"/>
  <c r="Q34" i="44"/>
  <c r="T34" i="44"/>
  <c r="S34" i="44"/>
  <c r="R34" i="44"/>
  <c r="P34" i="44"/>
  <c r="J34" i="44"/>
  <c r="O33" i="44"/>
  <c r="I33" i="44"/>
  <c r="K33" i="44"/>
  <c r="Q33" i="44"/>
  <c r="T33" i="44"/>
  <c r="S33" i="44"/>
  <c r="R33" i="44"/>
  <c r="P33" i="44"/>
  <c r="J33" i="44"/>
  <c r="O32" i="44"/>
  <c r="I32" i="44"/>
  <c r="K32" i="44"/>
  <c r="Q32" i="44"/>
  <c r="T32" i="44"/>
  <c r="S32" i="44"/>
  <c r="R32" i="44"/>
  <c r="P32" i="44"/>
  <c r="J32" i="44"/>
  <c r="O31" i="44"/>
  <c r="I31" i="44"/>
  <c r="K31" i="44"/>
  <c r="Q31" i="44"/>
  <c r="T31" i="44"/>
  <c r="S31" i="44"/>
  <c r="R31" i="44"/>
  <c r="P31" i="44"/>
  <c r="J31" i="44"/>
  <c r="O30" i="44"/>
  <c r="I30" i="44"/>
  <c r="K30" i="44"/>
  <c r="Q30" i="44"/>
  <c r="T30" i="44"/>
  <c r="S30" i="44"/>
  <c r="R30" i="44"/>
  <c r="P30" i="44"/>
  <c r="J30" i="44"/>
  <c r="O29" i="44"/>
  <c r="I29" i="44"/>
  <c r="K29" i="44"/>
  <c r="Q29" i="44"/>
  <c r="T29" i="44"/>
  <c r="S29" i="44"/>
  <c r="R29" i="44"/>
  <c r="P29" i="44"/>
  <c r="J29" i="44"/>
  <c r="O28" i="44"/>
  <c r="I28" i="44"/>
  <c r="K28" i="44"/>
  <c r="Q28" i="44"/>
  <c r="T28" i="44"/>
  <c r="S28" i="44"/>
  <c r="R28" i="44"/>
  <c r="P28" i="44"/>
  <c r="J28" i="44"/>
  <c r="O27" i="44"/>
  <c r="I27" i="44"/>
  <c r="K27" i="44"/>
  <c r="Q27" i="44"/>
  <c r="T27" i="44"/>
  <c r="S27" i="44"/>
  <c r="R27" i="44"/>
  <c r="P27" i="44"/>
  <c r="J27" i="44"/>
  <c r="O26" i="44"/>
  <c r="I26" i="44"/>
  <c r="K26" i="44"/>
  <c r="Q26" i="44"/>
  <c r="T26" i="44"/>
  <c r="S26" i="44"/>
  <c r="R26" i="44"/>
  <c r="P26" i="44"/>
  <c r="J26" i="44"/>
  <c r="O25" i="44"/>
  <c r="I25" i="44"/>
  <c r="K25" i="44"/>
  <c r="Q25" i="44"/>
  <c r="T25" i="44"/>
  <c r="S25" i="44"/>
  <c r="R25" i="44"/>
  <c r="P25" i="44"/>
  <c r="J25" i="44"/>
  <c r="O24" i="44"/>
  <c r="I24" i="44"/>
  <c r="K24" i="44"/>
  <c r="Q24" i="44"/>
  <c r="T24" i="44"/>
  <c r="S24" i="44"/>
  <c r="R24" i="44"/>
  <c r="P24" i="44"/>
  <c r="J24" i="44"/>
  <c r="O23" i="44"/>
  <c r="I23" i="44"/>
  <c r="K23" i="44"/>
  <c r="Q23" i="44"/>
  <c r="T23" i="44"/>
  <c r="S23" i="44"/>
  <c r="R23" i="44"/>
  <c r="P23" i="44"/>
  <c r="J23" i="44"/>
  <c r="O22" i="44"/>
  <c r="I22" i="44"/>
  <c r="K22" i="44"/>
  <c r="Q22" i="44"/>
  <c r="T22" i="44"/>
  <c r="S22" i="44"/>
  <c r="R22" i="44"/>
  <c r="P22" i="44"/>
  <c r="J22" i="44"/>
  <c r="O21" i="44"/>
  <c r="I21" i="44"/>
  <c r="K21" i="44"/>
  <c r="Q21" i="44"/>
  <c r="T21" i="44"/>
  <c r="S21" i="44"/>
  <c r="R21" i="44"/>
  <c r="P21" i="44"/>
  <c r="J21" i="44"/>
  <c r="O20" i="44"/>
  <c r="I20" i="44"/>
  <c r="K20" i="44"/>
  <c r="Q20" i="44"/>
  <c r="T20" i="44"/>
  <c r="S20" i="44"/>
  <c r="R20" i="44"/>
  <c r="P20" i="44"/>
  <c r="J20" i="44"/>
  <c r="O19" i="44"/>
  <c r="I19" i="44"/>
  <c r="K19" i="44"/>
  <c r="Q19" i="44"/>
  <c r="T19" i="44"/>
  <c r="S19" i="44"/>
  <c r="R19" i="44"/>
  <c r="P19" i="44"/>
  <c r="J19" i="44"/>
  <c r="O18" i="44"/>
  <c r="I18" i="44"/>
  <c r="K18" i="44"/>
  <c r="Q18" i="44"/>
  <c r="T18" i="44"/>
  <c r="S18" i="44"/>
  <c r="R18" i="44"/>
  <c r="P18" i="44"/>
  <c r="J18" i="44"/>
  <c r="O17" i="44"/>
  <c r="I17" i="44"/>
  <c r="K17" i="44"/>
  <c r="Q17" i="44"/>
  <c r="T17" i="44"/>
  <c r="S17" i="44"/>
  <c r="R17" i="44"/>
  <c r="P17" i="44"/>
  <c r="J17" i="44"/>
  <c r="O16" i="44"/>
  <c r="I16" i="44"/>
  <c r="K16" i="44"/>
  <c r="Q16" i="44"/>
  <c r="T16" i="44"/>
  <c r="S16" i="44"/>
  <c r="R16" i="44"/>
  <c r="P16" i="44"/>
  <c r="J16" i="44"/>
  <c r="O15" i="44"/>
  <c r="I15" i="44"/>
  <c r="K15" i="44"/>
  <c r="Q15" i="44"/>
  <c r="T15" i="44"/>
  <c r="S15" i="44"/>
  <c r="R15" i="44"/>
  <c r="P15" i="44"/>
  <c r="J15" i="44"/>
  <c r="O14" i="44"/>
  <c r="I14" i="44"/>
  <c r="K14" i="44"/>
  <c r="Q14" i="44"/>
  <c r="T14" i="44"/>
  <c r="S14" i="44"/>
  <c r="R14" i="44"/>
  <c r="P14" i="44"/>
  <c r="J14" i="44"/>
  <c r="O13" i="44"/>
  <c r="I13" i="44"/>
  <c r="K13" i="44"/>
  <c r="Q13" i="44"/>
  <c r="T13" i="44"/>
  <c r="S13" i="44"/>
  <c r="R13" i="44"/>
  <c r="P13" i="44"/>
  <c r="J13" i="44"/>
  <c r="O12" i="44"/>
  <c r="I12" i="44"/>
  <c r="K12" i="44"/>
  <c r="Q12" i="44"/>
  <c r="T12" i="44"/>
  <c r="S12" i="44"/>
  <c r="R12" i="44"/>
  <c r="P12" i="44"/>
  <c r="J12" i="44"/>
  <c r="O11" i="44"/>
  <c r="I11" i="44"/>
  <c r="K11" i="44"/>
  <c r="Q11" i="44"/>
  <c r="T11" i="44"/>
  <c r="S11" i="44"/>
  <c r="R11" i="44"/>
  <c r="P11" i="44"/>
  <c r="J11" i="44"/>
  <c r="O10" i="44"/>
  <c r="I10" i="44"/>
  <c r="K10" i="44"/>
  <c r="Q10" i="44"/>
  <c r="T10" i="44"/>
  <c r="S10" i="44"/>
  <c r="R10" i="44"/>
  <c r="P10" i="44"/>
  <c r="J10" i="44"/>
  <c r="O9" i="44"/>
  <c r="I9" i="44"/>
  <c r="K9" i="44"/>
  <c r="Q9" i="44"/>
  <c r="T9" i="44"/>
  <c r="S9" i="44"/>
  <c r="R9" i="44"/>
  <c r="P9" i="44"/>
  <c r="J9" i="44"/>
  <c r="O6" i="44"/>
  <c r="I6" i="44"/>
  <c r="S165" i="43"/>
  <c r="M111" i="43"/>
  <c r="N111" i="43"/>
  <c r="O165" i="43"/>
  <c r="G111" i="43"/>
  <c r="H111" i="43"/>
  <c r="I165" i="43"/>
  <c r="R165" i="43"/>
  <c r="P165" i="43"/>
  <c r="J165" i="43"/>
  <c r="A152" i="43"/>
  <c r="A153" i="43"/>
  <c r="A154" i="43"/>
  <c r="A155" i="43"/>
  <c r="A156" i="43"/>
  <c r="A157" i="43"/>
  <c r="A158" i="43"/>
  <c r="A159" i="43"/>
  <c r="A160" i="43"/>
  <c r="A161" i="43"/>
  <c r="A162" i="43"/>
  <c r="A163" i="43"/>
  <c r="A164" i="43"/>
  <c r="A165" i="43"/>
  <c r="S164" i="43"/>
  <c r="O164" i="43"/>
  <c r="I164" i="43"/>
  <c r="R164" i="43"/>
  <c r="P164" i="43"/>
  <c r="J164" i="43"/>
  <c r="S163" i="43"/>
  <c r="O163" i="43"/>
  <c r="I163" i="43"/>
  <c r="R163" i="43"/>
  <c r="P163" i="43"/>
  <c r="J163" i="43"/>
  <c r="S162" i="43"/>
  <c r="O162" i="43"/>
  <c r="I162" i="43"/>
  <c r="R162" i="43"/>
  <c r="P162" i="43"/>
  <c r="J162" i="43"/>
  <c r="S161" i="43"/>
  <c r="O161" i="43"/>
  <c r="I161" i="43"/>
  <c r="R161" i="43"/>
  <c r="P161" i="43"/>
  <c r="J161" i="43"/>
  <c r="S160" i="43"/>
  <c r="O160" i="43"/>
  <c r="I160" i="43"/>
  <c r="R160" i="43"/>
  <c r="P160" i="43"/>
  <c r="J160" i="43"/>
  <c r="S159" i="43"/>
  <c r="O159" i="43"/>
  <c r="I159" i="43"/>
  <c r="R159" i="43"/>
  <c r="P159" i="43"/>
  <c r="J159" i="43"/>
  <c r="S158" i="43"/>
  <c r="O158" i="43"/>
  <c r="I158" i="43"/>
  <c r="R158" i="43"/>
  <c r="P158" i="43"/>
  <c r="J158" i="43"/>
  <c r="S157" i="43"/>
  <c r="O157" i="43"/>
  <c r="I157" i="43"/>
  <c r="R157" i="43"/>
  <c r="P157" i="43"/>
  <c r="J157" i="43"/>
  <c r="S156" i="43"/>
  <c r="O156" i="43"/>
  <c r="I156" i="43"/>
  <c r="R156" i="43"/>
  <c r="P156" i="43"/>
  <c r="J156" i="43"/>
  <c r="S155" i="43"/>
  <c r="O155" i="43"/>
  <c r="I155" i="43"/>
  <c r="R155" i="43"/>
  <c r="P155" i="43"/>
  <c r="J155" i="43"/>
  <c r="S154" i="43"/>
  <c r="O154" i="43"/>
  <c r="I154" i="43"/>
  <c r="R154" i="43"/>
  <c r="P154" i="43"/>
  <c r="J154" i="43"/>
  <c r="S153" i="43"/>
  <c r="O153" i="43"/>
  <c r="I153" i="43"/>
  <c r="R153" i="43"/>
  <c r="P153" i="43"/>
  <c r="J153" i="43"/>
  <c r="S152" i="43"/>
  <c r="O152" i="43"/>
  <c r="I152" i="43"/>
  <c r="R152" i="43"/>
  <c r="P152" i="43"/>
  <c r="J152" i="43"/>
  <c r="S151" i="43"/>
  <c r="O151" i="43"/>
  <c r="I151" i="43"/>
  <c r="R151" i="43"/>
  <c r="P151" i="43"/>
  <c r="J151" i="43"/>
  <c r="S149" i="43"/>
  <c r="O149" i="43"/>
  <c r="I149" i="43"/>
  <c r="R149" i="43"/>
  <c r="P149" i="43"/>
  <c r="J149" i="43"/>
  <c r="A136" i="43"/>
  <c r="A137" i="43"/>
  <c r="A138" i="43"/>
  <c r="A139" i="43"/>
  <c r="A140" i="43"/>
  <c r="A141" i="43"/>
  <c r="A142" i="43"/>
  <c r="A143" i="43"/>
  <c r="A144" i="43"/>
  <c r="A145" i="43"/>
  <c r="A146" i="43"/>
  <c r="A147" i="43"/>
  <c r="A148" i="43"/>
  <c r="A149" i="43"/>
  <c r="S148" i="43"/>
  <c r="O148" i="43"/>
  <c r="I148" i="43"/>
  <c r="R148" i="43"/>
  <c r="P148" i="43"/>
  <c r="J148" i="43"/>
  <c r="S147" i="43"/>
  <c r="O147" i="43"/>
  <c r="I147" i="43"/>
  <c r="R147" i="43"/>
  <c r="P147" i="43"/>
  <c r="J147" i="43"/>
  <c r="S146" i="43"/>
  <c r="O146" i="43"/>
  <c r="I146" i="43"/>
  <c r="R146" i="43"/>
  <c r="P146" i="43"/>
  <c r="J146" i="43"/>
  <c r="S145" i="43"/>
  <c r="O145" i="43"/>
  <c r="I145" i="43"/>
  <c r="R145" i="43"/>
  <c r="P145" i="43"/>
  <c r="J145" i="43"/>
  <c r="S144" i="43"/>
  <c r="O144" i="43"/>
  <c r="I144" i="43"/>
  <c r="R144" i="43"/>
  <c r="P144" i="43"/>
  <c r="J144" i="43"/>
  <c r="S143" i="43"/>
  <c r="O143" i="43"/>
  <c r="I143" i="43"/>
  <c r="R143" i="43"/>
  <c r="P143" i="43"/>
  <c r="J143" i="43"/>
  <c r="S142" i="43"/>
  <c r="O142" i="43"/>
  <c r="I142" i="43"/>
  <c r="R142" i="43"/>
  <c r="P142" i="43"/>
  <c r="J142" i="43"/>
  <c r="S141" i="43"/>
  <c r="O141" i="43"/>
  <c r="I141" i="43"/>
  <c r="R141" i="43"/>
  <c r="P141" i="43"/>
  <c r="J141" i="43"/>
  <c r="S140" i="43"/>
  <c r="O140" i="43"/>
  <c r="I140" i="43"/>
  <c r="R140" i="43"/>
  <c r="P140" i="43"/>
  <c r="J140" i="43"/>
  <c r="S139" i="43"/>
  <c r="O139" i="43"/>
  <c r="I139" i="43"/>
  <c r="R139" i="43"/>
  <c r="P139" i="43"/>
  <c r="J139" i="43"/>
  <c r="S138" i="43"/>
  <c r="O138" i="43"/>
  <c r="I138" i="43"/>
  <c r="R138" i="43"/>
  <c r="P138" i="43"/>
  <c r="J138" i="43"/>
  <c r="S137" i="43"/>
  <c r="O137" i="43"/>
  <c r="I137" i="43"/>
  <c r="R137" i="43"/>
  <c r="P137" i="43"/>
  <c r="J137" i="43"/>
  <c r="S136" i="43"/>
  <c r="O136" i="43"/>
  <c r="I136" i="43"/>
  <c r="R136" i="43"/>
  <c r="P136" i="43"/>
  <c r="J136" i="43"/>
  <c r="S135" i="43"/>
  <c r="O135" i="43"/>
  <c r="I135" i="43"/>
  <c r="R135" i="43"/>
  <c r="P135" i="43"/>
  <c r="J135" i="43"/>
  <c r="S133" i="43"/>
  <c r="O133" i="43"/>
  <c r="I133" i="43"/>
  <c r="R133" i="43"/>
  <c r="P133" i="43"/>
  <c r="J133" i="43"/>
  <c r="A115" i="43"/>
  <c r="A116" i="43"/>
  <c r="A117" i="43"/>
  <c r="A118" i="43"/>
  <c r="A119" i="43"/>
  <c r="A120" i="43"/>
  <c r="A121" i="43"/>
  <c r="A122" i="43"/>
  <c r="A123" i="43"/>
  <c r="A124" i="43"/>
  <c r="A125" i="43"/>
  <c r="A126" i="43"/>
  <c r="A127" i="43"/>
  <c r="A128" i="43"/>
  <c r="A129" i="43"/>
  <c r="A130" i="43"/>
  <c r="A131" i="43"/>
  <c r="A132" i="43"/>
  <c r="A133" i="43"/>
  <c r="S132" i="43"/>
  <c r="O132" i="43"/>
  <c r="I132" i="43"/>
  <c r="R132" i="43"/>
  <c r="P132" i="43"/>
  <c r="J132" i="43"/>
  <c r="S131" i="43"/>
  <c r="O131" i="43"/>
  <c r="I131" i="43"/>
  <c r="R131" i="43"/>
  <c r="P131" i="43"/>
  <c r="J131" i="43"/>
  <c r="S130" i="43"/>
  <c r="O130" i="43"/>
  <c r="I130" i="43"/>
  <c r="R130" i="43"/>
  <c r="P130" i="43"/>
  <c r="J130" i="43"/>
  <c r="S129" i="43"/>
  <c r="O129" i="43"/>
  <c r="I129" i="43"/>
  <c r="R129" i="43"/>
  <c r="P129" i="43"/>
  <c r="J129" i="43"/>
  <c r="S128" i="43"/>
  <c r="O128" i="43"/>
  <c r="I128" i="43"/>
  <c r="R128" i="43"/>
  <c r="P128" i="43"/>
  <c r="J128" i="43"/>
  <c r="S127" i="43"/>
  <c r="O127" i="43"/>
  <c r="I127" i="43"/>
  <c r="R127" i="43"/>
  <c r="P127" i="43"/>
  <c r="J127" i="43"/>
  <c r="S126" i="43"/>
  <c r="O126" i="43"/>
  <c r="I126" i="43"/>
  <c r="R126" i="43"/>
  <c r="P126" i="43"/>
  <c r="J126" i="43"/>
  <c r="S125" i="43"/>
  <c r="O125" i="43"/>
  <c r="I125" i="43"/>
  <c r="R125" i="43"/>
  <c r="P125" i="43"/>
  <c r="J125" i="43"/>
  <c r="S124" i="43"/>
  <c r="O124" i="43"/>
  <c r="I124" i="43"/>
  <c r="R124" i="43"/>
  <c r="P124" i="43"/>
  <c r="J124" i="43"/>
  <c r="S123" i="43"/>
  <c r="O123" i="43"/>
  <c r="I123" i="43"/>
  <c r="R123" i="43"/>
  <c r="P123" i="43"/>
  <c r="J123" i="43"/>
  <c r="S122" i="43"/>
  <c r="O122" i="43"/>
  <c r="I122" i="43"/>
  <c r="R122" i="43"/>
  <c r="P122" i="43"/>
  <c r="J122" i="43"/>
  <c r="S121" i="43"/>
  <c r="O121" i="43"/>
  <c r="I121" i="43"/>
  <c r="R121" i="43"/>
  <c r="P121" i="43"/>
  <c r="J121" i="43"/>
  <c r="S120" i="43"/>
  <c r="O120" i="43"/>
  <c r="I120" i="43"/>
  <c r="R120" i="43"/>
  <c r="P120" i="43"/>
  <c r="J120" i="43"/>
  <c r="S119" i="43"/>
  <c r="O119" i="43"/>
  <c r="I119" i="43"/>
  <c r="R119" i="43"/>
  <c r="P119" i="43"/>
  <c r="J119" i="43"/>
  <c r="S118" i="43"/>
  <c r="O118" i="43"/>
  <c r="I118" i="43"/>
  <c r="R118" i="43"/>
  <c r="P118" i="43"/>
  <c r="J118" i="43"/>
  <c r="S117" i="43"/>
  <c r="O117" i="43"/>
  <c r="I117" i="43"/>
  <c r="R117" i="43"/>
  <c r="P117" i="43"/>
  <c r="J117" i="43"/>
  <c r="S116" i="43"/>
  <c r="O116" i="43"/>
  <c r="I116" i="43"/>
  <c r="R116" i="43"/>
  <c r="P116" i="43"/>
  <c r="J116" i="43"/>
  <c r="S115" i="43"/>
  <c r="O115" i="43"/>
  <c r="I115" i="43"/>
  <c r="R115" i="43"/>
  <c r="P115" i="43"/>
  <c r="J115" i="43"/>
  <c r="S114" i="43"/>
  <c r="O114" i="43"/>
  <c r="I114" i="43"/>
  <c r="R114" i="43"/>
  <c r="P114" i="43"/>
  <c r="J114" i="43"/>
  <c r="S108" i="43"/>
  <c r="M76" i="43"/>
  <c r="N76" i="43"/>
  <c r="O108" i="43"/>
  <c r="G76" i="43"/>
  <c r="H76" i="43"/>
  <c r="I108" i="43"/>
  <c r="R108" i="43"/>
  <c r="P108" i="43"/>
  <c r="J108"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S107" i="43"/>
  <c r="O107" i="43"/>
  <c r="I107" i="43"/>
  <c r="R107" i="43"/>
  <c r="P107" i="43"/>
  <c r="J107" i="43"/>
  <c r="S106" i="43"/>
  <c r="O106" i="43"/>
  <c r="I106" i="43"/>
  <c r="R106" i="43"/>
  <c r="P106" i="43"/>
  <c r="J106" i="43"/>
  <c r="S105" i="43"/>
  <c r="O105" i="43"/>
  <c r="I105" i="43"/>
  <c r="R105" i="43"/>
  <c r="P105" i="43"/>
  <c r="J105" i="43"/>
  <c r="S104" i="43"/>
  <c r="O104" i="43"/>
  <c r="I104" i="43"/>
  <c r="R104" i="43"/>
  <c r="P104" i="43"/>
  <c r="J104" i="43"/>
  <c r="S103" i="43"/>
  <c r="O103" i="43"/>
  <c r="I103" i="43"/>
  <c r="R103" i="43"/>
  <c r="P103" i="43"/>
  <c r="J103" i="43"/>
  <c r="S102" i="43"/>
  <c r="O102" i="43"/>
  <c r="I102" i="43"/>
  <c r="R102" i="43"/>
  <c r="P102" i="43"/>
  <c r="J102" i="43"/>
  <c r="S101" i="43"/>
  <c r="O101" i="43"/>
  <c r="I101" i="43"/>
  <c r="R101" i="43"/>
  <c r="P101" i="43"/>
  <c r="J101" i="43"/>
  <c r="S100" i="43"/>
  <c r="O100" i="43"/>
  <c r="I100" i="43"/>
  <c r="R100" i="43"/>
  <c r="P100" i="43"/>
  <c r="J100" i="43"/>
  <c r="S99" i="43"/>
  <c r="O99" i="43"/>
  <c r="I99" i="43"/>
  <c r="R99" i="43"/>
  <c r="P99" i="43"/>
  <c r="J99" i="43"/>
  <c r="S98" i="43"/>
  <c r="O98" i="43"/>
  <c r="I98" i="43"/>
  <c r="R98" i="43"/>
  <c r="P98" i="43"/>
  <c r="J98" i="43"/>
  <c r="S97" i="43"/>
  <c r="O97" i="43"/>
  <c r="I97" i="43"/>
  <c r="R97" i="43"/>
  <c r="P97" i="43"/>
  <c r="J97" i="43"/>
  <c r="S96" i="43"/>
  <c r="O96" i="43"/>
  <c r="I96" i="43"/>
  <c r="R96" i="43"/>
  <c r="P96" i="43"/>
  <c r="J96" i="43"/>
  <c r="S95" i="43"/>
  <c r="O95" i="43"/>
  <c r="I95" i="43"/>
  <c r="R95" i="43"/>
  <c r="P95" i="43"/>
  <c r="J95" i="43"/>
  <c r="S94" i="43"/>
  <c r="O94" i="43"/>
  <c r="I94" i="43"/>
  <c r="R94" i="43"/>
  <c r="P94" i="43"/>
  <c r="J94" i="43"/>
  <c r="S93" i="43"/>
  <c r="O93" i="43"/>
  <c r="I93" i="43"/>
  <c r="R93" i="43"/>
  <c r="P93" i="43"/>
  <c r="J93" i="43"/>
  <c r="S92" i="43"/>
  <c r="O92" i="43"/>
  <c r="I92" i="43"/>
  <c r="R92" i="43"/>
  <c r="P92" i="43"/>
  <c r="J92" i="43"/>
  <c r="S91" i="43"/>
  <c r="O91" i="43"/>
  <c r="I91" i="43"/>
  <c r="R91" i="43"/>
  <c r="P91" i="43"/>
  <c r="J91" i="43"/>
  <c r="S90" i="43"/>
  <c r="O90" i="43"/>
  <c r="I90" i="43"/>
  <c r="R90" i="43"/>
  <c r="P90" i="43"/>
  <c r="J90" i="43"/>
  <c r="S89" i="43"/>
  <c r="O89" i="43"/>
  <c r="I89" i="43"/>
  <c r="R89" i="43"/>
  <c r="P89" i="43"/>
  <c r="J89" i="43"/>
  <c r="S88" i="43"/>
  <c r="O88" i="43"/>
  <c r="I88" i="43"/>
  <c r="R88" i="43"/>
  <c r="P88" i="43"/>
  <c r="J88" i="43"/>
  <c r="S87" i="43"/>
  <c r="O87" i="43"/>
  <c r="I87" i="43"/>
  <c r="R87" i="43"/>
  <c r="P87" i="43"/>
  <c r="J87" i="43"/>
  <c r="S86" i="43"/>
  <c r="O86" i="43"/>
  <c r="I86" i="43"/>
  <c r="R86" i="43"/>
  <c r="P86" i="43"/>
  <c r="J86" i="43"/>
  <c r="S85" i="43"/>
  <c r="O85" i="43"/>
  <c r="I85" i="43"/>
  <c r="R85" i="43"/>
  <c r="P85" i="43"/>
  <c r="J85" i="43"/>
  <c r="S84" i="43"/>
  <c r="O84" i="43"/>
  <c r="I84" i="43"/>
  <c r="R84" i="43"/>
  <c r="P84" i="43"/>
  <c r="J84" i="43"/>
  <c r="S83" i="43"/>
  <c r="O83" i="43"/>
  <c r="I83" i="43"/>
  <c r="R83" i="43"/>
  <c r="P83" i="43"/>
  <c r="J83" i="43"/>
  <c r="S82" i="43"/>
  <c r="O82" i="43"/>
  <c r="I82" i="43"/>
  <c r="R82" i="43"/>
  <c r="P82" i="43"/>
  <c r="J82" i="43"/>
  <c r="S81" i="43"/>
  <c r="O81" i="43"/>
  <c r="I81" i="43"/>
  <c r="R81" i="43"/>
  <c r="P81" i="43"/>
  <c r="J81" i="43"/>
  <c r="S80" i="43"/>
  <c r="O80" i="43"/>
  <c r="I80" i="43"/>
  <c r="R80" i="43"/>
  <c r="P80" i="43"/>
  <c r="J80" i="43"/>
  <c r="S79" i="43"/>
  <c r="O79" i="43"/>
  <c r="I79" i="43"/>
  <c r="R79" i="43"/>
  <c r="P79" i="43"/>
  <c r="J79" i="43"/>
  <c r="M41" i="43"/>
  <c r="N41" i="43"/>
  <c r="O73" i="43"/>
  <c r="I73" i="43"/>
  <c r="Q73" i="43"/>
  <c r="K73" i="43"/>
  <c r="T73" i="43"/>
  <c r="S73" i="43"/>
  <c r="R73" i="43"/>
  <c r="P73" i="43"/>
  <c r="J73"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O72" i="43"/>
  <c r="I72" i="43"/>
  <c r="Q72" i="43"/>
  <c r="K72" i="43"/>
  <c r="T72" i="43"/>
  <c r="S72" i="43"/>
  <c r="R72" i="43"/>
  <c r="P72" i="43"/>
  <c r="J72" i="43"/>
  <c r="O71" i="43"/>
  <c r="I71" i="43"/>
  <c r="Q71" i="43"/>
  <c r="K71" i="43"/>
  <c r="T71" i="43"/>
  <c r="S71" i="43"/>
  <c r="R71" i="43"/>
  <c r="P71" i="43"/>
  <c r="J71" i="43"/>
  <c r="O70" i="43"/>
  <c r="I70" i="43"/>
  <c r="Q70" i="43"/>
  <c r="K70" i="43"/>
  <c r="T70" i="43"/>
  <c r="S70" i="43"/>
  <c r="R70" i="43"/>
  <c r="P70" i="43"/>
  <c r="J70" i="43"/>
  <c r="O69" i="43"/>
  <c r="I69" i="43"/>
  <c r="Q69" i="43"/>
  <c r="K69" i="43"/>
  <c r="T69" i="43"/>
  <c r="S69" i="43"/>
  <c r="R69" i="43"/>
  <c r="P69" i="43"/>
  <c r="J69" i="43"/>
  <c r="O68" i="43"/>
  <c r="I68" i="43"/>
  <c r="Q68" i="43"/>
  <c r="K68" i="43"/>
  <c r="T68" i="43"/>
  <c r="S68" i="43"/>
  <c r="R68" i="43"/>
  <c r="P68" i="43"/>
  <c r="J68" i="43"/>
  <c r="O67" i="43"/>
  <c r="I67" i="43"/>
  <c r="Q67" i="43"/>
  <c r="K67" i="43"/>
  <c r="T67" i="43"/>
  <c r="S67" i="43"/>
  <c r="R67" i="43"/>
  <c r="P67" i="43"/>
  <c r="J67" i="43"/>
  <c r="O66" i="43"/>
  <c r="I66" i="43"/>
  <c r="Q66" i="43"/>
  <c r="K66" i="43"/>
  <c r="T66" i="43"/>
  <c r="S66" i="43"/>
  <c r="R66" i="43"/>
  <c r="P66" i="43"/>
  <c r="J66" i="43"/>
  <c r="O65" i="43"/>
  <c r="I65" i="43"/>
  <c r="Q65" i="43"/>
  <c r="K65" i="43"/>
  <c r="T65" i="43"/>
  <c r="S65" i="43"/>
  <c r="R65" i="43"/>
  <c r="P65" i="43"/>
  <c r="J65" i="43"/>
  <c r="O64" i="43"/>
  <c r="I64" i="43"/>
  <c r="Q64" i="43"/>
  <c r="K64" i="43"/>
  <c r="T64" i="43"/>
  <c r="S64" i="43"/>
  <c r="R64" i="43"/>
  <c r="P64" i="43"/>
  <c r="J64" i="43"/>
  <c r="O63" i="43"/>
  <c r="I63" i="43"/>
  <c r="Q63" i="43"/>
  <c r="K63" i="43"/>
  <c r="T63" i="43"/>
  <c r="S63" i="43"/>
  <c r="R63" i="43"/>
  <c r="P63" i="43"/>
  <c r="J63" i="43"/>
  <c r="O62" i="43"/>
  <c r="I62" i="43"/>
  <c r="Q62" i="43"/>
  <c r="K62" i="43"/>
  <c r="T62" i="43"/>
  <c r="S62" i="43"/>
  <c r="R62" i="43"/>
  <c r="P62" i="43"/>
  <c r="J62" i="43"/>
  <c r="O61" i="43"/>
  <c r="I61" i="43"/>
  <c r="Q61" i="43"/>
  <c r="K61" i="43"/>
  <c r="T61" i="43"/>
  <c r="S61" i="43"/>
  <c r="R61" i="43"/>
  <c r="P61" i="43"/>
  <c r="J61" i="43"/>
  <c r="O60" i="43"/>
  <c r="I60" i="43"/>
  <c r="Q60" i="43"/>
  <c r="K60" i="43"/>
  <c r="T60" i="43"/>
  <c r="S60" i="43"/>
  <c r="R60" i="43"/>
  <c r="P60" i="43"/>
  <c r="J60" i="43"/>
  <c r="O59" i="43"/>
  <c r="I59" i="43"/>
  <c r="Q59" i="43"/>
  <c r="K59" i="43"/>
  <c r="T59" i="43"/>
  <c r="S59" i="43"/>
  <c r="R59" i="43"/>
  <c r="P59" i="43"/>
  <c r="J59" i="43"/>
  <c r="O58" i="43"/>
  <c r="I58" i="43"/>
  <c r="Q58" i="43"/>
  <c r="K58" i="43"/>
  <c r="T58" i="43"/>
  <c r="S58" i="43"/>
  <c r="R58" i="43"/>
  <c r="P58" i="43"/>
  <c r="J58" i="43"/>
  <c r="O57" i="43"/>
  <c r="I57" i="43"/>
  <c r="Q57" i="43"/>
  <c r="K57" i="43"/>
  <c r="T57" i="43"/>
  <c r="S57" i="43"/>
  <c r="R57" i="43"/>
  <c r="P57" i="43"/>
  <c r="J57" i="43"/>
  <c r="S56" i="43"/>
  <c r="R56" i="43"/>
  <c r="P56" i="43"/>
  <c r="J56" i="43"/>
  <c r="S55" i="43"/>
  <c r="R55" i="43"/>
  <c r="P55" i="43"/>
  <c r="J55" i="43"/>
  <c r="S54" i="43"/>
  <c r="R54" i="43"/>
  <c r="P54" i="43"/>
  <c r="J54" i="43"/>
  <c r="S53" i="43"/>
  <c r="R53" i="43"/>
  <c r="P53" i="43"/>
  <c r="J53" i="43"/>
  <c r="S52" i="43"/>
  <c r="R52" i="43"/>
  <c r="P52" i="43"/>
  <c r="J52" i="43"/>
  <c r="S51" i="43"/>
  <c r="R51" i="43"/>
  <c r="P51" i="43"/>
  <c r="J51" i="43"/>
  <c r="S50" i="43"/>
  <c r="R50" i="43"/>
  <c r="P50" i="43"/>
  <c r="J50" i="43"/>
  <c r="S49" i="43"/>
  <c r="R49" i="43"/>
  <c r="P49" i="43"/>
  <c r="J49" i="43"/>
  <c r="S48" i="43"/>
  <c r="R48" i="43"/>
  <c r="P48" i="43"/>
  <c r="J48" i="43"/>
  <c r="S47" i="43"/>
  <c r="R47" i="43"/>
  <c r="P47" i="43"/>
  <c r="J47" i="43"/>
  <c r="S46" i="43"/>
  <c r="R46" i="43"/>
  <c r="P46" i="43"/>
  <c r="J46" i="43"/>
  <c r="S45" i="43"/>
  <c r="R45" i="43"/>
  <c r="P45" i="43"/>
  <c r="J45" i="43"/>
  <c r="S44" i="43"/>
  <c r="R44" i="43"/>
  <c r="P44" i="43"/>
  <c r="J44" i="43"/>
  <c r="O38" i="43"/>
  <c r="I38" i="43"/>
  <c r="K38" i="43"/>
  <c r="Q38" i="43"/>
  <c r="T38" i="43"/>
  <c r="S38" i="43"/>
  <c r="R38" i="43"/>
  <c r="P38" i="43"/>
  <c r="J38"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O37" i="43"/>
  <c r="I37" i="43"/>
  <c r="K37" i="43"/>
  <c r="Q37" i="43"/>
  <c r="T37" i="43"/>
  <c r="S37" i="43"/>
  <c r="R37" i="43"/>
  <c r="P37" i="43"/>
  <c r="J37" i="43"/>
  <c r="O36" i="43"/>
  <c r="I36" i="43"/>
  <c r="K36" i="43"/>
  <c r="Q36" i="43"/>
  <c r="T36" i="43"/>
  <c r="S36" i="43"/>
  <c r="R36" i="43"/>
  <c r="P36" i="43"/>
  <c r="J36" i="43"/>
  <c r="O35" i="43"/>
  <c r="I35" i="43"/>
  <c r="K35" i="43"/>
  <c r="Q35" i="43"/>
  <c r="T35" i="43"/>
  <c r="S35" i="43"/>
  <c r="R35" i="43"/>
  <c r="P35" i="43"/>
  <c r="J35" i="43"/>
  <c r="S34" i="43"/>
  <c r="R34" i="43"/>
  <c r="P34" i="43"/>
  <c r="J34" i="43"/>
  <c r="S33" i="43"/>
  <c r="R33" i="43"/>
  <c r="P33" i="43"/>
  <c r="J33" i="43"/>
  <c r="S32" i="43"/>
  <c r="R32" i="43"/>
  <c r="P32" i="43"/>
  <c r="J32" i="43"/>
  <c r="S31" i="43"/>
  <c r="R31" i="43"/>
  <c r="P31" i="43"/>
  <c r="J31" i="43"/>
  <c r="S30" i="43"/>
  <c r="R30" i="43"/>
  <c r="P30" i="43"/>
  <c r="J30" i="43"/>
  <c r="S29" i="43"/>
  <c r="R29" i="43"/>
  <c r="P29" i="43"/>
  <c r="J29" i="43"/>
  <c r="S28" i="43"/>
  <c r="R28" i="43"/>
  <c r="P28" i="43"/>
  <c r="J28" i="43"/>
  <c r="S27" i="43"/>
  <c r="R27" i="43"/>
  <c r="P27" i="43"/>
  <c r="J27" i="43"/>
  <c r="S26" i="43"/>
  <c r="R26" i="43"/>
  <c r="P26" i="43"/>
  <c r="J26" i="43"/>
  <c r="S25" i="43"/>
  <c r="R25" i="43"/>
  <c r="P25" i="43"/>
  <c r="J25" i="43"/>
  <c r="S24" i="43"/>
  <c r="R24" i="43"/>
  <c r="P24" i="43"/>
  <c r="J24" i="43"/>
  <c r="S23" i="43"/>
  <c r="R23" i="43"/>
  <c r="P23" i="43"/>
  <c r="J23" i="43"/>
  <c r="S22" i="43"/>
  <c r="R22" i="43"/>
  <c r="P22" i="43"/>
  <c r="J22" i="43"/>
  <c r="S21" i="43"/>
  <c r="R21" i="43"/>
  <c r="P21" i="43"/>
  <c r="J21" i="43"/>
  <c r="S20" i="43"/>
  <c r="R20" i="43"/>
  <c r="P20" i="43"/>
  <c r="J20" i="43"/>
  <c r="S19" i="43"/>
  <c r="R19" i="43"/>
  <c r="P19" i="43"/>
  <c r="J19" i="43"/>
  <c r="S18" i="43"/>
  <c r="R18" i="43"/>
  <c r="P18" i="43"/>
  <c r="J18" i="43"/>
  <c r="O17" i="43"/>
  <c r="I17" i="43"/>
  <c r="K17" i="43"/>
  <c r="Q17" i="43"/>
  <c r="T17" i="43"/>
  <c r="S17" i="43"/>
  <c r="R17" i="43"/>
  <c r="P17" i="43"/>
  <c r="J17" i="43"/>
  <c r="S16" i="43"/>
  <c r="R16" i="43"/>
  <c r="P16" i="43"/>
  <c r="J16" i="43"/>
  <c r="S15" i="43"/>
  <c r="R15" i="43"/>
  <c r="P15" i="43"/>
  <c r="J15" i="43"/>
  <c r="S14" i="43"/>
  <c r="R14" i="43"/>
  <c r="P14" i="43"/>
  <c r="J14" i="43"/>
  <c r="S13" i="43"/>
  <c r="R13" i="43"/>
  <c r="P13" i="43"/>
  <c r="J13" i="43"/>
  <c r="S12" i="43"/>
  <c r="R12" i="43"/>
  <c r="P12" i="43"/>
  <c r="J12" i="43"/>
  <c r="S11" i="43"/>
  <c r="R11" i="43"/>
  <c r="P11" i="43"/>
  <c r="J11" i="43"/>
  <c r="S10" i="43"/>
  <c r="R10" i="43"/>
  <c r="P10" i="43"/>
  <c r="J10" i="43"/>
  <c r="S9" i="43"/>
  <c r="R9" i="43"/>
  <c r="P9" i="43"/>
  <c r="J9" i="43"/>
  <c r="O6" i="43"/>
  <c r="I6" i="43"/>
  <c r="S165" i="42"/>
  <c r="M111" i="42"/>
  <c r="N111" i="42"/>
  <c r="O165" i="42"/>
  <c r="I165" i="42"/>
  <c r="R165" i="42"/>
  <c r="P165" i="42"/>
  <c r="J165" i="42"/>
  <c r="A152" i="42"/>
  <c r="A153" i="42"/>
  <c r="A154" i="42"/>
  <c r="A155" i="42"/>
  <c r="A156" i="42"/>
  <c r="A157" i="42"/>
  <c r="A158" i="42"/>
  <c r="A159" i="42"/>
  <c r="A160" i="42"/>
  <c r="A161" i="42"/>
  <c r="A162" i="42"/>
  <c r="A163" i="42"/>
  <c r="A164" i="42"/>
  <c r="A165" i="42"/>
  <c r="S164" i="42"/>
  <c r="O164" i="42"/>
  <c r="I164" i="42"/>
  <c r="R164" i="42"/>
  <c r="P164" i="42"/>
  <c r="J164" i="42"/>
  <c r="S163" i="42"/>
  <c r="O163" i="42"/>
  <c r="I163" i="42"/>
  <c r="R163" i="42"/>
  <c r="P163" i="42"/>
  <c r="J163" i="42"/>
  <c r="S162" i="42"/>
  <c r="O162" i="42"/>
  <c r="I162" i="42"/>
  <c r="R162" i="42"/>
  <c r="P162" i="42"/>
  <c r="J162" i="42"/>
  <c r="S161" i="42"/>
  <c r="O161" i="42"/>
  <c r="I161" i="42"/>
  <c r="R161" i="42"/>
  <c r="P161" i="42"/>
  <c r="J161" i="42"/>
  <c r="S160" i="42"/>
  <c r="O160" i="42"/>
  <c r="I160" i="42"/>
  <c r="R160" i="42"/>
  <c r="P160" i="42"/>
  <c r="J160" i="42"/>
  <c r="S159" i="42"/>
  <c r="O159" i="42"/>
  <c r="I159" i="42"/>
  <c r="R159" i="42"/>
  <c r="P159" i="42"/>
  <c r="J159" i="42"/>
  <c r="S158" i="42"/>
  <c r="O158" i="42"/>
  <c r="I158" i="42"/>
  <c r="R158" i="42"/>
  <c r="P158" i="42"/>
  <c r="J158" i="42"/>
  <c r="S157" i="42"/>
  <c r="O157" i="42"/>
  <c r="I157" i="42"/>
  <c r="R157" i="42"/>
  <c r="P157" i="42"/>
  <c r="J157" i="42"/>
  <c r="S156" i="42"/>
  <c r="O156" i="42"/>
  <c r="I156" i="42"/>
  <c r="R156" i="42"/>
  <c r="P156" i="42"/>
  <c r="J156" i="42"/>
  <c r="S155" i="42"/>
  <c r="O155" i="42"/>
  <c r="I155" i="42"/>
  <c r="R155" i="42"/>
  <c r="P155" i="42"/>
  <c r="J155" i="42"/>
  <c r="S154" i="42"/>
  <c r="O154" i="42"/>
  <c r="I154" i="42"/>
  <c r="R154" i="42"/>
  <c r="P154" i="42"/>
  <c r="J154" i="42"/>
  <c r="S153" i="42"/>
  <c r="O153" i="42"/>
  <c r="I153" i="42"/>
  <c r="R153" i="42"/>
  <c r="P153" i="42"/>
  <c r="J153" i="42"/>
  <c r="S152" i="42"/>
  <c r="O152" i="42"/>
  <c r="I152" i="42"/>
  <c r="R152" i="42"/>
  <c r="P152" i="42"/>
  <c r="J152" i="42"/>
  <c r="S151" i="42"/>
  <c r="O151" i="42"/>
  <c r="I151" i="42"/>
  <c r="R151" i="42"/>
  <c r="P151" i="42"/>
  <c r="J151" i="42"/>
  <c r="S149" i="42"/>
  <c r="O149" i="42"/>
  <c r="I149" i="42"/>
  <c r="R149" i="42"/>
  <c r="P149" i="42"/>
  <c r="J149" i="42"/>
  <c r="A136" i="42"/>
  <c r="A137" i="42"/>
  <c r="A138" i="42"/>
  <c r="A139" i="42"/>
  <c r="A140" i="42"/>
  <c r="A141" i="42"/>
  <c r="A142" i="42"/>
  <c r="A143" i="42"/>
  <c r="A144" i="42"/>
  <c r="A145" i="42"/>
  <c r="A146" i="42"/>
  <c r="A147" i="42"/>
  <c r="A148" i="42"/>
  <c r="A149" i="42"/>
  <c r="S148" i="42"/>
  <c r="O148" i="42"/>
  <c r="I148" i="42"/>
  <c r="R148" i="42"/>
  <c r="P148" i="42"/>
  <c r="J148" i="42"/>
  <c r="S147" i="42"/>
  <c r="O147" i="42"/>
  <c r="I147" i="42"/>
  <c r="R147" i="42"/>
  <c r="P147" i="42"/>
  <c r="J147" i="42"/>
  <c r="S146" i="42"/>
  <c r="O146" i="42"/>
  <c r="I146" i="42"/>
  <c r="R146" i="42"/>
  <c r="P146" i="42"/>
  <c r="J146" i="42"/>
  <c r="S145" i="42"/>
  <c r="O145" i="42"/>
  <c r="I145" i="42"/>
  <c r="R145" i="42"/>
  <c r="P145" i="42"/>
  <c r="J145" i="42"/>
  <c r="S144" i="42"/>
  <c r="O144" i="42"/>
  <c r="I144" i="42"/>
  <c r="R144" i="42"/>
  <c r="P144" i="42"/>
  <c r="J144" i="42"/>
  <c r="S143" i="42"/>
  <c r="O143" i="42"/>
  <c r="I143" i="42"/>
  <c r="R143" i="42"/>
  <c r="P143" i="42"/>
  <c r="J143" i="42"/>
  <c r="S142" i="42"/>
  <c r="O142" i="42"/>
  <c r="I142" i="42"/>
  <c r="R142" i="42"/>
  <c r="P142" i="42"/>
  <c r="J142" i="42"/>
  <c r="S141" i="42"/>
  <c r="O141" i="42"/>
  <c r="I141" i="42"/>
  <c r="R141" i="42"/>
  <c r="P141" i="42"/>
  <c r="J141" i="42"/>
  <c r="S140" i="42"/>
  <c r="O140" i="42"/>
  <c r="I140" i="42"/>
  <c r="R140" i="42"/>
  <c r="P140" i="42"/>
  <c r="J140" i="42"/>
  <c r="S139" i="42"/>
  <c r="O139" i="42"/>
  <c r="I139" i="42"/>
  <c r="R139" i="42"/>
  <c r="P139" i="42"/>
  <c r="J139" i="42"/>
  <c r="S138" i="42"/>
  <c r="O138" i="42"/>
  <c r="I138" i="42"/>
  <c r="R138" i="42"/>
  <c r="P138" i="42"/>
  <c r="J138" i="42"/>
  <c r="S137" i="42"/>
  <c r="O137" i="42"/>
  <c r="I137" i="42"/>
  <c r="R137" i="42"/>
  <c r="P137" i="42"/>
  <c r="J137" i="42"/>
  <c r="S136" i="42"/>
  <c r="O136" i="42"/>
  <c r="I136" i="42"/>
  <c r="R136" i="42"/>
  <c r="P136" i="42"/>
  <c r="J136" i="42"/>
  <c r="S135" i="42"/>
  <c r="O135" i="42"/>
  <c r="I135" i="42"/>
  <c r="R135" i="42"/>
  <c r="P135" i="42"/>
  <c r="J135" i="42"/>
  <c r="S133" i="42"/>
  <c r="O133" i="42"/>
  <c r="I133" i="42"/>
  <c r="R133" i="42"/>
  <c r="P133" i="42"/>
  <c r="J133" i="42"/>
  <c r="A115" i="42"/>
  <c r="A116" i="42"/>
  <c r="A117" i="42"/>
  <c r="A118" i="42"/>
  <c r="A119" i="42"/>
  <c r="A120" i="42"/>
  <c r="A121" i="42"/>
  <c r="A122" i="42"/>
  <c r="A123" i="42"/>
  <c r="A124" i="42"/>
  <c r="A125" i="42"/>
  <c r="A126" i="42"/>
  <c r="A127" i="42"/>
  <c r="A128" i="42"/>
  <c r="A129" i="42"/>
  <c r="A130" i="42"/>
  <c r="A131" i="42"/>
  <c r="A132" i="42"/>
  <c r="A133" i="42"/>
  <c r="S132" i="42"/>
  <c r="O132" i="42"/>
  <c r="I132" i="42"/>
  <c r="R132" i="42"/>
  <c r="P132" i="42"/>
  <c r="J132" i="42"/>
  <c r="S131" i="42"/>
  <c r="O131" i="42"/>
  <c r="I131" i="42"/>
  <c r="R131" i="42"/>
  <c r="P131" i="42"/>
  <c r="J131" i="42"/>
  <c r="S130" i="42"/>
  <c r="O130" i="42"/>
  <c r="I130" i="42"/>
  <c r="R130" i="42"/>
  <c r="P130" i="42"/>
  <c r="J130" i="42"/>
  <c r="S129" i="42"/>
  <c r="O129" i="42"/>
  <c r="I129" i="42"/>
  <c r="R129" i="42"/>
  <c r="P129" i="42"/>
  <c r="J129" i="42"/>
  <c r="S128" i="42"/>
  <c r="O128" i="42"/>
  <c r="I128" i="42"/>
  <c r="R128" i="42"/>
  <c r="P128" i="42"/>
  <c r="J128" i="42"/>
  <c r="S127" i="42"/>
  <c r="O127" i="42"/>
  <c r="I127" i="42"/>
  <c r="R127" i="42"/>
  <c r="P127" i="42"/>
  <c r="J127" i="42"/>
  <c r="S126" i="42"/>
  <c r="O126" i="42"/>
  <c r="I126" i="42"/>
  <c r="R126" i="42"/>
  <c r="P126" i="42"/>
  <c r="J126" i="42"/>
  <c r="S125" i="42"/>
  <c r="O125" i="42"/>
  <c r="I125" i="42"/>
  <c r="R125" i="42"/>
  <c r="P125" i="42"/>
  <c r="J125" i="42"/>
  <c r="S124" i="42"/>
  <c r="O124" i="42"/>
  <c r="I124" i="42"/>
  <c r="R124" i="42"/>
  <c r="P124" i="42"/>
  <c r="J124" i="42"/>
  <c r="S123" i="42"/>
  <c r="O123" i="42"/>
  <c r="I123" i="42"/>
  <c r="R123" i="42"/>
  <c r="P123" i="42"/>
  <c r="J123" i="42"/>
  <c r="S122" i="42"/>
  <c r="O122" i="42"/>
  <c r="I122" i="42"/>
  <c r="R122" i="42"/>
  <c r="P122" i="42"/>
  <c r="J122" i="42"/>
  <c r="S121" i="42"/>
  <c r="O121" i="42"/>
  <c r="I121" i="42"/>
  <c r="R121" i="42"/>
  <c r="P121" i="42"/>
  <c r="J121" i="42"/>
  <c r="S120" i="42"/>
  <c r="O120" i="42"/>
  <c r="I120" i="42"/>
  <c r="R120" i="42"/>
  <c r="P120" i="42"/>
  <c r="J120" i="42"/>
  <c r="S119" i="42"/>
  <c r="O119" i="42"/>
  <c r="I119" i="42"/>
  <c r="R119" i="42"/>
  <c r="P119" i="42"/>
  <c r="J119" i="42"/>
  <c r="S118" i="42"/>
  <c r="O118" i="42"/>
  <c r="I118" i="42"/>
  <c r="R118" i="42"/>
  <c r="P118" i="42"/>
  <c r="J118" i="42"/>
  <c r="S117" i="42"/>
  <c r="O117" i="42"/>
  <c r="I117" i="42"/>
  <c r="R117" i="42"/>
  <c r="P117" i="42"/>
  <c r="J117" i="42"/>
  <c r="S116" i="42"/>
  <c r="O116" i="42"/>
  <c r="I116" i="42"/>
  <c r="R116" i="42"/>
  <c r="P116" i="42"/>
  <c r="J116" i="42"/>
  <c r="S115" i="42"/>
  <c r="O115" i="42"/>
  <c r="I115" i="42"/>
  <c r="R115" i="42"/>
  <c r="P115" i="42"/>
  <c r="J115" i="42"/>
  <c r="S114" i="42"/>
  <c r="O114" i="42"/>
  <c r="I114" i="42"/>
  <c r="R114" i="42"/>
  <c r="P114" i="42"/>
  <c r="J114" i="42"/>
  <c r="S108" i="42"/>
  <c r="N76" i="42"/>
  <c r="O108" i="42"/>
  <c r="I108" i="42"/>
  <c r="R108" i="42"/>
  <c r="P108" i="42"/>
  <c r="J108" i="42"/>
  <c r="A80" i="42"/>
  <c r="A81" i="42"/>
  <c r="A82" i="42"/>
  <c r="A83" i="42"/>
  <c r="A84" i="42"/>
  <c r="A85" i="42"/>
  <c r="A86" i="42"/>
  <c r="A87" i="42"/>
  <c r="A88" i="42"/>
  <c r="A89" i="42"/>
  <c r="A90" i="42"/>
  <c r="A91" i="42"/>
  <c r="A92" i="42"/>
  <c r="A93" i="42"/>
  <c r="A94" i="42"/>
  <c r="A95" i="42"/>
  <c r="A96" i="42"/>
  <c r="A97" i="42"/>
  <c r="A98" i="42"/>
  <c r="A99" i="42"/>
  <c r="A100" i="42"/>
  <c r="A101" i="42"/>
  <c r="A102" i="42"/>
  <c r="A103" i="42"/>
  <c r="A104" i="42"/>
  <c r="A105" i="42"/>
  <c r="A106" i="42"/>
  <c r="A107" i="42"/>
  <c r="A108" i="42"/>
  <c r="S107" i="42"/>
  <c r="O107" i="42"/>
  <c r="I107" i="42"/>
  <c r="R107" i="42"/>
  <c r="P107" i="42"/>
  <c r="J107" i="42"/>
  <c r="S106" i="42"/>
  <c r="O106" i="42"/>
  <c r="I106" i="42"/>
  <c r="R106" i="42"/>
  <c r="P106" i="42"/>
  <c r="J106" i="42"/>
  <c r="S105" i="42"/>
  <c r="O105" i="42"/>
  <c r="I105" i="42"/>
  <c r="R105" i="42"/>
  <c r="P105" i="42"/>
  <c r="J105" i="42"/>
  <c r="S104" i="42"/>
  <c r="O104" i="42"/>
  <c r="I104" i="42"/>
  <c r="R104" i="42"/>
  <c r="P104" i="42"/>
  <c r="J104" i="42"/>
  <c r="S103" i="42"/>
  <c r="O103" i="42"/>
  <c r="I103" i="42"/>
  <c r="R103" i="42"/>
  <c r="P103" i="42"/>
  <c r="J103" i="42"/>
  <c r="S102" i="42"/>
  <c r="O102" i="42"/>
  <c r="I102" i="42"/>
  <c r="R102" i="42"/>
  <c r="P102" i="42"/>
  <c r="J102" i="42"/>
  <c r="S101" i="42"/>
  <c r="O101" i="42"/>
  <c r="I101" i="42"/>
  <c r="R101" i="42"/>
  <c r="P101" i="42"/>
  <c r="J101" i="42"/>
  <c r="S100" i="42"/>
  <c r="O100" i="42"/>
  <c r="I100" i="42"/>
  <c r="R100" i="42"/>
  <c r="P100" i="42"/>
  <c r="J100" i="42"/>
  <c r="S99" i="42"/>
  <c r="O99" i="42"/>
  <c r="I99" i="42"/>
  <c r="R99" i="42"/>
  <c r="P99" i="42"/>
  <c r="J99" i="42"/>
  <c r="S98" i="42"/>
  <c r="O98" i="42"/>
  <c r="I98" i="42"/>
  <c r="R98" i="42"/>
  <c r="P98" i="42"/>
  <c r="J98" i="42"/>
  <c r="S97" i="42"/>
  <c r="O97" i="42"/>
  <c r="I97" i="42"/>
  <c r="R97" i="42"/>
  <c r="P97" i="42"/>
  <c r="J97" i="42"/>
  <c r="S96" i="42"/>
  <c r="O96" i="42"/>
  <c r="I96" i="42"/>
  <c r="R96" i="42"/>
  <c r="P96" i="42"/>
  <c r="J96" i="42"/>
  <c r="S95" i="42"/>
  <c r="O95" i="42"/>
  <c r="I95" i="42"/>
  <c r="R95" i="42"/>
  <c r="P95" i="42"/>
  <c r="J95" i="42"/>
  <c r="S94" i="42"/>
  <c r="O94" i="42"/>
  <c r="I94" i="42"/>
  <c r="R94" i="42"/>
  <c r="P94" i="42"/>
  <c r="J94" i="42"/>
  <c r="S93" i="42"/>
  <c r="O93" i="42"/>
  <c r="I93" i="42"/>
  <c r="R93" i="42"/>
  <c r="P93" i="42"/>
  <c r="J93" i="42"/>
  <c r="S92" i="42"/>
  <c r="O92" i="42"/>
  <c r="I92" i="42"/>
  <c r="R92" i="42"/>
  <c r="P92" i="42"/>
  <c r="J92" i="42"/>
  <c r="S91" i="42"/>
  <c r="O91" i="42"/>
  <c r="I91" i="42"/>
  <c r="R91" i="42"/>
  <c r="P91" i="42"/>
  <c r="J91" i="42"/>
  <c r="S90" i="42"/>
  <c r="O90" i="42"/>
  <c r="I90" i="42"/>
  <c r="R90" i="42"/>
  <c r="P90" i="42"/>
  <c r="J90" i="42"/>
  <c r="S89" i="42"/>
  <c r="O89" i="42"/>
  <c r="I89" i="42"/>
  <c r="R89" i="42"/>
  <c r="P89" i="42"/>
  <c r="J89" i="42"/>
  <c r="S88" i="42"/>
  <c r="O88" i="42"/>
  <c r="I88" i="42"/>
  <c r="R88" i="42"/>
  <c r="P88" i="42"/>
  <c r="J88" i="42"/>
  <c r="S87" i="42"/>
  <c r="O87" i="42"/>
  <c r="I87" i="42"/>
  <c r="R87" i="42"/>
  <c r="P87" i="42"/>
  <c r="J87" i="42"/>
  <c r="S86" i="42"/>
  <c r="O86" i="42"/>
  <c r="I86" i="42"/>
  <c r="R86" i="42"/>
  <c r="P86" i="42"/>
  <c r="J86" i="42"/>
  <c r="S85" i="42"/>
  <c r="O85" i="42"/>
  <c r="I85" i="42"/>
  <c r="R85" i="42"/>
  <c r="P85" i="42"/>
  <c r="J85" i="42"/>
  <c r="S84" i="42"/>
  <c r="O84" i="42"/>
  <c r="I84" i="42"/>
  <c r="R84" i="42"/>
  <c r="P84" i="42"/>
  <c r="J84" i="42"/>
  <c r="S83" i="42"/>
  <c r="O83" i="42"/>
  <c r="I83" i="42"/>
  <c r="R83" i="42"/>
  <c r="P83" i="42"/>
  <c r="J83" i="42"/>
  <c r="S82" i="42"/>
  <c r="O82" i="42"/>
  <c r="I82" i="42"/>
  <c r="R82" i="42"/>
  <c r="P82" i="42"/>
  <c r="J82" i="42"/>
  <c r="S81" i="42"/>
  <c r="O81" i="42"/>
  <c r="I81" i="42"/>
  <c r="R81" i="42"/>
  <c r="P81" i="42"/>
  <c r="J81" i="42"/>
  <c r="S80" i="42"/>
  <c r="O80" i="42"/>
  <c r="I80" i="42"/>
  <c r="R80" i="42"/>
  <c r="P80" i="42"/>
  <c r="J80" i="42"/>
  <c r="S79" i="42"/>
  <c r="O79" i="42"/>
  <c r="I79" i="42"/>
  <c r="R79" i="42"/>
  <c r="P79" i="42"/>
  <c r="J79" i="42"/>
  <c r="O73" i="42"/>
  <c r="H41" i="42"/>
  <c r="I73" i="42"/>
  <c r="Q73" i="42"/>
  <c r="K73" i="42"/>
  <c r="T73" i="42"/>
  <c r="S73" i="42"/>
  <c r="R73" i="42"/>
  <c r="P73" i="42"/>
  <c r="J73"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O72" i="42"/>
  <c r="I72" i="42"/>
  <c r="Q72" i="42"/>
  <c r="K72" i="42"/>
  <c r="T72" i="42"/>
  <c r="S72" i="42"/>
  <c r="R72" i="42"/>
  <c r="P72" i="42"/>
  <c r="J72" i="42"/>
  <c r="O71" i="42"/>
  <c r="I71" i="42"/>
  <c r="Q71" i="42"/>
  <c r="K71" i="42"/>
  <c r="T71" i="42"/>
  <c r="S71" i="42"/>
  <c r="R71" i="42"/>
  <c r="P71" i="42"/>
  <c r="J71" i="42"/>
  <c r="O70" i="42"/>
  <c r="I70" i="42"/>
  <c r="Q70" i="42"/>
  <c r="K70" i="42"/>
  <c r="T70" i="42"/>
  <c r="S70" i="42"/>
  <c r="R70" i="42"/>
  <c r="P70" i="42"/>
  <c r="J70" i="42"/>
  <c r="O69" i="42"/>
  <c r="I69" i="42"/>
  <c r="Q69" i="42"/>
  <c r="K69" i="42"/>
  <c r="T69" i="42"/>
  <c r="S69" i="42"/>
  <c r="R69" i="42"/>
  <c r="P69" i="42"/>
  <c r="J69" i="42"/>
  <c r="O68" i="42"/>
  <c r="I68" i="42"/>
  <c r="Q68" i="42"/>
  <c r="K68" i="42"/>
  <c r="T68" i="42"/>
  <c r="S68" i="42"/>
  <c r="R68" i="42"/>
  <c r="P68" i="42"/>
  <c r="J68" i="42"/>
  <c r="O67" i="42"/>
  <c r="I67" i="42"/>
  <c r="Q67" i="42"/>
  <c r="K67" i="42"/>
  <c r="T67" i="42"/>
  <c r="S67" i="42"/>
  <c r="R67" i="42"/>
  <c r="P67" i="42"/>
  <c r="J67" i="42"/>
  <c r="O66" i="42"/>
  <c r="I66" i="42"/>
  <c r="Q66" i="42"/>
  <c r="K66" i="42"/>
  <c r="T66" i="42"/>
  <c r="S66" i="42"/>
  <c r="R66" i="42"/>
  <c r="P66" i="42"/>
  <c r="J66" i="42"/>
  <c r="O65" i="42"/>
  <c r="I65" i="42"/>
  <c r="Q65" i="42"/>
  <c r="K65" i="42"/>
  <c r="T65" i="42"/>
  <c r="S65" i="42"/>
  <c r="R65" i="42"/>
  <c r="P65" i="42"/>
  <c r="J65" i="42"/>
  <c r="O64" i="42"/>
  <c r="I64" i="42"/>
  <c r="Q64" i="42"/>
  <c r="K64" i="42"/>
  <c r="T64" i="42"/>
  <c r="S64" i="42"/>
  <c r="R64" i="42"/>
  <c r="P64" i="42"/>
  <c r="J64" i="42"/>
  <c r="O63" i="42"/>
  <c r="I63" i="42"/>
  <c r="Q63" i="42"/>
  <c r="K63" i="42"/>
  <c r="T63" i="42"/>
  <c r="S63" i="42"/>
  <c r="R63" i="42"/>
  <c r="P63" i="42"/>
  <c r="J63" i="42"/>
  <c r="O62" i="42"/>
  <c r="I62" i="42"/>
  <c r="Q62" i="42"/>
  <c r="K62" i="42"/>
  <c r="T62" i="42"/>
  <c r="S62" i="42"/>
  <c r="R62" i="42"/>
  <c r="P62" i="42"/>
  <c r="J62" i="42"/>
  <c r="O61" i="42"/>
  <c r="I61" i="42"/>
  <c r="Q61" i="42"/>
  <c r="K61" i="42"/>
  <c r="T61" i="42"/>
  <c r="S61" i="42"/>
  <c r="R61" i="42"/>
  <c r="P61" i="42"/>
  <c r="J61" i="42"/>
  <c r="O60" i="42"/>
  <c r="I60" i="42"/>
  <c r="Q60" i="42"/>
  <c r="K60" i="42"/>
  <c r="T60" i="42"/>
  <c r="S60" i="42"/>
  <c r="R60" i="42"/>
  <c r="P60" i="42"/>
  <c r="J60" i="42"/>
  <c r="O59" i="42"/>
  <c r="I59" i="42"/>
  <c r="Q59" i="42"/>
  <c r="K59" i="42"/>
  <c r="T59" i="42"/>
  <c r="S59" i="42"/>
  <c r="R59" i="42"/>
  <c r="P59" i="42"/>
  <c r="J59" i="42"/>
  <c r="S58" i="42"/>
  <c r="R58" i="42"/>
  <c r="P58" i="42"/>
  <c r="J58" i="42"/>
  <c r="S57" i="42"/>
  <c r="R57" i="42"/>
  <c r="P57" i="42"/>
  <c r="J57" i="42"/>
  <c r="S56" i="42"/>
  <c r="R56" i="42"/>
  <c r="P56" i="42"/>
  <c r="J56" i="42"/>
  <c r="S55" i="42"/>
  <c r="R55" i="42"/>
  <c r="P55" i="42"/>
  <c r="J55" i="42"/>
  <c r="O54" i="42"/>
  <c r="I54" i="42"/>
  <c r="S54" i="42"/>
  <c r="R54" i="42"/>
  <c r="P54" i="42"/>
  <c r="J54" i="42"/>
  <c r="S53" i="42"/>
  <c r="R53" i="42"/>
  <c r="P53" i="42"/>
  <c r="J53" i="42"/>
  <c r="O52" i="42"/>
  <c r="I52" i="42"/>
  <c r="S52" i="42"/>
  <c r="R52" i="42"/>
  <c r="P52" i="42"/>
  <c r="J52" i="42"/>
  <c r="S51" i="42"/>
  <c r="R51" i="42"/>
  <c r="P51" i="42"/>
  <c r="J51" i="42"/>
  <c r="S50" i="42"/>
  <c r="R50" i="42"/>
  <c r="P50" i="42"/>
  <c r="J50" i="42"/>
  <c r="S49" i="42"/>
  <c r="R49" i="42"/>
  <c r="P49" i="42"/>
  <c r="J49" i="42"/>
  <c r="S48" i="42"/>
  <c r="R48" i="42"/>
  <c r="P48" i="42"/>
  <c r="J48" i="42"/>
  <c r="S47" i="42"/>
  <c r="R47" i="42"/>
  <c r="P47" i="42"/>
  <c r="J47" i="42"/>
  <c r="S46" i="42"/>
  <c r="R46" i="42"/>
  <c r="P46" i="42"/>
  <c r="J46" i="42"/>
  <c r="S45" i="42"/>
  <c r="R45" i="42"/>
  <c r="P45" i="42"/>
  <c r="J45" i="42"/>
  <c r="O44" i="42"/>
  <c r="I44" i="42"/>
  <c r="S44" i="42"/>
  <c r="R44" i="42"/>
  <c r="P44" i="42"/>
  <c r="J44" i="42"/>
  <c r="O38" i="42"/>
  <c r="I38" i="42"/>
  <c r="K38" i="42"/>
  <c r="Q38" i="42"/>
  <c r="T38" i="42"/>
  <c r="S38" i="42"/>
  <c r="R38" i="42"/>
  <c r="P38" i="42"/>
  <c r="J38"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O37" i="42"/>
  <c r="I37" i="42"/>
  <c r="K37" i="42"/>
  <c r="Q37" i="42"/>
  <c r="T37" i="42"/>
  <c r="S37" i="42"/>
  <c r="R37" i="42"/>
  <c r="P37" i="42"/>
  <c r="J37" i="42"/>
  <c r="O36" i="42"/>
  <c r="I36" i="42"/>
  <c r="K36" i="42"/>
  <c r="Q36" i="42"/>
  <c r="T36" i="42"/>
  <c r="S36" i="42"/>
  <c r="R36" i="42"/>
  <c r="P36" i="42"/>
  <c r="J36" i="42"/>
  <c r="O35" i="42"/>
  <c r="I35" i="42"/>
  <c r="K35" i="42"/>
  <c r="Q35" i="42"/>
  <c r="T35" i="42"/>
  <c r="S35" i="42"/>
  <c r="R35" i="42"/>
  <c r="P35" i="42"/>
  <c r="J35" i="42"/>
  <c r="O34" i="42"/>
  <c r="I34" i="42"/>
  <c r="K34" i="42"/>
  <c r="Q34" i="42"/>
  <c r="T34" i="42"/>
  <c r="S34" i="42"/>
  <c r="R34" i="42"/>
  <c r="P34" i="42"/>
  <c r="J34" i="42"/>
  <c r="O33" i="42"/>
  <c r="I33" i="42"/>
  <c r="K33" i="42"/>
  <c r="Q33" i="42"/>
  <c r="T33" i="42"/>
  <c r="S33" i="42"/>
  <c r="R33" i="42"/>
  <c r="P33" i="42"/>
  <c r="J33" i="42"/>
  <c r="S32" i="42"/>
  <c r="R32" i="42"/>
  <c r="P32" i="42"/>
  <c r="J32" i="42"/>
  <c r="S31" i="42"/>
  <c r="R31" i="42"/>
  <c r="P31" i="42"/>
  <c r="J31" i="42"/>
  <c r="S30" i="42"/>
  <c r="R30" i="42"/>
  <c r="P30" i="42"/>
  <c r="J30" i="42"/>
  <c r="S29" i="42"/>
  <c r="R29" i="42"/>
  <c r="P29" i="42"/>
  <c r="J29" i="42"/>
  <c r="S28" i="42"/>
  <c r="R28" i="42"/>
  <c r="P28" i="42"/>
  <c r="J28" i="42"/>
  <c r="S27" i="42"/>
  <c r="R27" i="42"/>
  <c r="P27" i="42"/>
  <c r="J27" i="42"/>
  <c r="S26" i="42"/>
  <c r="R26" i="42"/>
  <c r="P26" i="42"/>
  <c r="J26" i="42"/>
  <c r="S25" i="42"/>
  <c r="R25" i="42"/>
  <c r="P25" i="42"/>
  <c r="J25" i="42"/>
  <c r="S24" i="42"/>
  <c r="R24" i="42"/>
  <c r="P24" i="42"/>
  <c r="J24" i="42"/>
  <c r="O23" i="42"/>
  <c r="I23" i="42"/>
  <c r="K23" i="42"/>
  <c r="Q23" i="42"/>
  <c r="T23" i="42"/>
  <c r="S23" i="42"/>
  <c r="R23" i="42"/>
  <c r="P23" i="42"/>
  <c r="J23" i="42"/>
  <c r="S22" i="42"/>
  <c r="R22" i="42"/>
  <c r="P22" i="42"/>
  <c r="J22" i="42"/>
  <c r="S21" i="42"/>
  <c r="R21" i="42"/>
  <c r="P21" i="42"/>
  <c r="J21" i="42"/>
  <c r="S20" i="42"/>
  <c r="R20" i="42"/>
  <c r="P20" i="42"/>
  <c r="J20" i="42"/>
  <c r="S19" i="42"/>
  <c r="R19" i="42"/>
  <c r="P19" i="42"/>
  <c r="J19" i="42"/>
  <c r="O18" i="42"/>
  <c r="I18" i="42"/>
  <c r="K18" i="42"/>
  <c r="Q18" i="42"/>
  <c r="T18" i="42"/>
  <c r="S18" i="42"/>
  <c r="R18" i="42"/>
  <c r="P18" i="42"/>
  <c r="J18" i="42"/>
  <c r="S17" i="42"/>
  <c r="R17" i="42"/>
  <c r="P17" i="42"/>
  <c r="J17" i="42"/>
  <c r="S16" i="42"/>
  <c r="R16" i="42"/>
  <c r="P16" i="42"/>
  <c r="J16" i="42"/>
  <c r="S15" i="42"/>
  <c r="R15" i="42"/>
  <c r="P15" i="42"/>
  <c r="J15" i="42"/>
  <c r="S14" i="42"/>
  <c r="R14" i="42"/>
  <c r="P14" i="42"/>
  <c r="J14" i="42"/>
  <c r="S13" i="42"/>
  <c r="R13" i="42"/>
  <c r="P13" i="42"/>
  <c r="J13" i="42"/>
  <c r="O12" i="42"/>
  <c r="I12" i="42"/>
  <c r="K12" i="42"/>
  <c r="Q12" i="42"/>
  <c r="T12" i="42"/>
  <c r="S12" i="42"/>
  <c r="R12" i="42"/>
  <c r="P12" i="42"/>
  <c r="J12" i="42"/>
  <c r="S11" i="42"/>
  <c r="R11" i="42"/>
  <c r="P11" i="42"/>
  <c r="J11" i="42"/>
  <c r="S10" i="42"/>
  <c r="R10" i="42"/>
  <c r="P10" i="42"/>
  <c r="J10" i="42"/>
  <c r="S9" i="42"/>
  <c r="R9" i="42"/>
  <c r="P9" i="42"/>
  <c r="J9" i="42"/>
  <c r="O6" i="42"/>
  <c r="S165" i="41"/>
  <c r="M111" i="41"/>
  <c r="N111" i="41"/>
  <c r="O165" i="41"/>
  <c r="G111" i="41"/>
  <c r="H111" i="41"/>
  <c r="I165" i="41"/>
  <c r="R165" i="41"/>
  <c r="P165" i="41"/>
  <c r="J165" i="41"/>
  <c r="A152" i="41"/>
  <c r="A153" i="41"/>
  <c r="A154" i="41"/>
  <c r="A155" i="41"/>
  <c r="A156" i="41"/>
  <c r="A157" i="41"/>
  <c r="A158" i="41"/>
  <c r="A159" i="41"/>
  <c r="A160" i="41"/>
  <c r="A161" i="41"/>
  <c r="A162" i="41"/>
  <c r="A163" i="41"/>
  <c r="A164" i="41"/>
  <c r="A165" i="41"/>
  <c r="S164" i="41"/>
  <c r="O164" i="41"/>
  <c r="I164" i="41"/>
  <c r="R164" i="41"/>
  <c r="P164" i="41"/>
  <c r="J164" i="41"/>
  <c r="S163" i="41"/>
  <c r="O163" i="41"/>
  <c r="I163" i="41"/>
  <c r="R163" i="41"/>
  <c r="P163" i="41"/>
  <c r="J163" i="41"/>
  <c r="S162" i="41"/>
  <c r="O162" i="41"/>
  <c r="I162" i="41"/>
  <c r="R162" i="41"/>
  <c r="P162" i="41"/>
  <c r="J162" i="41"/>
  <c r="S161" i="41"/>
  <c r="O161" i="41"/>
  <c r="I161" i="41"/>
  <c r="R161" i="41"/>
  <c r="P161" i="41"/>
  <c r="J161" i="41"/>
  <c r="S160" i="41"/>
  <c r="O160" i="41"/>
  <c r="I160" i="41"/>
  <c r="R160" i="41"/>
  <c r="P160" i="41"/>
  <c r="J160" i="41"/>
  <c r="S159" i="41"/>
  <c r="O159" i="41"/>
  <c r="I159" i="41"/>
  <c r="R159" i="41"/>
  <c r="P159" i="41"/>
  <c r="J159" i="41"/>
  <c r="S158" i="41"/>
  <c r="O158" i="41"/>
  <c r="I158" i="41"/>
  <c r="R158" i="41"/>
  <c r="P158" i="41"/>
  <c r="J158" i="41"/>
  <c r="S157" i="41"/>
  <c r="O157" i="41"/>
  <c r="I157" i="41"/>
  <c r="R157" i="41"/>
  <c r="P157" i="41"/>
  <c r="J157" i="41"/>
  <c r="S156" i="41"/>
  <c r="O156" i="41"/>
  <c r="I156" i="41"/>
  <c r="R156" i="41"/>
  <c r="P156" i="41"/>
  <c r="J156" i="41"/>
  <c r="S155" i="41"/>
  <c r="O155" i="41"/>
  <c r="I155" i="41"/>
  <c r="R155" i="41"/>
  <c r="P155" i="41"/>
  <c r="J155" i="41"/>
  <c r="S154" i="41"/>
  <c r="O154" i="41"/>
  <c r="I154" i="41"/>
  <c r="R154" i="41"/>
  <c r="P154" i="41"/>
  <c r="J154" i="41"/>
  <c r="S153" i="41"/>
  <c r="O153" i="41"/>
  <c r="I153" i="41"/>
  <c r="R153" i="41"/>
  <c r="P153" i="41"/>
  <c r="J153" i="41"/>
  <c r="S152" i="41"/>
  <c r="O152" i="41"/>
  <c r="I152" i="41"/>
  <c r="R152" i="41"/>
  <c r="P152" i="41"/>
  <c r="J152" i="41"/>
  <c r="S151" i="41"/>
  <c r="O151" i="41"/>
  <c r="I151" i="41"/>
  <c r="R151" i="41"/>
  <c r="P151" i="41"/>
  <c r="J151" i="41"/>
  <c r="S149" i="41"/>
  <c r="O149" i="41"/>
  <c r="I149" i="41"/>
  <c r="R149" i="41"/>
  <c r="P149" i="41"/>
  <c r="J149" i="41"/>
  <c r="A136" i="41"/>
  <c r="A137" i="41"/>
  <c r="A138" i="41"/>
  <c r="A139" i="41"/>
  <c r="A140" i="41"/>
  <c r="A141" i="41"/>
  <c r="A142" i="41"/>
  <c r="A143" i="41"/>
  <c r="A144" i="41"/>
  <c r="A145" i="41"/>
  <c r="A146" i="41"/>
  <c r="A147" i="41"/>
  <c r="A148" i="41"/>
  <c r="A149" i="41"/>
  <c r="S148" i="41"/>
  <c r="O148" i="41"/>
  <c r="I148" i="41"/>
  <c r="R148" i="41"/>
  <c r="P148" i="41"/>
  <c r="J148" i="41"/>
  <c r="S147" i="41"/>
  <c r="O147" i="41"/>
  <c r="I147" i="41"/>
  <c r="R147" i="41"/>
  <c r="P147" i="41"/>
  <c r="J147" i="41"/>
  <c r="S146" i="41"/>
  <c r="O146" i="41"/>
  <c r="I146" i="41"/>
  <c r="R146" i="41"/>
  <c r="P146" i="41"/>
  <c r="J146" i="41"/>
  <c r="S145" i="41"/>
  <c r="O145" i="41"/>
  <c r="I145" i="41"/>
  <c r="R145" i="41"/>
  <c r="P145" i="41"/>
  <c r="J145" i="41"/>
  <c r="S144" i="41"/>
  <c r="O144" i="41"/>
  <c r="I144" i="41"/>
  <c r="R144" i="41"/>
  <c r="P144" i="41"/>
  <c r="J144" i="41"/>
  <c r="S143" i="41"/>
  <c r="O143" i="41"/>
  <c r="I143" i="41"/>
  <c r="R143" i="41"/>
  <c r="P143" i="41"/>
  <c r="J143" i="41"/>
  <c r="S142" i="41"/>
  <c r="O142" i="41"/>
  <c r="I142" i="41"/>
  <c r="R142" i="41"/>
  <c r="P142" i="41"/>
  <c r="J142" i="41"/>
  <c r="S141" i="41"/>
  <c r="O141" i="41"/>
  <c r="I141" i="41"/>
  <c r="R141" i="41"/>
  <c r="P141" i="41"/>
  <c r="J141" i="41"/>
  <c r="S140" i="41"/>
  <c r="O140" i="41"/>
  <c r="I140" i="41"/>
  <c r="R140" i="41"/>
  <c r="P140" i="41"/>
  <c r="J140" i="41"/>
  <c r="S139" i="41"/>
  <c r="O139" i="41"/>
  <c r="I139" i="41"/>
  <c r="R139" i="41"/>
  <c r="P139" i="41"/>
  <c r="J139" i="41"/>
  <c r="S138" i="41"/>
  <c r="O138" i="41"/>
  <c r="I138" i="41"/>
  <c r="R138" i="41"/>
  <c r="P138" i="41"/>
  <c r="J138" i="41"/>
  <c r="S137" i="41"/>
  <c r="O137" i="41"/>
  <c r="I137" i="41"/>
  <c r="R137" i="41"/>
  <c r="P137" i="41"/>
  <c r="J137" i="41"/>
  <c r="S136" i="41"/>
  <c r="O136" i="41"/>
  <c r="I136" i="41"/>
  <c r="R136" i="41"/>
  <c r="P136" i="41"/>
  <c r="J136" i="41"/>
  <c r="S135" i="41"/>
  <c r="O135" i="41"/>
  <c r="I135" i="41"/>
  <c r="R135" i="41"/>
  <c r="P135" i="41"/>
  <c r="J135" i="41"/>
  <c r="S133" i="41"/>
  <c r="O133" i="41"/>
  <c r="I133" i="41"/>
  <c r="R133" i="41"/>
  <c r="P133" i="41"/>
  <c r="J133" i="41"/>
  <c r="A115" i="41"/>
  <c r="A116" i="41"/>
  <c r="A117" i="41"/>
  <c r="A118" i="41"/>
  <c r="A119" i="41"/>
  <c r="A120" i="41"/>
  <c r="A121" i="41"/>
  <c r="A122" i="41"/>
  <c r="A123" i="41"/>
  <c r="A124" i="41"/>
  <c r="A125" i="41"/>
  <c r="A126" i="41"/>
  <c r="A127" i="41"/>
  <c r="A128" i="41"/>
  <c r="A129" i="41"/>
  <c r="A130" i="41"/>
  <c r="A131" i="41"/>
  <c r="A132" i="41"/>
  <c r="A133" i="41"/>
  <c r="S132" i="41"/>
  <c r="O132" i="41"/>
  <c r="I132" i="41"/>
  <c r="R132" i="41"/>
  <c r="P132" i="41"/>
  <c r="J132" i="41"/>
  <c r="S131" i="41"/>
  <c r="O131" i="41"/>
  <c r="I131" i="41"/>
  <c r="R131" i="41"/>
  <c r="P131" i="41"/>
  <c r="J131" i="41"/>
  <c r="S130" i="41"/>
  <c r="O130" i="41"/>
  <c r="I130" i="41"/>
  <c r="R130" i="41"/>
  <c r="P130" i="41"/>
  <c r="J130" i="41"/>
  <c r="S129" i="41"/>
  <c r="O129" i="41"/>
  <c r="I129" i="41"/>
  <c r="R129" i="41"/>
  <c r="P129" i="41"/>
  <c r="J129" i="41"/>
  <c r="S128" i="41"/>
  <c r="O128" i="41"/>
  <c r="I128" i="41"/>
  <c r="R128" i="41"/>
  <c r="P128" i="41"/>
  <c r="J128" i="41"/>
  <c r="S127" i="41"/>
  <c r="O127" i="41"/>
  <c r="I127" i="41"/>
  <c r="R127" i="41"/>
  <c r="P127" i="41"/>
  <c r="J127" i="41"/>
  <c r="S126" i="41"/>
  <c r="O126" i="41"/>
  <c r="I126" i="41"/>
  <c r="R126" i="41"/>
  <c r="P126" i="41"/>
  <c r="J126" i="41"/>
  <c r="S125" i="41"/>
  <c r="O125" i="41"/>
  <c r="I125" i="41"/>
  <c r="R125" i="41"/>
  <c r="P125" i="41"/>
  <c r="J125" i="41"/>
  <c r="S124" i="41"/>
  <c r="O124" i="41"/>
  <c r="I124" i="41"/>
  <c r="R124" i="41"/>
  <c r="P124" i="41"/>
  <c r="J124" i="41"/>
  <c r="S123" i="41"/>
  <c r="O123" i="41"/>
  <c r="I123" i="41"/>
  <c r="R123" i="41"/>
  <c r="P123" i="41"/>
  <c r="J123" i="41"/>
  <c r="S122" i="41"/>
  <c r="O122" i="41"/>
  <c r="I122" i="41"/>
  <c r="R122" i="41"/>
  <c r="P122" i="41"/>
  <c r="J122" i="41"/>
  <c r="S121" i="41"/>
  <c r="O121" i="41"/>
  <c r="I121" i="41"/>
  <c r="R121" i="41"/>
  <c r="P121" i="41"/>
  <c r="J121" i="41"/>
  <c r="S120" i="41"/>
  <c r="O120" i="41"/>
  <c r="I120" i="41"/>
  <c r="R120" i="41"/>
  <c r="P120" i="41"/>
  <c r="J120" i="41"/>
  <c r="S119" i="41"/>
  <c r="O119" i="41"/>
  <c r="I119" i="41"/>
  <c r="R119" i="41"/>
  <c r="P119" i="41"/>
  <c r="J119" i="41"/>
  <c r="S118" i="41"/>
  <c r="O118" i="41"/>
  <c r="I118" i="41"/>
  <c r="R118" i="41"/>
  <c r="P118" i="41"/>
  <c r="J118" i="41"/>
  <c r="S117" i="41"/>
  <c r="O117" i="41"/>
  <c r="I117" i="41"/>
  <c r="R117" i="41"/>
  <c r="P117" i="41"/>
  <c r="J117" i="41"/>
  <c r="S116" i="41"/>
  <c r="O116" i="41"/>
  <c r="I116" i="41"/>
  <c r="R116" i="41"/>
  <c r="P116" i="41"/>
  <c r="J116" i="41"/>
  <c r="S115" i="41"/>
  <c r="O115" i="41"/>
  <c r="I115" i="41"/>
  <c r="R115" i="41"/>
  <c r="P115" i="41"/>
  <c r="J115" i="41"/>
  <c r="S114" i="41"/>
  <c r="O114" i="41"/>
  <c r="I114" i="41"/>
  <c r="R114" i="41"/>
  <c r="P114" i="41"/>
  <c r="J114" i="41"/>
  <c r="S108" i="41"/>
  <c r="M76" i="41"/>
  <c r="O108" i="41"/>
  <c r="G76" i="41"/>
  <c r="H76" i="41"/>
  <c r="I108" i="41"/>
  <c r="R108" i="41"/>
  <c r="P108" i="41"/>
  <c r="J108"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S107" i="41"/>
  <c r="O107" i="41"/>
  <c r="I107" i="41"/>
  <c r="R107" i="41"/>
  <c r="P107" i="41"/>
  <c r="J107" i="41"/>
  <c r="S106" i="41"/>
  <c r="O106" i="41"/>
  <c r="I106" i="41"/>
  <c r="R106" i="41"/>
  <c r="P106" i="41"/>
  <c r="J106" i="41"/>
  <c r="S105" i="41"/>
  <c r="O105" i="41"/>
  <c r="I105" i="41"/>
  <c r="R105" i="41"/>
  <c r="P105" i="41"/>
  <c r="J105" i="41"/>
  <c r="S104" i="41"/>
  <c r="O104" i="41"/>
  <c r="I104" i="41"/>
  <c r="R104" i="41"/>
  <c r="P104" i="41"/>
  <c r="J104" i="41"/>
  <c r="S103" i="41"/>
  <c r="O103" i="41"/>
  <c r="I103" i="41"/>
  <c r="R103" i="41"/>
  <c r="P103" i="41"/>
  <c r="J103" i="41"/>
  <c r="S102" i="41"/>
  <c r="O102" i="41"/>
  <c r="I102" i="41"/>
  <c r="R102" i="41"/>
  <c r="P102" i="41"/>
  <c r="J102" i="41"/>
  <c r="S101" i="41"/>
  <c r="O101" i="41"/>
  <c r="I101" i="41"/>
  <c r="R101" i="41"/>
  <c r="P101" i="41"/>
  <c r="J101" i="41"/>
  <c r="S100" i="41"/>
  <c r="O100" i="41"/>
  <c r="I100" i="41"/>
  <c r="R100" i="41"/>
  <c r="P100" i="41"/>
  <c r="J100" i="41"/>
  <c r="S99" i="41"/>
  <c r="O99" i="41"/>
  <c r="I99" i="41"/>
  <c r="R99" i="41"/>
  <c r="P99" i="41"/>
  <c r="J99" i="41"/>
  <c r="S98" i="41"/>
  <c r="O98" i="41"/>
  <c r="I98" i="41"/>
  <c r="R98" i="41"/>
  <c r="P98" i="41"/>
  <c r="J98" i="41"/>
  <c r="S97" i="41"/>
  <c r="O97" i="41"/>
  <c r="I97" i="41"/>
  <c r="R97" i="41"/>
  <c r="P97" i="41"/>
  <c r="J97" i="41"/>
  <c r="S96" i="41"/>
  <c r="O96" i="41"/>
  <c r="I96" i="41"/>
  <c r="R96" i="41"/>
  <c r="P96" i="41"/>
  <c r="J96" i="41"/>
  <c r="S95" i="41"/>
  <c r="O95" i="41"/>
  <c r="I95" i="41"/>
  <c r="R95" i="41"/>
  <c r="P95" i="41"/>
  <c r="J95" i="41"/>
  <c r="S94" i="41"/>
  <c r="O94" i="41"/>
  <c r="I94" i="41"/>
  <c r="R94" i="41"/>
  <c r="P94" i="41"/>
  <c r="J94" i="41"/>
  <c r="S93" i="41"/>
  <c r="O93" i="41"/>
  <c r="I93" i="41"/>
  <c r="R93" i="41"/>
  <c r="P93" i="41"/>
  <c r="J93" i="41"/>
  <c r="S92" i="41"/>
  <c r="O92" i="41"/>
  <c r="I92" i="41"/>
  <c r="R92" i="41"/>
  <c r="P92" i="41"/>
  <c r="J92" i="41"/>
  <c r="S91" i="41"/>
  <c r="O91" i="41"/>
  <c r="I91" i="41"/>
  <c r="R91" i="41"/>
  <c r="P91" i="41"/>
  <c r="J91" i="41"/>
  <c r="S90" i="41"/>
  <c r="O90" i="41"/>
  <c r="I90" i="41"/>
  <c r="R90" i="41"/>
  <c r="P90" i="41"/>
  <c r="J90" i="41"/>
  <c r="S89" i="41"/>
  <c r="O89" i="41"/>
  <c r="I89" i="41"/>
  <c r="R89" i="41"/>
  <c r="P89" i="41"/>
  <c r="J89" i="41"/>
  <c r="S88" i="41"/>
  <c r="O88" i="41"/>
  <c r="I88" i="41"/>
  <c r="R88" i="41"/>
  <c r="P88" i="41"/>
  <c r="J88" i="41"/>
  <c r="S87" i="41"/>
  <c r="O87" i="41"/>
  <c r="I87" i="41"/>
  <c r="R87" i="41"/>
  <c r="P87" i="41"/>
  <c r="J87" i="41"/>
  <c r="S86" i="41"/>
  <c r="O86" i="41"/>
  <c r="I86" i="41"/>
  <c r="R86" i="41"/>
  <c r="P86" i="41"/>
  <c r="J86" i="41"/>
  <c r="S85" i="41"/>
  <c r="O85" i="41"/>
  <c r="I85" i="41"/>
  <c r="R85" i="41"/>
  <c r="P85" i="41"/>
  <c r="J85" i="41"/>
  <c r="S84" i="41"/>
  <c r="O84" i="41"/>
  <c r="I84" i="41"/>
  <c r="R84" i="41"/>
  <c r="P84" i="41"/>
  <c r="J84" i="41"/>
  <c r="S83" i="41"/>
  <c r="O83" i="41"/>
  <c r="I83" i="41"/>
  <c r="R83" i="41"/>
  <c r="P83" i="41"/>
  <c r="J83" i="41"/>
  <c r="S82" i="41"/>
  <c r="O82" i="41"/>
  <c r="I82" i="41"/>
  <c r="R82" i="41"/>
  <c r="P82" i="41"/>
  <c r="J82" i="41"/>
  <c r="S81" i="41"/>
  <c r="O81" i="41"/>
  <c r="I81" i="41"/>
  <c r="R81" i="41"/>
  <c r="P81" i="41"/>
  <c r="J81" i="41"/>
  <c r="S80" i="41"/>
  <c r="O80" i="41"/>
  <c r="I80" i="41"/>
  <c r="R80" i="41"/>
  <c r="P80" i="41"/>
  <c r="J80" i="41"/>
  <c r="S79" i="41"/>
  <c r="O79" i="41"/>
  <c r="I79" i="41"/>
  <c r="R79" i="41"/>
  <c r="P79" i="41"/>
  <c r="J79" i="41"/>
  <c r="O73" i="41"/>
  <c r="H41" i="41"/>
  <c r="I73" i="41"/>
  <c r="Q73" i="41"/>
  <c r="K73" i="41"/>
  <c r="T73" i="41"/>
  <c r="S73" i="41"/>
  <c r="R73" i="41"/>
  <c r="P73" i="41"/>
  <c r="J73"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O72" i="41"/>
  <c r="I72" i="41"/>
  <c r="Q72" i="41"/>
  <c r="K72" i="41"/>
  <c r="T72" i="41"/>
  <c r="S72" i="41"/>
  <c r="R72" i="41"/>
  <c r="P72" i="41"/>
  <c r="J72" i="41"/>
  <c r="O71" i="41"/>
  <c r="I71" i="41"/>
  <c r="Q71" i="41"/>
  <c r="K71" i="41"/>
  <c r="T71" i="41"/>
  <c r="S71" i="41"/>
  <c r="R71" i="41"/>
  <c r="P71" i="41"/>
  <c r="J71" i="41"/>
  <c r="O70" i="41"/>
  <c r="I70" i="41"/>
  <c r="Q70" i="41"/>
  <c r="K70" i="41"/>
  <c r="T70" i="41"/>
  <c r="S70" i="41"/>
  <c r="R70" i="41"/>
  <c r="P70" i="41"/>
  <c r="J70" i="41"/>
  <c r="O69" i="41"/>
  <c r="I69" i="41"/>
  <c r="Q69" i="41"/>
  <c r="K69" i="41"/>
  <c r="T69" i="41"/>
  <c r="S69" i="41"/>
  <c r="R69" i="41"/>
  <c r="P69" i="41"/>
  <c r="J69" i="41"/>
  <c r="O68" i="41"/>
  <c r="I68" i="41"/>
  <c r="Q68" i="41"/>
  <c r="K68" i="41"/>
  <c r="T68" i="41"/>
  <c r="S68" i="41"/>
  <c r="R68" i="41"/>
  <c r="P68" i="41"/>
  <c r="J68" i="41"/>
  <c r="O67" i="41"/>
  <c r="I67" i="41"/>
  <c r="Q67" i="41"/>
  <c r="K67" i="41"/>
  <c r="T67" i="41"/>
  <c r="S67" i="41"/>
  <c r="R67" i="41"/>
  <c r="P67" i="41"/>
  <c r="J67" i="41"/>
  <c r="O66" i="41"/>
  <c r="I66" i="41"/>
  <c r="Q66" i="41"/>
  <c r="K66" i="41"/>
  <c r="T66" i="41"/>
  <c r="S66" i="41"/>
  <c r="R66" i="41"/>
  <c r="P66" i="41"/>
  <c r="J66" i="41"/>
  <c r="O65" i="41"/>
  <c r="I65" i="41"/>
  <c r="Q65" i="41"/>
  <c r="K65" i="41"/>
  <c r="T65" i="41"/>
  <c r="S65" i="41"/>
  <c r="R65" i="41"/>
  <c r="P65" i="41"/>
  <c r="J65" i="41"/>
  <c r="O64" i="41"/>
  <c r="I64" i="41"/>
  <c r="Q64" i="41"/>
  <c r="K64" i="41"/>
  <c r="T64" i="41"/>
  <c r="S64" i="41"/>
  <c r="R64" i="41"/>
  <c r="P64" i="41"/>
  <c r="J64" i="41"/>
  <c r="O63" i="41"/>
  <c r="I63" i="41"/>
  <c r="Q63" i="41"/>
  <c r="K63" i="41"/>
  <c r="T63" i="41"/>
  <c r="S63" i="41"/>
  <c r="R63" i="41"/>
  <c r="P63" i="41"/>
  <c r="J63" i="41"/>
  <c r="O62" i="41"/>
  <c r="I62" i="41"/>
  <c r="Q62" i="41"/>
  <c r="K62" i="41"/>
  <c r="T62" i="41"/>
  <c r="S62" i="41"/>
  <c r="R62" i="41"/>
  <c r="P62" i="41"/>
  <c r="J62" i="41"/>
  <c r="O61" i="41"/>
  <c r="I61" i="41"/>
  <c r="Q61" i="41"/>
  <c r="K61" i="41"/>
  <c r="T61" i="41"/>
  <c r="S61" i="41"/>
  <c r="R61" i="41"/>
  <c r="P61" i="41"/>
  <c r="J61" i="41"/>
  <c r="O60" i="41"/>
  <c r="I60" i="41"/>
  <c r="Q60" i="41"/>
  <c r="K60" i="41"/>
  <c r="T60" i="41"/>
  <c r="S60" i="41"/>
  <c r="R60" i="41"/>
  <c r="P60" i="41"/>
  <c r="J60" i="41"/>
  <c r="O59" i="41"/>
  <c r="I59" i="41"/>
  <c r="Q59" i="41"/>
  <c r="K59" i="41"/>
  <c r="T59" i="41"/>
  <c r="S59" i="41"/>
  <c r="R59" i="41"/>
  <c r="P59" i="41"/>
  <c r="J59" i="41"/>
  <c r="O58" i="41"/>
  <c r="I58" i="41"/>
  <c r="Q58" i="41"/>
  <c r="K58" i="41"/>
  <c r="T58" i="41"/>
  <c r="S58" i="41"/>
  <c r="R58" i="41"/>
  <c r="P58" i="41"/>
  <c r="J58" i="41"/>
  <c r="O57" i="41"/>
  <c r="I57" i="41"/>
  <c r="Q57" i="41"/>
  <c r="K57" i="41"/>
  <c r="T57" i="41"/>
  <c r="S57" i="41"/>
  <c r="R57" i="41"/>
  <c r="P57" i="41"/>
  <c r="J57" i="41"/>
  <c r="O56" i="41"/>
  <c r="I56" i="41"/>
  <c r="Q56" i="41"/>
  <c r="K56" i="41"/>
  <c r="T56" i="41"/>
  <c r="S56" i="41"/>
  <c r="R56" i="41"/>
  <c r="P56" i="41"/>
  <c r="J56" i="41"/>
  <c r="O55" i="41"/>
  <c r="I55" i="41"/>
  <c r="Q55" i="41"/>
  <c r="K55" i="41"/>
  <c r="T55" i="41"/>
  <c r="S55" i="41"/>
  <c r="R55" i="41"/>
  <c r="P55" i="41"/>
  <c r="J55" i="41"/>
  <c r="O54" i="41"/>
  <c r="I54" i="41"/>
  <c r="Q54" i="41"/>
  <c r="K54" i="41"/>
  <c r="T54" i="41"/>
  <c r="S54" i="41"/>
  <c r="R54" i="41"/>
  <c r="P54" i="41"/>
  <c r="J54" i="41"/>
  <c r="O53" i="41"/>
  <c r="I53" i="41"/>
  <c r="Q53" i="41"/>
  <c r="K53" i="41"/>
  <c r="T53" i="41"/>
  <c r="S53" i="41"/>
  <c r="R53" i="41"/>
  <c r="P53" i="41"/>
  <c r="J53" i="41"/>
  <c r="O52" i="41"/>
  <c r="I52" i="41"/>
  <c r="Q52" i="41"/>
  <c r="K52" i="41"/>
  <c r="T52" i="41"/>
  <c r="S52" i="41"/>
  <c r="R52" i="41"/>
  <c r="P52" i="41"/>
  <c r="J52" i="41"/>
  <c r="O51" i="41"/>
  <c r="I51" i="41"/>
  <c r="Q51" i="41"/>
  <c r="K51" i="41"/>
  <c r="T51" i="41"/>
  <c r="S51" i="41"/>
  <c r="R51" i="41"/>
  <c r="P51" i="41"/>
  <c r="J51" i="41"/>
  <c r="O50" i="41"/>
  <c r="I50" i="41"/>
  <c r="Q50" i="41"/>
  <c r="K50" i="41"/>
  <c r="T50" i="41"/>
  <c r="S50" i="41"/>
  <c r="R50" i="41"/>
  <c r="P50" i="41"/>
  <c r="J50" i="41"/>
  <c r="O49" i="41"/>
  <c r="I49" i="41"/>
  <c r="Q49" i="41"/>
  <c r="K49" i="41"/>
  <c r="T49" i="41"/>
  <c r="S49" i="41"/>
  <c r="R49" i="41"/>
  <c r="P49" i="41"/>
  <c r="J49" i="41"/>
  <c r="O48" i="41"/>
  <c r="I48" i="41"/>
  <c r="Q48" i="41"/>
  <c r="K48" i="41"/>
  <c r="T48" i="41"/>
  <c r="S48" i="41"/>
  <c r="R48" i="41"/>
  <c r="P48" i="41"/>
  <c r="J48" i="41"/>
  <c r="O47" i="41"/>
  <c r="I47" i="41"/>
  <c r="Q47" i="41"/>
  <c r="K47" i="41"/>
  <c r="T47" i="41"/>
  <c r="S47" i="41"/>
  <c r="R47" i="41"/>
  <c r="P47" i="41"/>
  <c r="J47" i="41"/>
  <c r="O46" i="41"/>
  <c r="I46" i="41"/>
  <c r="Q46" i="41"/>
  <c r="K46" i="41"/>
  <c r="T46" i="41"/>
  <c r="S46" i="41"/>
  <c r="R46" i="41"/>
  <c r="P46" i="41"/>
  <c r="J46" i="41"/>
  <c r="O45" i="41"/>
  <c r="I45" i="41"/>
  <c r="Q45" i="41"/>
  <c r="K45" i="41"/>
  <c r="T45" i="41"/>
  <c r="S45" i="41"/>
  <c r="R45" i="41"/>
  <c r="P45" i="41"/>
  <c r="J45" i="41"/>
  <c r="O44" i="41"/>
  <c r="I44" i="41"/>
  <c r="Q44" i="41"/>
  <c r="K44" i="41"/>
  <c r="T44" i="41"/>
  <c r="S44" i="41"/>
  <c r="R44" i="41"/>
  <c r="P44" i="41"/>
  <c r="J44" i="41"/>
  <c r="M6" i="41"/>
  <c r="N6" i="41"/>
  <c r="O38" i="41"/>
  <c r="G6" i="41"/>
  <c r="H6" i="41"/>
  <c r="I38" i="41"/>
  <c r="K38" i="41"/>
  <c r="Q38" i="41"/>
  <c r="T38" i="41"/>
  <c r="S38" i="41"/>
  <c r="R38" i="41"/>
  <c r="P38" i="41"/>
  <c r="J38"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O37" i="41"/>
  <c r="I37" i="41"/>
  <c r="K37" i="41"/>
  <c r="Q37" i="41"/>
  <c r="T37" i="41"/>
  <c r="S37" i="41"/>
  <c r="R37" i="41"/>
  <c r="P37" i="41"/>
  <c r="J37" i="41"/>
  <c r="O36" i="41"/>
  <c r="I36" i="41"/>
  <c r="K36" i="41"/>
  <c r="Q36" i="41"/>
  <c r="T36" i="41"/>
  <c r="S36" i="41"/>
  <c r="R36" i="41"/>
  <c r="P36" i="41"/>
  <c r="J36" i="41"/>
  <c r="O35" i="41"/>
  <c r="I35" i="41"/>
  <c r="K35" i="41"/>
  <c r="Q35" i="41"/>
  <c r="T35" i="41"/>
  <c r="S35" i="41"/>
  <c r="R35" i="41"/>
  <c r="P35" i="41"/>
  <c r="J35" i="41"/>
  <c r="O34" i="41"/>
  <c r="I34" i="41"/>
  <c r="K34" i="41"/>
  <c r="Q34" i="41"/>
  <c r="T34" i="41"/>
  <c r="S34" i="41"/>
  <c r="R34" i="41"/>
  <c r="P34" i="41"/>
  <c r="J34" i="41"/>
  <c r="O33" i="41"/>
  <c r="I33" i="41"/>
  <c r="K33" i="41"/>
  <c r="Q33" i="41"/>
  <c r="T33" i="41"/>
  <c r="S33" i="41"/>
  <c r="R33" i="41"/>
  <c r="P33" i="41"/>
  <c r="J33" i="41"/>
  <c r="O32" i="41"/>
  <c r="I32" i="41"/>
  <c r="K32" i="41"/>
  <c r="Q32" i="41"/>
  <c r="T32" i="41"/>
  <c r="S32" i="41"/>
  <c r="R32" i="41"/>
  <c r="P32" i="41"/>
  <c r="J32" i="41"/>
  <c r="O31" i="41"/>
  <c r="I31" i="41"/>
  <c r="K31" i="41"/>
  <c r="Q31" i="41"/>
  <c r="T31" i="41"/>
  <c r="S31" i="41"/>
  <c r="R31" i="41"/>
  <c r="P31" i="41"/>
  <c r="J31" i="41"/>
  <c r="O30" i="41"/>
  <c r="I30" i="41"/>
  <c r="K30" i="41"/>
  <c r="Q30" i="41"/>
  <c r="T30" i="41"/>
  <c r="S30" i="41"/>
  <c r="R30" i="41"/>
  <c r="P30" i="41"/>
  <c r="J30" i="41"/>
  <c r="O29" i="41"/>
  <c r="I29" i="41"/>
  <c r="K29" i="41"/>
  <c r="Q29" i="41"/>
  <c r="T29" i="41"/>
  <c r="S29" i="41"/>
  <c r="R29" i="41"/>
  <c r="P29" i="41"/>
  <c r="J29" i="41"/>
  <c r="O28" i="41"/>
  <c r="I28" i="41"/>
  <c r="K28" i="41"/>
  <c r="Q28" i="41"/>
  <c r="T28" i="41"/>
  <c r="S28" i="41"/>
  <c r="R28" i="41"/>
  <c r="P28" i="41"/>
  <c r="J28" i="41"/>
  <c r="O27" i="41"/>
  <c r="I27" i="41"/>
  <c r="K27" i="41"/>
  <c r="Q27" i="41"/>
  <c r="T27" i="41"/>
  <c r="S27" i="41"/>
  <c r="R27" i="41"/>
  <c r="P27" i="41"/>
  <c r="J27" i="41"/>
  <c r="O26" i="41"/>
  <c r="I26" i="41"/>
  <c r="K26" i="41"/>
  <c r="Q26" i="41"/>
  <c r="T26" i="41"/>
  <c r="S26" i="41"/>
  <c r="R26" i="41"/>
  <c r="P26" i="41"/>
  <c r="J26" i="41"/>
  <c r="O25" i="41"/>
  <c r="I25" i="41"/>
  <c r="K25" i="41"/>
  <c r="Q25" i="41"/>
  <c r="T25" i="41"/>
  <c r="S25" i="41"/>
  <c r="R25" i="41"/>
  <c r="P25" i="41"/>
  <c r="J25" i="41"/>
  <c r="O24" i="41"/>
  <c r="I24" i="41"/>
  <c r="K24" i="41"/>
  <c r="Q24" i="41"/>
  <c r="T24" i="41"/>
  <c r="S24" i="41"/>
  <c r="R24" i="41"/>
  <c r="P24" i="41"/>
  <c r="J24" i="41"/>
  <c r="O23" i="41"/>
  <c r="I23" i="41"/>
  <c r="K23" i="41"/>
  <c r="Q23" i="41"/>
  <c r="T23" i="41"/>
  <c r="S23" i="41"/>
  <c r="R23" i="41"/>
  <c r="P23" i="41"/>
  <c r="J23" i="41"/>
  <c r="O22" i="41"/>
  <c r="I22" i="41"/>
  <c r="K22" i="41"/>
  <c r="Q22" i="41"/>
  <c r="T22" i="41"/>
  <c r="S22" i="41"/>
  <c r="R22" i="41"/>
  <c r="P22" i="41"/>
  <c r="J22" i="41"/>
  <c r="O21" i="41"/>
  <c r="I21" i="41"/>
  <c r="K21" i="41"/>
  <c r="Q21" i="41"/>
  <c r="T21" i="41"/>
  <c r="S21" i="41"/>
  <c r="R21" i="41"/>
  <c r="P21" i="41"/>
  <c r="J21" i="41"/>
  <c r="O20" i="41"/>
  <c r="I20" i="41"/>
  <c r="K20" i="41"/>
  <c r="Q20" i="41"/>
  <c r="T20" i="41"/>
  <c r="S20" i="41"/>
  <c r="R20" i="41"/>
  <c r="P20" i="41"/>
  <c r="J20" i="41"/>
  <c r="O19" i="41"/>
  <c r="I19" i="41"/>
  <c r="K19" i="41"/>
  <c r="Q19" i="41"/>
  <c r="T19" i="41"/>
  <c r="S19" i="41"/>
  <c r="R19" i="41"/>
  <c r="P19" i="41"/>
  <c r="J19" i="41"/>
  <c r="O18" i="41"/>
  <c r="I18" i="41"/>
  <c r="K18" i="41"/>
  <c r="Q18" i="41"/>
  <c r="T18" i="41"/>
  <c r="S18" i="41"/>
  <c r="R18" i="41"/>
  <c r="P18" i="41"/>
  <c r="J18" i="41"/>
  <c r="O17" i="41"/>
  <c r="I17" i="41"/>
  <c r="K17" i="41"/>
  <c r="Q17" i="41"/>
  <c r="T17" i="41"/>
  <c r="S17" i="41"/>
  <c r="R17" i="41"/>
  <c r="P17" i="41"/>
  <c r="J17" i="41"/>
  <c r="O16" i="41"/>
  <c r="I16" i="41"/>
  <c r="K16" i="41"/>
  <c r="Q16" i="41"/>
  <c r="T16" i="41"/>
  <c r="S16" i="41"/>
  <c r="R16" i="41"/>
  <c r="P16" i="41"/>
  <c r="J16" i="41"/>
  <c r="O15" i="41"/>
  <c r="I15" i="41"/>
  <c r="K15" i="41"/>
  <c r="Q15" i="41"/>
  <c r="T15" i="41"/>
  <c r="S15" i="41"/>
  <c r="R15" i="41"/>
  <c r="P15" i="41"/>
  <c r="J15" i="41"/>
  <c r="O14" i="41"/>
  <c r="I14" i="41"/>
  <c r="K14" i="41"/>
  <c r="Q14" i="41"/>
  <c r="T14" i="41"/>
  <c r="S14" i="41"/>
  <c r="R14" i="41"/>
  <c r="P14" i="41"/>
  <c r="J14" i="41"/>
  <c r="O13" i="41"/>
  <c r="I13" i="41"/>
  <c r="K13" i="41"/>
  <c r="Q13" i="41"/>
  <c r="T13" i="41"/>
  <c r="S13" i="41"/>
  <c r="R13" i="41"/>
  <c r="P13" i="41"/>
  <c r="J13" i="41"/>
  <c r="O12" i="41"/>
  <c r="I12" i="41"/>
  <c r="K12" i="41"/>
  <c r="Q12" i="41"/>
  <c r="T12" i="41"/>
  <c r="S12" i="41"/>
  <c r="R12" i="41"/>
  <c r="P12" i="41"/>
  <c r="J12" i="41"/>
  <c r="O11" i="41"/>
  <c r="I11" i="41"/>
  <c r="K11" i="41"/>
  <c r="Q11" i="41"/>
  <c r="T11" i="41"/>
  <c r="S11" i="41"/>
  <c r="R11" i="41"/>
  <c r="P11" i="41"/>
  <c r="J11" i="41"/>
  <c r="O10" i="41"/>
  <c r="I10" i="41"/>
  <c r="K10" i="41"/>
  <c r="Q10" i="41"/>
  <c r="T10" i="41"/>
  <c r="S10" i="41"/>
  <c r="R10" i="41"/>
  <c r="P10" i="41"/>
  <c r="J10" i="41"/>
  <c r="O9" i="41"/>
  <c r="I9" i="41"/>
  <c r="K9" i="41"/>
  <c r="T9" i="41"/>
  <c r="S9" i="41"/>
  <c r="R9" i="41"/>
  <c r="P9" i="41"/>
  <c r="J9" i="41"/>
  <c r="O6" i="41"/>
  <c r="I6" i="41"/>
  <c r="S165" i="40"/>
  <c r="M111" i="40"/>
  <c r="N111" i="40"/>
  <c r="O165" i="40"/>
  <c r="G111" i="40"/>
  <c r="H111" i="40"/>
  <c r="I165" i="40"/>
  <c r="R165" i="40"/>
  <c r="P165" i="40"/>
  <c r="J165" i="40"/>
  <c r="A152" i="40"/>
  <c r="A153" i="40"/>
  <c r="A154" i="40"/>
  <c r="A155" i="40"/>
  <c r="A156" i="40"/>
  <c r="A157" i="40"/>
  <c r="A158" i="40"/>
  <c r="A159" i="40"/>
  <c r="A160" i="40"/>
  <c r="A161" i="40"/>
  <c r="A162" i="40"/>
  <c r="A163" i="40"/>
  <c r="A164" i="40"/>
  <c r="A165" i="40"/>
  <c r="S164" i="40"/>
  <c r="O164" i="40"/>
  <c r="I164" i="40"/>
  <c r="R164" i="40"/>
  <c r="P164" i="40"/>
  <c r="J164" i="40"/>
  <c r="S163" i="40"/>
  <c r="O163" i="40"/>
  <c r="I163" i="40"/>
  <c r="R163" i="40"/>
  <c r="P163" i="40"/>
  <c r="J163" i="40"/>
  <c r="S162" i="40"/>
  <c r="O162" i="40"/>
  <c r="I162" i="40"/>
  <c r="R162" i="40"/>
  <c r="P162" i="40"/>
  <c r="J162" i="40"/>
  <c r="S161" i="40"/>
  <c r="O161" i="40"/>
  <c r="I161" i="40"/>
  <c r="R161" i="40"/>
  <c r="P161" i="40"/>
  <c r="J161" i="40"/>
  <c r="S160" i="40"/>
  <c r="O160" i="40"/>
  <c r="I160" i="40"/>
  <c r="R160" i="40"/>
  <c r="P160" i="40"/>
  <c r="J160" i="40"/>
  <c r="S159" i="40"/>
  <c r="O159" i="40"/>
  <c r="I159" i="40"/>
  <c r="R159" i="40"/>
  <c r="P159" i="40"/>
  <c r="J159" i="40"/>
  <c r="S158" i="40"/>
  <c r="O158" i="40"/>
  <c r="I158" i="40"/>
  <c r="R158" i="40"/>
  <c r="P158" i="40"/>
  <c r="J158" i="40"/>
  <c r="S157" i="40"/>
  <c r="O157" i="40"/>
  <c r="I157" i="40"/>
  <c r="R157" i="40"/>
  <c r="P157" i="40"/>
  <c r="J157" i="40"/>
  <c r="S156" i="40"/>
  <c r="O156" i="40"/>
  <c r="I156" i="40"/>
  <c r="R156" i="40"/>
  <c r="P156" i="40"/>
  <c r="J156" i="40"/>
  <c r="S155" i="40"/>
  <c r="O155" i="40"/>
  <c r="I155" i="40"/>
  <c r="R155" i="40"/>
  <c r="P155" i="40"/>
  <c r="J155" i="40"/>
  <c r="S154" i="40"/>
  <c r="O154" i="40"/>
  <c r="I154" i="40"/>
  <c r="R154" i="40"/>
  <c r="P154" i="40"/>
  <c r="J154" i="40"/>
  <c r="S153" i="40"/>
  <c r="O153" i="40"/>
  <c r="I153" i="40"/>
  <c r="R153" i="40"/>
  <c r="P153" i="40"/>
  <c r="J153" i="40"/>
  <c r="S152" i="40"/>
  <c r="O152" i="40"/>
  <c r="I152" i="40"/>
  <c r="R152" i="40"/>
  <c r="P152" i="40"/>
  <c r="J152" i="40"/>
  <c r="S151" i="40"/>
  <c r="O151" i="40"/>
  <c r="I151" i="40"/>
  <c r="R151" i="40"/>
  <c r="P151" i="40"/>
  <c r="J151" i="40"/>
  <c r="S149" i="40"/>
  <c r="O149" i="40"/>
  <c r="I149" i="40"/>
  <c r="R149" i="40"/>
  <c r="P149" i="40"/>
  <c r="J149" i="40"/>
  <c r="A136" i="40"/>
  <c r="A137" i="40"/>
  <c r="A138" i="40"/>
  <c r="A139" i="40"/>
  <c r="A140" i="40"/>
  <c r="A141" i="40"/>
  <c r="A142" i="40"/>
  <c r="A143" i="40"/>
  <c r="A144" i="40"/>
  <c r="A145" i="40"/>
  <c r="A146" i="40"/>
  <c r="A147" i="40"/>
  <c r="A148" i="40"/>
  <c r="A149" i="40"/>
  <c r="S148" i="40"/>
  <c r="O148" i="40"/>
  <c r="I148" i="40"/>
  <c r="R148" i="40"/>
  <c r="P148" i="40"/>
  <c r="J148" i="40"/>
  <c r="S147" i="40"/>
  <c r="O147" i="40"/>
  <c r="I147" i="40"/>
  <c r="R147" i="40"/>
  <c r="P147" i="40"/>
  <c r="J147" i="40"/>
  <c r="S146" i="40"/>
  <c r="O146" i="40"/>
  <c r="I146" i="40"/>
  <c r="R146" i="40"/>
  <c r="P146" i="40"/>
  <c r="J146" i="40"/>
  <c r="S145" i="40"/>
  <c r="O145" i="40"/>
  <c r="I145" i="40"/>
  <c r="R145" i="40"/>
  <c r="P145" i="40"/>
  <c r="J145" i="40"/>
  <c r="S144" i="40"/>
  <c r="O144" i="40"/>
  <c r="I144" i="40"/>
  <c r="R144" i="40"/>
  <c r="P144" i="40"/>
  <c r="J144" i="40"/>
  <c r="S143" i="40"/>
  <c r="O143" i="40"/>
  <c r="I143" i="40"/>
  <c r="R143" i="40"/>
  <c r="P143" i="40"/>
  <c r="J143" i="40"/>
  <c r="S142" i="40"/>
  <c r="O142" i="40"/>
  <c r="I142" i="40"/>
  <c r="R142" i="40"/>
  <c r="P142" i="40"/>
  <c r="J142" i="40"/>
  <c r="S141" i="40"/>
  <c r="O141" i="40"/>
  <c r="I141" i="40"/>
  <c r="R141" i="40"/>
  <c r="P141" i="40"/>
  <c r="J141" i="40"/>
  <c r="S140" i="40"/>
  <c r="O140" i="40"/>
  <c r="I140" i="40"/>
  <c r="R140" i="40"/>
  <c r="P140" i="40"/>
  <c r="J140" i="40"/>
  <c r="S139" i="40"/>
  <c r="O139" i="40"/>
  <c r="I139" i="40"/>
  <c r="R139" i="40"/>
  <c r="P139" i="40"/>
  <c r="J139" i="40"/>
  <c r="S138" i="40"/>
  <c r="O138" i="40"/>
  <c r="I138" i="40"/>
  <c r="R138" i="40"/>
  <c r="P138" i="40"/>
  <c r="J138" i="40"/>
  <c r="S137" i="40"/>
  <c r="O137" i="40"/>
  <c r="I137" i="40"/>
  <c r="R137" i="40"/>
  <c r="P137" i="40"/>
  <c r="J137" i="40"/>
  <c r="S136" i="40"/>
  <c r="O136" i="40"/>
  <c r="I136" i="40"/>
  <c r="R136" i="40"/>
  <c r="P136" i="40"/>
  <c r="J136" i="40"/>
  <c r="S135" i="40"/>
  <c r="O135" i="40"/>
  <c r="I135" i="40"/>
  <c r="R135" i="40"/>
  <c r="P135" i="40"/>
  <c r="J135" i="40"/>
  <c r="S133" i="40"/>
  <c r="O133" i="40"/>
  <c r="I133" i="40"/>
  <c r="R133" i="40"/>
  <c r="P133" i="40"/>
  <c r="J133" i="40"/>
  <c r="A115" i="40"/>
  <c r="A116" i="40"/>
  <c r="A117" i="40"/>
  <c r="A118" i="40"/>
  <c r="A119" i="40"/>
  <c r="A120" i="40"/>
  <c r="A121" i="40"/>
  <c r="A122" i="40"/>
  <c r="A123" i="40"/>
  <c r="A124" i="40"/>
  <c r="A125" i="40"/>
  <c r="A126" i="40"/>
  <c r="A127" i="40"/>
  <c r="A128" i="40"/>
  <c r="A129" i="40"/>
  <c r="A130" i="40"/>
  <c r="A131" i="40"/>
  <c r="A132" i="40"/>
  <c r="A133" i="40"/>
  <c r="S132" i="40"/>
  <c r="O132" i="40"/>
  <c r="I132" i="40"/>
  <c r="R132" i="40"/>
  <c r="P132" i="40"/>
  <c r="J132" i="40"/>
  <c r="S131" i="40"/>
  <c r="O131" i="40"/>
  <c r="I131" i="40"/>
  <c r="R131" i="40"/>
  <c r="P131" i="40"/>
  <c r="J131" i="40"/>
  <c r="S130" i="40"/>
  <c r="O130" i="40"/>
  <c r="I130" i="40"/>
  <c r="R130" i="40"/>
  <c r="P130" i="40"/>
  <c r="J130" i="40"/>
  <c r="S129" i="40"/>
  <c r="O129" i="40"/>
  <c r="I129" i="40"/>
  <c r="R129" i="40"/>
  <c r="P129" i="40"/>
  <c r="J129" i="40"/>
  <c r="S128" i="40"/>
  <c r="O128" i="40"/>
  <c r="I128" i="40"/>
  <c r="R128" i="40"/>
  <c r="P128" i="40"/>
  <c r="J128" i="40"/>
  <c r="S127" i="40"/>
  <c r="O127" i="40"/>
  <c r="I127" i="40"/>
  <c r="R127" i="40"/>
  <c r="P127" i="40"/>
  <c r="J127" i="40"/>
  <c r="S126" i="40"/>
  <c r="O126" i="40"/>
  <c r="I126" i="40"/>
  <c r="R126" i="40"/>
  <c r="P126" i="40"/>
  <c r="J126" i="40"/>
  <c r="S125" i="40"/>
  <c r="O125" i="40"/>
  <c r="I125" i="40"/>
  <c r="R125" i="40"/>
  <c r="P125" i="40"/>
  <c r="J125" i="40"/>
  <c r="S124" i="40"/>
  <c r="O124" i="40"/>
  <c r="I124" i="40"/>
  <c r="R124" i="40"/>
  <c r="P124" i="40"/>
  <c r="J124" i="40"/>
  <c r="S123" i="40"/>
  <c r="O123" i="40"/>
  <c r="I123" i="40"/>
  <c r="R123" i="40"/>
  <c r="P123" i="40"/>
  <c r="J123" i="40"/>
  <c r="S122" i="40"/>
  <c r="O122" i="40"/>
  <c r="I122" i="40"/>
  <c r="R122" i="40"/>
  <c r="P122" i="40"/>
  <c r="J122" i="40"/>
  <c r="S121" i="40"/>
  <c r="O121" i="40"/>
  <c r="I121" i="40"/>
  <c r="R121" i="40"/>
  <c r="P121" i="40"/>
  <c r="J121" i="40"/>
  <c r="S120" i="40"/>
  <c r="O120" i="40"/>
  <c r="I120" i="40"/>
  <c r="R120" i="40"/>
  <c r="P120" i="40"/>
  <c r="J120" i="40"/>
  <c r="S119" i="40"/>
  <c r="O119" i="40"/>
  <c r="I119" i="40"/>
  <c r="R119" i="40"/>
  <c r="P119" i="40"/>
  <c r="J119" i="40"/>
  <c r="S118" i="40"/>
  <c r="O118" i="40"/>
  <c r="I118" i="40"/>
  <c r="R118" i="40"/>
  <c r="P118" i="40"/>
  <c r="J118" i="40"/>
  <c r="S117" i="40"/>
  <c r="O117" i="40"/>
  <c r="I117" i="40"/>
  <c r="R117" i="40"/>
  <c r="P117" i="40"/>
  <c r="J117" i="40"/>
  <c r="S116" i="40"/>
  <c r="O116" i="40"/>
  <c r="I116" i="40"/>
  <c r="R116" i="40"/>
  <c r="P116" i="40"/>
  <c r="J116" i="40"/>
  <c r="S115" i="40"/>
  <c r="O115" i="40"/>
  <c r="I115" i="40"/>
  <c r="R115" i="40"/>
  <c r="P115" i="40"/>
  <c r="J115" i="40"/>
  <c r="S114" i="40"/>
  <c r="O114" i="40"/>
  <c r="I114" i="40"/>
  <c r="R114" i="40"/>
  <c r="P114" i="40"/>
  <c r="J114" i="40"/>
  <c r="S108" i="40"/>
  <c r="N76" i="40"/>
  <c r="O108" i="40"/>
  <c r="G76" i="40"/>
  <c r="H76" i="40"/>
  <c r="I108" i="40"/>
  <c r="R108" i="40"/>
  <c r="P108" i="40"/>
  <c r="J108"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S107" i="40"/>
  <c r="O107" i="40"/>
  <c r="I107" i="40"/>
  <c r="R107" i="40"/>
  <c r="P107" i="40"/>
  <c r="J107" i="40"/>
  <c r="S106" i="40"/>
  <c r="O106" i="40"/>
  <c r="I106" i="40"/>
  <c r="R106" i="40"/>
  <c r="P106" i="40"/>
  <c r="J106" i="40"/>
  <c r="S105" i="40"/>
  <c r="O105" i="40"/>
  <c r="I105" i="40"/>
  <c r="R105" i="40"/>
  <c r="P105" i="40"/>
  <c r="J105" i="40"/>
  <c r="S104" i="40"/>
  <c r="O104" i="40"/>
  <c r="I104" i="40"/>
  <c r="R104" i="40"/>
  <c r="P104" i="40"/>
  <c r="J104" i="40"/>
  <c r="S103" i="40"/>
  <c r="O103" i="40"/>
  <c r="I103" i="40"/>
  <c r="R103" i="40"/>
  <c r="P103" i="40"/>
  <c r="J103" i="40"/>
  <c r="S102" i="40"/>
  <c r="O102" i="40"/>
  <c r="I102" i="40"/>
  <c r="R102" i="40"/>
  <c r="P102" i="40"/>
  <c r="J102" i="40"/>
  <c r="S101" i="40"/>
  <c r="O101" i="40"/>
  <c r="I101" i="40"/>
  <c r="R101" i="40"/>
  <c r="P101" i="40"/>
  <c r="J101" i="40"/>
  <c r="S100" i="40"/>
  <c r="O100" i="40"/>
  <c r="I100" i="40"/>
  <c r="R100" i="40"/>
  <c r="P100" i="40"/>
  <c r="J100" i="40"/>
  <c r="S99" i="40"/>
  <c r="O99" i="40"/>
  <c r="I99" i="40"/>
  <c r="R99" i="40"/>
  <c r="P99" i="40"/>
  <c r="J99" i="40"/>
  <c r="S98" i="40"/>
  <c r="O98" i="40"/>
  <c r="I98" i="40"/>
  <c r="R98" i="40"/>
  <c r="P98" i="40"/>
  <c r="J98" i="40"/>
  <c r="S97" i="40"/>
  <c r="O97" i="40"/>
  <c r="I97" i="40"/>
  <c r="R97" i="40"/>
  <c r="P97" i="40"/>
  <c r="J97" i="40"/>
  <c r="S96" i="40"/>
  <c r="O96" i="40"/>
  <c r="I96" i="40"/>
  <c r="R96" i="40"/>
  <c r="P96" i="40"/>
  <c r="J96" i="40"/>
  <c r="S95" i="40"/>
  <c r="O95" i="40"/>
  <c r="I95" i="40"/>
  <c r="R95" i="40"/>
  <c r="P95" i="40"/>
  <c r="J95" i="40"/>
  <c r="S94" i="40"/>
  <c r="O94" i="40"/>
  <c r="I94" i="40"/>
  <c r="R94" i="40"/>
  <c r="P94" i="40"/>
  <c r="J94" i="40"/>
  <c r="S93" i="40"/>
  <c r="O93" i="40"/>
  <c r="I93" i="40"/>
  <c r="R93" i="40"/>
  <c r="P93" i="40"/>
  <c r="J93" i="40"/>
  <c r="S92" i="40"/>
  <c r="O92" i="40"/>
  <c r="I92" i="40"/>
  <c r="R92" i="40"/>
  <c r="P92" i="40"/>
  <c r="J92" i="40"/>
  <c r="S91" i="40"/>
  <c r="O91" i="40"/>
  <c r="I91" i="40"/>
  <c r="R91" i="40"/>
  <c r="P91" i="40"/>
  <c r="J91" i="40"/>
  <c r="S90" i="40"/>
  <c r="O90" i="40"/>
  <c r="I90" i="40"/>
  <c r="R90" i="40"/>
  <c r="P90" i="40"/>
  <c r="J90" i="40"/>
  <c r="S89" i="40"/>
  <c r="O89" i="40"/>
  <c r="I89" i="40"/>
  <c r="R89" i="40"/>
  <c r="P89" i="40"/>
  <c r="J89" i="40"/>
  <c r="S88" i="40"/>
  <c r="O88" i="40"/>
  <c r="I88" i="40"/>
  <c r="R88" i="40"/>
  <c r="P88" i="40"/>
  <c r="J88" i="40"/>
  <c r="S87" i="40"/>
  <c r="O87" i="40"/>
  <c r="I87" i="40"/>
  <c r="R87" i="40"/>
  <c r="P87" i="40"/>
  <c r="J87" i="40"/>
  <c r="S86" i="40"/>
  <c r="O86" i="40"/>
  <c r="I86" i="40"/>
  <c r="R86" i="40"/>
  <c r="P86" i="40"/>
  <c r="J86" i="40"/>
  <c r="S85" i="40"/>
  <c r="O85" i="40"/>
  <c r="I85" i="40"/>
  <c r="R85" i="40"/>
  <c r="P85" i="40"/>
  <c r="J85" i="40"/>
  <c r="S84" i="40"/>
  <c r="O84" i="40"/>
  <c r="I84" i="40"/>
  <c r="R84" i="40"/>
  <c r="P84" i="40"/>
  <c r="J84" i="40"/>
  <c r="S83" i="40"/>
  <c r="O83" i="40"/>
  <c r="I83" i="40"/>
  <c r="R83" i="40"/>
  <c r="P83" i="40"/>
  <c r="J83" i="40"/>
  <c r="S82" i="40"/>
  <c r="O82" i="40"/>
  <c r="I82" i="40"/>
  <c r="R82" i="40"/>
  <c r="P82" i="40"/>
  <c r="J82" i="40"/>
  <c r="S81" i="40"/>
  <c r="O81" i="40"/>
  <c r="I81" i="40"/>
  <c r="R81" i="40"/>
  <c r="P81" i="40"/>
  <c r="J81" i="40"/>
  <c r="S80" i="40"/>
  <c r="O80" i="40"/>
  <c r="I80" i="40"/>
  <c r="R80" i="40"/>
  <c r="P80" i="40"/>
  <c r="J80" i="40"/>
  <c r="S79" i="40"/>
  <c r="O79" i="40"/>
  <c r="I79" i="40"/>
  <c r="R79" i="40"/>
  <c r="P79" i="40"/>
  <c r="J79" i="40"/>
  <c r="M41" i="40"/>
  <c r="O73" i="40"/>
  <c r="H41" i="40"/>
  <c r="I73" i="40"/>
  <c r="Q73" i="40"/>
  <c r="K73" i="40"/>
  <c r="T73" i="40"/>
  <c r="S73" i="40"/>
  <c r="R73" i="40"/>
  <c r="P73" i="40"/>
  <c r="J73"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O72" i="40"/>
  <c r="I72" i="40"/>
  <c r="Q72" i="40"/>
  <c r="K72" i="40"/>
  <c r="T72" i="40"/>
  <c r="S72" i="40"/>
  <c r="R72" i="40"/>
  <c r="P72" i="40"/>
  <c r="J72" i="40"/>
  <c r="O71" i="40"/>
  <c r="I71" i="40"/>
  <c r="Q71" i="40"/>
  <c r="K71" i="40"/>
  <c r="T71" i="40"/>
  <c r="S71" i="40"/>
  <c r="R71" i="40"/>
  <c r="P71" i="40"/>
  <c r="J71" i="40"/>
  <c r="O70" i="40"/>
  <c r="I70" i="40"/>
  <c r="Q70" i="40"/>
  <c r="K70" i="40"/>
  <c r="T70" i="40"/>
  <c r="S70" i="40"/>
  <c r="R70" i="40"/>
  <c r="P70" i="40"/>
  <c r="J70" i="40"/>
  <c r="O69" i="40"/>
  <c r="I69" i="40"/>
  <c r="Q69" i="40"/>
  <c r="K69" i="40"/>
  <c r="T69" i="40"/>
  <c r="S69" i="40"/>
  <c r="R69" i="40"/>
  <c r="P69" i="40"/>
  <c r="J69" i="40"/>
  <c r="O68" i="40"/>
  <c r="I68" i="40"/>
  <c r="Q68" i="40"/>
  <c r="K68" i="40"/>
  <c r="T68" i="40"/>
  <c r="S68" i="40"/>
  <c r="R68" i="40"/>
  <c r="P68" i="40"/>
  <c r="J68" i="40"/>
  <c r="O67" i="40"/>
  <c r="I67" i="40"/>
  <c r="Q67" i="40"/>
  <c r="K67" i="40"/>
  <c r="T67" i="40"/>
  <c r="S67" i="40"/>
  <c r="R67" i="40"/>
  <c r="P67" i="40"/>
  <c r="J67" i="40"/>
  <c r="O66" i="40"/>
  <c r="I66" i="40"/>
  <c r="Q66" i="40"/>
  <c r="K66" i="40"/>
  <c r="T66" i="40"/>
  <c r="S66" i="40"/>
  <c r="R66" i="40"/>
  <c r="P66" i="40"/>
  <c r="J66" i="40"/>
  <c r="O65" i="40"/>
  <c r="I65" i="40"/>
  <c r="Q65" i="40"/>
  <c r="K65" i="40"/>
  <c r="T65" i="40"/>
  <c r="S65" i="40"/>
  <c r="R65" i="40"/>
  <c r="P65" i="40"/>
  <c r="J65" i="40"/>
  <c r="O64" i="40"/>
  <c r="I64" i="40"/>
  <c r="Q64" i="40"/>
  <c r="K64" i="40"/>
  <c r="T64" i="40"/>
  <c r="S64" i="40"/>
  <c r="R64" i="40"/>
  <c r="P64" i="40"/>
  <c r="J64" i="40"/>
  <c r="O63" i="40"/>
  <c r="I63" i="40"/>
  <c r="Q63" i="40"/>
  <c r="K63" i="40"/>
  <c r="T63" i="40"/>
  <c r="S63" i="40"/>
  <c r="R63" i="40"/>
  <c r="P63" i="40"/>
  <c r="J63" i="40"/>
  <c r="O62" i="40"/>
  <c r="I62" i="40"/>
  <c r="Q62" i="40"/>
  <c r="K62" i="40"/>
  <c r="T62" i="40"/>
  <c r="S62" i="40"/>
  <c r="R62" i="40"/>
  <c r="P62" i="40"/>
  <c r="J62" i="40"/>
  <c r="O61" i="40"/>
  <c r="I61" i="40"/>
  <c r="Q61" i="40"/>
  <c r="K61" i="40"/>
  <c r="T61" i="40"/>
  <c r="S61" i="40"/>
  <c r="R61" i="40"/>
  <c r="P61" i="40"/>
  <c r="J61" i="40"/>
  <c r="O60" i="40"/>
  <c r="I60" i="40"/>
  <c r="Q60" i="40"/>
  <c r="K60" i="40"/>
  <c r="T60" i="40"/>
  <c r="S60" i="40"/>
  <c r="R60" i="40"/>
  <c r="P60" i="40"/>
  <c r="J60" i="40"/>
  <c r="O59" i="40"/>
  <c r="I59" i="40"/>
  <c r="Q59" i="40"/>
  <c r="K59" i="40"/>
  <c r="T59" i="40"/>
  <c r="S59" i="40"/>
  <c r="R59" i="40"/>
  <c r="P59" i="40"/>
  <c r="J59" i="40"/>
  <c r="O58" i="40"/>
  <c r="I58" i="40"/>
  <c r="Q58" i="40"/>
  <c r="K58" i="40"/>
  <c r="T58" i="40"/>
  <c r="S58" i="40"/>
  <c r="R58" i="40"/>
  <c r="P58" i="40"/>
  <c r="J58" i="40"/>
  <c r="O57" i="40"/>
  <c r="I57" i="40"/>
  <c r="Q57" i="40"/>
  <c r="K57" i="40"/>
  <c r="T57" i="40"/>
  <c r="S57" i="40"/>
  <c r="R57" i="40"/>
  <c r="P57" i="40"/>
  <c r="J57" i="40"/>
  <c r="O56" i="40"/>
  <c r="I56" i="40"/>
  <c r="Q56" i="40"/>
  <c r="K56" i="40"/>
  <c r="T56" i="40"/>
  <c r="S56" i="40"/>
  <c r="R56" i="40"/>
  <c r="P56" i="40"/>
  <c r="J56" i="40"/>
  <c r="O55" i="40"/>
  <c r="I55" i="40"/>
  <c r="Q55" i="40"/>
  <c r="K55" i="40"/>
  <c r="T55" i="40"/>
  <c r="S55" i="40"/>
  <c r="R55" i="40"/>
  <c r="P55" i="40"/>
  <c r="J55" i="40"/>
  <c r="O54" i="40"/>
  <c r="I54" i="40"/>
  <c r="Q54" i="40"/>
  <c r="K54" i="40"/>
  <c r="T54" i="40"/>
  <c r="S54" i="40"/>
  <c r="R54" i="40"/>
  <c r="P54" i="40"/>
  <c r="J54" i="40"/>
  <c r="O53" i="40"/>
  <c r="I53" i="40"/>
  <c r="Q53" i="40"/>
  <c r="K53" i="40"/>
  <c r="T53" i="40"/>
  <c r="S53" i="40"/>
  <c r="R53" i="40"/>
  <c r="P53" i="40"/>
  <c r="J53" i="40"/>
  <c r="O52" i="40"/>
  <c r="I52" i="40"/>
  <c r="Q52" i="40"/>
  <c r="K52" i="40"/>
  <c r="T52" i="40"/>
  <c r="S52" i="40"/>
  <c r="R52" i="40"/>
  <c r="P52" i="40"/>
  <c r="J52" i="40"/>
  <c r="O51" i="40"/>
  <c r="I51" i="40"/>
  <c r="Q51" i="40"/>
  <c r="K51" i="40"/>
  <c r="T51" i="40"/>
  <c r="S51" i="40"/>
  <c r="R51" i="40"/>
  <c r="P51" i="40"/>
  <c r="J51" i="40"/>
  <c r="O50" i="40"/>
  <c r="I50" i="40"/>
  <c r="Q50" i="40"/>
  <c r="K50" i="40"/>
  <c r="T50" i="40"/>
  <c r="S50" i="40"/>
  <c r="R50" i="40"/>
  <c r="P50" i="40"/>
  <c r="J50" i="40"/>
  <c r="O49" i="40"/>
  <c r="I49" i="40"/>
  <c r="Q49" i="40"/>
  <c r="K49" i="40"/>
  <c r="T49" i="40"/>
  <c r="S49" i="40"/>
  <c r="R49" i="40"/>
  <c r="P49" i="40"/>
  <c r="J49" i="40"/>
  <c r="O48" i="40"/>
  <c r="I48" i="40"/>
  <c r="Q48" i="40"/>
  <c r="K48" i="40"/>
  <c r="T48" i="40"/>
  <c r="S48" i="40"/>
  <c r="R48" i="40"/>
  <c r="P48" i="40"/>
  <c r="J48" i="40"/>
  <c r="O47" i="40"/>
  <c r="I47" i="40"/>
  <c r="Q47" i="40"/>
  <c r="K47" i="40"/>
  <c r="T47" i="40"/>
  <c r="S47" i="40"/>
  <c r="R47" i="40"/>
  <c r="P47" i="40"/>
  <c r="J47" i="40"/>
  <c r="S46" i="40"/>
  <c r="R46" i="40"/>
  <c r="P46" i="40"/>
  <c r="J46" i="40"/>
  <c r="S45" i="40"/>
  <c r="R45" i="40"/>
  <c r="P45" i="40"/>
  <c r="J45" i="40"/>
  <c r="S44" i="40"/>
  <c r="R44" i="40"/>
  <c r="P44" i="40"/>
  <c r="J44" i="40"/>
  <c r="N6" i="40"/>
  <c r="O38" i="40"/>
  <c r="H6" i="40"/>
  <c r="I38" i="40"/>
  <c r="K38" i="40"/>
  <c r="Q38" i="40"/>
  <c r="T38" i="40"/>
  <c r="S38" i="40"/>
  <c r="R38" i="40"/>
  <c r="P38" i="40"/>
  <c r="J38"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O37" i="40"/>
  <c r="I37" i="40"/>
  <c r="K37" i="40"/>
  <c r="Q37" i="40"/>
  <c r="T37" i="40"/>
  <c r="S37" i="40"/>
  <c r="R37" i="40"/>
  <c r="P37" i="40"/>
  <c r="J37" i="40"/>
  <c r="O36" i="40"/>
  <c r="I36" i="40"/>
  <c r="K36" i="40"/>
  <c r="Q36" i="40"/>
  <c r="T36" i="40"/>
  <c r="S36" i="40"/>
  <c r="R36" i="40"/>
  <c r="P36" i="40"/>
  <c r="J36" i="40"/>
  <c r="O35" i="40"/>
  <c r="I35" i="40"/>
  <c r="K35" i="40"/>
  <c r="Q35" i="40"/>
  <c r="T35" i="40"/>
  <c r="S35" i="40"/>
  <c r="R35" i="40"/>
  <c r="P35" i="40"/>
  <c r="J35" i="40"/>
  <c r="O34" i="40"/>
  <c r="I34" i="40"/>
  <c r="K34" i="40"/>
  <c r="Q34" i="40"/>
  <c r="T34" i="40"/>
  <c r="S34" i="40"/>
  <c r="R34" i="40"/>
  <c r="P34" i="40"/>
  <c r="J34" i="40"/>
  <c r="O33" i="40"/>
  <c r="I33" i="40"/>
  <c r="K33" i="40"/>
  <c r="Q33" i="40"/>
  <c r="T33" i="40"/>
  <c r="S33" i="40"/>
  <c r="R33" i="40"/>
  <c r="P33" i="40"/>
  <c r="J33" i="40"/>
  <c r="O32" i="40"/>
  <c r="I32" i="40"/>
  <c r="K32" i="40"/>
  <c r="Q32" i="40"/>
  <c r="T32" i="40"/>
  <c r="S32" i="40"/>
  <c r="R32" i="40"/>
  <c r="P32" i="40"/>
  <c r="J32" i="40"/>
  <c r="O31" i="40"/>
  <c r="I31" i="40"/>
  <c r="K31" i="40"/>
  <c r="Q31" i="40"/>
  <c r="T31" i="40"/>
  <c r="S31" i="40"/>
  <c r="R31" i="40"/>
  <c r="P31" i="40"/>
  <c r="J31" i="40"/>
  <c r="O30" i="40"/>
  <c r="I30" i="40"/>
  <c r="K30" i="40"/>
  <c r="Q30" i="40"/>
  <c r="T30" i="40"/>
  <c r="S30" i="40"/>
  <c r="R30" i="40"/>
  <c r="P30" i="40"/>
  <c r="J30" i="40"/>
  <c r="O29" i="40"/>
  <c r="I29" i="40"/>
  <c r="K29" i="40"/>
  <c r="Q29" i="40"/>
  <c r="T29" i="40"/>
  <c r="S29" i="40"/>
  <c r="R29" i="40"/>
  <c r="P29" i="40"/>
  <c r="J29" i="40"/>
  <c r="O28" i="40"/>
  <c r="I28" i="40"/>
  <c r="K28" i="40"/>
  <c r="Q28" i="40"/>
  <c r="T28" i="40"/>
  <c r="S28" i="40"/>
  <c r="R28" i="40"/>
  <c r="P28" i="40"/>
  <c r="J28" i="40"/>
  <c r="O27" i="40"/>
  <c r="I27" i="40"/>
  <c r="K27" i="40"/>
  <c r="Q27" i="40"/>
  <c r="T27" i="40"/>
  <c r="S27" i="40"/>
  <c r="R27" i="40"/>
  <c r="P27" i="40"/>
  <c r="J27" i="40"/>
  <c r="O26" i="40"/>
  <c r="I26" i="40"/>
  <c r="K26" i="40"/>
  <c r="Q26" i="40"/>
  <c r="T26" i="40"/>
  <c r="S26" i="40"/>
  <c r="R26" i="40"/>
  <c r="P26" i="40"/>
  <c r="J26" i="40"/>
  <c r="O25" i="40"/>
  <c r="I25" i="40"/>
  <c r="K25" i="40"/>
  <c r="Q25" i="40"/>
  <c r="T25" i="40"/>
  <c r="S25" i="40"/>
  <c r="R25" i="40"/>
  <c r="P25" i="40"/>
  <c r="J25" i="40"/>
  <c r="O24" i="40"/>
  <c r="I24" i="40"/>
  <c r="K24" i="40"/>
  <c r="Q24" i="40"/>
  <c r="T24" i="40"/>
  <c r="S24" i="40"/>
  <c r="R24" i="40"/>
  <c r="P24" i="40"/>
  <c r="J24" i="40"/>
  <c r="O23" i="40"/>
  <c r="I23" i="40"/>
  <c r="K23" i="40"/>
  <c r="Q23" i="40"/>
  <c r="T23" i="40"/>
  <c r="S23" i="40"/>
  <c r="R23" i="40"/>
  <c r="P23" i="40"/>
  <c r="J23" i="40"/>
  <c r="O22" i="40"/>
  <c r="I22" i="40"/>
  <c r="K22" i="40"/>
  <c r="Q22" i="40"/>
  <c r="T22" i="40"/>
  <c r="S22" i="40"/>
  <c r="R22" i="40"/>
  <c r="P22" i="40"/>
  <c r="J22" i="40"/>
  <c r="O21" i="40"/>
  <c r="I21" i="40"/>
  <c r="K21" i="40"/>
  <c r="Q21" i="40"/>
  <c r="T21" i="40"/>
  <c r="S21" i="40"/>
  <c r="R21" i="40"/>
  <c r="P21" i="40"/>
  <c r="J21" i="40"/>
  <c r="O20" i="40"/>
  <c r="I20" i="40"/>
  <c r="K20" i="40"/>
  <c r="Q20" i="40"/>
  <c r="T20" i="40"/>
  <c r="S20" i="40"/>
  <c r="R20" i="40"/>
  <c r="P20" i="40"/>
  <c r="J20" i="40"/>
  <c r="O19" i="40"/>
  <c r="I19" i="40"/>
  <c r="K19" i="40"/>
  <c r="Q19" i="40"/>
  <c r="T19" i="40"/>
  <c r="S19" i="40"/>
  <c r="R19" i="40"/>
  <c r="P19" i="40"/>
  <c r="J19" i="40"/>
  <c r="O18" i="40"/>
  <c r="I18" i="40"/>
  <c r="K18" i="40"/>
  <c r="Q18" i="40"/>
  <c r="T18" i="40"/>
  <c r="S18" i="40"/>
  <c r="R18" i="40"/>
  <c r="P18" i="40"/>
  <c r="J18" i="40"/>
  <c r="O17" i="40"/>
  <c r="I17" i="40"/>
  <c r="K17" i="40"/>
  <c r="Q17" i="40"/>
  <c r="T17" i="40"/>
  <c r="S17" i="40"/>
  <c r="R17" i="40"/>
  <c r="P17" i="40"/>
  <c r="J17" i="40"/>
  <c r="O16" i="40"/>
  <c r="I16" i="40"/>
  <c r="K16" i="40"/>
  <c r="Q16" i="40"/>
  <c r="T16" i="40"/>
  <c r="S16" i="40"/>
  <c r="R16" i="40"/>
  <c r="P16" i="40"/>
  <c r="J16" i="40"/>
  <c r="O15" i="40"/>
  <c r="I15" i="40"/>
  <c r="K15" i="40"/>
  <c r="Q15" i="40"/>
  <c r="T15" i="40"/>
  <c r="S15" i="40"/>
  <c r="R15" i="40"/>
  <c r="P15" i="40"/>
  <c r="J15" i="40"/>
  <c r="S14" i="40"/>
  <c r="R14" i="40"/>
  <c r="P14" i="40"/>
  <c r="J14" i="40"/>
  <c r="S13" i="40"/>
  <c r="R13" i="40"/>
  <c r="P13" i="40"/>
  <c r="J13" i="40"/>
  <c r="S12" i="40"/>
  <c r="R12" i="40"/>
  <c r="P12" i="40"/>
  <c r="J12" i="40"/>
  <c r="S11" i="40"/>
  <c r="R11" i="40"/>
  <c r="P11" i="40"/>
  <c r="J11" i="40"/>
  <c r="S10" i="40"/>
  <c r="R10" i="40"/>
  <c r="P10" i="40"/>
  <c r="J10" i="40"/>
  <c r="S9" i="40"/>
  <c r="R9" i="40"/>
  <c r="P9" i="40"/>
  <c r="J9" i="40"/>
  <c r="O6" i="40"/>
  <c r="I6" i="40"/>
  <c r="S165" i="37"/>
  <c r="M111" i="37"/>
  <c r="N111" i="37"/>
  <c r="O165" i="37"/>
  <c r="G111" i="37"/>
  <c r="H111" i="37"/>
  <c r="I165" i="37"/>
  <c r="R165" i="37"/>
  <c r="P165" i="37"/>
  <c r="J165" i="37"/>
  <c r="A152" i="37"/>
  <c r="A153" i="37"/>
  <c r="A154" i="37"/>
  <c r="A155" i="37"/>
  <c r="A156" i="37"/>
  <c r="A157" i="37"/>
  <c r="A158" i="37"/>
  <c r="A159" i="37"/>
  <c r="A160" i="37"/>
  <c r="A161" i="37"/>
  <c r="A162" i="37"/>
  <c r="A163" i="37"/>
  <c r="A164" i="37"/>
  <c r="A165" i="37"/>
  <c r="S164" i="37"/>
  <c r="O164" i="37"/>
  <c r="I164" i="37"/>
  <c r="R164" i="37"/>
  <c r="P164" i="37"/>
  <c r="J164" i="37"/>
  <c r="S163" i="37"/>
  <c r="O163" i="37"/>
  <c r="I163" i="37"/>
  <c r="R163" i="37"/>
  <c r="P163" i="37"/>
  <c r="J163" i="37"/>
  <c r="S162" i="37"/>
  <c r="O162" i="37"/>
  <c r="I162" i="37"/>
  <c r="R162" i="37"/>
  <c r="P162" i="37"/>
  <c r="J162" i="37"/>
  <c r="S161" i="37"/>
  <c r="O161" i="37"/>
  <c r="I161" i="37"/>
  <c r="R161" i="37"/>
  <c r="P161" i="37"/>
  <c r="J161" i="37"/>
  <c r="S160" i="37"/>
  <c r="O160" i="37"/>
  <c r="I160" i="37"/>
  <c r="R160" i="37"/>
  <c r="P160" i="37"/>
  <c r="J160" i="37"/>
  <c r="S159" i="37"/>
  <c r="O159" i="37"/>
  <c r="I159" i="37"/>
  <c r="R159" i="37"/>
  <c r="P159" i="37"/>
  <c r="J159" i="37"/>
  <c r="S158" i="37"/>
  <c r="O158" i="37"/>
  <c r="I158" i="37"/>
  <c r="R158" i="37"/>
  <c r="P158" i="37"/>
  <c r="J158" i="37"/>
  <c r="S157" i="37"/>
  <c r="O157" i="37"/>
  <c r="I157" i="37"/>
  <c r="R157" i="37"/>
  <c r="P157" i="37"/>
  <c r="J157" i="37"/>
  <c r="S156" i="37"/>
  <c r="O156" i="37"/>
  <c r="I156" i="37"/>
  <c r="R156" i="37"/>
  <c r="P156" i="37"/>
  <c r="J156" i="37"/>
  <c r="S155" i="37"/>
  <c r="O155" i="37"/>
  <c r="I155" i="37"/>
  <c r="R155" i="37"/>
  <c r="P155" i="37"/>
  <c r="J155" i="37"/>
  <c r="S154" i="37"/>
  <c r="O154" i="37"/>
  <c r="I154" i="37"/>
  <c r="R154" i="37"/>
  <c r="P154" i="37"/>
  <c r="J154" i="37"/>
  <c r="S153" i="37"/>
  <c r="O153" i="37"/>
  <c r="I153" i="37"/>
  <c r="R153" i="37"/>
  <c r="P153" i="37"/>
  <c r="J153" i="37"/>
  <c r="S152" i="37"/>
  <c r="O152" i="37"/>
  <c r="I152" i="37"/>
  <c r="R152" i="37"/>
  <c r="P152" i="37"/>
  <c r="J152" i="37"/>
  <c r="S151" i="37"/>
  <c r="O151" i="37"/>
  <c r="I151" i="37"/>
  <c r="R151" i="37"/>
  <c r="P151" i="37"/>
  <c r="J151" i="37"/>
  <c r="S149" i="37"/>
  <c r="O149" i="37"/>
  <c r="I149" i="37"/>
  <c r="R149" i="37"/>
  <c r="P149" i="37"/>
  <c r="J149" i="37"/>
  <c r="A136" i="37"/>
  <c r="A137" i="37"/>
  <c r="A138" i="37"/>
  <c r="A139" i="37"/>
  <c r="A140" i="37"/>
  <c r="A141" i="37"/>
  <c r="A142" i="37"/>
  <c r="A143" i="37"/>
  <c r="A144" i="37"/>
  <c r="A145" i="37"/>
  <c r="A146" i="37"/>
  <c r="A147" i="37"/>
  <c r="A148" i="37"/>
  <c r="A149" i="37"/>
  <c r="S148" i="37"/>
  <c r="O148" i="37"/>
  <c r="I148" i="37"/>
  <c r="R148" i="37"/>
  <c r="P148" i="37"/>
  <c r="J148" i="37"/>
  <c r="S147" i="37"/>
  <c r="O147" i="37"/>
  <c r="I147" i="37"/>
  <c r="R147" i="37"/>
  <c r="P147" i="37"/>
  <c r="J147" i="37"/>
  <c r="S146" i="37"/>
  <c r="O146" i="37"/>
  <c r="I146" i="37"/>
  <c r="R146" i="37"/>
  <c r="P146" i="37"/>
  <c r="J146" i="37"/>
  <c r="S145" i="37"/>
  <c r="O145" i="37"/>
  <c r="I145" i="37"/>
  <c r="R145" i="37"/>
  <c r="P145" i="37"/>
  <c r="J145" i="37"/>
  <c r="S144" i="37"/>
  <c r="O144" i="37"/>
  <c r="I144" i="37"/>
  <c r="R144" i="37"/>
  <c r="P144" i="37"/>
  <c r="J144" i="37"/>
  <c r="S143" i="37"/>
  <c r="O143" i="37"/>
  <c r="I143" i="37"/>
  <c r="R143" i="37"/>
  <c r="P143" i="37"/>
  <c r="J143" i="37"/>
  <c r="S142" i="37"/>
  <c r="O142" i="37"/>
  <c r="I142" i="37"/>
  <c r="R142" i="37"/>
  <c r="P142" i="37"/>
  <c r="J142" i="37"/>
  <c r="S141" i="37"/>
  <c r="O141" i="37"/>
  <c r="I141" i="37"/>
  <c r="R141" i="37"/>
  <c r="P141" i="37"/>
  <c r="J141" i="37"/>
  <c r="S140" i="37"/>
  <c r="O140" i="37"/>
  <c r="I140" i="37"/>
  <c r="R140" i="37"/>
  <c r="P140" i="37"/>
  <c r="J140" i="37"/>
  <c r="S139" i="37"/>
  <c r="O139" i="37"/>
  <c r="I139" i="37"/>
  <c r="R139" i="37"/>
  <c r="P139" i="37"/>
  <c r="J139" i="37"/>
  <c r="S138" i="37"/>
  <c r="O138" i="37"/>
  <c r="I138" i="37"/>
  <c r="R138" i="37"/>
  <c r="P138" i="37"/>
  <c r="J138" i="37"/>
  <c r="S137" i="37"/>
  <c r="O137" i="37"/>
  <c r="I137" i="37"/>
  <c r="R137" i="37"/>
  <c r="P137" i="37"/>
  <c r="J137" i="37"/>
  <c r="S136" i="37"/>
  <c r="O136" i="37"/>
  <c r="I136" i="37"/>
  <c r="R136" i="37"/>
  <c r="P136" i="37"/>
  <c r="J136" i="37"/>
  <c r="S135" i="37"/>
  <c r="O135" i="37"/>
  <c r="I135" i="37"/>
  <c r="R135" i="37"/>
  <c r="P135" i="37"/>
  <c r="J135" i="37"/>
  <c r="S133" i="37"/>
  <c r="O133" i="37"/>
  <c r="I133" i="37"/>
  <c r="R133" i="37"/>
  <c r="P133" i="37"/>
  <c r="J133" i="37"/>
  <c r="A115" i="37"/>
  <c r="A116" i="37"/>
  <c r="A117" i="37"/>
  <c r="A118" i="37"/>
  <c r="A119" i="37"/>
  <c r="A120" i="37"/>
  <c r="A121" i="37"/>
  <c r="A122" i="37"/>
  <c r="A123" i="37"/>
  <c r="A124" i="37"/>
  <c r="A125" i="37"/>
  <c r="A126" i="37"/>
  <c r="A127" i="37"/>
  <c r="A128" i="37"/>
  <c r="A129" i="37"/>
  <c r="A130" i="37"/>
  <c r="A131" i="37"/>
  <c r="A132" i="37"/>
  <c r="A133" i="37"/>
  <c r="S132" i="37"/>
  <c r="O132" i="37"/>
  <c r="I132" i="37"/>
  <c r="R132" i="37"/>
  <c r="P132" i="37"/>
  <c r="J132" i="37"/>
  <c r="S131" i="37"/>
  <c r="O131" i="37"/>
  <c r="I131" i="37"/>
  <c r="R131" i="37"/>
  <c r="P131" i="37"/>
  <c r="J131" i="37"/>
  <c r="S130" i="37"/>
  <c r="O130" i="37"/>
  <c r="I130" i="37"/>
  <c r="R130" i="37"/>
  <c r="P130" i="37"/>
  <c r="J130" i="37"/>
  <c r="S129" i="37"/>
  <c r="O129" i="37"/>
  <c r="I129" i="37"/>
  <c r="R129" i="37"/>
  <c r="P129" i="37"/>
  <c r="J129" i="37"/>
  <c r="S128" i="37"/>
  <c r="O128" i="37"/>
  <c r="I128" i="37"/>
  <c r="R128" i="37"/>
  <c r="P128" i="37"/>
  <c r="J128" i="37"/>
  <c r="S127" i="37"/>
  <c r="O127" i="37"/>
  <c r="I127" i="37"/>
  <c r="R127" i="37"/>
  <c r="P127" i="37"/>
  <c r="J127" i="37"/>
  <c r="S126" i="37"/>
  <c r="O126" i="37"/>
  <c r="I126" i="37"/>
  <c r="R126" i="37"/>
  <c r="P126" i="37"/>
  <c r="J126" i="37"/>
  <c r="S125" i="37"/>
  <c r="O125" i="37"/>
  <c r="I125" i="37"/>
  <c r="R125" i="37"/>
  <c r="P125" i="37"/>
  <c r="J125" i="37"/>
  <c r="S124" i="37"/>
  <c r="O124" i="37"/>
  <c r="I124" i="37"/>
  <c r="R124" i="37"/>
  <c r="P124" i="37"/>
  <c r="J124" i="37"/>
  <c r="S123" i="37"/>
  <c r="O123" i="37"/>
  <c r="I123" i="37"/>
  <c r="R123" i="37"/>
  <c r="P123" i="37"/>
  <c r="J123" i="37"/>
  <c r="S122" i="37"/>
  <c r="O122" i="37"/>
  <c r="I122" i="37"/>
  <c r="R122" i="37"/>
  <c r="P122" i="37"/>
  <c r="J122" i="37"/>
  <c r="S121" i="37"/>
  <c r="O121" i="37"/>
  <c r="I121" i="37"/>
  <c r="R121" i="37"/>
  <c r="P121" i="37"/>
  <c r="J121" i="37"/>
  <c r="S120" i="37"/>
  <c r="O120" i="37"/>
  <c r="I120" i="37"/>
  <c r="R120" i="37"/>
  <c r="P120" i="37"/>
  <c r="J120" i="37"/>
  <c r="S119" i="37"/>
  <c r="O119" i="37"/>
  <c r="I119" i="37"/>
  <c r="R119" i="37"/>
  <c r="P119" i="37"/>
  <c r="J119" i="37"/>
  <c r="S118" i="37"/>
  <c r="O118" i="37"/>
  <c r="I118" i="37"/>
  <c r="R118" i="37"/>
  <c r="P118" i="37"/>
  <c r="J118" i="37"/>
  <c r="S117" i="37"/>
  <c r="O117" i="37"/>
  <c r="I117" i="37"/>
  <c r="R117" i="37"/>
  <c r="P117" i="37"/>
  <c r="J117" i="37"/>
  <c r="S116" i="37"/>
  <c r="O116" i="37"/>
  <c r="I116" i="37"/>
  <c r="R116" i="37"/>
  <c r="P116" i="37"/>
  <c r="J116" i="37"/>
  <c r="S115" i="37"/>
  <c r="O115" i="37"/>
  <c r="I115" i="37"/>
  <c r="R115" i="37"/>
  <c r="P115" i="37"/>
  <c r="J115" i="37"/>
  <c r="S114" i="37"/>
  <c r="O114" i="37"/>
  <c r="I114" i="37"/>
  <c r="R114" i="37"/>
  <c r="P114" i="37"/>
  <c r="J114" i="37"/>
  <c r="S108" i="37"/>
  <c r="N76" i="37"/>
  <c r="O108" i="37"/>
  <c r="G76" i="37"/>
  <c r="I108" i="37"/>
  <c r="R108" i="37"/>
  <c r="P108" i="37"/>
  <c r="J108"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S107" i="37"/>
  <c r="O107" i="37"/>
  <c r="I107" i="37"/>
  <c r="R107" i="37"/>
  <c r="P107" i="37"/>
  <c r="J107" i="37"/>
  <c r="S106" i="37"/>
  <c r="O106" i="37"/>
  <c r="I106" i="37"/>
  <c r="R106" i="37"/>
  <c r="P106" i="37"/>
  <c r="J106" i="37"/>
  <c r="S105" i="37"/>
  <c r="O105" i="37"/>
  <c r="I105" i="37"/>
  <c r="R105" i="37"/>
  <c r="P105" i="37"/>
  <c r="J105" i="37"/>
  <c r="S104" i="37"/>
  <c r="O104" i="37"/>
  <c r="I104" i="37"/>
  <c r="R104" i="37"/>
  <c r="P104" i="37"/>
  <c r="J104" i="37"/>
  <c r="S103" i="37"/>
  <c r="O103" i="37"/>
  <c r="I103" i="37"/>
  <c r="R103" i="37"/>
  <c r="P103" i="37"/>
  <c r="J103" i="37"/>
  <c r="S102" i="37"/>
  <c r="O102" i="37"/>
  <c r="I102" i="37"/>
  <c r="R102" i="37"/>
  <c r="P102" i="37"/>
  <c r="J102" i="37"/>
  <c r="S101" i="37"/>
  <c r="O101" i="37"/>
  <c r="I101" i="37"/>
  <c r="R101" i="37"/>
  <c r="P101" i="37"/>
  <c r="J101" i="37"/>
  <c r="S100" i="37"/>
  <c r="O100" i="37"/>
  <c r="I100" i="37"/>
  <c r="R100" i="37"/>
  <c r="P100" i="37"/>
  <c r="J100" i="37"/>
  <c r="S99" i="37"/>
  <c r="O99" i="37"/>
  <c r="I99" i="37"/>
  <c r="R99" i="37"/>
  <c r="P99" i="37"/>
  <c r="J99" i="37"/>
  <c r="S98" i="37"/>
  <c r="O98" i="37"/>
  <c r="I98" i="37"/>
  <c r="R98" i="37"/>
  <c r="P98" i="37"/>
  <c r="J98" i="37"/>
  <c r="S97" i="37"/>
  <c r="O97" i="37"/>
  <c r="I97" i="37"/>
  <c r="R97" i="37"/>
  <c r="P97" i="37"/>
  <c r="J97" i="37"/>
  <c r="S96" i="37"/>
  <c r="O96" i="37"/>
  <c r="I96" i="37"/>
  <c r="R96" i="37"/>
  <c r="P96" i="37"/>
  <c r="J96" i="37"/>
  <c r="S95" i="37"/>
  <c r="O95" i="37"/>
  <c r="I95" i="37"/>
  <c r="R95" i="37"/>
  <c r="P95" i="37"/>
  <c r="J95" i="37"/>
  <c r="S94" i="37"/>
  <c r="O94" i="37"/>
  <c r="I94" i="37"/>
  <c r="R94" i="37"/>
  <c r="P94" i="37"/>
  <c r="J94" i="37"/>
  <c r="S93" i="37"/>
  <c r="O93" i="37"/>
  <c r="I93" i="37"/>
  <c r="R93" i="37"/>
  <c r="P93" i="37"/>
  <c r="J93" i="37"/>
  <c r="S92" i="37"/>
  <c r="O92" i="37"/>
  <c r="I92" i="37"/>
  <c r="R92" i="37"/>
  <c r="P92" i="37"/>
  <c r="J92" i="37"/>
  <c r="S91" i="37"/>
  <c r="O91" i="37"/>
  <c r="I91" i="37"/>
  <c r="R91" i="37"/>
  <c r="P91" i="37"/>
  <c r="J91" i="37"/>
  <c r="S90" i="37"/>
  <c r="O90" i="37"/>
  <c r="I90" i="37"/>
  <c r="R90" i="37"/>
  <c r="P90" i="37"/>
  <c r="J90" i="37"/>
  <c r="S89" i="37"/>
  <c r="O89" i="37"/>
  <c r="I89" i="37"/>
  <c r="R89" i="37"/>
  <c r="P89" i="37"/>
  <c r="J89" i="37"/>
  <c r="S88" i="37"/>
  <c r="O88" i="37"/>
  <c r="I88" i="37"/>
  <c r="R88" i="37"/>
  <c r="P88" i="37"/>
  <c r="J88" i="37"/>
  <c r="S87" i="37"/>
  <c r="O87" i="37"/>
  <c r="I87" i="37"/>
  <c r="R87" i="37"/>
  <c r="P87" i="37"/>
  <c r="J87" i="37"/>
  <c r="S86" i="37"/>
  <c r="O86" i="37"/>
  <c r="I86" i="37"/>
  <c r="R86" i="37"/>
  <c r="P86" i="37"/>
  <c r="J86" i="37"/>
  <c r="S85" i="37"/>
  <c r="O85" i="37"/>
  <c r="I85" i="37"/>
  <c r="R85" i="37"/>
  <c r="P85" i="37"/>
  <c r="J85" i="37"/>
  <c r="S84" i="37"/>
  <c r="O84" i="37"/>
  <c r="I84" i="37"/>
  <c r="R84" i="37"/>
  <c r="P84" i="37"/>
  <c r="J84" i="37"/>
  <c r="S83" i="37"/>
  <c r="O83" i="37"/>
  <c r="I83" i="37"/>
  <c r="R83" i="37"/>
  <c r="P83" i="37"/>
  <c r="J83" i="37"/>
  <c r="S82" i="37"/>
  <c r="O82" i="37"/>
  <c r="I82" i="37"/>
  <c r="R82" i="37"/>
  <c r="P82" i="37"/>
  <c r="J82" i="37"/>
  <c r="S81" i="37"/>
  <c r="O81" i="37"/>
  <c r="I81" i="37"/>
  <c r="R81" i="37"/>
  <c r="P81" i="37"/>
  <c r="J81" i="37"/>
  <c r="S80" i="37"/>
  <c r="O80" i="37"/>
  <c r="I80" i="37"/>
  <c r="R80" i="37"/>
  <c r="P80" i="37"/>
  <c r="J80" i="37"/>
  <c r="S79" i="37"/>
  <c r="O79" i="37"/>
  <c r="I79" i="37"/>
  <c r="R79" i="37"/>
  <c r="P79" i="37"/>
  <c r="J79" i="37"/>
  <c r="M41" i="37"/>
  <c r="N41" i="37"/>
  <c r="O73" i="37"/>
  <c r="I73" i="37"/>
  <c r="Q73" i="37"/>
  <c r="K73" i="37"/>
  <c r="T73" i="37"/>
  <c r="S73" i="37"/>
  <c r="R73" i="37"/>
  <c r="P73" i="37"/>
  <c r="J73"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O72" i="37"/>
  <c r="I72" i="37"/>
  <c r="Q72" i="37"/>
  <c r="K72" i="37"/>
  <c r="T72" i="37"/>
  <c r="S72" i="37"/>
  <c r="R72" i="37"/>
  <c r="P72" i="37"/>
  <c r="J72" i="37"/>
  <c r="O71" i="37"/>
  <c r="I71" i="37"/>
  <c r="Q71" i="37"/>
  <c r="K71" i="37"/>
  <c r="T71" i="37"/>
  <c r="S71" i="37"/>
  <c r="R71" i="37"/>
  <c r="P71" i="37"/>
  <c r="J71" i="37"/>
  <c r="O70" i="37"/>
  <c r="I70" i="37"/>
  <c r="Q70" i="37"/>
  <c r="K70" i="37"/>
  <c r="T70" i="37"/>
  <c r="S70" i="37"/>
  <c r="R70" i="37"/>
  <c r="P70" i="37"/>
  <c r="J70" i="37"/>
  <c r="O69" i="37"/>
  <c r="I69" i="37"/>
  <c r="Q69" i="37"/>
  <c r="K69" i="37"/>
  <c r="T69" i="37"/>
  <c r="S69" i="37"/>
  <c r="R69" i="37"/>
  <c r="P69" i="37"/>
  <c r="J69" i="37"/>
  <c r="O68" i="37"/>
  <c r="I68" i="37"/>
  <c r="Q68" i="37"/>
  <c r="K68" i="37"/>
  <c r="T68" i="37"/>
  <c r="S68" i="37"/>
  <c r="R68" i="37"/>
  <c r="P68" i="37"/>
  <c r="J68" i="37"/>
  <c r="O67" i="37"/>
  <c r="I67" i="37"/>
  <c r="Q67" i="37"/>
  <c r="K67" i="37"/>
  <c r="T67" i="37"/>
  <c r="S67" i="37"/>
  <c r="R67" i="37"/>
  <c r="P67" i="37"/>
  <c r="J67" i="37"/>
  <c r="O66" i="37"/>
  <c r="I66" i="37"/>
  <c r="Q66" i="37"/>
  <c r="K66" i="37"/>
  <c r="T66" i="37"/>
  <c r="S66" i="37"/>
  <c r="R66" i="37"/>
  <c r="P66" i="37"/>
  <c r="J66" i="37"/>
  <c r="O65" i="37"/>
  <c r="I65" i="37"/>
  <c r="Q65" i="37"/>
  <c r="K65" i="37"/>
  <c r="T65" i="37"/>
  <c r="S65" i="37"/>
  <c r="R65" i="37"/>
  <c r="P65" i="37"/>
  <c r="J65" i="37"/>
  <c r="O64" i="37"/>
  <c r="I64" i="37"/>
  <c r="Q64" i="37"/>
  <c r="K64" i="37"/>
  <c r="T64" i="37"/>
  <c r="S64" i="37"/>
  <c r="R64" i="37"/>
  <c r="P64" i="37"/>
  <c r="J64" i="37"/>
  <c r="O63" i="37"/>
  <c r="I63" i="37"/>
  <c r="Q63" i="37"/>
  <c r="K63" i="37"/>
  <c r="T63" i="37"/>
  <c r="S63" i="37"/>
  <c r="R63" i="37"/>
  <c r="P63" i="37"/>
  <c r="J63" i="37"/>
  <c r="O62" i="37"/>
  <c r="I62" i="37"/>
  <c r="Q62" i="37"/>
  <c r="K62" i="37"/>
  <c r="T62" i="37"/>
  <c r="S62" i="37"/>
  <c r="R62" i="37"/>
  <c r="P62" i="37"/>
  <c r="J62" i="37"/>
  <c r="O61" i="37"/>
  <c r="I61" i="37"/>
  <c r="Q61" i="37"/>
  <c r="K61" i="37"/>
  <c r="T61" i="37"/>
  <c r="S61" i="37"/>
  <c r="R61" i="37"/>
  <c r="P61" i="37"/>
  <c r="J61" i="37"/>
  <c r="O60" i="37"/>
  <c r="I60" i="37"/>
  <c r="Q60" i="37"/>
  <c r="K60" i="37"/>
  <c r="T60" i="37"/>
  <c r="S60" i="37"/>
  <c r="R60" i="37"/>
  <c r="P60" i="37"/>
  <c r="J60" i="37"/>
  <c r="O59" i="37"/>
  <c r="I59" i="37"/>
  <c r="Q59" i="37"/>
  <c r="K59" i="37"/>
  <c r="T59" i="37"/>
  <c r="S59" i="37"/>
  <c r="R59" i="37"/>
  <c r="P59" i="37"/>
  <c r="J59" i="37"/>
  <c r="O58" i="37"/>
  <c r="I58" i="37"/>
  <c r="Q58" i="37"/>
  <c r="K58" i="37"/>
  <c r="T58" i="37"/>
  <c r="S58" i="37"/>
  <c r="R58" i="37"/>
  <c r="P58" i="37"/>
  <c r="J58" i="37"/>
  <c r="O57" i="37"/>
  <c r="I57" i="37"/>
  <c r="Q57" i="37"/>
  <c r="K57" i="37"/>
  <c r="T57" i="37"/>
  <c r="S57" i="37"/>
  <c r="R57" i="37"/>
  <c r="P57" i="37"/>
  <c r="J57" i="37"/>
  <c r="O56" i="37"/>
  <c r="I56" i="37"/>
  <c r="Q56" i="37"/>
  <c r="K56" i="37"/>
  <c r="T56" i="37"/>
  <c r="S56" i="37"/>
  <c r="R56" i="37"/>
  <c r="P56" i="37"/>
  <c r="J56" i="37"/>
  <c r="O55" i="37"/>
  <c r="I55" i="37"/>
  <c r="Q55" i="37"/>
  <c r="K55" i="37"/>
  <c r="T55" i="37"/>
  <c r="S55" i="37"/>
  <c r="R55" i="37"/>
  <c r="P55" i="37"/>
  <c r="J55" i="37"/>
  <c r="O54" i="37"/>
  <c r="I54" i="37"/>
  <c r="Q54" i="37"/>
  <c r="K54" i="37"/>
  <c r="T54" i="37"/>
  <c r="S54" i="37"/>
  <c r="R54" i="37"/>
  <c r="P54" i="37"/>
  <c r="J54" i="37"/>
  <c r="O53" i="37"/>
  <c r="I53" i="37"/>
  <c r="Q53" i="37"/>
  <c r="K53" i="37"/>
  <c r="T53" i="37"/>
  <c r="S53" i="37"/>
  <c r="R53" i="37"/>
  <c r="P53" i="37"/>
  <c r="J53" i="37"/>
  <c r="O52" i="37"/>
  <c r="I52" i="37"/>
  <c r="Q52" i="37"/>
  <c r="K52" i="37"/>
  <c r="T52" i="37"/>
  <c r="S52" i="37"/>
  <c r="R52" i="37"/>
  <c r="P52" i="37"/>
  <c r="J52" i="37"/>
  <c r="O51" i="37"/>
  <c r="I51" i="37"/>
  <c r="Q51" i="37"/>
  <c r="K51" i="37"/>
  <c r="T51" i="37"/>
  <c r="S51" i="37"/>
  <c r="R51" i="37"/>
  <c r="P51" i="37"/>
  <c r="J51" i="37"/>
  <c r="O50" i="37"/>
  <c r="I50" i="37"/>
  <c r="Q50" i="37"/>
  <c r="K50" i="37"/>
  <c r="T50" i="37"/>
  <c r="S50" i="37"/>
  <c r="R50" i="37"/>
  <c r="P50" i="37"/>
  <c r="J50" i="37"/>
  <c r="O49" i="37"/>
  <c r="I49" i="37"/>
  <c r="Q49" i="37"/>
  <c r="K49" i="37"/>
  <c r="T49" i="37"/>
  <c r="S49" i="37"/>
  <c r="R49" i="37"/>
  <c r="P49" i="37"/>
  <c r="J49" i="37"/>
  <c r="S48" i="37"/>
  <c r="R48" i="37"/>
  <c r="P48" i="37"/>
  <c r="J48" i="37"/>
  <c r="S47" i="37"/>
  <c r="R47" i="37"/>
  <c r="P47" i="37"/>
  <c r="J47" i="37"/>
  <c r="O46" i="37"/>
  <c r="I46" i="37"/>
  <c r="Q46" i="37"/>
  <c r="K46" i="37"/>
  <c r="S46" i="37"/>
  <c r="R46" i="37"/>
  <c r="P46" i="37"/>
  <c r="J46" i="37"/>
  <c r="S45" i="37"/>
  <c r="R45" i="37"/>
  <c r="P45" i="37"/>
  <c r="J45" i="37"/>
  <c r="S44" i="37"/>
  <c r="R44" i="37"/>
  <c r="P44" i="37"/>
  <c r="J44" i="37"/>
  <c r="N6" i="37"/>
  <c r="O38" i="37"/>
  <c r="H6" i="37"/>
  <c r="I38" i="37"/>
  <c r="K38" i="37"/>
  <c r="Q38" i="37"/>
  <c r="T38" i="37"/>
  <c r="S38" i="37"/>
  <c r="R38" i="37"/>
  <c r="P38" i="37"/>
  <c r="J38"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O37" i="37"/>
  <c r="I37" i="37"/>
  <c r="K37" i="37"/>
  <c r="Q37" i="37"/>
  <c r="T37" i="37"/>
  <c r="S37" i="37"/>
  <c r="R37" i="37"/>
  <c r="P37" i="37"/>
  <c r="J37" i="37"/>
  <c r="O36" i="37"/>
  <c r="I36" i="37"/>
  <c r="K36" i="37"/>
  <c r="Q36" i="37"/>
  <c r="T36" i="37"/>
  <c r="S36" i="37"/>
  <c r="R36" i="37"/>
  <c r="P36" i="37"/>
  <c r="J36" i="37"/>
  <c r="O35" i="37"/>
  <c r="I35" i="37"/>
  <c r="K35" i="37"/>
  <c r="Q35" i="37"/>
  <c r="T35" i="37"/>
  <c r="S35" i="37"/>
  <c r="R35" i="37"/>
  <c r="P35" i="37"/>
  <c r="J35" i="37"/>
  <c r="O34" i="37"/>
  <c r="I34" i="37"/>
  <c r="K34" i="37"/>
  <c r="Q34" i="37"/>
  <c r="T34" i="37"/>
  <c r="S34" i="37"/>
  <c r="R34" i="37"/>
  <c r="P34" i="37"/>
  <c r="J34" i="37"/>
  <c r="O33" i="37"/>
  <c r="I33" i="37"/>
  <c r="K33" i="37"/>
  <c r="Q33" i="37"/>
  <c r="T33" i="37"/>
  <c r="S33" i="37"/>
  <c r="R33" i="37"/>
  <c r="P33" i="37"/>
  <c r="J33" i="37"/>
  <c r="O32" i="37"/>
  <c r="I32" i="37"/>
  <c r="K32" i="37"/>
  <c r="Q32" i="37"/>
  <c r="T32" i="37"/>
  <c r="S32" i="37"/>
  <c r="R32" i="37"/>
  <c r="P32" i="37"/>
  <c r="J32" i="37"/>
  <c r="O31" i="37"/>
  <c r="I31" i="37"/>
  <c r="K31" i="37"/>
  <c r="Q31" i="37"/>
  <c r="T31" i="37"/>
  <c r="S31" i="37"/>
  <c r="R31" i="37"/>
  <c r="P31" i="37"/>
  <c r="J31" i="37"/>
  <c r="O30" i="37"/>
  <c r="I30" i="37"/>
  <c r="K30" i="37"/>
  <c r="Q30" i="37"/>
  <c r="T30" i="37"/>
  <c r="S30" i="37"/>
  <c r="R30" i="37"/>
  <c r="P30" i="37"/>
  <c r="J30" i="37"/>
  <c r="O29" i="37"/>
  <c r="I29" i="37"/>
  <c r="K29" i="37"/>
  <c r="Q29" i="37"/>
  <c r="T29" i="37"/>
  <c r="S29" i="37"/>
  <c r="R29" i="37"/>
  <c r="P29" i="37"/>
  <c r="J29" i="37"/>
  <c r="O28" i="37"/>
  <c r="I28" i="37"/>
  <c r="K28" i="37"/>
  <c r="Q28" i="37"/>
  <c r="T28" i="37"/>
  <c r="S28" i="37"/>
  <c r="R28" i="37"/>
  <c r="P28" i="37"/>
  <c r="J28" i="37"/>
  <c r="O27" i="37"/>
  <c r="I27" i="37"/>
  <c r="K27" i="37"/>
  <c r="Q27" i="37"/>
  <c r="T27" i="37"/>
  <c r="S27" i="37"/>
  <c r="R27" i="37"/>
  <c r="P27" i="37"/>
  <c r="J27" i="37"/>
  <c r="O26" i="37"/>
  <c r="I26" i="37"/>
  <c r="K26" i="37"/>
  <c r="Q26" i="37"/>
  <c r="T26" i="37"/>
  <c r="S26" i="37"/>
  <c r="R26" i="37"/>
  <c r="P26" i="37"/>
  <c r="J26" i="37"/>
  <c r="O25" i="37"/>
  <c r="I25" i="37"/>
  <c r="K25" i="37"/>
  <c r="Q25" i="37"/>
  <c r="T25" i="37"/>
  <c r="S25" i="37"/>
  <c r="R25" i="37"/>
  <c r="P25" i="37"/>
  <c r="J25" i="37"/>
  <c r="O24" i="37"/>
  <c r="I24" i="37"/>
  <c r="K24" i="37"/>
  <c r="Q24" i="37"/>
  <c r="T24" i="37"/>
  <c r="S24" i="37"/>
  <c r="R24" i="37"/>
  <c r="P24" i="37"/>
  <c r="J24" i="37"/>
  <c r="O23" i="37"/>
  <c r="I23" i="37"/>
  <c r="K23" i="37"/>
  <c r="Q23" i="37"/>
  <c r="T23" i="37"/>
  <c r="S23" i="37"/>
  <c r="R23" i="37"/>
  <c r="P23" i="37"/>
  <c r="J23" i="37"/>
  <c r="O22" i="37"/>
  <c r="I22" i="37"/>
  <c r="K22" i="37"/>
  <c r="Q22" i="37"/>
  <c r="T22" i="37"/>
  <c r="S22" i="37"/>
  <c r="R22" i="37"/>
  <c r="P22" i="37"/>
  <c r="J22" i="37"/>
  <c r="O21" i="37"/>
  <c r="I21" i="37"/>
  <c r="K21" i="37"/>
  <c r="Q21" i="37"/>
  <c r="T21" i="37"/>
  <c r="S21" i="37"/>
  <c r="R21" i="37"/>
  <c r="P21" i="37"/>
  <c r="J21" i="37"/>
  <c r="O20" i="37"/>
  <c r="I20" i="37"/>
  <c r="K20" i="37"/>
  <c r="Q20" i="37"/>
  <c r="T20" i="37"/>
  <c r="S20" i="37"/>
  <c r="R20" i="37"/>
  <c r="P20" i="37"/>
  <c r="J20" i="37"/>
  <c r="O19" i="37"/>
  <c r="I19" i="37"/>
  <c r="K19" i="37"/>
  <c r="Q19" i="37"/>
  <c r="T19" i="37"/>
  <c r="S19" i="37"/>
  <c r="R19" i="37"/>
  <c r="P19" i="37"/>
  <c r="J19" i="37"/>
  <c r="O18" i="37"/>
  <c r="I18" i="37"/>
  <c r="K18" i="37"/>
  <c r="Q18" i="37"/>
  <c r="T18" i="37"/>
  <c r="S18" i="37"/>
  <c r="R18" i="37"/>
  <c r="P18" i="37"/>
  <c r="J18" i="37"/>
  <c r="O17" i="37"/>
  <c r="I17" i="37"/>
  <c r="K17" i="37"/>
  <c r="Q17" i="37"/>
  <c r="T17" i="37"/>
  <c r="S17" i="37"/>
  <c r="R17" i="37"/>
  <c r="P17" i="37"/>
  <c r="J17" i="37"/>
  <c r="O16" i="37"/>
  <c r="I16" i="37"/>
  <c r="K16" i="37"/>
  <c r="Q16" i="37"/>
  <c r="T16" i="37"/>
  <c r="S16" i="37"/>
  <c r="R16" i="37"/>
  <c r="P16" i="37"/>
  <c r="J16" i="37"/>
  <c r="O15" i="37"/>
  <c r="I15" i="37"/>
  <c r="K15" i="37"/>
  <c r="Q15" i="37"/>
  <c r="T15" i="37"/>
  <c r="S15" i="37"/>
  <c r="R15" i="37"/>
  <c r="P15" i="37"/>
  <c r="J15" i="37"/>
  <c r="S14" i="37"/>
  <c r="R14" i="37"/>
  <c r="P14" i="37"/>
  <c r="J14" i="37"/>
  <c r="S13" i="37"/>
  <c r="R13" i="37"/>
  <c r="P13" i="37"/>
  <c r="J13" i="37"/>
  <c r="S12" i="37"/>
  <c r="R12" i="37"/>
  <c r="P12" i="37"/>
  <c r="J12" i="37"/>
  <c r="S11" i="37"/>
  <c r="R11" i="37"/>
  <c r="P11" i="37"/>
  <c r="J11" i="37"/>
  <c r="S10" i="37"/>
  <c r="R10" i="37"/>
  <c r="P10" i="37"/>
  <c r="J10" i="37"/>
  <c r="O9" i="37"/>
  <c r="I9" i="37"/>
  <c r="Q9" i="37"/>
  <c r="T9" i="37"/>
  <c r="S9" i="37"/>
  <c r="R9" i="37"/>
  <c r="P9" i="37"/>
  <c r="J9" i="37"/>
  <c r="S165" i="36"/>
  <c r="M111" i="36"/>
  <c r="N111" i="36"/>
  <c r="O165" i="36"/>
  <c r="G111" i="36"/>
  <c r="H111" i="36"/>
  <c r="I165" i="36"/>
  <c r="R165" i="36"/>
  <c r="P165" i="36"/>
  <c r="J165" i="36"/>
  <c r="A152" i="36"/>
  <c r="A153" i="36"/>
  <c r="A154" i="36"/>
  <c r="A155" i="36"/>
  <c r="A156" i="36"/>
  <c r="A157" i="36"/>
  <c r="A158" i="36"/>
  <c r="A159" i="36"/>
  <c r="A160" i="36"/>
  <c r="A161" i="36"/>
  <c r="A162" i="36"/>
  <c r="A163" i="36"/>
  <c r="A164" i="36"/>
  <c r="A165" i="36"/>
  <c r="S164" i="36"/>
  <c r="O164" i="36"/>
  <c r="I164" i="36"/>
  <c r="R164" i="36"/>
  <c r="P164" i="36"/>
  <c r="J164" i="36"/>
  <c r="S163" i="36"/>
  <c r="O163" i="36"/>
  <c r="I163" i="36"/>
  <c r="R163" i="36"/>
  <c r="P163" i="36"/>
  <c r="J163" i="36"/>
  <c r="S162" i="36"/>
  <c r="O162" i="36"/>
  <c r="I162" i="36"/>
  <c r="R162" i="36"/>
  <c r="P162" i="36"/>
  <c r="J162" i="36"/>
  <c r="S161" i="36"/>
  <c r="O161" i="36"/>
  <c r="I161" i="36"/>
  <c r="R161" i="36"/>
  <c r="P161" i="36"/>
  <c r="J161" i="36"/>
  <c r="S160" i="36"/>
  <c r="O160" i="36"/>
  <c r="I160" i="36"/>
  <c r="R160" i="36"/>
  <c r="P160" i="36"/>
  <c r="J160" i="36"/>
  <c r="S159" i="36"/>
  <c r="O159" i="36"/>
  <c r="I159" i="36"/>
  <c r="R159" i="36"/>
  <c r="P159" i="36"/>
  <c r="J159" i="36"/>
  <c r="S158" i="36"/>
  <c r="O158" i="36"/>
  <c r="I158" i="36"/>
  <c r="R158" i="36"/>
  <c r="P158" i="36"/>
  <c r="J158" i="36"/>
  <c r="S157" i="36"/>
  <c r="O157" i="36"/>
  <c r="I157" i="36"/>
  <c r="R157" i="36"/>
  <c r="P157" i="36"/>
  <c r="J157" i="36"/>
  <c r="S156" i="36"/>
  <c r="O156" i="36"/>
  <c r="I156" i="36"/>
  <c r="R156" i="36"/>
  <c r="P156" i="36"/>
  <c r="J156" i="36"/>
  <c r="S155" i="36"/>
  <c r="O155" i="36"/>
  <c r="I155" i="36"/>
  <c r="R155" i="36"/>
  <c r="P155" i="36"/>
  <c r="J155" i="36"/>
  <c r="S154" i="36"/>
  <c r="O154" i="36"/>
  <c r="I154" i="36"/>
  <c r="R154" i="36"/>
  <c r="P154" i="36"/>
  <c r="J154" i="36"/>
  <c r="S153" i="36"/>
  <c r="O153" i="36"/>
  <c r="I153" i="36"/>
  <c r="R153" i="36"/>
  <c r="P153" i="36"/>
  <c r="J153" i="36"/>
  <c r="S152" i="36"/>
  <c r="O152" i="36"/>
  <c r="I152" i="36"/>
  <c r="R152" i="36"/>
  <c r="P152" i="36"/>
  <c r="J152" i="36"/>
  <c r="S151" i="36"/>
  <c r="O151" i="36"/>
  <c r="I151" i="36"/>
  <c r="R151" i="36"/>
  <c r="P151" i="36"/>
  <c r="J151" i="36"/>
  <c r="S149" i="36"/>
  <c r="O149" i="36"/>
  <c r="I149" i="36"/>
  <c r="R149" i="36"/>
  <c r="P149" i="36"/>
  <c r="J149" i="36"/>
  <c r="A136" i="36"/>
  <c r="A137" i="36"/>
  <c r="A138" i="36"/>
  <c r="A139" i="36"/>
  <c r="A140" i="36"/>
  <c r="A141" i="36"/>
  <c r="A142" i="36"/>
  <c r="A143" i="36"/>
  <c r="A144" i="36"/>
  <c r="A145" i="36"/>
  <c r="A146" i="36"/>
  <c r="A147" i="36"/>
  <c r="A148" i="36"/>
  <c r="A149" i="36"/>
  <c r="S148" i="36"/>
  <c r="O148" i="36"/>
  <c r="I148" i="36"/>
  <c r="R148" i="36"/>
  <c r="P148" i="36"/>
  <c r="J148" i="36"/>
  <c r="S147" i="36"/>
  <c r="O147" i="36"/>
  <c r="I147" i="36"/>
  <c r="R147" i="36"/>
  <c r="P147" i="36"/>
  <c r="J147" i="36"/>
  <c r="S146" i="36"/>
  <c r="O146" i="36"/>
  <c r="I146" i="36"/>
  <c r="R146" i="36"/>
  <c r="P146" i="36"/>
  <c r="J146" i="36"/>
  <c r="S145" i="36"/>
  <c r="O145" i="36"/>
  <c r="I145" i="36"/>
  <c r="R145" i="36"/>
  <c r="P145" i="36"/>
  <c r="J145" i="36"/>
  <c r="S144" i="36"/>
  <c r="O144" i="36"/>
  <c r="I144" i="36"/>
  <c r="R144" i="36"/>
  <c r="P144" i="36"/>
  <c r="J144" i="36"/>
  <c r="S143" i="36"/>
  <c r="O143" i="36"/>
  <c r="I143" i="36"/>
  <c r="R143" i="36"/>
  <c r="P143" i="36"/>
  <c r="J143" i="36"/>
  <c r="S142" i="36"/>
  <c r="O142" i="36"/>
  <c r="I142" i="36"/>
  <c r="R142" i="36"/>
  <c r="P142" i="36"/>
  <c r="J142" i="36"/>
  <c r="S141" i="36"/>
  <c r="O141" i="36"/>
  <c r="I141" i="36"/>
  <c r="R141" i="36"/>
  <c r="P141" i="36"/>
  <c r="J141" i="36"/>
  <c r="S140" i="36"/>
  <c r="O140" i="36"/>
  <c r="I140" i="36"/>
  <c r="R140" i="36"/>
  <c r="P140" i="36"/>
  <c r="J140" i="36"/>
  <c r="S139" i="36"/>
  <c r="O139" i="36"/>
  <c r="I139" i="36"/>
  <c r="R139" i="36"/>
  <c r="P139" i="36"/>
  <c r="J139" i="36"/>
  <c r="S138" i="36"/>
  <c r="O138" i="36"/>
  <c r="I138" i="36"/>
  <c r="R138" i="36"/>
  <c r="P138" i="36"/>
  <c r="J138" i="36"/>
  <c r="S137" i="36"/>
  <c r="O137" i="36"/>
  <c r="I137" i="36"/>
  <c r="R137" i="36"/>
  <c r="P137" i="36"/>
  <c r="J137" i="36"/>
  <c r="S136" i="36"/>
  <c r="O136" i="36"/>
  <c r="I136" i="36"/>
  <c r="R136" i="36"/>
  <c r="P136" i="36"/>
  <c r="J136" i="36"/>
  <c r="S135" i="36"/>
  <c r="O135" i="36"/>
  <c r="I135" i="36"/>
  <c r="R135" i="36"/>
  <c r="P135" i="36"/>
  <c r="J135" i="36"/>
  <c r="S133" i="36"/>
  <c r="O133" i="36"/>
  <c r="I133" i="36"/>
  <c r="R133" i="36"/>
  <c r="P133" i="36"/>
  <c r="J133" i="36"/>
  <c r="A115" i="36"/>
  <c r="A116" i="36"/>
  <c r="A117" i="36"/>
  <c r="A118" i="36"/>
  <c r="A119" i="36"/>
  <c r="A120" i="36"/>
  <c r="A121" i="36"/>
  <c r="A122" i="36"/>
  <c r="A123" i="36"/>
  <c r="A124" i="36"/>
  <c r="A125" i="36"/>
  <c r="A126" i="36"/>
  <c r="A127" i="36"/>
  <c r="A128" i="36"/>
  <c r="A129" i="36"/>
  <c r="A130" i="36"/>
  <c r="A131" i="36"/>
  <c r="A132" i="36"/>
  <c r="A133" i="36"/>
  <c r="S132" i="36"/>
  <c r="O132" i="36"/>
  <c r="I132" i="36"/>
  <c r="R132" i="36"/>
  <c r="P132" i="36"/>
  <c r="J132" i="36"/>
  <c r="S131" i="36"/>
  <c r="O131" i="36"/>
  <c r="I131" i="36"/>
  <c r="R131" i="36"/>
  <c r="P131" i="36"/>
  <c r="J131" i="36"/>
  <c r="S130" i="36"/>
  <c r="O130" i="36"/>
  <c r="I130" i="36"/>
  <c r="R130" i="36"/>
  <c r="P130" i="36"/>
  <c r="J130" i="36"/>
  <c r="S129" i="36"/>
  <c r="O129" i="36"/>
  <c r="I129" i="36"/>
  <c r="R129" i="36"/>
  <c r="P129" i="36"/>
  <c r="J129" i="36"/>
  <c r="S128" i="36"/>
  <c r="O128" i="36"/>
  <c r="I128" i="36"/>
  <c r="R128" i="36"/>
  <c r="P128" i="36"/>
  <c r="J128" i="36"/>
  <c r="S127" i="36"/>
  <c r="O127" i="36"/>
  <c r="I127" i="36"/>
  <c r="R127" i="36"/>
  <c r="P127" i="36"/>
  <c r="J127" i="36"/>
  <c r="S126" i="36"/>
  <c r="O126" i="36"/>
  <c r="I126" i="36"/>
  <c r="R126" i="36"/>
  <c r="P126" i="36"/>
  <c r="J126" i="36"/>
  <c r="S125" i="36"/>
  <c r="O125" i="36"/>
  <c r="I125" i="36"/>
  <c r="R125" i="36"/>
  <c r="P125" i="36"/>
  <c r="J125" i="36"/>
  <c r="S124" i="36"/>
  <c r="O124" i="36"/>
  <c r="I124" i="36"/>
  <c r="R124" i="36"/>
  <c r="P124" i="36"/>
  <c r="J124" i="36"/>
  <c r="S123" i="36"/>
  <c r="O123" i="36"/>
  <c r="I123" i="36"/>
  <c r="R123" i="36"/>
  <c r="P123" i="36"/>
  <c r="J123" i="36"/>
  <c r="S122" i="36"/>
  <c r="O122" i="36"/>
  <c r="I122" i="36"/>
  <c r="R122" i="36"/>
  <c r="P122" i="36"/>
  <c r="J122" i="36"/>
  <c r="S121" i="36"/>
  <c r="O121" i="36"/>
  <c r="I121" i="36"/>
  <c r="R121" i="36"/>
  <c r="P121" i="36"/>
  <c r="J121" i="36"/>
  <c r="S120" i="36"/>
  <c r="O120" i="36"/>
  <c r="I120" i="36"/>
  <c r="R120" i="36"/>
  <c r="P120" i="36"/>
  <c r="J120" i="36"/>
  <c r="S119" i="36"/>
  <c r="O119" i="36"/>
  <c r="I119" i="36"/>
  <c r="R119" i="36"/>
  <c r="P119" i="36"/>
  <c r="J119" i="36"/>
  <c r="S118" i="36"/>
  <c r="O118" i="36"/>
  <c r="I118" i="36"/>
  <c r="R118" i="36"/>
  <c r="P118" i="36"/>
  <c r="J118" i="36"/>
  <c r="S117" i="36"/>
  <c r="O117" i="36"/>
  <c r="I117" i="36"/>
  <c r="R117" i="36"/>
  <c r="P117" i="36"/>
  <c r="J117" i="36"/>
  <c r="S116" i="36"/>
  <c r="O116" i="36"/>
  <c r="I116" i="36"/>
  <c r="R116" i="36"/>
  <c r="P116" i="36"/>
  <c r="J116" i="36"/>
  <c r="S115" i="36"/>
  <c r="O115" i="36"/>
  <c r="I115" i="36"/>
  <c r="R115" i="36"/>
  <c r="P115" i="36"/>
  <c r="J115" i="36"/>
  <c r="S114" i="36"/>
  <c r="O114" i="36"/>
  <c r="I114" i="36"/>
  <c r="R114" i="36"/>
  <c r="P114" i="36"/>
  <c r="J114" i="36"/>
  <c r="S108" i="36"/>
  <c r="M76" i="36"/>
  <c r="N76" i="36"/>
  <c r="O108" i="36"/>
  <c r="G76" i="36"/>
  <c r="H76" i="36"/>
  <c r="I108" i="36"/>
  <c r="R108" i="36"/>
  <c r="P108" i="36"/>
  <c r="J108"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S107" i="36"/>
  <c r="O107" i="36"/>
  <c r="I107" i="36"/>
  <c r="R107" i="36"/>
  <c r="P107" i="36"/>
  <c r="J107" i="36"/>
  <c r="S106" i="36"/>
  <c r="O106" i="36"/>
  <c r="I106" i="36"/>
  <c r="R106" i="36"/>
  <c r="P106" i="36"/>
  <c r="J106" i="36"/>
  <c r="S105" i="36"/>
  <c r="O105" i="36"/>
  <c r="I105" i="36"/>
  <c r="R105" i="36"/>
  <c r="P105" i="36"/>
  <c r="J105" i="36"/>
  <c r="S104" i="36"/>
  <c r="O104" i="36"/>
  <c r="I104" i="36"/>
  <c r="R104" i="36"/>
  <c r="P104" i="36"/>
  <c r="J104" i="36"/>
  <c r="S103" i="36"/>
  <c r="O103" i="36"/>
  <c r="I103" i="36"/>
  <c r="R103" i="36"/>
  <c r="P103" i="36"/>
  <c r="J103" i="36"/>
  <c r="S102" i="36"/>
  <c r="O102" i="36"/>
  <c r="I102" i="36"/>
  <c r="R102" i="36"/>
  <c r="P102" i="36"/>
  <c r="J102" i="36"/>
  <c r="S101" i="36"/>
  <c r="O101" i="36"/>
  <c r="I101" i="36"/>
  <c r="R101" i="36"/>
  <c r="P101" i="36"/>
  <c r="J101" i="36"/>
  <c r="S100" i="36"/>
  <c r="O100" i="36"/>
  <c r="I100" i="36"/>
  <c r="R100" i="36"/>
  <c r="P100" i="36"/>
  <c r="J100" i="36"/>
  <c r="S99" i="36"/>
  <c r="O99" i="36"/>
  <c r="I99" i="36"/>
  <c r="R99" i="36"/>
  <c r="P99" i="36"/>
  <c r="J99" i="36"/>
  <c r="S98" i="36"/>
  <c r="O98" i="36"/>
  <c r="I98" i="36"/>
  <c r="R98" i="36"/>
  <c r="P98" i="36"/>
  <c r="J98" i="36"/>
  <c r="S97" i="36"/>
  <c r="O97" i="36"/>
  <c r="I97" i="36"/>
  <c r="R97" i="36"/>
  <c r="P97" i="36"/>
  <c r="J97" i="36"/>
  <c r="S96" i="36"/>
  <c r="O96" i="36"/>
  <c r="I96" i="36"/>
  <c r="R96" i="36"/>
  <c r="P96" i="36"/>
  <c r="J96" i="36"/>
  <c r="S95" i="36"/>
  <c r="O95" i="36"/>
  <c r="I95" i="36"/>
  <c r="R95" i="36"/>
  <c r="P95" i="36"/>
  <c r="J95" i="36"/>
  <c r="S94" i="36"/>
  <c r="O94" i="36"/>
  <c r="I94" i="36"/>
  <c r="R94" i="36"/>
  <c r="P94" i="36"/>
  <c r="J94" i="36"/>
  <c r="S93" i="36"/>
  <c r="O93" i="36"/>
  <c r="I93" i="36"/>
  <c r="R93" i="36"/>
  <c r="P93" i="36"/>
  <c r="J93" i="36"/>
  <c r="S92" i="36"/>
  <c r="O92" i="36"/>
  <c r="I92" i="36"/>
  <c r="R92" i="36"/>
  <c r="P92" i="36"/>
  <c r="J92" i="36"/>
  <c r="S91" i="36"/>
  <c r="O91" i="36"/>
  <c r="I91" i="36"/>
  <c r="R91" i="36"/>
  <c r="P91" i="36"/>
  <c r="J91" i="36"/>
  <c r="S90" i="36"/>
  <c r="O90" i="36"/>
  <c r="I90" i="36"/>
  <c r="R90" i="36"/>
  <c r="P90" i="36"/>
  <c r="J90" i="36"/>
  <c r="S89" i="36"/>
  <c r="O89" i="36"/>
  <c r="I89" i="36"/>
  <c r="R89" i="36"/>
  <c r="P89" i="36"/>
  <c r="J89" i="36"/>
  <c r="S88" i="36"/>
  <c r="O88" i="36"/>
  <c r="I88" i="36"/>
  <c r="R88" i="36"/>
  <c r="P88" i="36"/>
  <c r="J88" i="36"/>
  <c r="S87" i="36"/>
  <c r="O87" i="36"/>
  <c r="I87" i="36"/>
  <c r="R87" i="36"/>
  <c r="P87" i="36"/>
  <c r="J87" i="36"/>
  <c r="S86" i="36"/>
  <c r="O86" i="36"/>
  <c r="I86" i="36"/>
  <c r="R86" i="36"/>
  <c r="P86" i="36"/>
  <c r="J86" i="36"/>
  <c r="S85" i="36"/>
  <c r="O85" i="36"/>
  <c r="I85" i="36"/>
  <c r="R85" i="36"/>
  <c r="P85" i="36"/>
  <c r="J85" i="36"/>
  <c r="S84" i="36"/>
  <c r="O84" i="36"/>
  <c r="I84" i="36"/>
  <c r="R84" i="36"/>
  <c r="P84" i="36"/>
  <c r="J84" i="36"/>
  <c r="S83" i="36"/>
  <c r="O83" i="36"/>
  <c r="I83" i="36"/>
  <c r="R83" i="36"/>
  <c r="P83" i="36"/>
  <c r="J83" i="36"/>
  <c r="S82" i="36"/>
  <c r="O82" i="36"/>
  <c r="I82" i="36"/>
  <c r="R82" i="36"/>
  <c r="P82" i="36"/>
  <c r="J82" i="36"/>
  <c r="S81" i="36"/>
  <c r="O81" i="36"/>
  <c r="I81" i="36"/>
  <c r="R81" i="36"/>
  <c r="P81" i="36"/>
  <c r="J81" i="36"/>
  <c r="S80" i="36"/>
  <c r="O80" i="36"/>
  <c r="I80" i="36"/>
  <c r="R80" i="36"/>
  <c r="P80" i="36"/>
  <c r="J80" i="36"/>
  <c r="S79" i="36"/>
  <c r="O79" i="36"/>
  <c r="I79" i="36"/>
  <c r="R79" i="36"/>
  <c r="P79" i="36"/>
  <c r="J79" i="36"/>
  <c r="M41" i="36"/>
  <c r="N41" i="36"/>
  <c r="O73" i="36"/>
  <c r="G41" i="36"/>
  <c r="H41" i="36"/>
  <c r="I73" i="36"/>
  <c r="Q73" i="36"/>
  <c r="K73" i="36"/>
  <c r="T73" i="36"/>
  <c r="S73" i="36"/>
  <c r="R73" i="36"/>
  <c r="P73" i="36"/>
  <c r="J73"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O72" i="36"/>
  <c r="I72" i="36"/>
  <c r="Q72" i="36"/>
  <c r="K72" i="36"/>
  <c r="T72" i="36"/>
  <c r="S72" i="36"/>
  <c r="R72" i="36"/>
  <c r="P72" i="36"/>
  <c r="J72" i="36"/>
  <c r="O71" i="36"/>
  <c r="I71" i="36"/>
  <c r="Q71" i="36"/>
  <c r="K71" i="36"/>
  <c r="T71" i="36"/>
  <c r="S71" i="36"/>
  <c r="R71" i="36"/>
  <c r="P71" i="36"/>
  <c r="J71" i="36"/>
  <c r="O70" i="36"/>
  <c r="I70" i="36"/>
  <c r="Q70" i="36"/>
  <c r="K70" i="36"/>
  <c r="T70" i="36"/>
  <c r="S70" i="36"/>
  <c r="R70" i="36"/>
  <c r="P70" i="36"/>
  <c r="J70" i="36"/>
  <c r="O69" i="36"/>
  <c r="I69" i="36"/>
  <c r="Q69" i="36"/>
  <c r="K69" i="36"/>
  <c r="T69" i="36"/>
  <c r="S69" i="36"/>
  <c r="R69" i="36"/>
  <c r="P69" i="36"/>
  <c r="J69" i="36"/>
  <c r="O68" i="36"/>
  <c r="I68" i="36"/>
  <c r="Q68" i="36"/>
  <c r="K68" i="36"/>
  <c r="T68" i="36"/>
  <c r="S68" i="36"/>
  <c r="R68" i="36"/>
  <c r="P68" i="36"/>
  <c r="J68" i="36"/>
  <c r="O67" i="36"/>
  <c r="I67" i="36"/>
  <c r="Q67" i="36"/>
  <c r="K67" i="36"/>
  <c r="T67" i="36"/>
  <c r="S67" i="36"/>
  <c r="R67" i="36"/>
  <c r="P67" i="36"/>
  <c r="J67" i="36"/>
  <c r="O66" i="36"/>
  <c r="I66" i="36"/>
  <c r="Q66" i="36"/>
  <c r="K66" i="36"/>
  <c r="T66" i="36"/>
  <c r="S66" i="36"/>
  <c r="R66" i="36"/>
  <c r="P66" i="36"/>
  <c r="J66" i="36"/>
  <c r="O65" i="36"/>
  <c r="I65" i="36"/>
  <c r="Q65" i="36"/>
  <c r="K65" i="36"/>
  <c r="T65" i="36"/>
  <c r="S65" i="36"/>
  <c r="R65" i="36"/>
  <c r="P65" i="36"/>
  <c r="J65" i="36"/>
  <c r="O64" i="36"/>
  <c r="I64" i="36"/>
  <c r="Q64" i="36"/>
  <c r="K64" i="36"/>
  <c r="T64" i="36"/>
  <c r="S64" i="36"/>
  <c r="R64" i="36"/>
  <c r="P64" i="36"/>
  <c r="J64" i="36"/>
  <c r="O63" i="36"/>
  <c r="I63" i="36"/>
  <c r="Q63" i="36"/>
  <c r="K63" i="36"/>
  <c r="T63" i="36"/>
  <c r="S63" i="36"/>
  <c r="R63" i="36"/>
  <c r="P63" i="36"/>
  <c r="J63" i="36"/>
  <c r="O62" i="36"/>
  <c r="I62" i="36"/>
  <c r="Q62" i="36"/>
  <c r="K62" i="36"/>
  <c r="T62" i="36"/>
  <c r="S62" i="36"/>
  <c r="R62" i="36"/>
  <c r="P62" i="36"/>
  <c r="J62" i="36"/>
  <c r="O61" i="36"/>
  <c r="I61" i="36"/>
  <c r="Q61" i="36"/>
  <c r="K61" i="36"/>
  <c r="T61" i="36"/>
  <c r="S61" i="36"/>
  <c r="R61" i="36"/>
  <c r="P61" i="36"/>
  <c r="J61" i="36"/>
  <c r="O60" i="36"/>
  <c r="I60" i="36"/>
  <c r="Q60" i="36"/>
  <c r="K60" i="36"/>
  <c r="T60" i="36"/>
  <c r="S60" i="36"/>
  <c r="R60" i="36"/>
  <c r="P60" i="36"/>
  <c r="J60" i="36"/>
  <c r="O59" i="36"/>
  <c r="I59" i="36"/>
  <c r="Q59" i="36"/>
  <c r="K59" i="36"/>
  <c r="T59" i="36"/>
  <c r="S59" i="36"/>
  <c r="R59" i="36"/>
  <c r="P59" i="36"/>
  <c r="J59" i="36"/>
  <c r="O58" i="36"/>
  <c r="I58" i="36"/>
  <c r="Q58" i="36"/>
  <c r="K58" i="36"/>
  <c r="T58" i="36"/>
  <c r="S58" i="36"/>
  <c r="R58" i="36"/>
  <c r="P58" i="36"/>
  <c r="J58" i="36"/>
  <c r="O57" i="36"/>
  <c r="I57" i="36"/>
  <c r="Q57" i="36"/>
  <c r="K57" i="36"/>
  <c r="T57" i="36"/>
  <c r="S57" i="36"/>
  <c r="R57" i="36"/>
  <c r="P57" i="36"/>
  <c r="J57" i="36"/>
  <c r="O56" i="36"/>
  <c r="I56" i="36"/>
  <c r="Q56" i="36"/>
  <c r="K56" i="36"/>
  <c r="T56" i="36"/>
  <c r="S56" i="36"/>
  <c r="R56" i="36"/>
  <c r="P56" i="36"/>
  <c r="J56" i="36"/>
  <c r="O55" i="36"/>
  <c r="I55" i="36"/>
  <c r="Q55" i="36"/>
  <c r="K55" i="36"/>
  <c r="T55" i="36"/>
  <c r="S55" i="36"/>
  <c r="R55" i="36"/>
  <c r="P55" i="36"/>
  <c r="J55" i="36"/>
  <c r="O54" i="36"/>
  <c r="I54" i="36"/>
  <c r="Q54" i="36"/>
  <c r="K54" i="36"/>
  <c r="T54" i="36"/>
  <c r="S54" i="36"/>
  <c r="R54" i="36"/>
  <c r="P54" i="36"/>
  <c r="J54" i="36"/>
  <c r="O53" i="36"/>
  <c r="I53" i="36"/>
  <c r="Q53" i="36"/>
  <c r="K53" i="36"/>
  <c r="T53" i="36"/>
  <c r="S53" i="36"/>
  <c r="R53" i="36"/>
  <c r="P53" i="36"/>
  <c r="J53" i="36"/>
  <c r="O52" i="36"/>
  <c r="I52" i="36"/>
  <c r="Q52" i="36"/>
  <c r="K52" i="36"/>
  <c r="T52" i="36"/>
  <c r="S52" i="36"/>
  <c r="R52" i="36"/>
  <c r="P52" i="36"/>
  <c r="J52" i="36"/>
  <c r="O51" i="36"/>
  <c r="I51" i="36"/>
  <c r="Q51" i="36"/>
  <c r="K51" i="36"/>
  <c r="T51" i="36"/>
  <c r="S51" i="36"/>
  <c r="R51" i="36"/>
  <c r="P51" i="36"/>
  <c r="J51" i="36"/>
  <c r="O50" i="36"/>
  <c r="I50" i="36"/>
  <c r="Q50" i="36"/>
  <c r="K50" i="36"/>
  <c r="T50" i="36"/>
  <c r="S50" i="36"/>
  <c r="R50" i="36"/>
  <c r="P50" i="36"/>
  <c r="J50" i="36"/>
  <c r="O49" i="36"/>
  <c r="I49" i="36"/>
  <c r="Q49" i="36"/>
  <c r="K49" i="36"/>
  <c r="T49" i="36"/>
  <c r="S49" i="36"/>
  <c r="R49" i="36"/>
  <c r="P49" i="36"/>
  <c r="J49" i="36"/>
  <c r="O48" i="36"/>
  <c r="I48" i="36"/>
  <c r="Q48" i="36"/>
  <c r="K48" i="36"/>
  <c r="T48" i="36"/>
  <c r="S48" i="36"/>
  <c r="R48" i="36"/>
  <c r="P48" i="36"/>
  <c r="J48" i="36"/>
  <c r="S47" i="36"/>
  <c r="R47" i="36"/>
  <c r="P47" i="36"/>
  <c r="J47" i="36"/>
  <c r="S46" i="36"/>
  <c r="R46" i="36"/>
  <c r="P46" i="36"/>
  <c r="J46" i="36"/>
  <c r="S45" i="36"/>
  <c r="R45" i="36"/>
  <c r="P45" i="36"/>
  <c r="J45" i="36"/>
  <c r="S44" i="36"/>
  <c r="R44" i="36"/>
  <c r="P44" i="36"/>
  <c r="J44" i="36"/>
  <c r="N6" i="36"/>
  <c r="O38" i="36"/>
  <c r="H6" i="36"/>
  <c r="I38" i="36"/>
  <c r="K38" i="36"/>
  <c r="Q38" i="36"/>
  <c r="T38" i="36"/>
  <c r="S38" i="36"/>
  <c r="R38" i="36"/>
  <c r="P38" i="36"/>
  <c r="J38"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O37" i="36"/>
  <c r="I37" i="36"/>
  <c r="K37" i="36"/>
  <c r="Q37" i="36"/>
  <c r="T37" i="36"/>
  <c r="S37" i="36"/>
  <c r="R37" i="36"/>
  <c r="P37" i="36"/>
  <c r="J37" i="36"/>
  <c r="O36" i="36"/>
  <c r="I36" i="36"/>
  <c r="K36" i="36"/>
  <c r="Q36" i="36"/>
  <c r="T36" i="36"/>
  <c r="S36" i="36"/>
  <c r="R36" i="36"/>
  <c r="P36" i="36"/>
  <c r="J36" i="36"/>
  <c r="O35" i="36"/>
  <c r="I35" i="36"/>
  <c r="K35" i="36"/>
  <c r="Q35" i="36"/>
  <c r="T35" i="36"/>
  <c r="S35" i="36"/>
  <c r="R35" i="36"/>
  <c r="P35" i="36"/>
  <c r="J35" i="36"/>
  <c r="O34" i="36"/>
  <c r="I34" i="36"/>
  <c r="K34" i="36"/>
  <c r="Q34" i="36"/>
  <c r="T34" i="36"/>
  <c r="S34" i="36"/>
  <c r="R34" i="36"/>
  <c r="P34" i="36"/>
  <c r="J34" i="36"/>
  <c r="O33" i="36"/>
  <c r="I33" i="36"/>
  <c r="K33" i="36"/>
  <c r="Q33" i="36"/>
  <c r="T33" i="36"/>
  <c r="S33" i="36"/>
  <c r="R33" i="36"/>
  <c r="P33" i="36"/>
  <c r="J33" i="36"/>
  <c r="O32" i="36"/>
  <c r="I32" i="36"/>
  <c r="K32" i="36"/>
  <c r="Q32" i="36"/>
  <c r="T32" i="36"/>
  <c r="S32" i="36"/>
  <c r="R32" i="36"/>
  <c r="P32" i="36"/>
  <c r="J32" i="36"/>
  <c r="O31" i="36"/>
  <c r="I31" i="36"/>
  <c r="K31" i="36"/>
  <c r="Q31" i="36"/>
  <c r="T31" i="36"/>
  <c r="S31" i="36"/>
  <c r="R31" i="36"/>
  <c r="P31" i="36"/>
  <c r="J31" i="36"/>
  <c r="O30" i="36"/>
  <c r="I30" i="36"/>
  <c r="K30" i="36"/>
  <c r="Q30" i="36"/>
  <c r="T30" i="36"/>
  <c r="S30" i="36"/>
  <c r="R30" i="36"/>
  <c r="P30" i="36"/>
  <c r="J30" i="36"/>
  <c r="O29" i="36"/>
  <c r="I29" i="36"/>
  <c r="K29" i="36"/>
  <c r="Q29" i="36"/>
  <c r="T29" i="36"/>
  <c r="S29" i="36"/>
  <c r="R29" i="36"/>
  <c r="P29" i="36"/>
  <c r="J29" i="36"/>
  <c r="O28" i="36"/>
  <c r="I28" i="36"/>
  <c r="K28" i="36"/>
  <c r="Q28" i="36"/>
  <c r="T28" i="36"/>
  <c r="S28" i="36"/>
  <c r="R28" i="36"/>
  <c r="P28" i="36"/>
  <c r="J28" i="36"/>
  <c r="O27" i="36"/>
  <c r="I27" i="36"/>
  <c r="K27" i="36"/>
  <c r="Q27" i="36"/>
  <c r="T27" i="36"/>
  <c r="S27" i="36"/>
  <c r="R27" i="36"/>
  <c r="P27" i="36"/>
  <c r="J27" i="36"/>
  <c r="O26" i="36"/>
  <c r="I26" i="36"/>
  <c r="K26" i="36"/>
  <c r="Q26" i="36"/>
  <c r="T26" i="36"/>
  <c r="S26" i="36"/>
  <c r="R26" i="36"/>
  <c r="P26" i="36"/>
  <c r="J26" i="36"/>
  <c r="O25" i="36"/>
  <c r="I25" i="36"/>
  <c r="K25" i="36"/>
  <c r="Q25" i="36"/>
  <c r="T25" i="36"/>
  <c r="S25" i="36"/>
  <c r="R25" i="36"/>
  <c r="P25" i="36"/>
  <c r="J25" i="36"/>
  <c r="O24" i="36"/>
  <c r="I24" i="36"/>
  <c r="K24" i="36"/>
  <c r="Q24" i="36"/>
  <c r="T24" i="36"/>
  <c r="S24" i="36"/>
  <c r="R24" i="36"/>
  <c r="P24" i="36"/>
  <c r="J24" i="36"/>
  <c r="O23" i="36"/>
  <c r="I23" i="36"/>
  <c r="K23" i="36"/>
  <c r="Q23" i="36"/>
  <c r="T23" i="36"/>
  <c r="S23" i="36"/>
  <c r="R23" i="36"/>
  <c r="P23" i="36"/>
  <c r="J23" i="36"/>
  <c r="O22" i="36"/>
  <c r="I22" i="36"/>
  <c r="K22" i="36"/>
  <c r="Q22" i="36"/>
  <c r="T22" i="36"/>
  <c r="S22" i="36"/>
  <c r="R22" i="36"/>
  <c r="P22" i="36"/>
  <c r="J22" i="36"/>
  <c r="O21" i="36"/>
  <c r="I21" i="36"/>
  <c r="K21" i="36"/>
  <c r="Q21" i="36"/>
  <c r="T21" i="36"/>
  <c r="S21" i="36"/>
  <c r="R21" i="36"/>
  <c r="P21" i="36"/>
  <c r="J21" i="36"/>
  <c r="O20" i="36"/>
  <c r="I20" i="36"/>
  <c r="K20" i="36"/>
  <c r="Q20" i="36"/>
  <c r="T20" i="36"/>
  <c r="S20" i="36"/>
  <c r="R20" i="36"/>
  <c r="P20" i="36"/>
  <c r="J20" i="36"/>
  <c r="O19" i="36"/>
  <c r="I19" i="36"/>
  <c r="K19" i="36"/>
  <c r="Q19" i="36"/>
  <c r="T19" i="36"/>
  <c r="S19" i="36"/>
  <c r="R19" i="36"/>
  <c r="P19" i="36"/>
  <c r="J19" i="36"/>
  <c r="O18" i="36"/>
  <c r="I18" i="36"/>
  <c r="K18" i="36"/>
  <c r="Q18" i="36"/>
  <c r="T18" i="36"/>
  <c r="S18" i="36"/>
  <c r="R18" i="36"/>
  <c r="P18" i="36"/>
  <c r="J18" i="36"/>
  <c r="O17" i="36"/>
  <c r="I17" i="36"/>
  <c r="K17" i="36"/>
  <c r="Q17" i="36"/>
  <c r="T17" i="36"/>
  <c r="S17" i="36"/>
  <c r="R17" i="36"/>
  <c r="P17" i="36"/>
  <c r="J17" i="36"/>
  <c r="O16" i="36"/>
  <c r="I16" i="36"/>
  <c r="K16" i="36"/>
  <c r="Q16" i="36"/>
  <c r="T16" i="36"/>
  <c r="S16" i="36"/>
  <c r="R16" i="36"/>
  <c r="P16" i="36"/>
  <c r="J16" i="36"/>
  <c r="O15" i="36"/>
  <c r="I15" i="36"/>
  <c r="K15" i="36"/>
  <c r="Q15" i="36"/>
  <c r="T15" i="36"/>
  <c r="S15" i="36"/>
  <c r="R15" i="36"/>
  <c r="P15" i="36"/>
  <c r="J15" i="36"/>
  <c r="O14" i="36"/>
  <c r="I14" i="36"/>
  <c r="K14" i="36"/>
  <c r="Q14" i="36"/>
  <c r="T14" i="36"/>
  <c r="S14" i="36"/>
  <c r="R14" i="36"/>
  <c r="P14" i="36"/>
  <c r="J14" i="36"/>
  <c r="O13" i="36"/>
  <c r="I13" i="36"/>
  <c r="K13" i="36"/>
  <c r="Q13" i="36"/>
  <c r="T13" i="36"/>
  <c r="S13" i="36"/>
  <c r="R13" i="36"/>
  <c r="P13" i="36"/>
  <c r="J13" i="36"/>
  <c r="S12" i="36"/>
  <c r="R12" i="36"/>
  <c r="P12" i="36"/>
  <c r="J12" i="36"/>
  <c r="S11" i="36"/>
  <c r="R11" i="36"/>
  <c r="P11" i="36"/>
  <c r="J11" i="36"/>
  <c r="S10" i="36"/>
  <c r="R10" i="36"/>
  <c r="P10" i="36"/>
  <c r="J10" i="36"/>
  <c r="S9" i="36"/>
  <c r="R9" i="36"/>
  <c r="P9" i="36"/>
  <c r="J9" i="36"/>
  <c r="O6" i="36"/>
  <c r="S165" i="35"/>
  <c r="O165" i="35"/>
  <c r="I165" i="35"/>
  <c r="R165" i="35"/>
  <c r="P165" i="35"/>
  <c r="J165" i="35"/>
  <c r="A152" i="35"/>
  <c r="A153" i="35"/>
  <c r="A154" i="35"/>
  <c r="A155" i="35"/>
  <c r="A156" i="35"/>
  <c r="A157" i="35"/>
  <c r="A158" i="35"/>
  <c r="A159" i="35"/>
  <c r="A160" i="35"/>
  <c r="A161" i="35"/>
  <c r="A162" i="35"/>
  <c r="A163" i="35"/>
  <c r="A164" i="35"/>
  <c r="A165" i="35"/>
  <c r="S164" i="35"/>
  <c r="O164" i="35"/>
  <c r="I164" i="35"/>
  <c r="R164" i="35"/>
  <c r="P164" i="35"/>
  <c r="J164" i="35"/>
  <c r="S163" i="35"/>
  <c r="O163" i="35"/>
  <c r="I163" i="35"/>
  <c r="R163" i="35"/>
  <c r="P163" i="35"/>
  <c r="J163" i="35"/>
  <c r="S162" i="35"/>
  <c r="O162" i="35"/>
  <c r="I162" i="35"/>
  <c r="R162" i="35"/>
  <c r="P162" i="35"/>
  <c r="J162" i="35"/>
  <c r="S161" i="35"/>
  <c r="O161" i="35"/>
  <c r="I161" i="35"/>
  <c r="R161" i="35"/>
  <c r="P161" i="35"/>
  <c r="J161" i="35"/>
  <c r="S160" i="35"/>
  <c r="O160" i="35"/>
  <c r="I160" i="35"/>
  <c r="R160" i="35"/>
  <c r="P160" i="35"/>
  <c r="J160" i="35"/>
  <c r="S159" i="35"/>
  <c r="O159" i="35"/>
  <c r="I159" i="35"/>
  <c r="R159" i="35"/>
  <c r="P159" i="35"/>
  <c r="J159" i="35"/>
  <c r="S158" i="35"/>
  <c r="O158" i="35"/>
  <c r="I158" i="35"/>
  <c r="R158" i="35"/>
  <c r="P158" i="35"/>
  <c r="J158" i="35"/>
  <c r="S157" i="35"/>
  <c r="O157" i="35"/>
  <c r="I157" i="35"/>
  <c r="R157" i="35"/>
  <c r="P157" i="35"/>
  <c r="J157" i="35"/>
  <c r="S156" i="35"/>
  <c r="O156" i="35"/>
  <c r="I156" i="35"/>
  <c r="R156" i="35"/>
  <c r="P156" i="35"/>
  <c r="J156" i="35"/>
  <c r="S155" i="35"/>
  <c r="O155" i="35"/>
  <c r="I155" i="35"/>
  <c r="R155" i="35"/>
  <c r="P155" i="35"/>
  <c r="J155" i="35"/>
  <c r="S154" i="35"/>
  <c r="O154" i="35"/>
  <c r="I154" i="35"/>
  <c r="R154" i="35"/>
  <c r="P154" i="35"/>
  <c r="J154" i="35"/>
  <c r="S153" i="35"/>
  <c r="O153" i="35"/>
  <c r="I153" i="35"/>
  <c r="R153" i="35"/>
  <c r="P153" i="35"/>
  <c r="J153" i="35"/>
  <c r="S152" i="35"/>
  <c r="O152" i="35"/>
  <c r="I152" i="35"/>
  <c r="R152" i="35"/>
  <c r="P152" i="35"/>
  <c r="J152" i="35"/>
  <c r="S151" i="35"/>
  <c r="O151" i="35"/>
  <c r="I151" i="35"/>
  <c r="R151" i="35"/>
  <c r="P151" i="35"/>
  <c r="J151" i="35"/>
  <c r="S149" i="35"/>
  <c r="O149" i="35"/>
  <c r="I149" i="35"/>
  <c r="R149" i="35"/>
  <c r="P149" i="35"/>
  <c r="J149" i="35"/>
  <c r="A136" i="35"/>
  <c r="A137" i="35"/>
  <c r="A138" i="35"/>
  <c r="A139" i="35"/>
  <c r="A140" i="35"/>
  <c r="A141" i="35"/>
  <c r="A142" i="35"/>
  <c r="A143" i="35"/>
  <c r="A144" i="35"/>
  <c r="A145" i="35"/>
  <c r="A146" i="35"/>
  <c r="A147" i="35"/>
  <c r="A148" i="35"/>
  <c r="A149" i="35"/>
  <c r="S148" i="35"/>
  <c r="O148" i="35"/>
  <c r="I148" i="35"/>
  <c r="R148" i="35"/>
  <c r="P148" i="35"/>
  <c r="J148" i="35"/>
  <c r="S147" i="35"/>
  <c r="O147" i="35"/>
  <c r="I147" i="35"/>
  <c r="R147" i="35"/>
  <c r="P147" i="35"/>
  <c r="J147" i="35"/>
  <c r="S146" i="35"/>
  <c r="O146" i="35"/>
  <c r="I146" i="35"/>
  <c r="R146" i="35"/>
  <c r="P146" i="35"/>
  <c r="J146" i="35"/>
  <c r="S145" i="35"/>
  <c r="O145" i="35"/>
  <c r="I145" i="35"/>
  <c r="R145" i="35"/>
  <c r="P145" i="35"/>
  <c r="J145" i="35"/>
  <c r="S144" i="35"/>
  <c r="O144" i="35"/>
  <c r="I144" i="35"/>
  <c r="R144" i="35"/>
  <c r="P144" i="35"/>
  <c r="J144" i="35"/>
  <c r="S143" i="35"/>
  <c r="O143" i="35"/>
  <c r="I143" i="35"/>
  <c r="R143" i="35"/>
  <c r="P143" i="35"/>
  <c r="J143" i="35"/>
  <c r="S142" i="35"/>
  <c r="O142" i="35"/>
  <c r="I142" i="35"/>
  <c r="R142" i="35"/>
  <c r="P142" i="35"/>
  <c r="J142" i="35"/>
  <c r="S141" i="35"/>
  <c r="O141" i="35"/>
  <c r="I141" i="35"/>
  <c r="R141" i="35"/>
  <c r="P141" i="35"/>
  <c r="J141" i="35"/>
  <c r="S140" i="35"/>
  <c r="O140" i="35"/>
  <c r="I140" i="35"/>
  <c r="R140" i="35"/>
  <c r="P140" i="35"/>
  <c r="J140" i="35"/>
  <c r="S139" i="35"/>
  <c r="O139" i="35"/>
  <c r="I139" i="35"/>
  <c r="R139" i="35"/>
  <c r="P139" i="35"/>
  <c r="J139" i="35"/>
  <c r="S138" i="35"/>
  <c r="O138" i="35"/>
  <c r="I138" i="35"/>
  <c r="R138" i="35"/>
  <c r="P138" i="35"/>
  <c r="J138" i="35"/>
  <c r="S137" i="35"/>
  <c r="O137" i="35"/>
  <c r="I137" i="35"/>
  <c r="R137" i="35"/>
  <c r="P137" i="35"/>
  <c r="J137" i="35"/>
  <c r="S136" i="35"/>
  <c r="O136" i="35"/>
  <c r="I136" i="35"/>
  <c r="R136" i="35"/>
  <c r="P136" i="35"/>
  <c r="J136" i="35"/>
  <c r="S135" i="35"/>
  <c r="O135" i="35"/>
  <c r="I135" i="35"/>
  <c r="R135" i="35"/>
  <c r="P135" i="35"/>
  <c r="J135" i="35"/>
  <c r="S133" i="35"/>
  <c r="O133" i="35"/>
  <c r="I133" i="35"/>
  <c r="R133" i="35"/>
  <c r="P133" i="35"/>
  <c r="J133" i="35"/>
  <c r="A115" i="35"/>
  <c r="A116" i="35"/>
  <c r="A117" i="35"/>
  <c r="A118" i="35"/>
  <c r="A119" i="35"/>
  <c r="A120" i="35"/>
  <c r="A121" i="35"/>
  <c r="A122" i="35"/>
  <c r="A123" i="35"/>
  <c r="A124" i="35"/>
  <c r="A125" i="35"/>
  <c r="A126" i="35"/>
  <c r="A127" i="35"/>
  <c r="A128" i="35"/>
  <c r="A129" i="35"/>
  <c r="A130" i="35"/>
  <c r="A131" i="35"/>
  <c r="A132" i="35"/>
  <c r="A133" i="35"/>
  <c r="S132" i="35"/>
  <c r="O132" i="35"/>
  <c r="I132" i="35"/>
  <c r="R132" i="35"/>
  <c r="P132" i="35"/>
  <c r="J132" i="35"/>
  <c r="S131" i="35"/>
  <c r="O131" i="35"/>
  <c r="I131" i="35"/>
  <c r="R131" i="35"/>
  <c r="P131" i="35"/>
  <c r="J131" i="35"/>
  <c r="S130" i="35"/>
  <c r="O130" i="35"/>
  <c r="I130" i="35"/>
  <c r="R130" i="35"/>
  <c r="P130" i="35"/>
  <c r="J130" i="35"/>
  <c r="S129" i="35"/>
  <c r="O129" i="35"/>
  <c r="I129" i="35"/>
  <c r="R129" i="35"/>
  <c r="P129" i="35"/>
  <c r="J129" i="35"/>
  <c r="S128" i="35"/>
  <c r="O128" i="35"/>
  <c r="I128" i="35"/>
  <c r="R128" i="35"/>
  <c r="P128" i="35"/>
  <c r="J128" i="35"/>
  <c r="S127" i="35"/>
  <c r="O127" i="35"/>
  <c r="I127" i="35"/>
  <c r="R127" i="35"/>
  <c r="P127" i="35"/>
  <c r="J127" i="35"/>
  <c r="S126" i="35"/>
  <c r="O126" i="35"/>
  <c r="I126" i="35"/>
  <c r="R126" i="35"/>
  <c r="P126" i="35"/>
  <c r="J126" i="35"/>
  <c r="S125" i="35"/>
  <c r="O125" i="35"/>
  <c r="I125" i="35"/>
  <c r="R125" i="35"/>
  <c r="P125" i="35"/>
  <c r="J125" i="35"/>
  <c r="S124" i="35"/>
  <c r="O124" i="35"/>
  <c r="I124" i="35"/>
  <c r="R124" i="35"/>
  <c r="P124" i="35"/>
  <c r="J124" i="35"/>
  <c r="S123" i="35"/>
  <c r="O123" i="35"/>
  <c r="I123" i="35"/>
  <c r="R123" i="35"/>
  <c r="P123" i="35"/>
  <c r="J123" i="35"/>
  <c r="S122" i="35"/>
  <c r="O122" i="35"/>
  <c r="I122" i="35"/>
  <c r="R122" i="35"/>
  <c r="P122" i="35"/>
  <c r="J122" i="35"/>
  <c r="S121" i="35"/>
  <c r="O121" i="35"/>
  <c r="I121" i="35"/>
  <c r="R121" i="35"/>
  <c r="P121" i="35"/>
  <c r="J121" i="35"/>
  <c r="S120" i="35"/>
  <c r="O120" i="35"/>
  <c r="I120" i="35"/>
  <c r="R120" i="35"/>
  <c r="P120" i="35"/>
  <c r="J120" i="35"/>
  <c r="S119" i="35"/>
  <c r="O119" i="35"/>
  <c r="I119" i="35"/>
  <c r="R119" i="35"/>
  <c r="P119" i="35"/>
  <c r="J119" i="35"/>
  <c r="S118" i="35"/>
  <c r="O118" i="35"/>
  <c r="I118" i="35"/>
  <c r="R118" i="35"/>
  <c r="P118" i="35"/>
  <c r="J118" i="35"/>
  <c r="S117" i="35"/>
  <c r="O117" i="35"/>
  <c r="I117" i="35"/>
  <c r="R117" i="35"/>
  <c r="P117" i="35"/>
  <c r="J117" i="35"/>
  <c r="S116" i="35"/>
  <c r="O116" i="35"/>
  <c r="I116" i="35"/>
  <c r="R116" i="35"/>
  <c r="P116" i="35"/>
  <c r="J116" i="35"/>
  <c r="S115" i="35"/>
  <c r="O115" i="35"/>
  <c r="I115" i="35"/>
  <c r="R115" i="35"/>
  <c r="P115" i="35"/>
  <c r="J115" i="35"/>
  <c r="S114" i="35"/>
  <c r="O114" i="35"/>
  <c r="I114" i="35"/>
  <c r="R114" i="35"/>
  <c r="P114" i="35"/>
  <c r="J114" i="35"/>
  <c r="S108" i="35"/>
  <c r="O108" i="35"/>
  <c r="I108" i="35"/>
  <c r="R108" i="35"/>
  <c r="P108" i="35"/>
  <c r="J108"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S107" i="35"/>
  <c r="O107" i="35"/>
  <c r="I107" i="35"/>
  <c r="R107" i="35"/>
  <c r="P107" i="35"/>
  <c r="J107" i="35"/>
  <c r="S106" i="35"/>
  <c r="O106" i="35"/>
  <c r="I106" i="35"/>
  <c r="R106" i="35"/>
  <c r="P106" i="35"/>
  <c r="J106" i="35"/>
  <c r="S105" i="35"/>
  <c r="O105" i="35"/>
  <c r="I105" i="35"/>
  <c r="R105" i="35"/>
  <c r="P105" i="35"/>
  <c r="J105" i="35"/>
  <c r="S104" i="35"/>
  <c r="O104" i="35"/>
  <c r="I104" i="35"/>
  <c r="R104" i="35"/>
  <c r="P104" i="35"/>
  <c r="J104" i="35"/>
  <c r="S103" i="35"/>
  <c r="O103" i="35"/>
  <c r="I103" i="35"/>
  <c r="R103" i="35"/>
  <c r="P103" i="35"/>
  <c r="J103" i="35"/>
  <c r="S102" i="35"/>
  <c r="O102" i="35"/>
  <c r="I102" i="35"/>
  <c r="R102" i="35"/>
  <c r="P102" i="35"/>
  <c r="J102" i="35"/>
  <c r="S101" i="35"/>
  <c r="O101" i="35"/>
  <c r="I101" i="35"/>
  <c r="R101" i="35"/>
  <c r="P101" i="35"/>
  <c r="J101" i="35"/>
  <c r="S100" i="35"/>
  <c r="O100" i="35"/>
  <c r="I100" i="35"/>
  <c r="R100" i="35"/>
  <c r="P100" i="35"/>
  <c r="J100" i="35"/>
  <c r="S99" i="35"/>
  <c r="O99" i="35"/>
  <c r="I99" i="35"/>
  <c r="R99" i="35"/>
  <c r="P99" i="35"/>
  <c r="J99" i="35"/>
  <c r="S98" i="35"/>
  <c r="O98" i="35"/>
  <c r="I98" i="35"/>
  <c r="R98" i="35"/>
  <c r="P98" i="35"/>
  <c r="J98" i="35"/>
  <c r="S97" i="35"/>
  <c r="O97" i="35"/>
  <c r="I97" i="35"/>
  <c r="R97" i="35"/>
  <c r="P97" i="35"/>
  <c r="J97" i="35"/>
  <c r="S96" i="35"/>
  <c r="O96" i="35"/>
  <c r="I96" i="35"/>
  <c r="R96" i="35"/>
  <c r="P96" i="35"/>
  <c r="J96" i="35"/>
  <c r="S95" i="35"/>
  <c r="O95" i="35"/>
  <c r="I95" i="35"/>
  <c r="R95" i="35"/>
  <c r="P95" i="35"/>
  <c r="J95" i="35"/>
  <c r="S94" i="35"/>
  <c r="O94" i="35"/>
  <c r="I94" i="35"/>
  <c r="R94" i="35"/>
  <c r="P94" i="35"/>
  <c r="J94" i="35"/>
  <c r="S93" i="35"/>
  <c r="O93" i="35"/>
  <c r="I93" i="35"/>
  <c r="R93" i="35"/>
  <c r="P93" i="35"/>
  <c r="J93" i="35"/>
  <c r="S92" i="35"/>
  <c r="O92" i="35"/>
  <c r="I92" i="35"/>
  <c r="R92" i="35"/>
  <c r="P92" i="35"/>
  <c r="J92" i="35"/>
  <c r="S91" i="35"/>
  <c r="O91" i="35"/>
  <c r="I91" i="35"/>
  <c r="R91" i="35"/>
  <c r="P91" i="35"/>
  <c r="J91" i="35"/>
  <c r="S90" i="35"/>
  <c r="O90" i="35"/>
  <c r="I90" i="35"/>
  <c r="R90" i="35"/>
  <c r="P90" i="35"/>
  <c r="J90" i="35"/>
  <c r="S89" i="35"/>
  <c r="O89" i="35"/>
  <c r="I89" i="35"/>
  <c r="R89" i="35"/>
  <c r="P89" i="35"/>
  <c r="J89" i="35"/>
  <c r="S88" i="35"/>
  <c r="O88" i="35"/>
  <c r="I88" i="35"/>
  <c r="R88" i="35"/>
  <c r="P88" i="35"/>
  <c r="J88" i="35"/>
  <c r="S87" i="35"/>
  <c r="O87" i="35"/>
  <c r="I87" i="35"/>
  <c r="R87" i="35"/>
  <c r="P87" i="35"/>
  <c r="J87" i="35"/>
  <c r="S86" i="35"/>
  <c r="O86" i="35"/>
  <c r="I86" i="35"/>
  <c r="R86" i="35"/>
  <c r="P86" i="35"/>
  <c r="J86" i="35"/>
  <c r="S85" i="35"/>
  <c r="O85" i="35"/>
  <c r="I85" i="35"/>
  <c r="R85" i="35"/>
  <c r="P85" i="35"/>
  <c r="J85" i="35"/>
  <c r="S84" i="35"/>
  <c r="O84" i="35"/>
  <c r="I84" i="35"/>
  <c r="R84" i="35"/>
  <c r="P84" i="35"/>
  <c r="J84" i="35"/>
  <c r="S83" i="35"/>
  <c r="O83" i="35"/>
  <c r="I83" i="35"/>
  <c r="R83" i="35"/>
  <c r="P83" i="35"/>
  <c r="J83" i="35"/>
  <c r="S82" i="35"/>
  <c r="O82" i="35"/>
  <c r="I82" i="35"/>
  <c r="R82" i="35"/>
  <c r="P82" i="35"/>
  <c r="J82" i="35"/>
  <c r="S81" i="35"/>
  <c r="O81" i="35"/>
  <c r="I81" i="35"/>
  <c r="R81" i="35"/>
  <c r="P81" i="35"/>
  <c r="J81" i="35"/>
  <c r="S80" i="35"/>
  <c r="O80" i="35"/>
  <c r="I80" i="35"/>
  <c r="R80" i="35"/>
  <c r="P80" i="35"/>
  <c r="J80" i="35"/>
  <c r="S79" i="35"/>
  <c r="O79" i="35"/>
  <c r="I79" i="35"/>
  <c r="R79" i="35"/>
  <c r="P79" i="35"/>
  <c r="J79" i="35"/>
  <c r="O73" i="35"/>
  <c r="I73" i="35"/>
  <c r="Q73" i="35"/>
  <c r="K73" i="35"/>
  <c r="T73" i="35"/>
  <c r="S73" i="35"/>
  <c r="R73" i="35"/>
  <c r="P73" i="35"/>
  <c r="J73"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O72" i="35"/>
  <c r="I72" i="35"/>
  <c r="Q72" i="35"/>
  <c r="K72" i="35"/>
  <c r="T72" i="35"/>
  <c r="S72" i="35"/>
  <c r="R72" i="35"/>
  <c r="P72" i="35"/>
  <c r="J72" i="35"/>
  <c r="O71" i="35"/>
  <c r="I71" i="35"/>
  <c r="Q71" i="35"/>
  <c r="K71" i="35"/>
  <c r="T71" i="35"/>
  <c r="S71" i="35"/>
  <c r="R71" i="35"/>
  <c r="P71" i="35"/>
  <c r="J71" i="35"/>
  <c r="O70" i="35"/>
  <c r="I70" i="35"/>
  <c r="Q70" i="35"/>
  <c r="K70" i="35"/>
  <c r="T70" i="35"/>
  <c r="S70" i="35"/>
  <c r="R70" i="35"/>
  <c r="P70" i="35"/>
  <c r="J70" i="35"/>
  <c r="O69" i="35"/>
  <c r="I69" i="35"/>
  <c r="Q69" i="35"/>
  <c r="K69" i="35"/>
  <c r="T69" i="35"/>
  <c r="S69" i="35"/>
  <c r="R69" i="35"/>
  <c r="P69" i="35"/>
  <c r="J69" i="35"/>
  <c r="O68" i="35"/>
  <c r="I68" i="35"/>
  <c r="Q68" i="35"/>
  <c r="K68" i="35"/>
  <c r="T68" i="35"/>
  <c r="S68" i="35"/>
  <c r="R68" i="35"/>
  <c r="P68" i="35"/>
  <c r="J68" i="35"/>
  <c r="O67" i="35"/>
  <c r="I67" i="35"/>
  <c r="Q67" i="35"/>
  <c r="K67" i="35"/>
  <c r="T67" i="35"/>
  <c r="S67" i="35"/>
  <c r="R67" i="35"/>
  <c r="P67" i="35"/>
  <c r="J67" i="35"/>
  <c r="O66" i="35"/>
  <c r="I66" i="35"/>
  <c r="Q66" i="35"/>
  <c r="K66" i="35"/>
  <c r="T66" i="35"/>
  <c r="S66" i="35"/>
  <c r="R66" i="35"/>
  <c r="P66" i="35"/>
  <c r="J66" i="35"/>
  <c r="O65" i="35"/>
  <c r="I65" i="35"/>
  <c r="Q65" i="35"/>
  <c r="K65" i="35"/>
  <c r="T65" i="35"/>
  <c r="S65" i="35"/>
  <c r="R65" i="35"/>
  <c r="P65" i="35"/>
  <c r="J65" i="35"/>
  <c r="O64" i="35"/>
  <c r="I64" i="35"/>
  <c r="Q64" i="35"/>
  <c r="K64" i="35"/>
  <c r="T64" i="35"/>
  <c r="S64" i="35"/>
  <c r="R64" i="35"/>
  <c r="P64" i="35"/>
  <c r="J64" i="35"/>
  <c r="O63" i="35"/>
  <c r="I63" i="35"/>
  <c r="Q63" i="35"/>
  <c r="K63" i="35"/>
  <c r="T63" i="35"/>
  <c r="S63" i="35"/>
  <c r="R63" i="35"/>
  <c r="P63" i="35"/>
  <c r="J63" i="35"/>
  <c r="O62" i="35"/>
  <c r="I62" i="35"/>
  <c r="Q62" i="35"/>
  <c r="K62" i="35"/>
  <c r="T62" i="35"/>
  <c r="S62" i="35"/>
  <c r="R62" i="35"/>
  <c r="P62" i="35"/>
  <c r="J62" i="35"/>
  <c r="O61" i="35"/>
  <c r="I61" i="35"/>
  <c r="Q61" i="35"/>
  <c r="K61" i="35"/>
  <c r="T61" i="35"/>
  <c r="S61" i="35"/>
  <c r="R61" i="35"/>
  <c r="P61" i="35"/>
  <c r="J61" i="35"/>
  <c r="O60" i="35"/>
  <c r="I60" i="35"/>
  <c r="Q60" i="35"/>
  <c r="K60" i="35"/>
  <c r="T60" i="35"/>
  <c r="S60" i="35"/>
  <c r="R60" i="35"/>
  <c r="P60" i="35"/>
  <c r="J60" i="35"/>
  <c r="O59" i="35"/>
  <c r="I59" i="35"/>
  <c r="Q59" i="35"/>
  <c r="K59" i="35"/>
  <c r="T59" i="35"/>
  <c r="S59" i="35"/>
  <c r="R59" i="35"/>
  <c r="P59" i="35"/>
  <c r="J59" i="35"/>
  <c r="O58" i="35"/>
  <c r="I58" i="35"/>
  <c r="Q58" i="35"/>
  <c r="K58" i="35"/>
  <c r="T58" i="35"/>
  <c r="S58" i="35"/>
  <c r="R58" i="35"/>
  <c r="P58" i="35"/>
  <c r="J58" i="35"/>
  <c r="O57" i="35"/>
  <c r="I57" i="35"/>
  <c r="Q57" i="35"/>
  <c r="K57" i="35"/>
  <c r="T57" i="35"/>
  <c r="S57" i="35"/>
  <c r="R57" i="35"/>
  <c r="P57" i="35"/>
  <c r="J57" i="35"/>
  <c r="O56" i="35"/>
  <c r="I56" i="35"/>
  <c r="Q56" i="35"/>
  <c r="K56" i="35"/>
  <c r="T56" i="35"/>
  <c r="S56" i="35"/>
  <c r="R56" i="35"/>
  <c r="P56" i="35"/>
  <c r="J56" i="35"/>
  <c r="S55" i="35"/>
  <c r="R55" i="35"/>
  <c r="P55" i="35"/>
  <c r="J55" i="35"/>
  <c r="S54" i="35"/>
  <c r="R54" i="35"/>
  <c r="P54" i="35"/>
  <c r="J54" i="35"/>
  <c r="S53" i="35"/>
  <c r="R53" i="35"/>
  <c r="P53" i="35"/>
  <c r="J53" i="35"/>
  <c r="S52" i="35"/>
  <c r="R52" i="35"/>
  <c r="P52" i="35"/>
  <c r="J52" i="35"/>
  <c r="S51" i="35"/>
  <c r="R51" i="35"/>
  <c r="P51" i="35"/>
  <c r="J51" i="35"/>
  <c r="S50" i="35"/>
  <c r="R50" i="35"/>
  <c r="P50" i="35"/>
  <c r="J50" i="35"/>
  <c r="S49" i="35"/>
  <c r="R49" i="35"/>
  <c r="P49" i="35"/>
  <c r="J49" i="35"/>
  <c r="S48" i="35"/>
  <c r="R48" i="35"/>
  <c r="P48" i="35"/>
  <c r="J48" i="35"/>
  <c r="S47" i="35"/>
  <c r="R47" i="35"/>
  <c r="P47" i="35"/>
  <c r="J47" i="35"/>
  <c r="S46" i="35"/>
  <c r="R46" i="35"/>
  <c r="P46" i="35"/>
  <c r="J46" i="35"/>
  <c r="S45" i="35"/>
  <c r="R45" i="35"/>
  <c r="P45" i="35"/>
  <c r="J45" i="35"/>
  <c r="S44" i="35"/>
  <c r="R44" i="35"/>
  <c r="P44" i="35"/>
  <c r="J44" i="35"/>
  <c r="M6" i="35"/>
  <c r="N6" i="35"/>
  <c r="O38" i="35"/>
  <c r="G6" i="35"/>
  <c r="H6" i="35"/>
  <c r="I38" i="35"/>
  <c r="K38" i="35"/>
  <c r="Q38" i="35"/>
  <c r="T38" i="35"/>
  <c r="S38" i="35"/>
  <c r="R38" i="35"/>
  <c r="P38" i="35"/>
  <c r="J38"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O37" i="35"/>
  <c r="I37" i="35"/>
  <c r="K37" i="35"/>
  <c r="Q37" i="35"/>
  <c r="T37" i="35"/>
  <c r="S37" i="35"/>
  <c r="R37" i="35"/>
  <c r="P37" i="35"/>
  <c r="J37" i="35"/>
  <c r="O36" i="35"/>
  <c r="I36" i="35"/>
  <c r="K36" i="35"/>
  <c r="Q36" i="35"/>
  <c r="T36" i="35"/>
  <c r="S36" i="35"/>
  <c r="R36" i="35"/>
  <c r="P36" i="35"/>
  <c r="J36" i="35"/>
  <c r="O35" i="35"/>
  <c r="I35" i="35"/>
  <c r="K35" i="35"/>
  <c r="Q35" i="35"/>
  <c r="T35" i="35"/>
  <c r="S35" i="35"/>
  <c r="R35" i="35"/>
  <c r="P35" i="35"/>
  <c r="J35" i="35"/>
  <c r="O34" i="35"/>
  <c r="I34" i="35"/>
  <c r="K34" i="35"/>
  <c r="Q34" i="35"/>
  <c r="T34" i="35"/>
  <c r="S34" i="35"/>
  <c r="R34" i="35"/>
  <c r="P34" i="35"/>
  <c r="J34" i="35"/>
  <c r="O33" i="35"/>
  <c r="I33" i="35"/>
  <c r="K33" i="35"/>
  <c r="Q33" i="35"/>
  <c r="T33" i="35"/>
  <c r="S33" i="35"/>
  <c r="R33" i="35"/>
  <c r="P33" i="35"/>
  <c r="J33" i="35"/>
  <c r="O32" i="35"/>
  <c r="I32" i="35"/>
  <c r="K32" i="35"/>
  <c r="Q32" i="35"/>
  <c r="T32" i="35"/>
  <c r="S32" i="35"/>
  <c r="R32" i="35"/>
  <c r="P32" i="35"/>
  <c r="J32" i="35"/>
  <c r="O31" i="35"/>
  <c r="I31" i="35"/>
  <c r="K31" i="35"/>
  <c r="Q31" i="35"/>
  <c r="T31" i="35"/>
  <c r="S31" i="35"/>
  <c r="R31" i="35"/>
  <c r="P31" i="35"/>
  <c r="J31" i="35"/>
  <c r="O30" i="35"/>
  <c r="I30" i="35"/>
  <c r="K30" i="35"/>
  <c r="Q30" i="35"/>
  <c r="T30" i="35"/>
  <c r="S30" i="35"/>
  <c r="R30" i="35"/>
  <c r="P30" i="35"/>
  <c r="J30" i="35"/>
  <c r="S29" i="35"/>
  <c r="R29" i="35"/>
  <c r="P29" i="35"/>
  <c r="J29" i="35"/>
  <c r="O28" i="35"/>
  <c r="I28" i="35"/>
  <c r="K28" i="35"/>
  <c r="Q28" i="35"/>
  <c r="T28" i="35"/>
  <c r="S28" i="35"/>
  <c r="R28" i="35"/>
  <c r="P28" i="35"/>
  <c r="J28" i="35"/>
  <c r="S27" i="35"/>
  <c r="R27" i="35"/>
  <c r="P27" i="35"/>
  <c r="J27" i="35"/>
  <c r="O26" i="35"/>
  <c r="I26" i="35"/>
  <c r="K26" i="35"/>
  <c r="Q26" i="35"/>
  <c r="T26" i="35"/>
  <c r="S26" i="35"/>
  <c r="R26" i="35"/>
  <c r="P26" i="35"/>
  <c r="J26" i="35"/>
  <c r="O25" i="35"/>
  <c r="I25" i="35"/>
  <c r="K25" i="35"/>
  <c r="Q25" i="35"/>
  <c r="T25" i="35"/>
  <c r="S25" i="35"/>
  <c r="R25" i="35"/>
  <c r="P25" i="35"/>
  <c r="J25" i="35"/>
  <c r="S24" i="35"/>
  <c r="R24" i="35"/>
  <c r="P24" i="35"/>
  <c r="J24" i="35"/>
  <c r="S23" i="35"/>
  <c r="R23" i="35"/>
  <c r="P23" i="35"/>
  <c r="J23" i="35"/>
  <c r="S22" i="35"/>
  <c r="R22" i="35"/>
  <c r="P22" i="35"/>
  <c r="J22" i="35"/>
  <c r="S21" i="35"/>
  <c r="R21" i="35"/>
  <c r="P21" i="35"/>
  <c r="J21" i="35"/>
  <c r="S20" i="35"/>
  <c r="R20" i="35"/>
  <c r="P20" i="35"/>
  <c r="J20" i="35"/>
  <c r="S19" i="35"/>
  <c r="R19" i="35"/>
  <c r="P19" i="35"/>
  <c r="J19" i="35"/>
  <c r="S18" i="35"/>
  <c r="R18" i="35"/>
  <c r="P18" i="35"/>
  <c r="J18" i="35"/>
  <c r="S17" i="35"/>
  <c r="R17" i="35"/>
  <c r="P17" i="35"/>
  <c r="J17" i="35"/>
  <c r="O16" i="35"/>
  <c r="I16" i="35"/>
  <c r="K16" i="35"/>
  <c r="Q16" i="35"/>
  <c r="T16" i="35"/>
  <c r="S16" i="35"/>
  <c r="R16" i="35"/>
  <c r="P16" i="35"/>
  <c r="J16" i="35"/>
  <c r="S15" i="35"/>
  <c r="R15" i="35"/>
  <c r="P15" i="35"/>
  <c r="J15" i="35"/>
  <c r="S14" i="35"/>
  <c r="R14" i="35"/>
  <c r="P14" i="35"/>
  <c r="J14" i="35"/>
  <c r="S13" i="35"/>
  <c r="R13" i="35"/>
  <c r="P13" i="35"/>
  <c r="J13" i="35"/>
  <c r="S12" i="35"/>
  <c r="R12" i="35"/>
  <c r="P12" i="35"/>
  <c r="J12" i="35"/>
  <c r="S11" i="35"/>
  <c r="R11" i="35"/>
  <c r="P11" i="35"/>
  <c r="J11" i="35"/>
  <c r="S10" i="35"/>
  <c r="R10" i="35"/>
  <c r="P10" i="35"/>
  <c r="J10" i="35"/>
  <c r="S9" i="35"/>
  <c r="R9" i="35"/>
  <c r="P9" i="35"/>
  <c r="J9" i="35"/>
  <c r="O6" i="35"/>
  <c r="I6" i="35"/>
  <c r="S165" i="34"/>
  <c r="M111" i="34"/>
  <c r="N111" i="34"/>
  <c r="O165" i="34"/>
  <c r="G111" i="34"/>
  <c r="H111" i="34"/>
  <c r="I165" i="34"/>
  <c r="R165" i="34"/>
  <c r="P165" i="34"/>
  <c r="J165" i="34"/>
  <c r="A152" i="34"/>
  <c r="A153" i="34"/>
  <c r="A154" i="34"/>
  <c r="A155" i="34"/>
  <c r="A156" i="34"/>
  <c r="A157" i="34"/>
  <c r="A158" i="34"/>
  <c r="A159" i="34"/>
  <c r="A160" i="34"/>
  <c r="A161" i="34"/>
  <c r="A162" i="34"/>
  <c r="A163" i="34"/>
  <c r="A164" i="34"/>
  <c r="A165" i="34"/>
  <c r="S164" i="34"/>
  <c r="O164" i="34"/>
  <c r="I164" i="34"/>
  <c r="R164" i="34"/>
  <c r="P164" i="34"/>
  <c r="J164" i="34"/>
  <c r="S163" i="34"/>
  <c r="O163" i="34"/>
  <c r="I163" i="34"/>
  <c r="R163" i="34"/>
  <c r="P163" i="34"/>
  <c r="J163" i="34"/>
  <c r="S162" i="34"/>
  <c r="O162" i="34"/>
  <c r="I162" i="34"/>
  <c r="R162" i="34"/>
  <c r="P162" i="34"/>
  <c r="J162" i="34"/>
  <c r="S161" i="34"/>
  <c r="O161" i="34"/>
  <c r="I161" i="34"/>
  <c r="R161" i="34"/>
  <c r="P161" i="34"/>
  <c r="J161" i="34"/>
  <c r="S160" i="34"/>
  <c r="O160" i="34"/>
  <c r="I160" i="34"/>
  <c r="R160" i="34"/>
  <c r="P160" i="34"/>
  <c r="J160" i="34"/>
  <c r="S159" i="34"/>
  <c r="O159" i="34"/>
  <c r="I159" i="34"/>
  <c r="R159" i="34"/>
  <c r="P159" i="34"/>
  <c r="J159" i="34"/>
  <c r="S158" i="34"/>
  <c r="O158" i="34"/>
  <c r="I158" i="34"/>
  <c r="R158" i="34"/>
  <c r="P158" i="34"/>
  <c r="J158" i="34"/>
  <c r="S157" i="34"/>
  <c r="O157" i="34"/>
  <c r="I157" i="34"/>
  <c r="R157" i="34"/>
  <c r="P157" i="34"/>
  <c r="J157" i="34"/>
  <c r="S156" i="34"/>
  <c r="O156" i="34"/>
  <c r="I156" i="34"/>
  <c r="R156" i="34"/>
  <c r="P156" i="34"/>
  <c r="J156" i="34"/>
  <c r="S155" i="34"/>
  <c r="O155" i="34"/>
  <c r="I155" i="34"/>
  <c r="R155" i="34"/>
  <c r="P155" i="34"/>
  <c r="J155" i="34"/>
  <c r="S154" i="34"/>
  <c r="O154" i="34"/>
  <c r="I154" i="34"/>
  <c r="R154" i="34"/>
  <c r="P154" i="34"/>
  <c r="J154" i="34"/>
  <c r="S153" i="34"/>
  <c r="O153" i="34"/>
  <c r="I153" i="34"/>
  <c r="R153" i="34"/>
  <c r="P153" i="34"/>
  <c r="J153" i="34"/>
  <c r="S152" i="34"/>
  <c r="O152" i="34"/>
  <c r="I152" i="34"/>
  <c r="R152" i="34"/>
  <c r="P152" i="34"/>
  <c r="J152" i="34"/>
  <c r="S151" i="34"/>
  <c r="O151" i="34"/>
  <c r="I151" i="34"/>
  <c r="R151" i="34"/>
  <c r="P151" i="34"/>
  <c r="J151" i="34"/>
  <c r="S149" i="34"/>
  <c r="O149" i="34"/>
  <c r="I149" i="34"/>
  <c r="R149" i="34"/>
  <c r="P149" i="34"/>
  <c r="J149" i="34"/>
  <c r="A136" i="34"/>
  <c r="A137" i="34"/>
  <c r="A138" i="34"/>
  <c r="A139" i="34"/>
  <c r="A140" i="34"/>
  <c r="A141" i="34"/>
  <c r="A142" i="34"/>
  <c r="A143" i="34"/>
  <c r="A144" i="34"/>
  <c r="A145" i="34"/>
  <c r="A146" i="34"/>
  <c r="A147" i="34"/>
  <c r="A148" i="34"/>
  <c r="A149" i="34"/>
  <c r="S148" i="34"/>
  <c r="O148" i="34"/>
  <c r="I148" i="34"/>
  <c r="R148" i="34"/>
  <c r="P148" i="34"/>
  <c r="J148" i="34"/>
  <c r="S147" i="34"/>
  <c r="O147" i="34"/>
  <c r="I147" i="34"/>
  <c r="R147" i="34"/>
  <c r="P147" i="34"/>
  <c r="J147" i="34"/>
  <c r="S146" i="34"/>
  <c r="O146" i="34"/>
  <c r="I146" i="34"/>
  <c r="R146" i="34"/>
  <c r="P146" i="34"/>
  <c r="J146" i="34"/>
  <c r="S145" i="34"/>
  <c r="O145" i="34"/>
  <c r="I145" i="34"/>
  <c r="R145" i="34"/>
  <c r="P145" i="34"/>
  <c r="J145" i="34"/>
  <c r="S144" i="34"/>
  <c r="O144" i="34"/>
  <c r="I144" i="34"/>
  <c r="R144" i="34"/>
  <c r="P144" i="34"/>
  <c r="J144" i="34"/>
  <c r="S143" i="34"/>
  <c r="O143" i="34"/>
  <c r="I143" i="34"/>
  <c r="R143" i="34"/>
  <c r="P143" i="34"/>
  <c r="J143" i="34"/>
  <c r="S142" i="34"/>
  <c r="O142" i="34"/>
  <c r="I142" i="34"/>
  <c r="R142" i="34"/>
  <c r="P142" i="34"/>
  <c r="J142" i="34"/>
  <c r="S141" i="34"/>
  <c r="O141" i="34"/>
  <c r="I141" i="34"/>
  <c r="R141" i="34"/>
  <c r="P141" i="34"/>
  <c r="J141" i="34"/>
  <c r="S140" i="34"/>
  <c r="O140" i="34"/>
  <c r="I140" i="34"/>
  <c r="R140" i="34"/>
  <c r="P140" i="34"/>
  <c r="J140" i="34"/>
  <c r="S139" i="34"/>
  <c r="O139" i="34"/>
  <c r="I139" i="34"/>
  <c r="R139" i="34"/>
  <c r="P139" i="34"/>
  <c r="J139" i="34"/>
  <c r="S138" i="34"/>
  <c r="O138" i="34"/>
  <c r="I138" i="34"/>
  <c r="R138" i="34"/>
  <c r="P138" i="34"/>
  <c r="J138" i="34"/>
  <c r="S137" i="34"/>
  <c r="O137" i="34"/>
  <c r="I137" i="34"/>
  <c r="R137" i="34"/>
  <c r="P137" i="34"/>
  <c r="J137" i="34"/>
  <c r="S136" i="34"/>
  <c r="O136" i="34"/>
  <c r="I136" i="34"/>
  <c r="R136" i="34"/>
  <c r="P136" i="34"/>
  <c r="J136" i="34"/>
  <c r="S135" i="34"/>
  <c r="O135" i="34"/>
  <c r="I135" i="34"/>
  <c r="R135" i="34"/>
  <c r="P135" i="34"/>
  <c r="J135" i="34"/>
  <c r="S133" i="34"/>
  <c r="O133" i="34"/>
  <c r="I133" i="34"/>
  <c r="R133" i="34"/>
  <c r="P133" i="34"/>
  <c r="J133" i="34"/>
  <c r="A115" i="34"/>
  <c r="A116" i="34"/>
  <c r="A117" i="34"/>
  <c r="A118" i="34"/>
  <c r="A119" i="34"/>
  <c r="A120" i="34"/>
  <c r="A121" i="34"/>
  <c r="A122" i="34"/>
  <c r="A123" i="34"/>
  <c r="A124" i="34"/>
  <c r="A125" i="34"/>
  <c r="A126" i="34"/>
  <c r="A127" i="34"/>
  <c r="A128" i="34"/>
  <c r="A129" i="34"/>
  <c r="A130" i="34"/>
  <c r="A131" i="34"/>
  <c r="A132" i="34"/>
  <c r="A133" i="34"/>
  <c r="S132" i="34"/>
  <c r="O132" i="34"/>
  <c r="I132" i="34"/>
  <c r="R132" i="34"/>
  <c r="P132" i="34"/>
  <c r="J132" i="34"/>
  <c r="S131" i="34"/>
  <c r="O131" i="34"/>
  <c r="I131" i="34"/>
  <c r="R131" i="34"/>
  <c r="P131" i="34"/>
  <c r="J131" i="34"/>
  <c r="S130" i="34"/>
  <c r="O130" i="34"/>
  <c r="I130" i="34"/>
  <c r="R130" i="34"/>
  <c r="P130" i="34"/>
  <c r="J130" i="34"/>
  <c r="S129" i="34"/>
  <c r="O129" i="34"/>
  <c r="I129" i="34"/>
  <c r="R129" i="34"/>
  <c r="P129" i="34"/>
  <c r="J129" i="34"/>
  <c r="S128" i="34"/>
  <c r="O128" i="34"/>
  <c r="I128" i="34"/>
  <c r="R128" i="34"/>
  <c r="P128" i="34"/>
  <c r="J128" i="34"/>
  <c r="S127" i="34"/>
  <c r="O127" i="34"/>
  <c r="I127" i="34"/>
  <c r="R127" i="34"/>
  <c r="P127" i="34"/>
  <c r="J127" i="34"/>
  <c r="S126" i="34"/>
  <c r="O126" i="34"/>
  <c r="I126" i="34"/>
  <c r="R126" i="34"/>
  <c r="P126" i="34"/>
  <c r="J126" i="34"/>
  <c r="S125" i="34"/>
  <c r="O125" i="34"/>
  <c r="I125" i="34"/>
  <c r="R125" i="34"/>
  <c r="P125" i="34"/>
  <c r="J125" i="34"/>
  <c r="S124" i="34"/>
  <c r="O124" i="34"/>
  <c r="I124" i="34"/>
  <c r="R124" i="34"/>
  <c r="P124" i="34"/>
  <c r="J124" i="34"/>
  <c r="S123" i="34"/>
  <c r="O123" i="34"/>
  <c r="I123" i="34"/>
  <c r="R123" i="34"/>
  <c r="P123" i="34"/>
  <c r="J123" i="34"/>
  <c r="S122" i="34"/>
  <c r="O122" i="34"/>
  <c r="I122" i="34"/>
  <c r="R122" i="34"/>
  <c r="P122" i="34"/>
  <c r="J122" i="34"/>
  <c r="S121" i="34"/>
  <c r="O121" i="34"/>
  <c r="I121" i="34"/>
  <c r="R121" i="34"/>
  <c r="P121" i="34"/>
  <c r="J121" i="34"/>
  <c r="S120" i="34"/>
  <c r="O120" i="34"/>
  <c r="I120" i="34"/>
  <c r="R120" i="34"/>
  <c r="P120" i="34"/>
  <c r="J120" i="34"/>
  <c r="S119" i="34"/>
  <c r="O119" i="34"/>
  <c r="I119" i="34"/>
  <c r="R119" i="34"/>
  <c r="P119" i="34"/>
  <c r="J119" i="34"/>
  <c r="S118" i="34"/>
  <c r="O118" i="34"/>
  <c r="I118" i="34"/>
  <c r="R118" i="34"/>
  <c r="P118" i="34"/>
  <c r="J118" i="34"/>
  <c r="S117" i="34"/>
  <c r="O117" i="34"/>
  <c r="I117" i="34"/>
  <c r="R117" i="34"/>
  <c r="P117" i="34"/>
  <c r="J117" i="34"/>
  <c r="S116" i="34"/>
  <c r="O116" i="34"/>
  <c r="I116" i="34"/>
  <c r="R116" i="34"/>
  <c r="P116" i="34"/>
  <c r="J116" i="34"/>
  <c r="S115" i="34"/>
  <c r="O115" i="34"/>
  <c r="I115" i="34"/>
  <c r="R115" i="34"/>
  <c r="P115" i="34"/>
  <c r="J115" i="34"/>
  <c r="S114" i="34"/>
  <c r="O114" i="34"/>
  <c r="I114" i="34"/>
  <c r="R114" i="34"/>
  <c r="P114" i="34"/>
  <c r="J114" i="34"/>
  <c r="S108" i="34"/>
  <c r="M76" i="34"/>
  <c r="N76" i="34"/>
  <c r="O108" i="34"/>
  <c r="G76" i="34"/>
  <c r="H76" i="34"/>
  <c r="I108" i="34"/>
  <c r="R108" i="34"/>
  <c r="P108" i="34"/>
  <c r="J108" i="34"/>
  <c r="A80" i="34"/>
  <c r="A81" i="34"/>
  <c r="A82" i="34"/>
  <c r="A83" i="34"/>
  <c r="A84" i="34"/>
  <c r="A85" i="34"/>
  <c r="A86" i="34"/>
  <c r="A87" i="34"/>
  <c r="A88" i="34"/>
  <c r="A90" i="34"/>
  <c r="A91" i="34"/>
  <c r="A92" i="34"/>
  <c r="A93" i="34"/>
  <c r="A94" i="34"/>
  <c r="A95" i="34"/>
  <c r="A96" i="34"/>
  <c r="A97" i="34"/>
  <c r="A98" i="34"/>
  <c r="A99" i="34"/>
  <c r="A100" i="34"/>
  <c r="A101" i="34"/>
  <c r="A102" i="34"/>
  <c r="A103" i="34"/>
  <c r="A104" i="34"/>
  <c r="A105" i="34"/>
  <c r="A106" i="34"/>
  <c r="A107" i="34"/>
  <c r="A108" i="34"/>
  <c r="S107" i="34"/>
  <c r="O107" i="34"/>
  <c r="I107" i="34"/>
  <c r="R107" i="34"/>
  <c r="P107" i="34"/>
  <c r="J107" i="34"/>
  <c r="S106" i="34"/>
  <c r="O106" i="34"/>
  <c r="I106" i="34"/>
  <c r="R106" i="34"/>
  <c r="P106" i="34"/>
  <c r="J106" i="34"/>
  <c r="S105" i="34"/>
  <c r="O105" i="34"/>
  <c r="I105" i="34"/>
  <c r="R105" i="34"/>
  <c r="P105" i="34"/>
  <c r="J105" i="34"/>
  <c r="S104" i="34"/>
  <c r="O104" i="34"/>
  <c r="I104" i="34"/>
  <c r="R104" i="34"/>
  <c r="P104" i="34"/>
  <c r="J104" i="34"/>
  <c r="S103" i="34"/>
  <c r="O103" i="34"/>
  <c r="I103" i="34"/>
  <c r="R103" i="34"/>
  <c r="P103" i="34"/>
  <c r="J103" i="34"/>
  <c r="S102" i="34"/>
  <c r="O102" i="34"/>
  <c r="I102" i="34"/>
  <c r="R102" i="34"/>
  <c r="P102" i="34"/>
  <c r="J102" i="34"/>
  <c r="S101" i="34"/>
  <c r="O101" i="34"/>
  <c r="I101" i="34"/>
  <c r="R101" i="34"/>
  <c r="P101" i="34"/>
  <c r="J101" i="34"/>
  <c r="S100" i="34"/>
  <c r="O100" i="34"/>
  <c r="I100" i="34"/>
  <c r="R100" i="34"/>
  <c r="P100" i="34"/>
  <c r="J100" i="34"/>
  <c r="S99" i="34"/>
  <c r="O99" i="34"/>
  <c r="I99" i="34"/>
  <c r="R99" i="34"/>
  <c r="P99" i="34"/>
  <c r="J99" i="34"/>
  <c r="S98" i="34"/>
  <c r="O98" i="34"/>
  <c r="I98" i="34"/>
  <c r="R98" i="34"/>
  <c r="P98" i="34"/>
  <c r="J98" i="34"/>
  <c r="S97" i="34"/>
  <c r="O97" i="34"/>
  <c r="I97" i="34"/>
  <c r="R97" i="34"/>
  <c r="P97" i="34"/>
  <c r="J97" i="34"/>
  <c r="S96" i="34"/>
  <c r="O96" i="34"/>
  <c r="I96" i="34"/>
  <c r="R96" i="34"/>
  <c r="P96" i="34"/>
  <c r="J96" i="34"/>
  <c r="S95" i="34"/>
  <c r="O95" i="34"/>
  <c r="I95" i="34"/>
  <c r="R95" i="34"/>
  <c r="P95" i="34"/>
  <c r="J95" i="34"/>
  <c r="S94" i="34"/>
  <c r="O94" i="34"/>
  <c r="I94" i="34"/>
  <c r="R94" i="34"/>
  <c r="P94" i="34"/>
  <c r="J94" i="34"/>
  <c r="S93" i="34"/>
  <c r="O93" i="34"/>
  <c r="I93" i="34"/>
  <c r="R93" i="34"/>
  <c r="P93" i="34"/>
  <c r="J93" i="34"/>
  <c r="S92" i="34"/>
  <c r="O92" i="34"/>
  <c r="I92" i="34"/>
  <c r="R92" i="34"/>
  <c r="P92" i="34"/>
  <c r="J92" i="34"/>
  <c r="S91" i="34"/>
  <c r="O91" i="34"/>
  <c r="I91" i="34"/>
  <c r="R91" i="34"/>
  <c r="P91" i="34"/>
  <c r="J91" i="34"/>
  <c r="S90" i="34"/>
  <c r="O90" i="34"/>
  <c r="I90" i="34"/>
  <c r="R90" i="34"/>
  <c r="P90" i="34"/>
  <c r="J90" i="34"/>
  <c r="S89" i="34"/>
  <c r="O89" i="34"/>
  <c r="I89" i="34"/>
  <c r="R89" i="34"/>
  <c r="P89" i="34"/>
  <c r="J89" i="34"/>
  <c r="S88" i="34"/>
  <c r="O88" i="34"/>
  <c r="I88" i="34"/>
  <c r="R88" i="34"/>
  <c r="P88" i="34"/>
  <c r="J88" i="34"/>
  <c r="S87" i="34"/>
  <c r="O87" i="34"/>
  <c r="I87" i="34"/>
  <c r="R87" i="34"/>
  <c r="P87" i="34"/>
  <c r="J87" i="34"/>
  <c r="S86" i="34"/>
  <c r="O86" i="34"/>
  <c r="I86" i="34"/>
  <c r="R86" i="34"/>
  <c r="P86" i="34"/>
  <c r="J86" i="34"/>
  <c r="S85" i="34"/>
  <c r="O85" i="34"/>
  <c r="I85" i="34"/>
  <c r="R85" i="34"/>
  <c r="P85" i="34"/>
  <c r="J85" i="34"/>
  <c r="S84" i="34"/>
  <c r="O84" i="34"/>
  <c r="I84" i="34"/>
  <c r="R84" i="34"/>
  <c r="P84" i="34"/>
  <c r="J84" i="34"/>
  <c r="S83" i="34"/>
  <c r="O83" i="34"/>
  <c r="I83" i="34"/>
  <c r="R83" i="34"/>
  <c r="P83" i="34"/>
  <c r="J83" i="34"/>
  <c r="S82" i="34"/>
  <c r="O82" i="34"/>
  <c r="I82" i="34"/>
  <c r="R82" i="34"/>
  <c r="P82" i="34"/>
  <c r="J82" i="34"/>
  <c r="S81" i="34"/>
  <c r="O81" i="34"/>
  <c r="I81" i="34"/>
  <c r="R81" i="34"/>
  <c r="P81" i="34"/>
  <c r="J81" i="34"/>
  <c r="S80" i="34"/>
  <c r="O80" i="34"/>
  <c r="I80" i="34"/>
  <c r="R80" i="34"/>
  <c r="P80" i="34"/>
  <c r="J80" i="34"/>
  <c r="S79" i="34"/>
  <c r="O79" i="34"/>
  <c r="I79" i="34"/>
  <c r="R79" i="34"/>
  <c r="P79" i="34"/>
  <c r="J79" i="34"/>
  <c r="M41" i="34"/>
  <c r="N41" i="34"/>
  <c r="O73" i="34"/>
  <c r="G41" i="34"/>
  <c r="H41" i="34"/>
  <c r="I73" i="34"/>
  <c r="Q73" i="34"/>
  <c r="K73" i="34"/>
  <c r="T73" i="34"/>
  <c r="S73" i="34"/>
  <c r="R73" i="34"/>
  <c r="P73" i="34"/>
  <c r="J73"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O72" i="34"/>
  <c r="I72" i="34"/>
  <c r="Q72" i="34"/>
  <c r="K72" i="34"/>
  <c r="T72" i="34"/>
  <c r="S72" i="34"/>
  <c r="R72" i="34"/>
  <c r="P72" i="34"/>
  <c r="J72" i="34"/>
  <c r="O71" i="34"/>
  <c r="I71" i="34"/>
  <c r="Q71" i="34"/>
  <c r="K71" i="34"/>
  <c r="T71" i="34"/>
  <c r="S71" i="34"/>
  <c r="R71" i="34"/>
  <c r="P71" i="34"/>
  <c r="J71" i="34"/>
  <c r="O70" i="34"/>
  <c r="I70" i="34"/>
  <c r="Q70" i="34"/>
  <c r="K70" i="34"/>
  <c r="T70" i="34"/>
  <c r="S70" i="34"/>
  <c r="R70" i="34"/>
  <c r="P70" i="34"/>
  <c r="J70" i="34"/>
  <c r="O69" i="34"/>
  <c r="I69" i="34"/>
  <c r="Q69" i="34"/>
  <c r="K69" i="34"/>
  <c r="T69" i="34"/>
  <c r="S69" i="34"/>
  <c r="R69" i="34"/>
  <c r="P69" i="34"/>
  <c r="J69" i="34"/>
  <c r="O68" i="34"/>
  <c r="I68" i="34"/>
  <c r="Q68" i="34"/>
  <c r="K68" i="34"/>
  <c r="T68" i="34"/>
  <c r="S68" i="34"/>
  <c r="R68" i="34"/>
  <c r="P68" i="34"/>
  <c r="J68" i="34"/>
  <c r="O67" i="34"/>
  <c r="I67" i="34"/>
  <c r="Q67" i="34"/>
  <c r="K67" i="34"/>
  <c r="T67" i="34"/>
  <c r="S67" i="34"/>
  <c r="R67" i="34"/>
  <c r="P67" i="34"/>
  <c r="J67" i="34"/>
  <c r="O66" i="34"/>
  <c r="I66" i="34"/>
  <c r="Q66" i="34"/>
  <c r="K66" i="34"/>
  <c r="T66" i="34"/>
  <c r="S66" i="34"/>
  <c r="R66" i="34"/>
  <c r="P66" i="34"/>
  <c r="J66" i="34"/>
  <c r="O65" i="34"/>
  <c r="I65" i="34"/>
  <c r="Q65" i="34"/>
  <c r="K65" i="34"/>
  <c r="T65" i="34"/>
  <c r="S65" i="34"/>
  <c r="R65" i="34"/>
  <c r="P65" i="34"/>
  <c r="J65" i="34"/>
  <c r="O64" i="34"/>
  <c r="I64" i="34"/>
  <c r="Q64" i="34"/>
  <c r="K64" i="34"/>
  <c r="T64" i="34"/>
  <c r="S64" i="34"/>
  <c r="R64" i="34"/>
  <c r="P64" i="34"/>
  <c r="J64" i="34"/>
  <c r="O63" i="34"/>
  <c r="I63" i="34"/>
  <c r="Q63" i="34"/>
  <c r="K63" i="34"/>
  <c r="T63" i="34"/>
  <c r="S63" i="34"/>
  <c r="R63" i="34"/>
  <c r="P63" i="34"/>
  <c r="J63" i="34"/>
  <c r="O62" i="34"/>
  <c r="I62" i="34"/>
  <c r="Q62" i="34"/>
  <c r="K62" i="34"/>
  <c r="T62" i="34"/>
  <c r="S62" i="34"/>
  <c r="R62" i="34"/>
  <c r="P62" i="34"/>
  <c r="J62" i="34"/>
  <c r="O61" i="34"/>
  <c r="I61" i="34"/>
  <c r="Q61" i="34"/>
  <c r="K61" i="34"/>
  <c r="T61" i="34"/>
  <c r="S61" i="34"/>
  <c r="R61" i="34"/>
  <c r="P61" i="34"/>
  <c r="J61" i="34"/>
  <c r="O60" i="34"/>
  <c r="I60" i="34"/>
  <c r="Q60" i="34"/>
  <c r="K60" i="34"/>
  <c r="T60" i="34"/>
  <c r="S60" i="34"/>
  <c r="R60" i="34"/>
  <c r="P60" i="34"/>
  <c r="J60" i="34"/>
  <c r="O59" i="34"/>
  <c r="I59" i="34"/>
  <c r="Q59" i="34"/>
  <c r="K59" i="34"/>
  <c r="T59" i="34"/>
  <c r="S59" i="34"/>
  <c r="R59" i="34"/>
  <c r="P59" i="34"/>
  <c r="J59" i="34"/>
  <c r="O58" i="34"/>
  <c r="I58" i="34"/>
  <c r="Q58" i="34"/>
  <c r="K58" i="34"/>
  <c r="T58" i="34"/>
  <c r="S58" i="34"/>
  <c r="R58" i="34"/>
  <c r="P58" i="34"/>
  <c r="J58" i="34"/>
  <c r="O57" i="34"/>
  <c r="I57" i="34"/>
  <c r="Q57" i="34"/>
  <c r="K57" i="34"/>
  <c r="T57" i="34"/>
  <c r="S57" i="34"/>
  <c r="R57" i="34"/>
  <c r="P57" i="34"/>
  <c r="J57" i="34"/>
  <c r="S56" i="34"/>
  <c r="R56" i="34"/>
  <c r="P56" i="34"/>
  <c r="J56" i="34"/>
  <c r="S55" i="34"/>
  <c r="R55" i="34"/>
  <c r="P55" i="34"/>
  <c r="J55" i="34"/>
  <c r="S54" i="34"/>
  <c r="R54" i="34"/>
  <c r="P54" i="34"/>
  <c r="J54" i="34"/>
  <c r="S53" i="34"/>
  <c r="R53" i="34"/>
  <c r="P53" i="34"/>
  <c r="J53" i="34"/>
  <c r="S52" i="34"/>
  <c r="R52" i="34"/>
  <c r="P52" i="34"/>
  <c r="J52" i="34"/>
  <c r="S51" i="34"/>
  <c r="R51" i="34"/>
  <c r="P51" i="34"/>
  <c r="J51" i="34"/>
  <c r="S50" i="34"/>
  <c r="R50" i="34"/>
  <c r="P50" i="34"/>
  <c r="J50" i="34"/>
  <c r="S49" i="34"/>
  <c r="R49" i="34"/>
  <c r="P49" i="34"/>
  <c r="J49" i="34"/>
  <c r="O48" i="34"/>
  <c r="I48" i="34"/>
  <c r="Q48" i="34"/>
  <c r="K48" i="34"/>
  <c r="T48" i="34"/>
  <c r="S48" i="34"/>
  <c r="R48" i="34"/>
  <c r="P48" i="34"/>
  <c r="J48" i="34"/>
  <c r="S47" i="34"/>
  <c r="R47" i="34"/>
  <c r="P47" i="34"/>
  <c r="J47" i="34"/>
  <c r="S46" i="34"/>
  <c r="R46" i="34"/>
  <c r="P46" i="34"/>
  <c r="J46" i="34"/>
  <c r="S45" i="34"/>
  <c r="R45" i="34"/>
  <c r="P45" i="34"/>
  <c r="J45" i="34"/>
  <c r="S44" i="34"/>
  <c r="R44" i="34"/>
  <c r="P44" i="34"/>
  <c r="J44" i="34"/>
  <c r="O38" i="34"/>
  <c r="I38" i="34"/>
  <c r="K38" i="34"/>
  <c r="Q38" i="34"/>
  <c r="T38" i="34"/>
  <c r="S38" i="34"/>
  <c r="R38" i="34"/>
  <c r="P38" i="34"/>
  <c r="J38"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O37" i="34"/>
  <c r="I37" i="34"/>
  <c r="K37" i="34"/>
  <c r="Q37" i="34"/>
  <c r="T37" i="34"/>
  <c r="S37" i="34"/>
  <c r="R37" i="34"/>
  <c r="P37" i="34"/>
  <c r="J37" i="34"/>
  <c r="O36" i="34"/>
  <c r="I36" i="34"/>
  <c r="K36" i="34"/>
  <c r="Q36" i="34"/>
  <c r="T36" i="34"/>
  <c r="S36" i="34"/>
  <c r="R36" i="34"/>
  <c r="P36" i="34"/>
  <c r="J36" i="34"/>
  <c r="O35" i="34"/>
  <c r="I35" i="34"/>
  <c r="K35" i="34"/>
  <c r="Q35" i="34"/>
  <c r="T35" i="34"/>
  <c r="S35" i="34"/>
  <c r="R35" i="34"/>
  <c r="P35" i="34"/>
  <c r="J35" i="34"/>
  <c r="O34" i="34"/>
  <c r="I34" i="34"/>
  <c r="K34" i="34"/>
  <c r="Q34" i="34"/>
  <c r="T34" i="34"/>
  <c r="S34" i="34"/>
  <c r="R34" i="34"/>
  <c r="P34" i="34"/>
  <c r="J34" i="34"/>
  <c r="O33" i="34"/>
  <c r="I33" i="34"/>
  <c r="K33" i="34"/>
  <c r="Q33" i="34"/>
  <c r="T33" i="34"/>
  <c r="S33" i="34"/>
  <c r="R33" i="34"/>
  <c r="P33" i="34"/>
  <c r="J33" i="34"/>
  <c r="O32" i="34"/>
  <c r="I32" i="34"/>
  <c r="K32" i="34"/>
  <c r="Q32" i="34"/>
  <c r="T32" i="34"/>
  <c r="S32" i="34"/>
  <c r="R32" i="34"/>
  <c r="P32" i="34"/>
  <c r="J32" i="34"/>
  <c r="O31" i="34"/>
  <c r="I31" i="34"/>
  <c r="K31" i="34"/>
  <c r="Q31" i="34"/>
  <c r="T31" i="34"/>
  <c r="S31" i="34"/>
  <c r="R31" i="34"/>
  <c r="P31" i="34"/>
  <c r="J31" i="34"/>
  <c r="O30" i="34"/>
  <c r="I30" i="34"/>
  <c r="K30" i="34"/>
  <c r="Q30" i="34"/>
  <c r="T30" i="34"/>
  <c r="S30" i="34"/>
  <c r="R30" i="34"/>
  <c r="P30" i="34"/>
  <c r="J30" i="34"/>
  <c r="O29" i="34"/>
  <c r="I29" i="34"/>
  <c r="K29" i="34"/>
  <c r="Q29" i="34"/>
  <c r="T29" i="34"/>
  <c r="S29" i="34"/>
  <c r="R29" i="34"/>
  <c r="P29" i="34"/>
  <c r="J29" i="34"/>
  <c r="O28" i="34"/>
  <c r="I28" i="34"/>
  <c r="K28" i="34"/>
  <c r="Q28" i="34"/>
  <c r="T28" i="34"/>
  <c r="S28" i="34"/>
  <c r="R28" i="34"/>
  <c r="P28" i="34"/>
  <c r="J28" i="34"/>
  <c r="O27" i="34"/>
  <c r="I27" i="34"/>
  <c r="K27" i="34"/>
  <c r="Q27" i="34"/>
  <c r="T27" i="34"/>
  <c r="S27" i="34"/>
  <c r="R27" i="34"/>
  <c r="P27" i="34"/>
  <c r="J27" i="34"/>
  <c r="O26" i="34"/>
  <c r="I26" i="34"/>
  <c r="K26" i="34"/>
  <c r="Q26" i="34"/>
  <c r="T26" i="34"/>
  <c r="S26" i="34"/>
  <c r="R26" i="34"/>
  <c r="P26" i="34"/>
  <c r="J26" i="34"/>
  <c r="O25" i="34"/>
  <c r="I25" i="34"/>
  <c r="K25" i="34"/>
  <c r="Q25" i="34"/>
  <c r="T25" i="34"/>
  <c r="S25" i="34"/>
  <c r="R25" i="34"/>
  <c r="P25" i="34"/>
  <c r="J25" i="34"/>
  <c r="O24" i="34"/>
  <c r="I24" i="34"/>
  <c r="K24" i="34"/>
  <c r="Q24" i="34"/>
  <c r="T24" i="34"/>
  <c r="S24" i="34"/>
  <c r="R24" i="34"/>
  <c r="P24" i="34"/>
  <c r="J24" i="34"/>
  <c r="S23" i="34"/>
  <c r="R23" i="34"/>
  <c r="P23" i="34"/>
  <c r="J23" i="34"/>
  <c r="S22" i="34"/>
  <c r="R22" i="34"/>
  <c r="P22" i="34"/>
  <c r="J22" i="34"/>
  <c r="S21" i="34"/>
  <c r="R21" i="34"/>
  <c r="P21" i="34"/>
  <c r="J21" i="34"/>
  <c r="S20" i="34"/>
  <c r="R20" i="34"/>
  <c r="P20" i="34"/>
  <c r="J20" i="34"/>
  <c r="S19" i="34"/>
  <c r="R19" i="34"/>
  <c r="P19" i="34"/>
  <c r="J19" i="34"/>
  <c r="S18" i="34"/>
  <c r="R18" i="34"/>
  <c r="P18" i="34"/>
  <c r="J18" i="34"/>
  <c r="S17" i="34"/>
  <c r="R17" i="34"/>
  <c r="P17" i="34"/>
  <c r="J17" i="34"/>
  <c r="S16" i="34"/>
  <c r="R16" i="34"/>
  <c r="P16" i="34"/>
  <c r="J16" i="34"/>
  <c r="S15" i="34"/>
  <c r="R15" i="34"/>
  <c r="P15" i="34"/>
  <c r="J15" i="34"/>
  <c r="S14" i="34"/>
  <c r="R14" i="34"/>
  <c r="P14" i="34"/>
  <c r="J14" i="34"/>
  <c r="S13" i="34"/>
  <c r="R13" i="34"/>
  <c r="P13" i="34"/>
  <c r="J13" i="34"/>
  <c r="S12" i="34"/>
  <c r="R12" i="34"/>
  <c r="P12" i="34"/>
  <c r="J12" i="34"/>
  <c r="S11" i="34"/>
  <c r="R11" i="34"/>
  <c r="P11" i="34"/>
  <c r="J11" i="34"/>
  <c r="S10" i="34"/>
  <c r="R10" i="34"/>
  <c r="P10" i="34"/>
  <c r="J10" i="34"/>
  <c r="S9" i="34"/>
  <c r="R9" i="34"/>
  <c r="P9" i="34"/>
  <c r="J9" i="34"/>
  <c r="O6" i="34"/>
  <c r="I6" i="34"/>
  <c r="S165" i="33"/>
  <c r="M111" i="33"/>
  <c r="N111" i="33"/>
  <c r="O165" i="33"/>
  <c r="G111" i="33"/>
  <c r="H111" i="33"/>
  <c r="I165" i="33"/>
  <c r="R165" i="33"/>
  <c r="P165" i="33"/>
  <c r="J165" i="33"/>
  <c r="A152" i="33"/>
  <c r="A153" i="33"/>
  <c r="A154" i="33"/>
  <c r="A155" i="33"/>
  <c r="A156" i="33"/>
  <c r="A157" i="33"/>
  <c r="A158" i="33"/>
  <c r="A159" i="33"/>
  <c r="A160" i="33"/>
  <c r="A161" i="33"/>
  <c r="A162" i="33"/>
  <c r="A163" i="33"/>
  <c r="A164" i="33"/>
  <c r="A165" i="33"/>
  <c r="S164" i="33"/>
  <c r="O164" i="33"/>
  <c r="I164" i="33"/>
  <c r="R164" i="33"/>
  <c r="P164" i="33"/>
  <c r="J164" i="33"/>
  <c r="S163" i="33"/>
  <c r="O163" i="33"/>
  <c r="I163" i="33"/>
  <c r="R163" i="33"/>
  <c r="P163" i="33"/>
  <c r="J163" i="33"/>
  <c r="S162" i="33"/>
  <c r="O162" i="33"/>
  <c r="I162" i="33"/>
  <c r="R162" i="33"/>
  <c r="P162" i="33"/>
  <c r="J162" i="33"/>
  <c r="S161" i="33"/>
  <c r="O161" i="33"/>
  <c r="I161" i="33"/>
  <c r="R161" i="33"/>
  <c r="P161" i="33"/>
  <c r="J161" i="33"/>
  <c r="S160" i="33"/>
  <c r="O160" i="33"/>
  <c r="I160" i="33"/>
  <c r="R160" i="33"/>
  <c r="P160" i="33"/>
  <c r="J160" i="33"/>
  <c r="S159" i="33"/>
  <c r="O159" i="33"/>
  <c r="I159" i="33"/>
  <c r="R159" i="33"/>
  <c r="P159" i="33"/>
  <c r="J159" i="33"/>
  <c r="S158" i="33"/>
  <c r="O158" i="33"/>
  <c r="I158" i="33"/>
  <c r="R158" i="33"/>
  <c r="P158" i="33"/>
  <c r="J158" i="33"/>
  <c r="S157" i="33"/>
  <c r="O157" i="33"/>
  <c r="I157" i="33"/>
  <c r="R157" i="33"/>
  <c r="P157" i="33"/>
  <c r="J157" i="33"/>
  <c r="S156" i="33"/>
  <c r="O156" i="33"/>
  <c r="I156" i="33"/>
  <c r="R156" i="33"/>
  <c r="P156" i="33"/>
  <c r="J156" i="33"/>
  <c r="S155" i="33"/>
  <c r="O155" i="33"/>
  <c r="I155" i="33"/>
  <c r="R155" i="33"/>
  <c r="P155" i="33"/>
  <c r="J155" i="33"/>
  <c r="S154" i="33"/>
  <c r="O154" i="33"/>
  <c r="I154" i="33"/>
  <c r="R154" i="33"/>
  <c r="P154" i="33"/>
  <c r="J154" i="33"/>
  <c r="S153" i="33"/>
  <c r="O153" i="33"/>
  <c r="I153" i="33"/>
  <c r="R153" i="33"/>
  <c r="P153" i="33"/>
  <c r="J153" i="33"/>
  <c r="S152" i="33"/>
  <c r="O152" i="33"/>
  <c r="I152" i="33"/>
  <c r="R152" i="33"/>
  <c r="P152" i="33"/>
  <c r="J152" i="33"/>
  <c r="S151" i="33"/>
  <c r="O151" i="33"/>
  <c r="I151" i="33"/>
  <c r="R151" i="33"/>
  <c r="P151" i="33"/>
  <c r="J151" i="33"/>
  <c r="S149" i="33"/>
  <c r="O149" i="33"/>
  <c r="I149" i="33"/>
  <c r="R149" i="33"/>
  <c r="P149" i="33"/>
  <c r="J149" i="33"/>
  <c r="A136" i="33"/>
  <c r="A137" i="33"/>
  <c r="A138" i="33"/>
  <c r="A139" i="33"/>
  <c r="A140" i="33"/>
  <c r="A141" i="33"/>
  <c r="A142" i="33"/>
  <c r="A143" i="33"/>
  <c r="A144" i="33"/>
  <c r="A145" i="33"/>
  <c r="A146" i="33"/>
  <c r="A147" i="33"/>
  <c r="A148" i="33"/>
  <c r="A149" i="33"/>
  <c r="S148" i="33"/>
  <c r="O148" i="33"/>
  <c r="I148" i="33"/>
  <c r="R148" i="33"/>
  <c r="P148" i="33"/>
  <c r="J148" i="33"/>
  <c r="S147" i="33"/>
  <c r="O147" i="33"/>
  <c r="I147" i="33"/>
  <c r="R147" i="33"/>
  <c r="P147" i="33"/>
  <c r="J147" i="33"/>
  <c r="S146" i="33"/>
  <c r="O146" i="33"/>
  <c r="I146" i="33"/>
  <c r="R146" i="33"/>
  <c r="P146" i="33"/>
  <c r="J146" i="33"/>
  <c r="S145" i="33"/>
  <c r="O145" i="33"/>
  <c r="I145" i="33"/>
  <c r="R145" i="33"/>
  <c r="P145" i="33"/>
  <c r="J145" i="33"/>
  <c r="S144" i="33"/>
  <c r="O144" i="33"/>
  <c r="I144" i="33"/>
  <c r="R144" i="33"/>
  <c r="P144" i="33"/>
  <c r="J144" i="33"/>
  <c r="S143" i="33"/>
  <c r="O143" i="33"/>
  <c r="I143" i="33"/>
  <c r="R143" i="33"/>
  <c r="P143" i="33"/>
  <c r="J143" i="33"/>
  <c r="S142" i="33"/>
  <c r="O142" i="33"/>
  <c r="I142" i="33"/>
  <c r="R142" i="33"/>
  <c r="P142" i="33"/>
  <c r="J142" i="33"/>
  <c r="S141" i="33"/>
  <c r="O141" i="33"/>
  <c r="I141" i="33"/>
  <c r="R141" i="33"/>
  <c r="P141" i="33"/>
  <c r="J141" i="33"/>
  <c r="S140" i="33"/>
  <c r="O140" i="33"/>
  <c r="I140" i="33"/>
  <c r="R140" i="33"/>
  <c r="P140" i="33"/>
  <c r="J140" i="33"/>
  <c r="S139" i="33"/>
  <c r="O139" i="33"/>
  <c r="I139" i="33"/>
  <c r="R139" i="33"/>
  <c r="P139" i="33"/>
  <c r="J139" i="33"/>
  <c r="S138" i="33"/>
  <c r="O138" i="33"/>
  <c r="I138" i="33"/>
  <c r="R138" i="33"/>
  <c r="P138" i="33"/>
  <c r="J138" i="33"/>
  <c r="S137" i="33"/>
  <c r="O137" i="33"/>
  <c r="I137" i="33"/>
  <c r="R137" i="33"/>
  <c r="P137" i="33"/>
  <c r="J137" i="33"/>
  <c r="S136" i="33"/>
  <c r="O136" i="33"/>
  <c r="I136" i="33"/>
  <c r="R136" i="33"/>
  <c r="P136" i="33"/>
  <c r="J136" i="33"/>
  <c r="S135" i="33"/>
  <c r="O135" i="33"/>
  <c r="I135" i="33"/>
  <c r="R135" i="33"/>
  <c r="P135" i="33"/>
  <c r="J135" i="33"/>
  <c r="S133" i="33"/>
  <c r="O133" i="33"/>
  <c r="I133" i="33"/>
  <c r="R133" i="33"/>
  <c r="P133" i="33"/>
  <c r="J133" i="33"/>
  <c r="A115" i="33"/>
  <c r="A116" i="33"/>
  <c r="A117" i="33"/>
  <c r="A118" i="33"/>
  <c r="A119" i="33"/>
  <c r="A120" i="33"/>
  <c r="A121" i="33"/>
  <c r="A122" i="33"/>
  <c r="A123" i="33"/>
  <c r="A124" i="33"/>
  <c r="A125" i="33"/>
  <c r="A126" i="33"/>
  <c r="A127" i="33"/>
  <c r="A128" i="33"/>
  <c r="A129" i="33"/>
  <c r="A130" i="33"/>
  <c r="A131" i="33"/>
  <c r="A132" i="33"/>
  <c r="A133" i="33"/>
  <c r="S132" i="33"/>
  <c r="O132" i="33"/>
  <c r="I132" i="33"/>
  <c r="R132" i="33"/>
  <c r="P132" i="33"/>
  <c r="J132" i="33"/>
  <c r="S131" i="33"/>
  <c r="O131" i="33"/>
  <c r="I131" i="33"/>
  <c r="R131" i="33"/>
  <c r="P131" i="33"/>
  <c r="J131" i="33"/>
  <c r="S130" i="33"/>
  <c r="O130" i="33"/>
  <c r="I130" i="33"/>
  <c r="R130" i="33"/>
  <c r="P130" i="33"/>
  <c r="J130" i="33"/>
  <c r="S129" i="33"/>
  <c r="O129" i="33"/>
  <c r="I129" i="33"/>
  <c r="R129" i="33"/>
  <c r="P129" i="33"/>
  <c r="J129" i="33"/>
  <c r="S128" i="33"/>
  <c r="O128" i="33"/>
  <c r="I128" i="33"/>
  <c r="R128" i="33"/>
  <c r="P128" i="33"/>
  <c r="J128" i="33"/>
  <c r="S127" i="33"/>
  <c r="O127" i="33"/>
  <c r="I127" i="33"/>
  <c r="R127" i="33"/>
  <c r="P127" i="33"/>
  <c r="J127" i="33"/>
  <c r="S126" i="33"/>
  <c r="O126" i="33"/>
  <c r="I126" i="33"/>
  <c r="R126" i="33"/>
  <c r="P126" i="33"/>
  <c r="J126" i="33"/>
  <c r="S125" i="33"/>
  <c r="O125" i="33"/>
  <c r="I125" i="33"/>
  <c r="R125" i="33"/>
  <c r="P125" i="33"/>
  <c r="J125" i="33"/>
  <c r="S124" i="33"/>
  <c r="O124" i="33"/>
  <c r="I124" i="33"/>
  <c r="R124" i="33"/>
  <c r="P124" i="33"/>
  <c r="J124" i="33"/>
  <c r="S123" i="33"/>
  <c r="O123" i="33"/>
  <c r="I123" i="33"/>
  <c r="R123" i="33"/>
  <c r="P123" i="33"/>
  <c r="J123" i="33"/>
  <c r="S122" i="33"/>
  <c r="O122" i="33"/>
  <c r="I122" i="33"/>
  <c r="R122" i="33"/>
  <c r="P122" i="33"/>
  <c r="J122" i="33"/>
  <c r="S121" i="33"/>
  <c r="O121" i="33"/>
  <c r="I121" i="33"/>
  <c r="R121" i="33"/>
  <c r="P121" i="33"/>
  <c r="J121" i="33"/>
  <c r="S120" i="33"/>
  <c r="O120" i="33"/>
  <c r="I120" i="33"/>
  <c r="R120" i="33"/>
  <c r="P120" i="33"/>
  <c r="J120" i="33"/>
  <c r="S119" i="33"/>
  <c r="O119" i="33"/>
  <c r="I119" i="33"/>
  <c r="R119" i="33"/>
  <c r="P119" i="33"/>
  <c r="J119" i="33"/>
  <c r="S118" i="33"/>
  <c r="O118" i="33"/>
  <c r="I118" i="33"/>
  <c r="R118" i="33"/>
  <c r="P118" i="33"/>
  <c r="J118" i="33"/>
  <c r="S117" i="33"/>
  <c r="O117" i="33"/>
  <c r="I117" i="33"/>
  <c r="R117" i="33"/>
  <c r="P117" i="33"/>
  <c r="J117" i="33"/>
  <c r="S116" i="33"/>
  <c r="O116" i="33"/>
  <c r="I116" i="33"/>
  <c r="R116" i="33"/>
  <c r="P116" i="33"/>
  <c r="J116" i="33"/>
  <c r="S115" i="33"/>
  <c r="O115" i="33"/>
  <c r="I115" i="33"/>
  <c r="R115" i="33"/>
  <c r="P115" i="33"/>
  <c r="J115" i="33"/>
  <c r="S114" i="33"/>
  <c r="O114" i="33"/>
  <c r="I114" i="33"/>
  <c r="R114" i="33"/>
  <c r="P114" i="33"/>
  <c r="J114" i="33"/>
  <c r="S108" i="33"/>
  <c r="M76" i="33"/>
  <c r="N76" i="33"/>
  <c r="O108" i="33"/>
  <c r="G76" i="33"/>
  <c r="H76" i="33"/>
  <c r="I108" i="33"/>
  <c r="R108" i="33"/>
  <c r="P108" i="33"/>
  <c r="J108"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S107" i="33"/>
  <c r="O107" i="33"/>
  <c r="I107" i="33"/>
  <c r="R107" i="33"/>
  <c r="P107" i="33"/>
  <c r="J107" i="33"/>
  <c r="S106" i="33"/>
  <c r="O106" i="33"/>
  <c r="I106" i="33"/>
  <c r="R106" i="33"/>
  <c r="P106" i="33"/>
  <c r="J106" i="33"/>
  <c r="S105" i="33"/>
  <c r="O105" i="33"/>
  <c r="I105" i="33"/>
  <c r="R105" i="33"/>
  <c r="P105" i="33"/>
  <c r="J105" i="33"/>
  <c r="S104" i="33"/>
  <c r="O104" i="33"/>
  <c r="I104" i="33"/>
  <c r="R104" i="33"/>
  <c r="P104" i="33"/>
  <c r="J104" i="33"/>
  <c r="S103" i="33"/>
  <c r="O103" i="33"/>
  <c r="I103" i="33"/>
  <c r="R103" i="33"/>
  <c r="P103" i="33"/>
  <c r="J103" i="33"/>
  <c r="S102" i="33"/>
  <c r="O102" i="33"/>
  <c r="I102" i="33"/>
  <c r="R102" i="33"/>
  <c r="P102" i="33"/>
  <c r="J102" i="33"/>
  <c r="S101" i="33"/>
  <c r="O101" i="33"/>
  <c r="I101" i="33"/>
  <c r="R101" i="33"/>
  <c r="P101" i="33"/>
  <c r="J101" i="33"/>
  <c r="S100" i="33"/>
  <c r="O100" i="33"/>
  <c r="I100" i="33"/>
  <c r="R100" i="33"/>
  <c r="P100" i="33"/>
  <c r="J100" i="33"/>
  <c r="S99" i="33"/>
  <c r="O99" i="33"/>
  <c r="I99" i="33"/>
  <c r="R99" i="33"/>
  <c r="P99" i="33"/>
  <c r="J99" i="33"/>
  <c r="S98" i="33"/>
  <c r="O98" i="33"/>
  <c r="I98" i="33"/>
  <c r="R98" i="33"/>
  <c r="P98" i="33"/>
  <c r="J98" i="33"/>
  <c r="S97" i="33"/>
  <c r="O97" i="33"/>
  <c r="I97" i="33"/>
  <c r="R97" i="33"/>
  <c r="P97" i="33"/>
  <c r="J97" i="33"/>
  <c r="S96" i="33"/>
  <c r="O96" i="33"/>
  <c r="I96" i="33"/>
  <c r="R96" i="33"/>
  <c r="P96" i="33"/>
  <c r="J96" i="33"/>
  <c r="S95" i="33"/>
  <c r="O95" i="33"/>
  <c r="I95" i="33"/>
  <c r="R95" i="33"/>
  <c r="P95" i="33"/>
  <c r="J95" i="33"/>
  <c r="S94" i="33"/>
  <c r="O94" i="33"/>
  <c r="I94" i="33"/>
  <c r="R94" i="33"/>
  <c r="P94" i="33"/>
  <c r="J94" i="33"/>
  <c r="S93" i="33"/>
  <c r="O93" i="33"/>
  <c r="I93" i="33"/>
  <c r="R93" i="33"/>
  <c r="P93" i="33"/>
  <c r="J93" i="33"/>
  <c r="S92" i="33"/>
  <c r="O92" i="33"/>
  <c r="I92" i="33"/>
  <c r="R92" i="33"/>
  <c r="P92" i="33"/>
  <c r="J92" i="33"/>
  <c r="S91" i="33"/>
  <c r="O91" i="33"/>
  <c r="I91" i="33"/>
  <c r="R91" i="33"/>
  <c r="P91" i="33"/>
  <c r="J91" i="33"/>
  <c r="S90" i="33"/>
  <c r="O90" i="33"/>
  <c r="I90" i="33"/>
  <c r="R90" i="33"/>
  <c r="P90" i="33"/>
  <c r="J90" i="33"/>
  <c r="S89" i="33"/>
  <c r="O89" i="33"/>
  <c r="I89" i="33"/>
  <c r="R89" i="33"/>
  <c r="P89" i="33"/>
  <c r="J89" i="33"/>
  <c r="S88" i="33"/>
  <c r="O88" i="33"/>
  <c r="I88" i="33"/>
  <c r="R88" i="33"/>
  <c r="P88" i="33"/>
  <c r="J88" i="33"/>
  <c r="S87" i="33"/>
  <c r="O87" i="33"/>
  <c r="I87" i="33"/>
  <c r="R87" i="33"/>
  <c r="P87" i="33"/>
  <c r="J87" i="33"/>
  <c r="S86" i="33"/>
  <c r="O86" i="33"/>
  <c r="I86" i="33"/>
  <c r="R86" i="33"/>
  <c r="P86" i="33"/>
  <c r="J86" i="33"/>
  <c r="S85" i="33"/>
  <c r="O85" i="33"/>
  <c r="I85" i="33"/>
  <c r="R85" i="33"/>
  <c r="P85" i="33"/>
  <c r="J85" i="33"/>
  <c r="S84" i="33"/>
  <c r="O84" i="33"/>
  <c r="I84" i="33"/>
  <c r="R84" i="33"/>
  <c r="P84" i="33"/>
  <c r="J84" i="33"/>
  <c r="S83" i="33"/>
  <c r="O83" i="33"/>
  <c r="I83" i="33"/>
  <c r="R83" i="33"/>
  <c r="P83" i="33"/>
  <c r="J83" i="33"/>
  <c r="S82" i="33"/>
  <c r="O82" i="33"/>
  <c r="I82" i="33"/>
  <c r="R82" i="33"/>
  <c r="P82" i="33"/>
  <c r="J82" i="33"/>
  <c r="S81" i="33"/>
  <c r="O81" i="33"/>
  <c r="I81" i="33"/>
  <c r="R81" i="33"/>
  <c r="P81" i="33"/>
  <c r="J81" i="33"/>
  <c r="S80" i="33"/>
  <c r="O80" i="33"/>
  <c r="I80" i="33"/>
  <c r="R80" i="33"/>
  <c r="P80" i="33"/>
  <c r="J80" i="33"/>
  <c r="S79" i="33"/>
  <c r="O79" i="33"/>
  <c r="I79" i="33"/>
  <c r="R79" i="33"/>
  <c r="P79" i="33"/>
  <c r="J79" i="33"/>
  <c r="M41" i="33"/>
  <c r="N41" i="33"/>
  <c r="O73" i="33"/>
  <c r="G41" i="33"/>
  <c r="H41" i="33"/>
  <c r="I73" i="33"/>
  <c r="Q73" i="33"/>
  <c r="K73" i="33"/>
  <c r="T73" i="33"/>
  <c r="S73" i="33"/>
  <c r="R73" i="33"/>
  <c r="P73" i="33"/>
  <c r="J73"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O72" i="33"/>
  <c r="I72" i="33"/>
  <c r="Q72" i="33"/>
  <c r="K72" i="33"/>
  <c r="T72" i="33"/>
  <c r="S72" i="33"/>
  <c r="R72" i="33"/>
  <c r="P72" i="33"/>
  <c r="J72" i="33"/>
  <c r="O71" i="33"/>
  <c r="I71" i="33"/>
  <c r="Q71" i="33"/>
  <c r="K71" i="33"/>
  <c r="T71" i="33"/>
  <c r="S71" i="33"/>
  <c r="R71" i="33"/>
  <c r="P71" i="33"/>
  <c r="J71" i="33"/>
  <c r="O70" i="33"/>
  <c r="I70" i="33"/>
  <c r="Q70" i="33"/>
  <c r="K70" i="33"/>
  <c r="T70" i="33"/>
  <c r="S70" i="33"/>
  <c r="R70" i="33"/>
  <c r="P70" i="33"/>
  <c r="J70" i="33"/>
  <c r="O69" i="33"/>
  <c r="I69" i="33"/>
  <c r="Q69" i="33"/>
  <c r="K69" i="33"/>
  <c r="T69" i="33"/>
  <c r="S69" i="33"/>
  <c r="R69" i="33"/>
  <c r="P69" i="33"/>
  <c r="J69" i="33"/>
  <c r="O68" i="33"/>
  <c r="I68" i="33"/>
  <c r="Q68" i="33"/>
  <c r="K68" i="33"/>
  <c r="T68" i="33"/>
  <c r="S68" i="33"/>
  <c r="R68" i="33"/>
  <c r="P68" i="33"/>
  <c r="J68" i="33"/>
  <c r="O67" i="33"/>
  <c r="I67" i="33"/>
  <c r="Q67" i="33"/>
  <c r="K67" i="33"/>
  <c r="T67" i="33"/>
  <c r="S67" i="33"/>
  <c r="R67" i="33"/>
  <c r="P67" i="33"/>
  <c r="J67" i="33"/>
  <c r="O66" i="33"/>
  <c r="I66" i="33"/>
  <c r="Q66" i="33"/>
  <c r="K66" i="33"/>
  <c r="T66" i="33"/>
  <c r="S66" i="33"/>
  <c r="R66" i="33"/>
  <c r="P66" i="33"/>
  <c r="J66" i="33"/>
  <c r="O65" i="33"/>
  <c r="I65" i="33"/>
  <c r="Q65" i="33"/>
  <c r="K65" i="33"/>
  <c r="T65" i="33"/>
  <c r="S65" i="33"/>
  <c r="R65" i="33"/>
  <c r="P65" i="33"/>
  <c r="J65" i="33"/>
  <c r="O64" i="33"/>
  <c r="I64" i="33"/>
  <c r="Q64" i="33"/>
  <c r="K64" i="33"/>
  <c r="T64" i="33"/>
  <c r="S64" i="33"/>
  <c r="R64" i="33"/>
  <c r="P64" i="33"/>
  <c r="J64" i="33"/>
  <c r="O63" i="33"/>
  <c r="I63" i="33"/>
  <c r="Q63" i="33"/>
  <c r="K63" i="33"/>
  <c r="T63" i="33"/>
  <c r="S63" i="33"/>
  <c r="R63" i="33"/>
  <c r="P63" i="33"/>
  <c r="J63" i="33"/>
  <c r="O62" i="33"/>
  <c r="I62" i="33"/>
  <c r="Q62" i="33"/>
  <c r="K62" i="33"/>
  <c r="T62" i="33"/>
  <c r="S62" i="33"/>
  <c r="R62" i="33"/>
  <c r="P62" i="33"/>
  <c r="J62" i="33"/>
  <c r="O61" i="33"/>
  <c r="I61" i="33"/>
  <c r="Q61" i="33"/>
  <c r="K61" i="33"/>
  <c r="T61" i="33"/>
  <c r="S61" i="33"/>
  <c r="R61" i="33"/>
  <c r="P61" i="33"/>
  <c r="J61" i="33"/>
  <c r="O60" i="33"/>
  <c r="I60" i="33"/>
  <c r="Q60" i="33"/>
  <c r="K60" i="33"/>
  <c r="T60" i="33"/>
  <c r="S60" i="33"/>
  <c r="R60" i="33"/>
  <c r="P60" i="33"/>
  <c r="J60" i="33"/>
  <c r="O59" i="33"/>
  <c r="I59" i="33"/>
  <c r="Q59" i="33"/>
  <c r="K59" i="33"/>
  <c r="T59" i="33"/>
  <c r="S59" i="33"/>
  <c r="R59" i="33"/>
  <c r="P59" i="33"/>
  <c r="J59" i="33"/>
  <c r="O58" i="33"/>
  <c r="I58" i="33"/>
  <c r="Q58" i="33"/>
  <c r="K58" i="33"/>
  <c r="T58" i="33"/>
  <c r="S58" i="33"/>
  <c r="R58" i="33"/>
  <c r="P58" i="33"/>
  <c r="J58" i="33"/>
  <c r="O57" i="33"/>
  <c r="I57" i="33"/>
  <c r="Q57" i="33"/>
  <c r="K57" i="33"/>
  <c r="T57" i="33"/>
  <c r="S57" i="33"/>
  <c r="R57" i="33"/>
  <c r="P57" i="33"/>
  <c r="J57" i="33"/>
  <c r="O56" i="33"/>
  <c r="I56" i="33"/>
  <c r="Q56" i="33"/>
  <c r="K56" i="33"/>
  <c r="T56" i="33"/>
  <c r="S56" i="33"/>
  <c r="R56" i="33"/>
  <c r="P56" i="33"/>
  <c r="J56" i="33"/>
  <c r="O55" i="33"/>
  <c r="I55" i="33"/>
  <c r="Q55" i="33"/>
  <c r="K55" i="33"/>
  <c r="T55" i="33"/>
  <c r="S55" i="33"/>
  <c r="R55" i="33"/>
  <c r="P55" i="33"/>
  <c r="J55" i="33"/>
  <c r="S54" i="33"/>
  <c r="R54" i="33"/>
  <c r="P54" i="33"/>
  <c r="J54" i="33"/>
  <c r="S53" i="33"/>
  <c r="R53" i="33"/>
  <c r="P53" i="33"/>
  <c r="J53" i="33"/>
  <c r="O52" i="33"/>
  <c r="I52" i="33"/>
  <c r="Q52" i="33"/>
  <c r="K52" i="33"/>
  <c r="T52" i="33"/>
  <c r="S52" i="33"/>
  <c r="R52" i="33"/>
  <c r="P52" i="33"/>
  <c r="J52" i="33"/>
  <c r="O51" i="33"/>
  <c r="I51" i="33"/>
  <c r="Q51" i="33"/>
  <c r="K51" i="33"/>
  <c r="T51" i="33"/>
  <c r="S51" i="33"/>
  <c r="R51" i="33"/>
  <c r="P51" i="33"/>
  <c r="J51" i="33"/>
  <c r="S50" i="33"/>
  <c r="R50" i="33"/>
  <c r="P50" i="33"/>
  <c r="J50" i="33"/>
  <c r="O49" i="33"/>
  <c r="I49" i="33"/>
  <c r="Q49" i="33"/>
  <c r="K49" i="33"/>
  <c r="T49" i="33"/>
  <c r="S49" i="33"/>
  <c r="R49" i="33"/>
  <c r="P49" i="33"/>
  <c r="J49" i="33"/>
  <c r="S48" i="33"/>
  <c r="R48" i="33"/>
  <c r="P48" i="33"/>
  <c r="J48" i="33"/>
  <c r="O47" i="33"/>
  <c r="I47" i="33"/>
  <c r="Q47" i="33"/>
  <c r="K47" i="33"/>
  <c r="T47" i="33"/>
  <c r="S47" i="33"/>
  <c r="R47" i="33"/>
  <c r="P47" i="33"/>
  <c r="J47" i="33"/>
  <c r="S46" i="33"/>
  <c r="R46" i="33"/>
  <c r="P46" i="33"/>
  <c r="J46" i="33"/>
  <c r="S45" i="33"/>
  <c r="R45" i="33"/>
  <c r="P45" i="33"/>
  <c r="J45" i="33"/>
  <c r="S44" i="33"/>
  <c r="R44" i="33"/>
  <c r="P44" i="33"/>
  <c r="J44" i="33"/>
  <c r="O38" i="33"/>
  <c r="I38" i="33"/>
  <c r="K38" i="33"/>
  <c r="Q38" i="33"/>
  <c r="T38" i="33"/>
  <c r="S38" i="33"/>
  <c r="R38" i="33"/>
  <c r="P38" i="33"/>
  <c r="J38"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O37" i="33"/>
  <c r="I37" i="33"/>
  <c r="K37" i="33"/>
  <c r="Q37" i="33"/>
  <c r="T37" i="33"/>
  <c r="S37" i="33"/>
  <c r="R37" i="33"/>
  <c r="P37" i="33"/>
  <c r="J37" i="33"/>
  <c r="O36" i="33"/>
  <c r="I36" i="33"/>
  <c r="K36" i="33"/>
  <c r="Q36" i="33"/>
  <c r="T36" i="33"/>
  <c r="S36" i="33"/>
  <c r="R36" i="33"/>
  <c r="P36" i="33"/>
  <c r="J36" i="33"/>
  <c r="O35" i="33"/>
  <c r="I35" i="33"/>
  <c r="K35" i="33"/>
  <c r="Q35" i="33"/>
  <c r="T35" i="33"/>
  <c r="S35" i="33"/>
  <c r="R35" i="33"/>
  <c r="P35" i="33"/>
  <c r="J35" i="33"/>
  <c r="O34" i="33"/>
  <c r="I34" i="33"/>
  <c r="K34" i="33"/>
  <c r="Q34" i="33"/>
  <c r="T34" i="33"/>
  <c r="S34" i="33"/>
  <c r="R34" i="33"/>
  <c r="P34" i="33"/>
  <c r="J34" i="33"/>
  <c r="O33" i="33"/>
  <c r="I33" i="33"/>
  <c r="K33" i="33"/>
  <c r="Q33" i="33"/>
  <c r="T33" i="33"/>
  <c r="S33" i="33"/>
  <c r="R33" i="33"/>
  <c r="P33" i="33"/>
  <c r="J33" i="33"/>
  <c r="O32" i="33"/>
  <c r="I32" i="33"/>
  <c r="K32" i="33"/>
  <c r="Q32" i="33"/>
  <c r="T32" i="33"/>
  <c r="S32" i="33"/>
  <c r="R32" i="33"/>
  <c r="P32" i="33"/>
  <c r="J32" i="33"/>
  <c r="O31" i="33"/>
  <c r="I31" i="33"/>
  <c r="K31" i="33"/>
  <c r="Q31" i="33"/>
  <c r="T31" i="33"/>
  <c r="S31" i="33"/>
  <c r="R31" i="33"/>
  <c r="P31" i="33"/>
  <c r="J31" i="33"/>
  <c r="O30" i="33"/>
  <c r="I30" i="33"/>
  <c r="K30" i="33"/>
  <c r="Q30" i="33"/>
  <c r="T30" i="33"/>
  <c r="S30" i="33"/>
  <c r="R30" i="33"/>
  <c r="P30" i="33"/>
  <c r="J30" i="33"/>
  <c r="O29" i="33"/>
  <c r="I29" i="33"/>
  <c r="K29" i="33"/>
  <c r="Q29" i="33"/>
  <c r="T29" i="33"/>
  <c r="S29" i="33"/>
  <c r="R29" i="33"/>
  <c r="P29" i="33"/>
  <c r="J29" i="33"/>
  <c r="O28" i="33"/>
  <c r="I28" i="33"/>
  <c r="K28" i="33"/>
  <c r="Q28" i="33"/>
  <c r="T28" i="33"/>
  <c r="S28" i="33"/>
  <c r="R28" i="33"/>
  <c r="P28" i="33"/>
  <c r="J28" i="33"/>
  <c r="O27" i="33"/>
  <c r="I27" i="33"/>
  <c r="K27" i="33"/>
  <c r="Q27" i="33"/>
  <c r="T27" i="33"/>
  <c r="S27" i="33"/>
  <c r="R27" i="33"/>
  <c r="P27" i="33"/>
  <c r="J27" i="33"/>
  <c r="O26" i="33"/>
  <c r="I26" i="33"/>
  <c r="K26" i="33"/>
  <c r="Q26" i="33"/>
  <c r="T26" i="33"/>
  <c r="S26" i="33"/>
  <c r="R26" i="33"/>
  <c r="P26" i="33"/>
  <c r="J26" i="33"/>
  <c r="O25" i="33"/>
  <c r="I25" i="33"/>
  <c r="K25" i="33"/>
  <c r="Q25" i="33"/>
  <c r="T25" i="33"/>
  <c r="S25" i="33"/>
  <c r="R25" i="33"/>
  <c r="P25" i="33"/>
  <c r="J25" i="33"/>
  <c r="O24" i="33"/>
  <c r="I24" i="33"/>
  <c r="K24" i="33"/>
  <c r="Q24" i="33"/>
  <c r="T24" i="33"/>
  <c r="S24" i="33"/>
  <c r="R24" i="33"/>
  <c r="P24" i="33"/>
  <c r="J24" i="33"/>
  <c r="O23" i="33"/>
  <c r="I23" i="33"/>
  <c r="K23" i="33"/>
  <c r="Q23" i="33"/>
  <c r="T23" i="33"/>
  <c r="S23" i="33"/>
  <c r="R23" i="33"/>
  <c r="P23" i="33"/>
  <c r="J23" i="33"/>
  <c r="O22" i="33"/>
  <c r="I22" i="33"/>
  <c r="K22" i="33"/>
  <c r="Q22" i="33"/>
  <c r="T22" i="33"/>
  <c r="S22" i="33"/>
  <c r="R22" i="33"/>
  <c r="P22" i="33"/>
  <c r="J22" i="33"/>
  <c r="O21" i="33"/>
  <c r="I21" i="33"/>
  <c r="K21" i="33"/>
  <c r="Q21" i="33"/>
  <c r="T21" i="33"/>
  <c r="S21" i="33"/>
  <c r="R21" i="33"/>
  <c r="P21" i="33"/>
  <c r="J21" i="33"/>
  <c r="O20" i="33"/>
  <c r="I20" i="33"/>
  <c r="K20" i="33"/>
  <c r="Q20" i="33"/>
  <c r="T20" i="33"/>
  <c r="S20" i="33"/>
  <c r="R20" i="33"/>
  <c r="P20" i="33"/>
  <c r="J20" i="33"/>
  <c r="S19" i="33"/>
  <c r="R19" i="33"/>
  <c r="P19" i="33"/>
  <c r="J19" i="33"/>
  <c r="S18" i="33"/>
  <c r="R18" i="33"/>
  <c r="P18" i="33"/>
  <c r="J18" i="33"/>
  <c r="S17" i="33"/>
  <c r="R17" i="33"/>
  <c r="P17" i="33"/>
  <c r="J17" i="33"/>
  <c r="S16" i="33"/>
  <c r="R16" i="33"/>
  <c r="P16" i="33"/>
  <c r="J16" i="33"/>
  <c r="O15" i="33"/>
  <c r="I15" i="33"/>
  <c r="K15" i="33"/>
  <c r="Q15" i="33"/>
  <c r="T15" i="33"/>
  <c r="S15" i="33"/>
  <c r="R15" i="33"/>
  <c r="P15" i="33"/>
  <c r="J15" i="33"/>
  <c r="S14" i="33"/>
  <c r="R14" i="33"/>
  <c r="P14" i="33"/>
  <c r="J14" i="33"/>
  <c r="S13" i="33"/>
  <c r="R13" i="33"/>
  <c r="P13" i="33"/>
  <c r="J13" i="33"/>
  <c r="S12" i="33"/>
  <c r="R12" i="33"/>
  <c r="P12" i="33"/>
  <c r="J12" i="33"/>
  <c r="S11" i="33"/>
  <c r="R11" i="33"/>
  <c r="P11" i="33"/>
  <c r="J11" i="33"/>
  <c r="S10" i="33"/>
  <c r="R10" i="33"/>
  <c r="P10" i="33"/>
  <c r="J10" i="33"/>
  <c r="S9" i="33"/>
  <c r="R9" i="33"/>
  <c r="P9" i="33"/>
  <c r="J9" i="33"/>
  <c r="O6" i="33"/>
  <c r="I6" i="33"/>
  <c r="S165" i="32"/>
  <c r="M111" i="32"/>
  <c r="N111" i="32"/>
  <c r="O165" i="32"/>
  <c r="G111" i="32"/>
  <c r="H111" i="32"/>
  <c r="I165" i="32"/>
  <c r="R165" i="32"/>
  <c r="P165" i="32"/>
  <c r="J165" i="32"/>
  <c r="A152" i="32"/>
  <c r="A153" i="32"/>
  <c r="A154" i="32"/>
  <c r="A155" i="32"/>
  <c r="A156" i="32"/>
  <c r="A157" i="32"/>
  <c r="A158" i="32"/>
  <c r="A159" i="32"/>
  <c r="A160" i="32"/>
  <c r="A161" i="32"/>
  <c r="A162" i="32"/>
  <c r="A163" i="32"/>
  <c r="A164" i="32"/>
  <c r="A165" i="32"/>
  <c r="S164" i="32"/>
  <c r="O164" i="32"/>
  <c r="I164" i="32"/>
  <c r="R164" i="32"/>
  <c r="P164" i="32"/>
  <c r="J164" i="32"/>
  <c r="S163" i="32"/>
  <c r="O163" i="32"/>
  <c r="I163" i="32"/>
  <c r="R163" i="32"/>
  <c r="P163" i="32"/>
  <c r="J163" i="32"/>
  <c r="S162" i="32"/>
  <c r="O162" i="32"/>
  <c r="I162" i="32"/>
  <c r="R162" i="32"/>
  <c r="P162" i="32"/>
  <c r="J162" i="32"/>
  <c r="S161" i="32"/>
  <c r="O161" i="32"/>
  <c r="I161" i="32"/>
  <c r="R161" i="32"/>
  <c r="P161" i="32"/>
  <c r="J161" i="32"/>
  <c r="S160" i="32"/>
  <c r="O160" i="32"/>
  <c r="I160" i="32"/>
  <c r="R160" i="32"/>
  <c r="P160" i="32"/>
  <c r="J160" i="32"/>
  <c r="S159" i="32"/>
  <c r="O159" i="32"/>
  <c r="I159" i="32"/>
  <c r="R159" i="32"/>
  <c r="P159" i="32"/>
  <c r="J159" i="32"/>
  <c r="S158" i="32"/>
  <c r="O158" i="32"/>
  <c r="I158" i="32"/>
  <c r="R158" i="32"/>
  <c r="P158" i="32"/>
  <c r="J158" i="32"/>
  <c r="S157" i="32"/>
  <c r="O157" i="32"/>
  <c r="I157" i="32"/>
  <c r="R157" i="32"/>
  <c r="P157" i="32"/>
  <c r="J157" i="32"/>
  <c r="S156" i="32"/>
  <c r="O156" i="32"/>
  <c r="I156" i="32"/>
  <c r="R156" i="32"/>
  <c r="P156" i="32"/>
  <c r="J156" i="32"/>
  <c r="S155" i="32"/>
  <c r="O155" i="32"/>
  <c r="I155" i="32"/>
  <c r="R155" i="32"/>
  <c r="P155" i="32"/>
  <c r="J155" i="32"/>
  <c r="S154" i="32"/>
  <c r="O154" i="32"/>
  <c r="I154" i="32"/>
  <c r="R154" i="32"/>
  <c r="P154" i="32"/>
  <c r="J154" i="32"/>
  <c r="S153" i="32"/>
  <c r="O153" i="32"/>
  <c r="I153" i="32"/>
  <c r="R153" i="32"/>
  <c r="P153" i="32"/>
  <c r="J153" i="32"/>
  <c r="S152" i="32"/>
  <c r="O152" i="32"/>
  <c r="I152" i="32"/>
  <c r="R152" i="32"/>
  <c r="P152" i="32"/>
  <c r="J152" i="32"/>
  <c r="S151" i="32"/>
  <c r="O151" i="32"/>
  <c r="I151" i="32"/>
  <c r="R151" i="32"/>
  <c r="P151" i="32"/>
  <c r="J151" i="32"/>
  <c r="S149" i="32"/>
  <c r="O149" i="32"/>
  <c r="I149" i="32"/>
  <c r="R149" i="32"/>
  <c r="P149" i="32"/>
  <c r="J149" i="32"/>
  <c r="A136" i="32"/>
  <c r="A137" i="32"/>
  <c r="A138" i="32"/>
  <c r="A139" i="32"/>
  <c r="A140" i="32"/>
  <c r="A141" i="32"/>
  <c r="A142" i="32"/>
  <c r="A143" i="32"/>
  <c r="A144" i="32"/>
  <c r="A145" i="32"/>
  <c r="A146" i="32"/>
  <c r="A147" i="32"/>
  <c r="A148" i="32"/>
  <c r="A149" i="32"/>
  <c r="S148" i="32"/>
  <c r="O148" i="32"/>
  <c r="I148" i="32"/>
  <c r="R148" i="32"/>
  <c r="P148" i="32"/>
  <c r="J148" i="32"/>
  <c r="S147" i="32"/>
  <c r="O147" i="32"/>
  <c r="I147" i="32"/>
  <c r="R147" i="32"/>
  <c r="P147" i="32"/>
  <c r="J147" i="32"/>
  <c r="S146" i="32"/>
  <c r="O146" i="32"/>
  <c r="I146" i="32"/>
  <c r="R146" i="32"/>
  <c r="P146" i="32"/>
  <c r="J146" i="32"/>
  <c r="S145" i="32"/>
  <c r="O145" i="32"/>
  <c r="I145" i="32"/>
  <c r="R145" i="32"/>
  <c r="P145" i="32"/>
  <c r="J145" i="32"/>
  <c r="S144" i="32"/>
  <c r="O144" i="32"/>
  <c r="I144" i="32"/>
  <c r="R144" i="32"/>
  <c r="P144" i="32"/>
  <c r="J144" i="32"/>
  <c r="S143" i="32"/>
  <c r="O143" i="32"/>
  <c r="I143" i="32"/>
  <c r="R143" i="32"/>
  <c r="P143" i="32"/>
  <c r="J143" i="32"/>
  <c r="S142" i="32"/>
  <c r="O142" i="32"/>
  <c r="I142" i="32"/>
  <c r="R142" i="32"/>
  <c r="P142" i="32"/>
  <c r="J142" i="32"/>
  <c r="S141" i="32"/>
  <c r="O141" i="32"/>
  <c r="I141" i="32"/>
  <c r="R141" i="32"/>
  <c r="P141" i="32"/>
  <c r="J141" i="32"/>
  <c r="S140" i="32"/>
  <c r="O140" i="32"/>
  <c r="I140" i="32"/>
  <c r="R140" i="32"/>
  <c r="P140" i="32"/>
  <c r="J140" i="32"/>
  <c r="S139" i="32"/>
  <c r="O139" i="32"/>
  <c r="I139" i="32"/>
  <c r="R139" i="32"/>
  <c r="P139" i="32"/>
  <c r="J139" i="32"/>
  <c r="S138" i="32"/>
  <c r="O138" i="32"/>
  <c r="I138" i="32"/>
  <c r="R138" i="32"/>
  <c r="P138" i="32"/>
  <c r="J138" i="32"/>
  <c r="S137" i="32"/>
  <c r="O137" i="32"/>
  <c r="I137" i="32"/>
  <c r="R137" i="32"/>
  <c r="P137" i="32"/>
  <c r="J137" i="32"/>
  <c r="S136" i="32"/>
  <c r="O136" i="32"/>
  <c r="I136" i="32"/>
  <c r="R136" i="32"/>
  <c r="P136" i="32"/>
  <c r="J136" i="32"/>
  <c r="S135" i="32"/>
  <c r="O135" i="32"/>
  <c r="I135" i="32"/>
  <c r="R135" i="32"/>
  <c r="P135" i="32"/>
  <c r="J135" i="32"/>
  <c r="S133" i="32"/>
  <c r="O133" i="32"/>
  <c r="I133" i="32"/>
  <c r="R133" i="32"/>
  <c r="P133" i="32"/>
  <c r="J133" i="32"/>
  <c r="A115" i="32"/>
  <c r="A116" i="32"/>
  <c r="A117" i="32"/>
  <c r="A118" i="32"/>
  <c r="A119" i="32"/>
  <c r="A120" i="32"/>
  <c r="A121" i="32"/>
  <c r="A122" i="32"/>
  <c r="A123" i="32"/>
  <c r="A124" i="32"/>
  <c r="A125" i="32"/>
  <c r="A126" i="32"/>
  <c r="A127" i="32"/>
  <c r="A128" i="32"/>
  <c r="A129" i="32"/>
  <c r="A130" i="32"/>
  <c r="A131" i="32"/>
  <c r="A132" i="32"/>
  <c r="A133" i="32"/>
  <c r="S132" i="32"/>
  <c r="O132" i="32"/>
  <c r="I132" i="32"/>
  <c r="R132" i="32"/>
  <c r="P132" i="32"/>
  <c r="J132" i="32"/>
  <c r="S131" i="32"/>
  <c r="O131" i="32"/>
  <c r="I131" i="32"/>
  <c r="R131" i="32"/>
  <c r="P131" i="32"/>
  <c r="J131" i="32"/>
  <c r="S130" i="32"/>
  <c r="O130" i="32"/>
  <c r="I130" i="32"/>
  <c r="R130" i="32"/>
  <c r="P130" i="32"/>
  <c r="J130" i="32"/>
  <c r="S129" i="32"/>
  <c r="O129" i="32"/>
  <c r="I129" i="32"/>
  <c r="R129" i="32"/>
  <c r="P129" i="32"/>
  <c r="J129" i="32"/>
  <c r="S128" i="32"/>
  <c r="O128" i="32"/>
  <c r="I128" i="32"/>
  <c r="R128" i="32"/>
  <c r="P128" i="32"/>
  <c r="J128" i="32"/>
  <c r="S127" i="32"/>
  <c r="O127" i="32"/>
  <c r="I127" i="32"/>
  <c r="R127" i="32"/>
  <c r="P127" i="32"/>
  <c r="J127" i="32"/>
  <c r="S126" i="32"/>
  <c r="O126" i="32"/>
  <c r="I126" i="32"/>
  <c r="R126" i="32"/>
  <c r="P126" i="32"/>
  <c r="J126" i="32"/>
  <c r="S125" i="32"/>
  <c r="O125" i="32"/>
  <c r="I125" i="32"/>
  <c r="R125" i="32"/>
  <c r="P125" i="32"/>
  <c r="J125" i="32"/>
  <c r="S124" i="32"/>
  <c r="O124" i="32"/>
  <c r="I124" i="32"/>
  <c r="R124" i="32"/>
  <c r="P124" i="32"/>
  <c r="J124" i="32"/>
  <c r="S123" i="32"/>
  <c r="O123" i="32"/>
  <c r="I123" i="32"/>
  <c r="R123" i="32"/>
  <c r="P123" i="32"/>
  <c r="J123" i="32"/>
  <c r="S122" i="32"/>
  <c r="O122" i="32"/>
  <c r="I122" i="32"/>
  <c r="R122" i="32"/>
  <c r="P122" i="32"/>
  <c r="J122" i="32"/>
  <c r="S121" i="32"/>
  <c r="O121" i="32"/>
  <c r="I121" i="32"/>
  <c r="R121" i="32"/>
  <c r="P121" i="32"/>
  <c r="J121" i="32"/>
  <c r="S120" i="32"/>
  <c r="O120" i="32"/>
  <c r="I120" i="32"/>
  <c r="R120" i="32"/>
  <c r="P120" i="32"/>
  <c r="J120" i="32"/>
  <c r="S119" i="32"/>
  <c r="O119" i="32"/>
  <c r="I119" i="32"/>
  <c r="R119" i="32"/>
  <c r="P119" i="32"/>
  <c r="J119" i="32"/>
  <c r="S118" i="32"/>
  <c r="O118" i="32"/>
  <c r="I118" i="32"/>
  <c r="R118" i="32"/>
  <c r="P118" i="32"/>
  <c r="J118" i="32"/>
  <c r="S117" i="32"/>
  <c r="O117" i="32"/>
  <c r="I117" i="32"/>
  <c r="R117" i="32"/>
  <c r="P117" i="32"/>
  <c r="J117" i="32"/>
  <c r="S116" i="32"/>
  <c r="O116" i="32"/>
  <c r="I116" i="32"/>
  <c r="R116" i="32"/>
  <c r="P116" i="32"/>
  <c r="J116" i="32"/>
  <c r="S115" i="32"/>
  <c r="O115" i="32"/>
  <c r="I115" i="32"/>
  <c r="R115" i="32"/>
  <c r="P115" i="32"/>
  <c r="J115" i="32"/>
  <c r="S114" i="32"/>
  <c r="O114" i="32"/>
  <c r="I114" i="32"/>
  <c r="R114" i="32"/>
  <c r="P114" i="32"/>
  <c r="J114" i="32"/>
  <c r="S108" i="32"/>
  <c r="M76" i="32"/>
  <c r="N76" i="32"/>
  <c r="O108" i="32"/>
  <c r="G76" i="32"/>
  <c r="H76" i="32"/>
  <c r="I108" i="32"/>
  <c r="R108" i="32"/>
  <c r="P108" i="32"/>
  <c r="J108"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S107" i="32"/>
  <c r="O107" i="32"/>
  <c r="I107" i="32"/>
  <c r="R107" i="32"/>
  <c r="P107" i="32"/>
  <c r="J107" i="32"/>
  <c r="S106" i="32"/>
  <c r="O106" i="32"/>
  <c r="I106" i="32"/>
  <c r="R106" i="32"/>
  <c r="P106" i="32"/>
  <c r="J106" i="32"/>
  <c r="S105" i="32"/>
  <c r="O105" i="32"/>
  <c r="I105" i="32"/>
  <c r="R105" i="32"/>
  <c r="P105" i="32"/>
  <c r="J105" i="32"/>
  <c r="S104" i="32"/>
  <c r="O104" i="32"/>
  <c r="I104" i="32"/>
  <c r="R104" i="32"/>
  <c r="P104" i="32"/>
  <c r="J104" i="32"/>
  <c r="S103" i="32"/>
  <c r="O103" i="32"/>
  <c r="I103" i="32"/>
  <c r="R103" i="32"/>
  <c r="P103" i="32"/>
  <c r="J103" i="32"/>
  <c r="S102" i="32"/>
  <c r="O102" i="32"/>
  <c r="I102" i="32"/>
  <c r="R102" i="32"/>
  <c r="P102" i="32"/>
  <c r="J102" i="32"/>
  <c r="S101" i="32"/>
  <c r="O101" i="32"/>
  <c r="I101" i="32"/>
  <c r="R101" i="32"/>
  <c r="P101" i="32"/>
  <c r="J101" i="32"/>
  <c r="S100" i="32"/>
  <c r="O100" i="32"/>
  <c r="I100" i="32"/>
  <c r="R100" i="32"/>
  <c r="P100" i="32"/>
  <c r="J100" i="32"/>
  <c r="S99" i="32"/>
  <c r="O99" i="32"/>
  <c r="I99" i="32"/>
  <c r="R99" i="32"/>
  <c r="P99" i="32"/>
  <c r="J99" i="32"/>
  <c r="S98" i="32"/>
  <c r="O98" i="32"/>
  <c r="I98" i="32"/>
  <c r="R98" i="32"/>
  <c r="P98" i="32"/>
  <c r="J98" i="32"/>
  <c r="S97" i="32"/>
  <c r="O97" i="32"/>
  <c r="I97" i="32"/>
  <c r="R97" i="32"/>
  <c r="P97" i="32"/>
  <c r="J97" i="32"/>
  <c r="S96" i="32"/>
  <c r="O96" i="32"/>
  <c r="I96" i="32"/>
  <c r="R96" i="32"/>
  <c r="P96" i="32"/>
  <c r="J96" i="32"/>
  <c r="S95" i="32"/>
  <c r="O95" i="32"/>
  <c r="I95" i="32"/>
  <c r="R95" i="32"/>
  <c r="P95" i="32"/>
  <c r="J95" i="32"/>
  <c r="S94" i="32"/>
  <c r="O94" i="32"/>
  <c r="I94" i="32"/>
  <c r="R94" i="32"/>
  <c r="P94" i="32"/>
  <c r="J94" i="32"/>
  <c r="S93" i="32"/>
  <c r="O93" i="32"/>
  <c r="I93" i="32"/>
  <c r="R93" i="32"/>
  <c r="P93" i="32"/>
  <c r="J93" i="32"/>
  <c r="S92" i="32"/>
  <c r="O92" i="32"/>
  <c r="I92" i="32"/>
  <c r="R92" i="32"/>
  <c r="P92" i="32"/>
  <c r="J92" i="32"/>
  <c r="S91" i="32"/>
  <c r="O91" i="32"/>
  <c r="I91" i="32"/>
  <c r="R91" i="32"/>
  <c r="P91" i="32"/>
  <c r="J91" i="32"/>
  <c r="S90" i="32"/>
  <c r="O90" i="32"/>
  <c r="I90" i="32"/>
  <c r="R90" i="32"/>
  <c r="P90" i="32"/>
  <c r="J90" i="32"/>
  <c r="S89" i="32"/>
  <c r="O89" i="32"/>
  <c r="I89" i="32"/>
  <c r="R89" i="32"/>
  <c r="P89" i="32"/>
  <c r="J89" i="32"/>
  <c r="S88" i="32"/>
  <c r="O88" i="32"/>
  <c r="I88" i="32"/>
  <c r="R88" i="32"/>
  <c r="P88" i="32"/>
  <c r="J88" i="32"/>
  <c r="S87" i="32"/>
  <c r="O87" i="32"/>
  <c r="I87" i="32"/>
  <c r="R87" i="32"/>
  <c r="P87" i="32"/>
  <c r="J87" i="32"/>
  <c r="S86" i="32"/>
  <c r="O86" i="32"/>
  <c r="I86" i="32"/>
  <c r="R86" i="32"/>
  <c r="P86" i="32"/>
  <c r="J86" i="32"/>
  <c r="S85" i="32"/>
  <c r="O85" i="32"/>
  <c r="I85" i="32"/>
  <c r="R85" i="32"/>
  <c r="P85" i="32"/>
  <c r="J85" i="32"/>
  <c r="S84" i="32"/>
  <c r="O84" i="32"/>
  <c r="I84" i="32"/>
  <c r="R84" i="32"/>
  <c r="P84" i="32"/>
  <c r="J84" i="32"/>
  <c r="S83" i="32"/>
  <c r="O83" i="32"/>
  <c r="I83" i="32"/>
  <c r="R83" i="32"/>
  <c r="P83" i="32"/>
  <c r="J83" i="32"/>
  <c r="S82" i="32"/>
  <c r="O82" i="32"/>
  <c r="I82" i="32"/>
  <c r="R82" i="32"/>
  <c r="P82" i="32"/>
  <c r="J82" i="32"/>
  <c r="S81" i="32"/>
  <c r="O81" i="32"/>
  <c r="I81" i="32"/>
  <c r="R81" i="32"/>
  <c r="P81" i="32"/>
  <c r="J81" i="32"/>
  <c r="S80" i="32"/>
  <c r="O80" i="32"/>
  <c r="I80" i="32"/>
  <c r="R80" i="32"/>
  <c r="P80" i="32"/>
  <c r="J80" i="32"/>
  <c r="S79" i="32"/>
  <c r="O79" i="32"/>
  <c r="I79" i="32"/>
  <c r="R79" i="32"/>
  <c r="P79" i="32"/>
  <c r="J79" i="32"/>
  <c r="M41" i="32"/>
  <c r="N41" i="32"/>
  <c r="O73" i="32"/>
  <c r="G41" i="32"/>
  <c r="H41" i="32"/>
  <c r="I73" i="32"/>
  <c r="Q73" i="32"/>
  <c r="T73" i="32"/>
  <c r="S73" i="32"/>
  <c r="R73" i="32"/>
  <c r="P73" i="32"/>
  <c r="K73" i="32"/>
  <c r="J73"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O72" i="32"/>
  <c r="I72" i="32"/>
  <c r="Q72" i="32"/>
  <c r="T72" i="32"/>
  <c r="S72" i="32"/>
  <c r="R72" i="32"/>
  <c r="P72" i="32"/>
  <c r="K72" i="32"/>
  <c r="J72" i="32"/>
  <c r="O71" i="32"/>
  <c r="I71" i="32"/>
  <c r="Q71" i="32"/>
  <c r="T71" i="32"/>
  <c r="S71" i="32"/>
  <c r="R71" i="32"/>
  <c r="P71" i="32"/>
  <c r="K71" i="32"/>
  <c r="J71" i="32"/>
  <c r="O70" i="32"/>
  <c r="I70" i="32"/>
  <c r="Q70" i="32"/>
  <c r="T70" i="32"/>
  <c r="S70" i="32"/>
  <c r="R70" i="32"/>
  <c r="P70" i="32"/>
  <c r="K70" i="32"/>
  <c r="J70" i="32"/>
  <c r="O69" i="32"/>
  <c r="I69" i="32"/>
  <c r="Q69" i="32"/>
  <c r="T69" i="32"/>
  <c r="S69" i="32"/>
  <c r="R69" i="32"/>
  <c r="P69" i="32"/>
  <c r="K69" i="32"/>
  <c r="J69" i="32"/>
  <c r="O68" i="32"/>
  <c r="I68" i="32"/>
  <c r="Q68" i="32"/>
  <c r="T68" i="32"/>
  <c r="S68" i="32"/>
  <c r="R68" i="32"/>
  <c r="P68" i="32"/>
  <c r="K68" i="32"/>
  <c r="J68" i="32"/>
  <c r="O67" i="32"/>
  <c r="I67" i="32"/>
  <c r="Q67" i="32"/>
  <c r="T67" i="32"/>
  <c r="S67" i="32"/>
  <c r="R67" i="32"/>
  <c r="P67" i="32"/>
  <c r="K67" i="32"/>
  <c r="J67" i="32"/>
  <c r="O66" i="32"/>
  <c r="I66" i="32"/>
  <c r="Q66" i="32"/>
  <c r="T66" i="32"/>
  <c r="S66" i="32"/>
  <c r="R66" i="32"/>
  <c r="P66" i="32"/>
  <c r="K66" i="32"/>
  <c r="J66" i="32"/>
  <c r="O65" i="32"/>
  <c r="I65" i="32"/>
  <c r="Q65" i="32"/>
  <c r="T65" i="32"/>
  <c r="S65" i="32"/>
  <c r="R65" i="32"/>
  <c r="P65" i="32"/>
  <c r="K65" i="32"/>
  <c r="J65" i="32"/>
  <c r="O64" i="32"/>
  <c r="I64" i="32"/>
  <c r="Q64" i="32"/>
  <c r="T64" i="32"/>
  <c r="S64" i="32"/>
  <c r="R64" i="32"/>
  <c r="P64" i="32"/>
  <c r="K64" i="32"/>
  <c r="J64" i="32"/>
  <c r="O63" i="32"/>
  <c r="I63" i="32"/>
  <c r="Q63" i="32"/>
  <c r="T63" i="32"/>
  <c r="S63" i="32"/>
  <c r="R63" i="32"/>
  <c r="P63" i="32"/>
  <c r="K63" i="32"/>
  <c r="J63" i="32"/>
  <c r="O62" i="32"/>
  <c r="I62" i="32"/>
  <c r="Q62" i="32"/>
  <c r="T62" i="32"/>
  <c r="S62" i="32"/>
  <c r="R62" i="32"/>
  <c r="P62" i="32"/>
  <c r="K62" i="32"/>
  <c r="J62" i="32"/>
  <c r="S61" i="32"/>
  <c r="R61" i="32"/>
  <c r="P61" i="32"/>
  <c r="J61" i="32"/>
  <c r="S60" i="32"/>
  <c r="R60" i="32"/>
  <c r="P60" i="32"/>
  <c r="J60" i="32"/>
  <c r="S59" i="32"/>
  <c r="R59" i="32"/>
  <c r="P59" i="32"/>
  <c r="J59" i="32"/>
  <c r="S58" i="32"/>
  <c r="R58" i="32"/>
  <c r="P58" i="32"/>
  <c r="J58" i="32"/>
  <c r="S57" i="32"/>
  <c r="R57" i="32"/>
  <c r="P57" i="32"/>
  <c r="J57" i="32"/>
  <c r="S56" i="32"/>
  <c r="R56" i="32"/>
  <c r="P56" i="32"/>
  <c r="J56" i="32"/>
  <c r="S55" i="32"/>
  <c r="R55" i="32"/>
  <c r="P55" i="32"/>
  <c r="J55" i="32"/>
  <c r="S54" i="32"/>
  <c r="R54" i="32"/>
  <c r="P54" i="32"/>
  <c r="J54" i="32"/>
  <c r="O53" i="32"/>
  <c r="I53" i="32"/>
  <c r="Q53" i="32"/>
  <c r="K53" i="32"/>
  <c r="T53" i="32"/>
  <c r="S53" i="32"/>
  <c r="R53" i="32"/>
  <c r="P53" i="32"/>
  <c r="J53" i="32"/>
  <c r="S52" i="32"/>
  <c r="R52" i="32"/>
  <c r="P52" i="32"/>
  <c r="J52" i="32"/>
  <c r="S51" i="32"/>
  <c r="R51" i="32"/>
  <c r="P51" i="32"/>
  <c r="J51" i="32"/>
  <c r="S50" i="32"/>
  <c r="R50" i="32"/>
  <c r="P50" i="32"/>
  <c r="J50" i="32"/>
  <c r="S49" i="32"/>
  <c r="R49" i="32"/>
  <c r="P49" i="32"/>
  <c r="J49" i="32"/>
  <c r="S48" i="32"/>
  <c r="R48" i="32"/>
  <c r="P48" i="32"/>
  <c r="J48" i="32"/>
  <c r="S47" i="32"/>
  <c r="R47" i="32"/>
  <c r="P47" i="32"/>
  <c r="J47" i="32"/>
  <c r="S46" i="32"/>
  <c r="R46" i="32"/>
  <c r="P46" i="32"/>
  <c r="J46" i="32"/>
  <c r="S45" i="32"/>
  <c r="R45" i="32"/>
  <c r="P45" i="32"/>
  <c r="J45" i="32"/>
  <c r="S44" i="32"/>
  <c r="R44" i="32"/>
  <c r="P44" i="32"/>
  <c r="J44" i="32"/>
  <c r="O38" i="32"/>
  <c r="I38" i="32"/>
  <c r="K38" i="32"/>
  <c r="Q38" i="32"/>
  <c r="T38" i="32"/>
  <c r="S38" i="32"/>
  <c r="R38" i="32"/>
  <c r="P38" i="32"/>
  <c r="J38"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O37" i="32"/>
  <c r="I37" i="32"/>
  <c r="K37" i="32"/>
  <c r="Q37" i="32"/>
  <c r="T37" i="32"/>
  <c r="S37" i="32"/>
  <c r="R37" i="32"/>
  <c r="P37" i="32"/>
  <c r="J37" i="32"/>
  <c r="O36" i="32"/>
  <c r="I36" i="32"/>
  <c r="K36" i="32"/>
  <c r="Q36" i="32"/>
  <c r="T36" i="32"/>
  <c r="S36" i="32"/>
  <c r="R36" i="32"/>
  <c r="P36" i="32"/>
  <c r="J36" i="32"/>
  <c r="O35" i="32"/>
  <c r="I35" i="32"/>
  <c r="K35" i="32"/>
  <c r="Q35" i="32"/>
  <c r="T35" i="32"/>
  <c r="S35" i="32"/>
  <c r="R35" i="32"/>
  <c r="P35" i="32"/>
  <c r="J35" i="32"/>
  <c r="O34" i="32"/>
  <c r="I34" i="32"/>
  <c r="K34" i="32"/>
  <c r="Q34" i="32"/>
  <c r="T34" i="32"/>
  <c r="S34" i="32"/>
  <c r="R34" i="32"/>
  <c r="P34" i="32"/>
  <c r="J34" i="32"/>
  <c r="O33" i="32"/>
  <c r="I33" i="32"/>
  <c r="K33" i="32"/>
  <c r="Q33" i="32"/>
  <c r="T33" i="32"/>
  <c r="S33" i="32"/>
  <c r="R33" i="32"/>
  <c r="P33" i="32"/>
  <c r="J33" i="32"/>
  <c r="O32" i="32"/>
  <c r="I32" i="32"/>
  <c r="K32" i="32"/>
  <c r="Q32" i="32"/>
  <c r="T32" i="32"/>
  <c r="S32" i="32"/>
  <c r="R32" i="32"/>
  <c r="P32" i="32"/>
  <c r="J32" i="32"/>
  <c r="O31" i="32"/>
  <c r="I31" i="32"/>
  <c r="K31" i="32"/>
  <c r="Q31" i="32"/>
  <c r="T31" i="32"/>
  <c r="S31" i="32"/>
  <c r="R31" i="32"/>
  <c r="P31" i="32"/>
  <c r="J31" i="32"/>
  <c r="O30" i="32"/>
  <c r="I30" i="32"/>
  <c r="K30" i="32"/>
  <c r="Q30" i="32"/>
  <c r="T30" i="32"/>
  <c r="S30" i="32"/>
  <c r="R30" i="32"/>
  <c r="P30" i="32"/>
  <c r="J30" i="32"/>
  <c r="O29" i="32"/>
  <c r="I29" i="32"/>
  <c r="K29" i="32"/>
  <c r="Q29" i="32"/>
  <c r="T29" i="32"/>
  <c r="S29" i="32"/>
  <c r="R29" i="32"/>
  <c r="P29" i="32"/>
  <c r="J29" i="32"/>
  <c r="O28" i="32"/>
  <c r="I28" i="32"/>
  <c r="K28" i="32"/>
  <c r="Q28" i="32"/>
  <c r="T28" i="32"/>
  <c r="S28" i="32"/>
  <c r="R28" i="32"/>
  <c r="P28" i="32"/>
  <c r="J28" i="32"/>
  <c r="O27" i="32"/>
  <c r="I27" i="32"/>
  <c r="K27" i="32"/>
  <c r="Q27" i="32"/>
  <c r="T27" i="32"/>
  <c r="S27" i="32"/>
  <c r="R27" i="32"/>
  <c r="P27" i="32"/>
  <c r="J27" i="32"/>
  <c r="S26" i="32"/>
  <c r="R26" i="32"/>
  <c r="P26" i="32"/>
  <c r="J26" i="32"/>
  <c r="S25" i="32"/>
  <c r="R25" i="32"/>
  <c r="P25" i="32"/>
  <c r="J25" i="32"/>
  <c r="S24" i="32"/>
  <c r="R24" i="32"/>
  <c r="P24" i="32"/>
  <c r="J24" i="32"/>
  <c r="S23" i="32"/>
  <c r="R23" i="32"/>
  <c r="P23" i="32"/>
  <c r="J23" i="32"/>
  <c r="S22" i="32"/>
  <c r="R22" i="32"/>
  <c r="P22" i="32"/>
  <c r="J22" i="32"/>
  <c r="S21" i="32"/>
  <c r="R21" i="32"/>
  <c r="P21" i="32"/>
  <c r="J21" i="32"/>
  <c r="S20" i="32"/>
  <c r="R20" i="32"/>
  <c r="P20" i="32"/>
  <c r="J20" i="32"/>
  <c r="S19" i="32"/>
  <c r="R19" i="32"/>
  <c r="P19" i="32"/>
  <c r="J19" i="32"/>
  <c r="S18" i="32"/>
  <c r="R18" i="32"/>
  <c r="P18" i="32"/>
  <c r="J18" i="32"/>
  <c r="S17" i="32"/>
  <c r="R17" i="32"/>
  <c r="P17" i="32"/>
  <c r="J17" i="32"/>
  <c r="S16" i="32"/>
  <c r="R16" i="32"/>
  <c r="P16" i="32"/>
  <c r="J16" i="32"/>
  <c r="S15" i="32"/>
  <c r="R15" i="32"/>
  <c r="P15" i="32"/>
  <c r="J15" i="32"/>
  <c r="S14" i="32"/>
  <c r="R14" i="32"/>
  <c r="P14" i="32"/>
  <c r="J14" i="32"/>
  <c r="S13" i="32"/>
  <c r="R13" i="32"/>
  <c r="P13" i="32"/>
  <c r="J13" i="32"/>
  <c r="S12" i="32"/>
  <c r="R12" i="32"/>
  <c r="P12" i="32"/>
  <c r="J12" i="32"/>
  <c r="S11" i="32"/>
  <c r="R11" i="32"/>
  <c r="P11" i="32"/>
  <c r="J11" i="32"/>
  <c r="S10" i="32"/>
  <c r="R10" i="32"/>
  <c r="P10" i="32"/>
  <c r="J10" i="32"/>
  <c r="S9" i="32"/>
  <c r="R9" i="32"/>
  <c r="P9" i="32"/>
  <c r="J9" i="32"/>
  <c r="O6" i="32"/>
  <c r="I6" i="32"/>
  <c r="S165" i="31"/>
  <c r="O165" i="31"/>
  <c r="H111" i="31"/>
  <c r="I165" i="31"/>
  <c r="R165" i="31"/>
  <c r="P165" i="31"/>
  <c r="J165" i="31"/>
  <c r="A152" i="31"/>
  <c r="A153" i="31"/>
  <c r="A154" i="31"/>
  <c r="A155" i="31"/>
  <c r="A156" i="31"/>
  <c r="A157" i="31"/>
  <c r="A158" i="31"/>
  <c r="A159" i="31"/>
  <c r="A160" i="31"/>
  <c r="A161" i="31"/>
  <c r="A162" i="31"/>
  <c r="A163" i="31"/>
  <c r="A164" i="31"/>
  <c r="A165" i="31"/>
  <c r="S164" i="31"/>
  <c r="O164" i="31"/>
  <c r="I164" i="31"/>
  <c r="R164" i="31"/>
  <c r="P164" i="31"/>
  <c r="J164" i="31"/>
  <c r="S163" i="31"/>
  <c r="O163" i="31"/>
  <c r="I163" i="31"/>
  <c r="R163" i="31"/>
  <c r="P163" i="31"/>
  <c r="J163" i="31"/>
  <c r="S162" i="31"/>
  <c r="O162" i="31"/>
  <c r="I162" i="31"/>
  <c r="R162" i="31"/>
  <c r="P162" i="31"/>
  <c r="J162" i="31"/>
  <c r="S161" i="31"/>
  <c r="O161" i="31"/>
  <c r="I161" i="31"/>
  <c r="R161" i="31"/>
  <c r="P161" i="31"/>
  <c r="J161" i="31"/>
  <c r="S160" i="31"/>
  <c r="O160" i="31"/>
  <c r="I160" i="31"/>
  <c r="R160" i="31"/>
  <c r="P160" i="31"/>
  <c r="J160" i="31"/>
  <c r="S159" i="31"/>
  <c r="O159" i="31"/>
  <c r="I159" i="31"/>
  <c r="R159" i="31"/>
  <c r="P159" i="31"/>
  <c r="J159" i="31"/>
  <c r="S158" i="31"/>
  <c r="O158" i="31"/>
  <c r="I158" i="31"/>
  <c r="R158" i="31"/>
  <c r="P158" i="31"/>
  <c r="J158" i="31"/>
  <c r="S157" i="31"/>
  <c r="O157" i="31"/>
  <c r="I157" i="31"/>
  <c r="R157" i="31"/>
  <c r="P157" i="31"/>
  <c r="J157" i="31"/>
  <c r="S156" i="31"/>
  <c r="O156" i="31"/>
  <c r="I156" i="31"/>
  <c r="R156" i="31"/>
  <c r="P156" i="31"/>
  <c r="J156" i="31"/>
  <c r="S155" i="31"/>
  <c r="O155" i="31"/>
  <c r="I155" i="31"/>
  <c r="R155" i="31"/>
  <c r="P155" i="31"/>
  <c r="J155" i="31"/>
  <c r="S154" i="31"/>
  <c r="O154" i="31"/>
  <c r="I154" i="31"/>
  <c r="R154" i="31"/>
  <c r="P154" i="31"/>
  <c r="J154" i="31"/>
  <c r="S153" i="31"/>
  <c r="O153" i="31"/>
  <c r="I153" i="31"/>
  <c r="R153" i="31"/>
  <c r="P153" i="31"/>
  <c r="J153" i="31"/>
  <c r="S152" i="31"/>
  <c r="O152" i="31"/>
  <c r="I152" i="31"/>
  <c r="R152" i="31"/>
  <c r="P152" i="31"/>
  <c r="J152" i="31"/>
  <c r="S151" i="31"/>
  <c r="O151" i="31"/>
  <c r="I151" i="31"/>
  <c r="R151" i="31"/>
  <c r="P151" i="31"/>
  <c r="J151" i="31"/>
  <c r="S149" i="31"/>
  <c r="O149" i="31"/>
  <c r="I149" i="31"/>
  <c r="R149" i="31"/>
  <c r="P149" i="31"/>
  <c r="J149" i="31"/>
  <c r="A136" i="31"/>
  <c r="A137" i="31"/>
  <c r="A138" i="31"/>
  <c r="A139" i="31"/>
  <c r="A140" i="31"/>
  <c r="A141" i="31"/>
  <c r="A142" i="31"/>
  <c r="A143" i="31"/>
  <c r="A144" i="31"/>
  <c r="A145" i="31"/>
  <c r="A146" i="31"/>
  <c r="A147" i="31"/>
  <c r="A148" i="31"/>
  <c r="A149" i="31"/>
  <c r="S148" i="31"/>
  <c r="O148" i="31"/>
  <c r="I148" i="31"/>
  <c r="R148" i="31"/>
  <c r="P148" i="31"/>
  <c r="J148" i="31"/>
  <c r="S147" i="31"/>
  <c r="O147" i="31"/>
  <c r="I147" i="31"/>
  <c r="R147" i="31"/>
  <c r="P147" i="31"/>
  <c r="J147" i="31"/>
  <c r="S146" i="31"/>
  <c r="O146" i="31"/>
  <c r="I146" i="31"/>
  <c r="R146" i="31"/>
  <c r="P146" i="31"/>
  <c r="J146" i="31"/>
  <c r="S145" i="31"/>
  <c r="O145" i="31"/>
  <c r="I145" i="31"/>
  <c r="R145" i="31"/>
  <c r="P145" i="31"/>
  <c r="J145" i="31"/>
  <c r="S144" i="31"/>
  <c r="O144" i="31"/>
  <c r="I144" i="31"/>
  <c r="R144" i="31"/>
  <c r="P144" i="31"/>
  <c r="J144" i="31"/>
  <c r="S143" i="31"/>
  <c r="O143" i="31"/>
  <c r="I143" i="31"/>
  <c r="R143" i="31"/>
  <c r="P143" i="31"/>
  <c r="J143" i="31"/>
  <c r="S142" i="31"/>
  <c r="O142" i="31"/>
  <c r="I142" i="31"/>
  <c r="R142" i="31"/>
  <c r="P142" i="31"/>
  <c r="J142" i="31"/>
  <c r="S141" i="31"/>
  <c r="O141" i="31"/>
  <c r="I141" i="31"/>
  <c r="R141" i="31"/>
  <c r="P141" i="31"/>
  <c r="J141" i="31"/>
  <c r="S140" i="31"/>
  <c r="O140" i="31"/>
  <c r="I140" i="31"/>
  <c r="R140" i="31"/>
  <c r="P140" i="31"/>
  <c r="J140" i="31"/>
  <c r="S139" i="31"/>
  <c r="O139" i="31"/>
  <c r="I139" i="31"/>
  <c r="R139" i="31"/>
  <c r="P139" i="31"/>
  <c r="J139" i="31"/>
  <c r="S138" i="31"/>
  <c r="O138" i="31"/>
  <c r="I138" i="31"/>
  <c r="R138" i="31"/>
  <c r="P138" i="31"/>
  <c r="J138" i="31"/>
  <c r="S137" i="31"/>
  <c r="O137" i="31"/>
  <c r="I137" i="31"/>
  <c r="R137" i="31"/>
  <c r="P137" i="31"/>
  <c r="J137" i="31"/>
  <c r="S136" i="31"/>
  <c r="O136" i="31"/>
  <c r="I136" i="31"/>
  <c r="R136" i="31"/>
  <c r="P136" i="31"/>
  <c r="J136" i="31"/>
  <c r="S135" i="31"/>
  <c r="O135" i="31"/>
  <c r="I135" i="31"/>
  <c r="R135" i="31"/>
  <c r="P135" i="31"/>
  <c r="J135" i="31"/>
  <c r="S133" i="31"/>
  <c r="O133" i="31"/>
  <c r="I133" i="31"/>
  <c r="R133" i="31"/>
  <c r="P133" i="31"/>
  <c r="J133" i="31"/>
  <c r="A115" i="31"/>
  <c r="A116" i="31"/>
  <c r="A117" i="31"/>
  <c r="A118" i="31"/>
  <c r="A119" i="31"/>
  <c r="A120" i="31"/>
  <c r="A121" i="31"/>
  <c r="A122" i="31"/>
  <c r="A123" i="31"/>
  <c r="A124" i="31"/>
  <c r="A125" i="31"/>
  <c r="A126" i="31"/>
  <c r="A127" i="31"/>
  <c r="A128" i="31"/>
  <c r="A129" i="31"/>
  <c r="A130" i="31"/>
  <c r="A131" i="31"/>
  <c r="A132" i="31"/>
  <c r="A133" i="31"/>
  <c r="S132" i="31"/>
  <c r="O132" i="31"/>
  <c r="I132" i="31"/>
  <c r="R132" i="31"/>
  <c r="P132" i="31"/>
  <c r="J132" i="31"/>
  <c r="S131" i="31"/>
  <c r="O131" i="31"/>
  <c r="I131" i="31"/>
  <c r="R131" i="31"/>
  <c r="P131" i="31"/>
  <c r="J131" i="31"/>
  <c r="S130" i="31"/>
  <c r="O130" i="31"/>
  <c r="I130" i="31"/>
  <c r="R130" i="31"/>
  <c r="P130" i="31"/>
  <c r="J130" i="31"/>
  <c r="S129" i="31"/>
  <c r="O129" i="31"/>
  <c r="I129" i="31"/>
  <c r="R129" i="31"/>
  <c r="P129" i="31"/>
  <c r="J129" i="31"/>
  <c r="S128" i="31"/>
  <c r="O128" i="31"/>
  <c r="I128" i="31"/>
  <c r="R128" i="31"/>
  <c r="P128" i="31"/>
  <c r="J128" i="31"/>
  <c r="S127" i="31"/>
  <c r="O127" i="31"/>
  <c r="I127" i="31"/>
  <c r="R127" i="31"/>
  <c r="P127" i="31"/>
  <c r="J127" i="31"/>
  <c r="S126" i="31"/>
  <c r="O126" i="31"/>
  <c r="I126" i="31"/>
  <c r="R126" i="31"/>
  <c r="P126" i="31"/>
  <c r="J126" i="31"/>
  <c r="S125" i="31"/>
  <c r="O125" i="31"/>
  <c r="I125" i="31"/>
  <c r="R125" i="31"/>
  <c r="P125" i="31"/>
  <c r="J125" i="31"/>
  <c r="S124" i="31"/>
  <c r="O124" i="31"/>
  <c r="I124" i="31"/>
  <c r="R124" i="31"/>
  <c r="P124" i="31"/>
  <c r="J124" i="31"/>
  <c r="S123" i="31"/>
  <c r="O123" i="31"/>
  <c r="I123" i="31"/>
  <c r="R123" i="31"/>
  <c r="P123" i="31"/>
  <c r="J123" i="31"/>
  <c r="S122" i="31"/>
  <c r="O122" i="31"/>
  <c r="I122" i="31"/>
  <c r="R122" i="31"/>
  <c r="P122" i="31"/>
  <c r="J122" i="31"/>
  <c r="S121" i="31"/>
  <c r="O121" i="31"/>
  <c r="I121" i="31"/>
  <c r="R121" i="31"/>
  <c r="P121" i="31"/>
  <c r="J121" i="31"/>
  <c r="S120" i="31"/>
  <c r="O120" i="31"/>
  <c r="I120" i="31"/>
  <c r="R120" i="31"/>
  <c r="P120" i="31"/>
  <c r="J120" i="31"/>
  <c r="S119" i="31"/>
  <c r="O119" i="31"/>
  <c r="I119" i="31"/>
  <c r="R119" i="31"/>
  <c r="P119" i="31"/>
  <c r="J119" i="31"/>
  <c r="S118" i="31"/>
  <c r="O118" i="31"/>
  <c r="I118" i="31"/>
  <c r="R118" i="31"/>
  <c r="P118" i="31"/>
  <c r="J118" i="31"/>
  <c r="S117" i="31"/>
  <c r="O117" i="31"/>
  <c r="I117" i="31"/>
  <c r="R117" i="31"/>
  <c r="P117" i="31"/>
  <c r="J117" i="31"/>
  <c r="S116" i="31"/>
  <c r="O116" i="31"/>
  <c r="I116" i="31"/>
  <c r="R116" i="31"/>
  <c r="P116" i="31"/>
  <c r="J116" i="31"/>
  <c r="S115" i="31"/>
  <c r="O115" i="31"/>
  <c r="I115" i="31"/>
  <c r="R115" i="31"/>
  <c r="P115" i="31"/>
  <c r="J115" i="31"/>
  <c r="S114" i="31"/>
  <c r="O114" i="31"/>
  <c r="I114" i="31"/>
  <c r="R114" i="31"/>
  <c r="P114" i="31"/>
  <c r="J114" i="31"/>
  <c r="S108" i="31"/>
  <c r="O108" i="31"/>
  <c r="G76" i="31"/>
  <c r="I108" i="31"/>
  <c r="R108" i="31"/>
  <c r="P108" i="31"/>
  <c r="J108"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S107" i="31"/>
  <c r="O107" i="31"/>
  <c r="I107" i="31"/>
  <c r="R107" i="31"/>
  <c r="P107" i="31"/>
  <c r="J107" i="31"/>
  <c r="S106" i="31"/>
  <c r="O106" i="31"/>
  <c r="I106" i="31"/>
  <c r="R106" i="31"/>
  <c r="P106" i="31"/>
  <c r="J106" i="31"/>
  <c r="S105" i="31"/>
  <c r="O105" i="31"/>
  <c r="I105" i="31"/>
  <c r="R105" i="31"/>
  <c r="P105" i="31"/>
  <c r="J105" i="31"/>
  <c r="S104" i="31"/>
  <c r="O104" i="31"/>
  <c r="I104" i="31"/>
  <c r="R104" i="31"/>
  <c r="P104" i="31"/>
  <c r="J104" i="31"/>
  <c r="S103" i="31"/>
  <c r="O103" i="31"/>
  <c r="I103" i="31"/>
  <c r="R103" i="31"/>
  <c r="P103" i="31"/>
  <c r="J103" i="31"/>
  <c r="S102" i="31"/>
  <c r="O102" i="31"/>
  <c r="I102" i="31"/>
  <c r="R102" i="31"/>
  <c r="P102" i="31"/>
  <c r="J102" i="31"/>
  <c r="S101" i="31"/>
  <c r="O101" i="31"/>
  <c r="I101" i="31"/>
  <c r="R101" i="31"/>
  <c r="P101" i="31"/>
  <c r="J101" i="31"/>
  <c r="S100" i="31"/>
  <c r="O100" i="31"/>
  <c r="I100" i="31"/>
  <c r="R100" i="31"/>
  <c r="P100" i="31"/>
  <c r="J100" i="31"/>
  <c r="S99" i="31"/>
  <c r="O99" i="31"/>
  <c r="I99" i="31"/>
  <c r="R99" i="31"/>
  <c r="P99" i="31"/>
  <c r="J99" i="31"/>
  <c r="S98" i="31"/>
  <c r="O98" i="31"/>
  <c r="I98" i="31"/>
  <c r="R98" i="31"/>
  <c r="P98" i="31"/>
  <c r="J98" i="31"/>
  <c r="S97" i="31"/>
  <c r="O97" i="31"/>
  <c r="I97" i="31"/>
  <c r="R97" i="31"/>
  <c r="P97" i="31"/>
  <c r="J97" i="31"/>
  <c r="S96" i="31"/>
  <c r="O96" i="31"/>
  <c r="I96" i="31"/>
  <c r="R96" i="31"/>
  <c r="P96" i="31"/>
  <c r="J96" i="31"/>
  <c r="S95" i="31"/>
  <c r="O95" i="31"/>
  <c r="I95" i="31"/>
  <c r="R95" i="31"/>
  <c r="P95" i="31"/>
  <c r="J95" i="31"/>
  <c r="S94" i="31"/>
  <c r="O94" i="31"/>
  <c r="I94" i="31"/>
  <c r="R94" i="31"/>
  <c r="P94" i="31"/>
  <c r="J94" i="31"/>
  <c r="S93" i="31"/>
  <c r="O93" i="31"/>
  <c r="I93" i="31"/>
  <c r="R93" i="31"/>
  <c r="P93" i="31"/>
  <c r="J93" i="31"/>
  <c r="S92" i="31"/>
  <c r="O92" i="31"/>
  <c r="I92" i="31"/>
  <c r="R92" i="31"/>
  <c r="P92" i="31"/>
  <c r="J92" i="31"/>
  <c r="S91" i="31"/>
  <c r="O91" i="31"/>
  <c r="I91" i="31"/>
  <c r="R91" i="31"/>
  <c r="P91" i="31"/>
  <c r="J91" i="31"/>
  <c r="S90" i="31"/>
  <c r="O90" i="31"/>
  <c r="I90" i="31"/>
  <c r="R90" i="31"/>
  <c r="P90" i="31"/>
  <c r="J90" i="31"/>
  <c r="S89" i="31"/>
  <c r="O89" i="31"/>
  <c r="I89" i="31"/>
  <c r="R89" i="31"/>
  <c r="P89" i="31"/>
  <c r="J89" i="31"/>
  <c r="S88" i="31"/>
  <c r="O88" i="31"/>
  <c r="I88" i="31"/>
  <c r="R88" i="31"/>
  <c r="P88" i="31"/>
  <c r="J88" i="31"/>
  <c r="S87" i="31"/>
  <c r="O87" i="31"/>
  <c r="I87" i="31"/>
  <c r="R87" i="31"/>
  <c r="P87" i="31"/>
  <c r="J87" i="31"/>
  <c r="S86" i="31"/>
  <c r="O86" i="31"/>
  <c r="I86" i="31"/>
  <c r="R86" i="31"/>
  <c r="P86" i="31"/>
  <c r="J86" i="31"/>
  <c r="S85" i="31"/>
  <c r="O85" i="31"/>
  <c r="I85" i="31"/>
  <c r="R85" i="31"/>
  <c r="P85" i="31"/>
  <c r="J85" i="31"/>
  <c r="S84" i="31"/>
  <c r="O84" i="31"/>
  <c r="I84" i="31"/>
  <c r="R84" i="31"/>
  <c r="P84" i="31"/>
  <c r="J84" i="31"/>
  <c r="S83" i="31"/>
  <c r="O83" i="31"/>
  <c r="I83" i="31"/>
  <c r="R83" i="31"/>
  <c r="P83" i="31"/>
  <c r="J83" i="31"/>
  <c r="S82" i="31"/>
  <c r="O82" i="31"/>
  <c r="I82" i="31"/>
  <c r="R82" i="31"/>
  <c r="P82" i="31"/>
  <c r="J82" i="31"/>
  <c r="S81" i="31"/>
  <c r="O81" i="31"/>
  <c r="I81" i="31"/>
  <c r="R81" i="31"/>
  <c r="P81" i="31"/>
  <c r="J81" i="31"/>
  <c r="S80" i="31"/>
  <c r="O80" i="31"/>
  <c r="I80" i="31"/>
  <c r="R80" i="31"/>
  <c r="P80" i="31"/>
  <c r="J80" i="31"/>
  <c r="S79" i="31"/>
  <c r="O79" i="31"/>
  <c r="I79" i="31"/>
  <c r="R79" i="31"/>
  <c r="P79" i="31"/>
  <c r="J79" i="31"/>
  <c r="O73" i="31"/>
  <c r="I73" i="31"/>
  <c r="Q73" i="31"/>
  <c r="K73" i="31"/>
  <c r="T73" i="31"/>
  <c r="S73" i="31"/>
  <c r="R73" i="31"/>
  <c r="P73" i="31"/>
  <c r="J73" i="31"/>
  <c r="A45" i="31"/>
  <c r="A46" i="31"/>
  <c r="A49" i="31"/>
  <c r="A51" i="31"/>
  <c r="A52" i="31"/>
  <c r="A53" i="31"/>
  <c r="A54" i="31"/>
  <c r="A55" i="31"/>
  <c r="A56" i="31"/>
  <c r="A57" i="31"/>
  <c r="A58" i="31"/>
  <c r="A59" i="31"/>
  <c r="A60" i="31"/>
  <c r="A61" i="31"/>
  <c r="A62" i="31"/>
  <c r="A63" i="31"/>
  <c r="A64" i="31"/>
  <c r="A65" i="31"/>
  <c r="A66" i="31"/>
  <c r="A67" i="31"/>
  <c r="A68" i="31"/>
  <c r="A69" i="31"/>
  <c r="A70" i="31"/>
  <c r="A71" i="31"/>
  <c r="A72" i="31"/>
  <c r="A73" i="31"/>
  <c r="O72" i="31"/>
  <c r="I72" i="31"/>
  <c r="Q72" i="31"/>
  <c r="K72" i="31"/>
  <c r="T72" i="31"/>
  <c r="S72" i="31"/>
  <c r="R72" i="31"/>
  <c r="P72" i="31"/>
  <c r="J72" i="31"/>
  <c r="O71" i="31"/>
  <c r="I71" i="31"/>
  <c r="Q71" i="31"/>
  <c r="K71" i="31"/>
  <c r="T71" i="31"/>
  <c r="S71" i="31"/>
  <c r="R71" i="31"/>
  <c r="P71" i="31"/>
  <c r="J71" i="31"/>
  <c r="O70" i="31"/>
  <c r="I70" i="31"/>
  <c r="Q70" i="31"/>
  <c r="K70" i="31"/>
  <c r="T70" i="31"/>
  <c r="S70" i="31"/>
  <c r="R70" i="31"/>
  <c r="P70" i="31"/>
  <c r="J70" i="31"/>
  <c r="O69" i="31"/>
  <c r="I69" i="31"/>
  <c r="Q69" i="31"/>
  <c r="K69" i="31"/>
  <c r="T69" i="31"/>
  <c r="S69" i="31"/>
  <c r="R69" i="31"/>
  <c r="P69" i="31"/>
  <c r="J69" i="31"/>
  <c r="O68" i="31"/>
  <c r="I68" i="31"/>
  <c r="Q68" i="31"/>
  <c r="K68" i="31"/>
  <c r="T68" i="31"/>
  <c r="S68" i="31"/>
  <c r="R68" i="31"/>
  <c r="P68" i="31"/>
  <c r="J68" i="31"/>
  <c r="O67" i="31"/>
  <c r="I67" i="31"/>
  <c r="Q67" i="31"/>
  <c r="K67" i="31"/>
  <c r="T67" i="31"/>
  <c r="S67" i="31"/>
  <c r="R67" i="31"/>
  <c r="P67" i="31"/>
  <c r="J67" i="31"/>
  <c r="O66" i="31"/>
  <c r="I66" i="31"/>
  <c r="Q66" i="31"/>
  <c r="K66" i="31"/>
  <c r="T66" i="31"/>
  <c r="S66" i="31"/>
  <c r="R66" i="31"/>
  <c r="P66" i="31"/>
  <c r="J66" i="31"/>
  <c r="O65" i="31"/>
  <c r="I65" i="31"/>
  <c r="Q65" i="31"/>
  <c r="K65" i="31"/>
  <c r="T65" i="31"/>
  <c r="S65" i="31"/>
  <c r="R65" i="31"/>
  <c r="P65" i="31"/>
  <c r="J65" i="31"/>
  <c r="O64" i="31"/>
  <c r="I64" i="31"/>
  <c r="Q64" i="31"/>
  <c r="K64" i="31"/>
  <c r="T64" i="31"/>
  <c r="S64" i="31"/>
  <c r="R64" i="31"/>
  <c r="P64" i="31"/>
  <c r="J64" i="31"/>
  <c r="O63" i="31"/>
  <c r="I63" i="31"/>
  <c r="Q63" i="31"/>
  <c r="K63" i="31"/>
  <c r="T63" i="31"/>
  <c r="S63" i="31"/>
  <c r="R63" i="31"/>
  <c r="P63" i="31"/>
  <c r="J63" i="31"/>
  <c r="O62" i="31"/>
  <c r="I62" i="31"/>
  <c r="Q62" i="31"/>
  <c r="K62" i="31"/>
  <c r="T62" i="31"/>
  <c r="S62" i="31"/>
  <c r="R62" i="31"/>
  <c r="P62" i="31"/>
  <c r="J62" i="31"/>
  <c r="O61" i="31"/>
  <c r="I61" i="31"/>
  <c r="Q61" i="31"/>
  <c r="K61" i="31"/>
  <c r="T61" i="31"/>
  <c r="S61" i="31"/>
  <c r="R61" i="31"/>
  <c r="P61" i="31"/>
  <c r="J61" i="31"/>
  <c r="O60" i="31"/>
  <c r="I60" i="31"/>
  <c r="Q60" i="31"/>
  <c r="K60" i="31"/>
  <c r="T60" i="31"/>
  <c r="S60" i="31"/>
  <c r="R60" i="31"/>
  <c r="P60" i="31"/>
  <c r="J60" i="31"/>
  <c r="S59" i="31"/>
  <c r="R59" i="31"/>
  <c r="P59" i="31"/>
  <c r="J59" i="31"/>
  <c r="S58" i="31"/>
  <c r="R58" i="31"/>
  <c r="P58" i="31"/>
  <c r="J58" i="31"/>
  <c r="S57" i="31"/>
  <c r="R57" i="31"/>
  <c r="P57" i="31"/>
  <c r="J57" i="31"/>
  <c r="S56" i="31"/>
  <c r="R56" i="31"/>
  <c r="P56" i="31"/>
  <c r="J56" i="31"/>
  <c r="S55" i="31"/>
  <c r="R55" i="31"/>
  <c r="P55" i="31"/>
  <c r="J55" i="31"/>
  <c r="O54" i="31"/>
  <c r="I54" i="31"/>
  <c r="Q54" i="31"/>
  <c r="K54" i="31"/>
  <c r="T54" i="31"/>
  <c r="S54" i="31"/>
  <c r="R54" i="31"/>
  <c r="P54" i="31"/>
  <c r="J54" i="31"/>
  <c r="S53" i="31"/>
  <c r="R53" i="31"/>
  <c r="P53" i="31"/>
  <c r="J53" i="31"/>
  <c r="O52" i="31"/>
  <c r="I52" i="31"/>
  <c r="Q52" i="31"/>
  <c r="K52" i="31"/>
  <c r="T52" i="31"/>
  <c r="S52" i="31"/>
  <c r="R52" i="31"/>
  <c r="P52" i="31"/>
  <c r="J52" i="31"/>
  <c r="O51" i="31"/>
  <c r="I51" i="31"/>
  <c r="Q51" i="31"/>
  <c r="K51" i="31"/>
  <c r="T51" i="31"/>
  <c r="S51" i="31"/>
  <c r="R51" i="31"/>
  <c r="P51" i="31"/>
  <c r="J51" i="31"/>
  <c r="S50" i="31"/>
  <c r="R50" i="31"/>
  <c r="P50" i="31"/>
  <c r="J50" i="31"/>
  <c r="O47" i="31"/>
  <c r="I47" i="31"/>
  <c r="Q47" i="31"/>
  <c r="K47" i="31"/>
  <c r="T47" i="31"/>
  <c r="S47" i="31"/>
  <c r="R47" i="31"/>
  <c r="P47" i="31"/>
  <c r="J47" i="31"/>
  <c r="S49" i="31"/>
  <c r="R49" i="31"/>
  <c r="P49" i="31"/>
  <c r="J49" i="31"/>
  <c r="S48" i="31"/>
  <c r="R48" i="31"/>
  <c r="P48" i="31"/>
  <c r="J48" i="31"/>
  <c r="S46" i="31"/>
  <c r="R46" i="31"/>
  <c r="P46" i="31"/>
  <c r="J46" i="31"/>
  <c r="S45" i="31"/>
  <c r="R45" i="31"/>
  <c r="P45" i="31"/>
  <c r="J45" i="31"/>
  <c r="S44" i="31"/>
  <c r="R44" i="31"/>
  <c r="P44" i="31"/>
  <c r="J44" i="31"/>
  <c r="O38" i="31"/>
  <c r="I38" i="31"/>
  <c r="K38" i="31"/>
  <c r="Q38" i="31"/>
  <c r="T38" i="31"/>
  <c r="S38" i="31"/>
  <c r="R38" i="31"/>
  <c r="P38" i="31"/>
  <c r="J38" i="31"/>
  <c r="A10" i="31"/>
  <c r="A11" i="31"/>
  <c r="A12" i="31"/>
  <c r="A13" i="31"/>
  <c r="A14" i="31"/>
  <c r="A15" i="31"/>
  <c r="A16" i="31"/>
  <c r="A20" i="31"/>
  <c r="A21" i="31"/>
  <c r="A22" i="31"/>
  <c r="A23" i="31"/>
  <c r="A24" i="31"/>
  <c r="A25" i="31"/>
  <c r="A26" i="31"/>
  <c r="A27" i="31"/>
  <c r="A28" i="31"/>
  <c r="A29" i="31"/>
  <c r="A30" i="31"/>
  <c r="A31" i="31"/>
  <c r="A32" i="31"/>
  <c r="A33" i="31"/>
  <c r="A34" i="31"/>
  <c r="A35" i="31"/>
  <c r="A36" i="31"/>
  <c r="A37" i="31"/>
  <c r="A38" i="31"/>
  <c r="O37" i="31"/>
  <c r="I37" i="31"/>
  <c r="K37" i="31"/>
  <c r="Q37" i="31"/>
  <c r="T37" i="31"/>
  <c r="S37" i="31"/>
  <c r="R37" i="31"/>
  <c r="P37" i="31"/>
  <c r="J37" i="31"/>
  <c r="O36" i="31"/>
  <c r="I36" i="31"/>
  <c r="K36" i="31"/>
  <c r="Q36" i="31"/>
  <c r="T36" i="31"/>
  <c r="S36" i="31"/>
  <c r="R36" i="31"/>
  <c r="P36" i="31"/>
  <c r="J36" i="31"/>
  <c r="O35" i="31"/>
  <c r="I35" i="31"/>
  <c r="K35" i="31"/>
  <c r="Q35" i="31"/>
  <c r="T35" i="31"/>
  <c r="S35" i="31"/>
  <c r="R35" i="31"/>
  <c r="P35" i="31"/>
  <c r="J35" i="31"/>
  <c r="O34" i="31"/>
  <c r="I34" i="31"/>
  <c r="K34" i="31"/>
  <c r="Q34" i="31"/>
  <c r="T34" i="31"/>
  <c r="S34" i="31"/>
  <c r="R34" i="31"/>
  <c r="P34" i="31"/>
  <c r="J34" i="31"/>
  <c r="O33" i="31"/>
  <c r="I33" i="31"/>
  <c r="K33" i="31"/>
  <c r="Q33" i="31"/>
  <c r="T33" i="31"/>
  <c r="S33" i="31"/>
  <c r="R33" i="31"/>
  <c r="P33" i="31"/>
  <c r="J33" i="31"/>
  <c r="O32" i="31"/>
  <c r="I32" i="31"/>
  <c r="K32" i="31"/>
  <c r="Q32" i="31"/>
  <c r="T32" i="31"/>
  <c r="S32" i="31"/>
  <c r="R32" i="31"/>
  <c r="P32" i="31"/>
  <c r="J32" i="31"/>
  <c r="O31" i="31"/>
  <c r="I31" i="31"/>
  <c r="K31" i="31"/>
  <c r="Q31" i="31"/>
  <c r="T31" i="31"/>
  <c r="S31" i="31"/>
  <c r="R31" i="31"/>
  <c r="P31" i="31"/>
  <c r="J31" i="31"/>
  <c r="O30" i="31"/>
  <c r="I30" i="31"/>
  <c r="K30" i="31"/>
  <c r="Q30" i="31"/>
  <c r="T30" i="31"/>
  <c r="S30" i="31"/>
  <c r="R30" i="31"/>
  <c r="P30" i="31"/>
  <c r="J30" i="31"/>
  <c r="O29" i="31"/>
  <c r="I29" i="31"/>
  <c r="K29" i="31"/>
  <c r="Q29" i="31"/>
  <c r="T29" i="31"/>
  <c r="S29" i="31"/>
  <c r="R29" i="31"/>
  <c r="P29" i="31"/>
  <c r="J29" i="31"/>
  <c r="O28" i="31"/>
  <c r="I28" i="31"/>
  <c r="K28" i="31"/>
  <c r="Q28" i="31"/>
  <c r="T28" i="31"/>
  <c r="S28" i="31"/>
  <c r="R28" i="31"/>
  <c r="P28" i="31"/>
  <c r="J28" i="31"/>
  <c r="O27" i="31"/>
  <c r="I27" i="31"/>
  <c r="K27" i="31"/>
  <c r="Q27" i="31"/>
  <c r="T27" i="31"/>
  <c r="S27" i="31"/>
  <c r="R27" i="31"/>
  <c r="P27" i="31"/>
  <c r="J27" i="31"/>
  <c r="O26" i="31"/>
  <c r="I26" i="31"/>
  <c r="K26" i="31"/>
  <c r="Q26" i="31"/>
  <c r="T26" i="31"/>
  <c r="S26" i="31"/>
  <c r="R26" i="31"/>
  <c r="P26" i="31"/>
  <c r="J26" i="31"/>
  <c r="O25" i="31"/>
  <c r="I25" i="31"/>
  <c r="K25" i="31"/>
  <c r="Q25" i="31"/>
  <c r="T25" i="31"/>
  <c r="S25" i="31"/>
  <c r="R25" i="31"/>
  <c r="P25" i="31"/>
  <c r="J25" i="31"/>
  <c r="O24" i="31"/>
  <c r="I24" i="31"/>
  <c r="K24" i="31"/>
  <c r="Q24" i="31"/>
  <c r="T24" i="31"/>
  <c r="S24" i="31"/>
  <c r="R24" i="31"/>
  <c r="P24" i="31"/>
  <c r="J24" i="31"/>
  <c r="S23" i="31"/>
  <c r="R23" i="31"/>
  <c r="P23" i="31"/>
  <c r="J23" i="31"/>
  <c r="S22" i="31"/>
  <c r="R22" i="31"/>
  <c r="P22" i="31"/>
  <c r="J22" i="31"/>
  <c r="S21" i="31"/>
  <c r="R21" i="31"/>
  <c r="P21" i="31"/>
  <c r="J21" i="31"/>
  <c r="S20" i="31"/>
  <c r="R20" i="31"/>
  <c r="P20" i="31"/>
  <c r="J20" i="31"/>
  <c r="S19" i="31"/>
  <c r="R19" i="31"/>
  <c r="P19" i="31"/>
  <c r="J19" i="31"/>
  <c r="S17" i="31"/>
  <c r="R17" i="31"/>
  <c r="P17" i="31"/>
  <c r="J17" i="31"/>
  <c r="S18" i="31"/>
  <c r="R18" i="31"/>
  <c r="P18" i="31"/>
  <c r="J18" i="31"/>
  <c r="S16" i="31"/>
  <c r="R16" i="31"/>
  <c r="P16" i="31"/>
  <c r="J16" i="31"/>
  <c r="S15" i="31"/>
  <c r="R15" i="31"/>
  <c r="P15" i="31"/>
  <c r="J15" i="31"/>
  <c r="S14" i="31"/>
  <c r="R14" i="31"/>
  <c r="P14" i="31"/>
  <c r="J14" i="31"/>
  <c r="S13" i="31"/>
  <c r="R13" i="31"/>
  <c r="P13" i="31"/>
  <c r="J13" i="31"/>
  <c r="S12" i="31"/>
  <c r="R12" i="31"/>
  <c r="P12" i="31"/>
  <c r="J12" i="31"/>
  <c r="S11" i="31"/>
  <c r="R11" i="31"/>
  <c r="P11" i="31"/>
  <c r="J11" i="31"/>
  <c r="S10" i="31"/>
  <c r="R10" i="31"/>
  <c r="P10" i="31"/>
  <c r="J10" i="31"/>
  <c r="S9" i="31"/>
  <c r="R9" i="31"/>
  <c r="P9" i="31"/>
  <c r="J9" i="31"/>
  <c r="I6" i="31"/>
  <c r="S165" i="30"/>
  <c r="M111" i="30"/>
  <c r="N111" i="30"/>
  <c r="O165" i="30"/>
  <c r="G111" i="30"/>
  <c r="H111" i="30"/>
  <c r="I165" i="30"/>
  <c r="R165" i="30"/>
  <c r="P165" i="30"/>
  <c r="J165" i="30"/>
  <c r="A152" i="30"/>
  <c r="A153" i="30"/>
  <c r="A154" i="30"/>
  <c r="A155" i="30"/>
  <c r="A156" i="30"/>
  <c r="A157" i="30"/>
  <c r="A158" i="30"/>
  <c r="A159" i="30"/>
  <c r="A160" i="30"/>
  <c r="A161" i="30"/>
  <c r="A162" i="30"/>
  <c r="A163" i="30"/>
  <c r="A164" i="30"/>
  <c r="A165" i="30"/>
  <c r="S164" i="30"/>
  <c r="O164" i="30"/>
  <c r="I164" i="30"/>
  <c r="R164" i="30"/>
  <c r="P164" i="30"/>
  <c r="J164" i="30"/>
  <c r="S163" i="30"/>
  <c r="O163" i="30"/>
  <c r="I163" i="30"/>
  <c r="R163" i="30"/>
  <c r="P163" i="30"/>
  <c r="J163" i="30"/>
  <c r="S162" i="30"/>
  <c r="O162" i="30"/>
  <c r="I162" i="30"/>
  <c r="R162" i="30"/>
  <c r="P162" i="30"/>
  <c r="J162" i="30"/>
  <c r="S161" i="30"/>
  <c r="O161" i="30"/>
  <c r="I161" i="30"/>
  <c r="R161" i="30"/>
  <c r="P161" i="30"/>
  <c r="J161" i="30"/>
  <c r="S160" i="30"/>
  <c r="O160" i="30"/>
  <c r="I160" i="30"/>
  <c r="R160" i="30"/>
  <c r="P160" i="30"/>
  <c r="J160" i="30"/>
  <c r="S159" i="30"/>
  <c r="O159" i="30"/>
  <c r="I159" i="30"/>
  <c r="R159" i="30"/>
  <c r="P159" i="30"/>
  <c r="J159" i="30"/>
  <c r="S158" i="30"/>
  <c r="O158" i="30"/>
  <c r="I158" i="30"/>
  <c r="R158" i="30"/>
  <c r="P158" i="30"/>
  <c r="J158" i="30"/>
  <c r="S157" i="30"/>
  <c r="O157" i="30"/>
  <c r="I157" i="30"/>
  <c r="R157" i="30"/>
  <c r="P157" i="30"/>
  <c r="J157" i="30"/>
  <c r="S156" i="30"/>
  <c r="O156" i="30"/>
  <c r="I156" i="30"/>
  <c r="R156" i="30"/>
  <c r="P156" i="30"/>
  <c r="J156" i="30"/>
  <c r="S155" i="30"/>
  <c r="O155" i="30"/>
  <c r="I155" i="30"/>
  <c r="R155" i="30"/>
  <c r="P155" i="30"/>
  <c r="J155" i="30"/>
  <c r="S154" i="30"/>
  <c r="O154" i="30"/>
  <c r="I154" i="30"/>
  <c r="R154" i="30"/>
  <c r="P154" i="30"/>
  <c r="J154" i="30"/>
  <c r="S153" i="30"/>
  <c r="O153" i="30"/>
  <c r="I153" i="30"/>
  <c r="R153" i="30"/>
  <c r="P153" i="30"/>
  <c r="J153" i="30"/>
  <c r="S152" i="30"/>
  <c r="O152" i="30"/>
  <c r="I152" i="30"/>
  <c r="R152" i="30"/>
  <c r="P152" i="30"/>
  <c r="J152" i="30"/>
  <c r="S151" i="30"/>
  <c r="O151" i="30"/>
  <c r="I151" i="30"/>
  <c r="R151" i="30"/>
  <c r="P151" i="30"/>
  <c r="J151" i="30"/>
  <c r="S149" i="30"/>
  <c r="O149" i="30"/>
  <c r="I149" i="30"/>
  <c r="R149" i="30"/>
  <c r="P149" i="30"/>
  <c r="J149" i="30"/>
  <c r="A136" i="30"/>
  <c r="A137" i="30"/>
  <c r="A138" i="30"/>
  <c r="A139" i="30"/>
  <c r="A140" i="30"/>
  <c r="A141" i="30"/>
  <c r="A142" i="30"/>
  <c r="A143" i="30"/>
  <c r="A144" i="30"/>
  <c r="A145" i="30"/>
  <c r="A146" i="30"/>
  <c r="A147" i="30"/>
  <c r="A148" i="30"/>
  <c r="A149" i="30"/>
  <c r="S148" i="30"/>
  <c r="O148" i="30"/>
  <c r="I148" i="30"/>
  <c r="R148" i="30"/>
  <c r="P148" i="30"/>
  <c r="J148" i="30"/>
  <c r="S147" i="30"/>
  <c r="O147" i="30"/>
  <c r="I147" i="30"/>
  <c r="R147" i="30"/>
  <c r="P147" i="30"/>
  <c r="J147" i="30"/>
  <c r="S146" i="30"/>
  <c r="O146" i="30"/>
  <c r="I146" i="30"/>
  <c r="R146" i="30"/>
  <c r="P146" i="30"/>
  <c r="J146" i="30"/>
  <c r="S145" i="30"/>
  <c r="O145" i="30"/>
  <c r="I145" i="30"/>
  <c r="R145" i="30"/>
  <c r="P145" i="30"/>
  <c r="J145" i="30"/>
  <c r="S144" i="30"/>
  <c r="O144" i="30"/>
  <c r="I144" i="30"/>
  <c r="R144" i="30"/>
  <c r="P144" i="30"/>
  <c r="J144" i="30"/>
  <c r="S143" i="30"/>
  <c r="O143" i="30"/>
  <c r="I143" i="30"/>
  <c r="R143" i="30"/>
  <c r="P143" i="30"/>
  <c r="J143" i="30"/>
  <c r="S142" i="30"/>
  <c r="O142" i="30"/>
  <c r="I142" i="30"/>
  <c r="R142" i="30"/>
  <c r="P142" i="30"/>
  <c r="J142" i="30"/>
  <c r="S141" i="30"/>
  <c r="O141" i="30"/>
  <c r="I141" i="30"/>
  <c r="R141" i="30"/>
  <c r="P141" i="30"/>
  <c r="J141" i="30"/>
  <c r="S140" i="30"/>
  <c r="O140" i="30"/>
  <c r="I140" i="30"/>
  <c r="R140" i="30"/>
  <c r="P140" i="30"/>
  <c r="J140" i="30"/>
  <c r="S139" i="30"/>
  <c r="O139" i="30"/>
  <c r="I139" i="30"/>
  <c r="R139" i="30"/>
  <c r="P139" i="30"/>
  <c r="J139" i="30"/>
  <c r="S138" i="30"/>
  <c r="O138" i="30"/>
  <c r="I138" i="30"/>
  <c r="R138" i="30"/>
  <c r="P138" i="30"/>
  <c r="J138" i="30"/>
  <c r="S137" i="30"/>
  <c r="O137" i="30"/>
  <c r="I137" i="30"/>
  <c r="R137" i="30"/>
  <c r="P137" i="30"/>
  <c r="J137" i="30"/>
  <c r="S136" i="30"/>
  <c r="O136" i="30"/>
  <c r="I136" i="30"/>
  <c r="R136" i="30"/>
  <c r="P136" i="30"/>
  <c r="J136" i="30"/>
  <c r="S135" i="30"/>
  <c r="O135" i="30"/>
  <c r="I135" i="30"/>
  <c r="R135" i="30"/>
  <c r="P135" i="30"/>
  <c r="J135" i="30"/>
  <c r="S133" i="30"/>
  <c r="O133" i="30"/>
  <c r="I133" i="30"/>
  <c r="R133" i="30"/>
  <c r="P133" i="30"/>
  <c r="J133" i="30"/>
  <c r="A115" i="30"/>
  <c r="A116" i="30"/>
  <c r="A117" i="30"/>
  <c r="A118" i="30"/>
  <c r="A119" i="30"/>
  <c r="A120" i="30"/>
  <c r="A121" i="30"/>
  <c r="A122" i="30"/>
  <c r="A123" i="30"/>
  <c r="A124" i="30"/>
  <c r="A125" i="30"/>
  <c r="A126" i="30"/>
  <c r="A127" i="30"/>
  <c r="A128" i="30"/>
  <c r="A129" i="30"/>
  <c r="A130" i="30"/>
  <c r="A131" i="30"/>
  <c r="A132" i="30"/>
  <c r="A133" i="30"/>
  <c r="S132" i="30"/>
  <c r="O132" i="30"/>
  <c r="I132" i="30"/>
  <c r="R132" i="30"/>
  <c r="P132" i="30"/>
  <c r="J132" i="30"/>
  <c r="S131" i="30"/>
  <c r="O131" i="30"/>
  <c r="I131" i="30"/>
  <c r="R131" i="30"/>
  <c r="P131" i="30"/>
  <c r="J131" i="30"/>
  <c r="S130" i="30"/>
  <c r="O130" i="30"/>
  <c r="I130" i="30"/>
  <c r="R130" i="30"/>
  <c r="P130" i="30"/>
  <c r="J130" i="30"/>
  <c r="S129" i="30"/>
  <c r="O129" i="30"/>
  <c r="I129" i="30"/>
  <c r="R129" i="30"/>
  <c r="P129" i="30"/>
  <c r="J129" i="30"/>
  <c r="S128" i="30"/>
  <c r="O128" i="30"/>
  <c r="I128" i="30"/>
  <c r="R128" i="30"/>
  <c r="P128" i="30"/>
  <c r="J128" i="30"/>
  <c r="S127" i="30"/>
  <c r="O127" i="30"/>
  <c r="I127" i="30"/>
  <c r="R127" i="30"/>
  <c r="P127" i="30"/>
  <c r="J127" i="30"/>
  <c r="S126" i="30"/>
  <c r="O126" i="30"/>
  <c r="I126" i="30"/>
  <c r="R126" i="30"/>
  <c r="P126" i="30"/>
  <c r="J126" i="30"/>
  <c r="S125" i="30"/>
  <c r="O125" i="30"/>
  <c r="I125" i="30"/>
  <c r="R125" i="30"/>
  <c r="P125" i="30"/>
  <c r="J125" i="30"/>
  <c r="S124" i="30"/>
  <c r="O124" i="30"/>
  <c r="I124" i="30"/>
  <c r="R124" i="30"/>
  <c r="P124" i="30"/>
  <c r="J124" i="30"/>
  <c r="S123" i="30"/>
  <c r="O123" i="30"/>
  <c r="I123" i="30"/>
  <c r="R123" i="30"/>
  <c r="P123" i="30"/>
  <c r="J123" i="30"/>
  <c r="S122" i="30"/>
  <c r="O122" i="30"/>
  <c r="I122" i="30"/>
  <c r="R122" i="30"/>
  <c r="P122" i="30"/>
  <c r="J122" i="30"/>
  <c r="S121" i="30"/>
  <c r="O121" i="30"/>
  <c r="I121" i="30"/>
  <c r="R121" i="30"/>
  <c r="P121" i="30"/>
  <c r="J121" i="30"/>
  <c r="S120" i="30"/>
  <c r="O120" i="30"/>
  <c r="I120" i="30"/>
  <c r="R120" i="30"/>
  <c r="P120" i="30"/>
  <c r="J120" i="30"/>
  <c r="S119" i="30"/>
  <c r="O119" i="30"/>
  <c r="I119" i="30"/>
  <c r="R119" i="30"/>
  <c r="P119" i="30"/>
  <c r="J119" i="30"/>
  <c r="S118" i="30"/>
  <c r="O118" i="30"/>
  <c r="I118" i="30"/>
  <c r="R118" i="30"/>
  <c r="P118" i="30"/>
  <c r="J118" i="30"/>
  <c r="S117" i="30"/>
  <c r="O117" i="30"/>
  <c r="I117" i="30"/>
  <c r="R117" i="30"/>
  <c r="P117" i="30"/>
  <c r="J117" i="30"/>
  <c r="S116" i="30"/>
  <c r="O116" i="30"/>
  <c r="I116" i="30"/>
  <c r="R116" i="30"/>
  <c r="P116" i="30"/>
  <c r="J116" i="30"/>
  <c r="S115" i="30"/>
  <c r="O115" i="30"/>
  <c r="I115" i="30"/>
  <c r="R115" i="30"/>
  <c r="P115" i="30"/>
  <c r="J115" i="30"/>
  <c r="S114" i="30"/>
  <c r="O114" i="30"/>
  <c r="I114" i="30"/>
  <c r="R114" i="30"/>
  <c r="P114" i="30"/>
  <c r="J114" i="30"/>
  <c r="S108" i="30"/>
  <c r="M76" i="30"/>
  <c r="N76" i="30"/>
  <c r="O108" i="30"/>
  <c r="G76" i="30"/>
  <c r="H76" i="30"/>
  <c r="I108" i="30"/>
  <c r="R108" i="30"/>
  <c r="P108" i="30"/>
  <c r="J108"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S107" i="30"/>
  <c r="O107" i="30"/>
  <c r="I107" i="30"/>
  <c r="R107" i="30"/>
  <c r="P107" i="30"/>
  <c r="J107" i="30"/>
  <c r="S106" i="30"/>
  <c r="O106" i="30"/>
  <c r="I106" i="30"/>
  <c r="R106" i="30"/>
  <c r="P106" i="30"/>
  <c r="J106" i="30"/>
  <c r="S105" i="30"/>
  <c r="O105" i="30"/>
  <c r="I105" i="30"/>
  <c r="R105" i="30"/>
  <c r="P105" i="30"/>
  <c r="J105" i="30"/>
  <c r="S104" i="30"/>
  <c r="O104" i="30"/>
  <c r="I104" i="30"/>
  <c r="R104" i="30"/>
  <c r="P104" i="30"/>
  <c r="J104" i="30"/>
  <c r="S103" i="30"/>
  <c r="O103" i="30"/>
  <c r="I103" i="30"/>
  <c r="R103" i="30"/>
  <c r="P103" i="30"/>
  <c r="J103" i="30"/>
  <c r="S102" i="30"/>
  <c r="O102" i="30"/>
  <c r="I102" i="30"/>
  <c r="R102" i="30"/>
  <c r="P102" i="30"/>
  <c r="J102" i="30"/>
  <c r="S101" i="30"/>
  <c r="O101" i="30"/>
  <c r="I101" i="30"/>
  <c r="R101" i="30"/>
  <c r="P101" i="30"/>
  <c r="J101" i="30"/>
  <c r="S100" i="30"/>
  <c r="O100" i="30"/>
  <c r="I100" i="30"/>
  <c r="R100" i="30"/>
  <c r="P100" i="30"/>
  <c r="J100" i="30"/>
  <c r="S99" i="30"/>
  <c r="O99" i="30"/>
  <c r="I99" i="30"/>
  <c r="R99" i="30"/>
  <c r="P99" i="30"/>
  <c r="J99" i="30"/>
  <c r="S98" i="30"/>
  <c r="O98" i="30"/>
  <c r="I98" i="30"/>
  <c r="R98" i="30"/>
  <c r="P98" i="30"/>
  <c r="J98" i="30"/>
  <c r="S97" i="30"/>
  <c r="O97" i="30"/>
  <c r="I97" i="30"/>
  <c r="R97" i="30"/>
  <c r="P97" i="30"/>
  <c r="J97" i="30"/>
  <c r="S96" i="30"/>
  <c r="O96" i="30"/>
  <c r="I96" i="30"/>
  <c r="R96" i="30"/>
  <c r="P96" i="30"/>
  <c r="J96" i="30"/>
  <c r="S95" i="30"/>
  <c r="O95" i="30"/>
  <c r="I95" i="30"/>
  <c r="R95" i="30"/>
  <c r="P95" i="30"/>
  <c r="J95" i="30"/>
  <c r="S94" i="30"/>
  <c r="O94" i="30"/>
  <c r="I94" i="30"/>
  <c r="R94" i="30"/>
  <c r="P94" i="30"/>
  <c r="J94" i="30"/>
  <c r="S93" i="30"/>
  <c r="O93" i="30"/>
  <c r="I93" i="30"/>
  <c r="R93" i="30"/>
  <c r="P93" i="30"/>
  <c r="J93" i="30"/>
  <c r="S92" i="30"/>
  <c r="O92" i="30"/>
  <c r="I92" i="30"/>
  <c r="R92" i="30"/>
  <c r="P92" i="30"/>
  <c r="J92" i="30"/>
  <c r="S91" i="30"/>
  <c r="O91" i="30"/>
  <c r="I91" i="30"/>
  <c r="R91" i="30"/>
  <c r="P91" i="30"/>
  <c r="J91" i="30"/>
  <c r="S90" i="30"/>
  <c r="O90" i="30"/>
  <c r="I90" i="30"/>
  <c r="R90" i="30"/>
  <c r="P90" i="30"/>
  <c r="J90" i="30"/>
  <c r="S89" i="30"/>
  <c r="O89" i="30"/>
  <c r="I89" i="30"/>
  <c r="R89" i="30"/>
  <c r="P89" i="30"/>
  <c r="J89" i="30"/>
  <c r="S88" i="30"/>
  <c r="O88" i="30"/>
  <c r="I88" i="30"/>
  <c r="R88" i="30"/>
  <c r="P88" i="30"/>
  <c r="J88" i="30"/>
  <c r="S87" i="30"/>
  <c r="O87" i="30"/>
  <c r="I87" i="30"/>
  <c r="R87" i="30"/>
  <c r="P87" i="30"/>
  <c r="J87" i="30"/>
  <c r="S86" i="30"/>
  <c r="O86" i="30"/>
  <c r="I86" i="30"/>
  <c r="R86" i="30"/>
  <c r="P86" i="30"/>
  <c r="J86" i="30"/>
  <c r="S85" i="30"/>
  <c r="O85" i="30"/>
  <c r="I85" i="30"/>
  <c r="R85" i="30"/>
  <c r="P85" i="30"/>
  <c r="J85" i="30"/>
  <c r="S84" i="30"/>
  <c r="O84" i="30"/>
  <c r="I84" i="30"/>
  <c r="R84" i="30"/>
  <c r="P84" i="30"/>
  <c r="J84" i="30"/>
  <c r="S83" i="30"/>
  <c r="O83" i="30"/>
  <c r="I83" i="30"/>
  <c r="R83" i="30"/>
  <c r="P83" i="30"/>
  <c r="J83" i="30"/>
  <c r="S82" i="30"/>
  <c r="O82" i="30"/>
  <c r="I82" i="30"/>
  <c r="R82" i="30"/>
  <c r="P82" i="30"/>
  <c r="J82" i="30"/>
  <c r="S81" i="30"/>
  <c r="O81" i="30"/>
  <c r="I81" i="30"/>
  <c r="R81" i="30"/>
  <c r="P81" i="30"/>
  <c r="J81" i="30"/>
  <c r="S80" i="30"/>
  <c r="O80" i="30"/>
  <c r="I80" i="30"/>
  <c r="R80" i="30"/>
  <c r="P80" i="30"/>
  <c r="J80" i="30"/>
  <c r="S79" i="30"/>
  <c r="O79" i="30"/>
  <c r="I79" i="30"/>
  <c r="R79" i="30"/>
  <c r="P79" i="30"/>
  <c r="J79" i="30"/>
  <c r="O73" i="30"/>
  <c r="G41" i="30"/>
  <c r="H41" i="30"/>
  <c r="I73" i="30"/>
  <c r="Q73" i="30"/>
  <c r="K73" i="30"/>
  <c r="T73" i="30"/>
  <c r="S73" i="30"/>
  <c r="R73" i="30"/>
  <c r="P73" i="30"/>
  <c r="J73"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O72" i="30"/>
  <c r="I72" i="30"/>
  <c r="Q72" i="30"/>
  <c r="K72" i="30"/>
  <c r="T72" i="30"/>
  <c r="S72" i="30"/>
  <c r="R72" i="30"/>
  <c r="P72" i="30"/>
  <c r="J72" i="30"/>
  <c r="O71" i="30"/>
  <c r="I71" i="30"/>
  <c r="Q71" i="30"/>
  <c r="K71" i="30"/>
  <c r="T71" i="30"/>
  <c r="S71" i="30"/>
  <c r="R71" i="30"/>
  <c r="P71" i="30"/>
  <c r="J71" i="30"/>
  <c r="O70" i="30"/>
  <c r="I70" i="30"/>
  <c r="Q70" i="30"/>
  <c r="K70" i="30"/>
  <c r="T70" i="30"/>
  <c r="S70" i="30"/>
  <c r="R70" i="30"/>
  <c r="P70" i="30"/>
  <c r="J70" i="30"/>
  <c r="O69" i="30"/>
  <c r="I69" i="30"/>
  <c r="Q69" i="30"/>
  <c r="K69" i="30"/>
  <c r="T69" i="30"/>
  <c r="S69" i="30"/>
  <c r="R69" i="30"/>
  <c r="P69" i="30"/>
  <c r="J69" i="30"/>
  <c r="O68" i="30"/>
  <c r="I68" i="30"/>
  <c r="Q68" i="30"/>
  <c r="K68" i="30"/>
  <c r="T68" i="30"/>
  <c r="S68" i="30"/>
  <c r="R68" i="30"/>
  <c r="P68" i="30"/>
  <c r="J68" i="30"/>
  <c r="O67" i="30"/>
  <c r="I67" i="30"/>
  <c r="Q67" i="30"/>
  <c r="K67" i="30"/>
  <c r="T67" i="30"/>
  <c r="S67" i="30"/>
  <c r="R67" i="30"/>
  <c r="P67" i="30"/>
  <c r="J67" i="30"/>
  <c r="O66" i="30"/>
  <c r="I66" i="30"/>
  <c r="Q66" i="30"/>
  <c r="K66" i="30"/>
  <c r="T66" i="30"/>
  <c r="S66" i="30"/>
  <c r="R66" i="30"/>
  <c r="P66" i="30"/>
  <c r="J66" i="30"/>
  <c r="O65" i="30"/>
  <c r="I65" i="30"/>
  <c r="Q65" i="30"/>
  <c r="K65" i="30"/>
  <c r="T65" i="30"/>
  <c r="S65" i="30"/>
  <c r="R65" i="30"/>
  <c r="P65" i="30"/>
  <c r="J65" i="30"/>
  <c r="O64" i="30"/>
  <c r="I64" i="30"/>
  <c r="Q64" i="30"/>
  <c r="K64" i="30"/>
  <c r="T64" i="30"/>
  <c r="S64" i="30"/>
  <c r="R64" i="30"/>
  <c r="P64" i="30"/>
  <c r="J64" i="30"/>
  <c r="O63" i="30"/>
  <c r="I63" i="30"/>
  <c r="Q63" i="30"/>
  <c r="K63" i="30"/>
  <c r="T63" i="30"/>
  <c r="S63" i="30"/>
  <c r="R63" i="30"/>
  <c r="P63" i="30"/>
  <c r="J63" i="30"/>
  <c r="O62" i="30"/>
  <c r="I62" i="30"/>
  <c r="Q62" i="30"/>
  <c r="K62" i="30"/>
  <c r="T62" i="30"/>
  <c r="S62" i="30"/>
  <c r="R62" i="30"/>
  <c r="P62" i="30"/>
  <c r="J62" i="30"/>
  <c r="O61" i="30"/>
  <c r="I61" i="30"/>
  <c r="Q61" i="30"/>
  <c r="K61" i="30"/>
  <c r="T61" i="30"/>
  <c r="S61" i="30"/>
  <c r="R61" i="30"/>
  <c r="P61" i="30"/>
  <c r="J61" i="30"/>
  <c r="O60" i="30"/>
  <c r="I60" i="30"/>
  <c r="Q60" i="30"/>
  <c r="K60" i="30"/>
  <c r="T60" i="30"/>
  <c r="S60" i="30"/>
  <c r="R60" i="30"/>
  <c r="P60" i="30"/>
  <c r="J60" i="30"/>
  <c r="O59" i="30"/>
  <c r="I59" i="30"/>
  <c r="Q59" i="30"/>
  <c r="K59" i="30"/>
  <c r="T59" i="30"/>
  <c r="S59" i="30"/>
  <c r="R59" i="30"/>
  <c r="P59" i="30"/>
  <c r="J59" i="30"/>
  <c r="O58" i="30"/>
  <c r="I58" i="30"/>
  <c r="Q58" i="30"/>
  <c r="K58" i="30"/>
  <c r="T58" i="30"/>
  <c r="S58" i="30"/>
  <c r="R58" i="30"/>
  <c r="P58" i="30"/>
  <c r="J58" i="30"/>
  <c r="O57" i="30"/>
  <c r="I57" i="30"/>
  <c r="Q57" i="30"/>
  <c r="K57" i="30"/>
  <c r="T57" i="30"/>
  <c r="S57" i="30"/>
  <c r="R57" i="30"/>
  <c r="P57" i="30"/>
  <c r="J57" i="30"/>
  <c r="O56" i="30"/>
  <c r="I56" i="30"/>
  <c r="Q56" i="30"/>
  <c r="K56" i="30"/>
  <c r="T56" i="30"/>
  <c r="S56" i="30"/>
  <c r="R56" i="30"/>
  <c r="P56" i="30"/>
  <c r="J56" i="30"/>
  <c r="O55" i="30"/>
  <c r="I55" i="30"/>
  <c r="Q55" i="30"/>
  <c r="K55" i="30"/>
  <c r="T55" i="30"/>
  <c r="S55" i="30"/>
  <c r="R55" i="30"/>
  <c r="P55" i="30"/>
  <c r="J55" i="30"/>
  <c r="O54" i="30"/>
  <c r="I54" i="30"/>
  <c r="Q54" i="30"/>
  <c r="K54" i="30"/>
  <c r="T54" i="30"/>
  <c r="S54" i="30"/>
  <c r="R54" i="30"/>
  <c r="P54" i="30"/>
  <c r="J54" i="30"/>
  <c r="O53" i="30"/>
  <c r="I53" i="30"/>
  <c r="Q53" i="30"/>
  <c r="K53" i="30"/>
  <c r="T53" i="30"/>
  <c r="S53" i="30"/>
  <c r="R53" i="30"/>
  <c r="P53" i="30"/>
  <c r="J53" i="30"/>
  <c r="O52" i="30"/>
  <c r="I52" i="30"/>
  <c r="Q52" i="30"/>
  <c r="K52" i="30"/>
  <c r="T52" i="30"/>
  <c r="S52" i="30"/>
  <c r="R52" i="30"/>
  <c r="P52" i="30"/>
  <c r="J52" i="30"/>
  <c r="O51" i="30"/>
  <c r="I51" i="30"/>
  <c r="Q51" i="30"/>
  <c r="K51" i="30"/>
  <c r="T51" i="30"/>
  <c r="S51" i="30"/>
  <c r="R51" i="30"/>
  <c r="P51" i="30"/>
  <c r="J51" i="30"/>
  <c r="O50" i="30"/>
  <c r="I50" i="30"/>
  <c r="Q50" i="30"/>
  <c r="K50" i="30"/>
  <c r="T50" i="30"/>
  <c r="S50" i="30"/>
  <c r="R50" i="30"/>
  <c r="P50" i="30"/>
  <c r="J50" i="30"/>
  <c r="S49" i="30"/>
  <c r="R49" i="30"/>
  <c r="P49" i="30"/>
  <c r="J49" i="30"/>
  <c r="O48" i="30"/>
  <c r="I48" i="30"/>
  <c r="Q48" i="30"/>
  <c r="K48" i="30"/>
  <c r="T48" i="30"/>
  <c r="S48" i="30"/>
  <c r="R48" i="30"/>
  <c r="P48" i="30"/>
  <c r="J48" i="30"/>
  <c r="S47" i="30"/>
  <c r="R47" i="30"/>
  <c r="P47" i="30"/>
  <c r="J47" i="30"/>
  <c r="S46" i="30"/>
  <c r="R46" i="30"/>
  <c r="P46" i="30"/>
  <c r="J46" i="30"/>
  <c r="S45" i="30"/>
  <c r="R45" i="30"/>
  <c r="P45" i="30"/>
  <c r="J45" i="30"/>
  <c r="S44" i="30"/>
  <c r="R44" i="30"/>
  <c r="P44" i="30"/>
  <c r="J44" i="30"/>
  <c r="O38" i="30"/>
  <c r="H6" i="30"/>
  <c r="I38" i="30"/>
  <c r="K38" i="30"/>
  <c r="Q38" i="30"/>
  <c r="T38" i="30"/>
  <c r="S38" i="30"/>
  <c r="R38" i="30"/>
  <c r="P38" i="30"/>
  <c r="J38" i="30"/>
  <c r="A10" i="30"/>
  <c r="A11" i="30"/>
  <c r="A12" i="30"/>
  <c r="A13"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O37" i="30"/>
  <c r="I37" i="30"/>
  <c r="K37" i="30"/>
  <c r="Q37" i="30"/>
  <c r="T37" i="30"/>
  <c r="S37" i="30"/>
  <c r="R37" i="30"/>
  <c r="P37" i="30"/>
  <c r="J37" i="30"/>
  <c r="O36" i="30"/>
  <c r="I36" i="30"/>
  <c r="K36" i="30"/>
  <c r="Q36" i="30"/>
  <c r="T36" i="30"/>
  <c r="S36" i="30"/>
  <c r="R36" i="30"/>
  <c r="P36" i="30"/>
  <c r="J36" i="30"/>
  <c r="O35" i="30"/>
  <c r="I35" i="30"/>
  <c r="K35" i="30"/>
  <c r="Q35" i="30"/>
  <c r="T35" i="30"/>
  <c r="S35" i="30"/>
  <c r="R35" i="30"/>
  <c r="P35" i="30"/>
  <c r="J35" i="30"/>
  <c r="O34" i="30"/>
  <c r="I34" i="30"/>
  <c r="K34" i="30"/>
  <c r="Q34" i="30"/>
  <c r="T34" i="30"/>
  <c r="S34" i="30"/>
  <c r="R34" i="30"/>
  <c r="P34" i="30"/>
  <c r="J34" i="30"/>
  <c r="O33" i="30"/>
  <c r="I33" i="30"/>
  <c r="K33" i="30"/>
  <c r="Q33" i="30"/>
  <c r="T33" i="30"/>
  <c r="S33" i="30"/>
  <c r="R33" i="30"/>
  <c r="P33" i="30"/>
  <c r="J33" i="30"/>
  <c r="O32" i="30"/>
  <c r="I32" i="30"/>
  <c r="K32" i="30"/>
  <c r="Q32" i="30"/>
  <c r="T32" i="30"/>
  <c r="S32" i="30"/>
  <c r="R32" i="30"/>
  <c r="P32" i="30"/>
  <c r="J32" i="30"/>
  <c r="O31" i="30"/>
  <c r="I31" i="30"/>
  <c r="K31" i="30"/>
  <c r="Q31" i="30"/>
  <c r="T31" i="30"/>
  <c r="S31" i="30"/>
  <c r="R31" i="30"/>
  <c r="P31" i="30"/>
  <c r="J31" i="30"/>
  <c r="O30" i="30"/>
  <c r="I30" i="30"/>
  <c r="K30" i="30"/>
  <c r="Q30" i="30"/>
  <c r="T30" i="30"/>
  <c r="S30" i="30"/>
  <c r="R30" i="30"/>
  <c r="P30" i="30"/>
  <c r="J30" i="30"/>
  <c r="O29" i="30"/>
  <c r="I29" i="30"/>
  <c r="K29" i="30"/>
  <c r="Q29" i="30"/>
  <c r="T29" i="30"/>
  <c r="S29" i="30"/>
  <c r="R29" i="30"/>
  <c r="P29" i="30"/>
  <c r="J29" i="30"/>
  <c r="O28" i="30"/>
  <c r="I28" i="30"/>
  <c r="K28" i="30"/>
  <c r="Q28" i="30"/>
  <c r="T28" i="30"/>
  <c r="S28" i="30"/>
  <c r="R28" i="30"/>
  <c r="P28" i="30"/>
  <c r="J28" i="30"/>
  <c r="O27" i="30"/>
  <c r="I27" i="30"/>
  <c r="K27" i="30"/>
  <c r="Q27" i="30"/>
  <c r="T27" i="30"/>
  <c r="S27" i="30"/>
  <c r="R27" i="30"/>
  <c r="P27" i="30"/>
  <c r="J27" i="30"/>
  <c r="O26" i="30"/>
  <c r="I26" i="30"/>
  <c r="K26" i="30"/>
  <c r="Q26" i="30"/>
  <c r="T26" i="30"/>
  <c r="S26" i="30"/>
  <c r="R26" i="30"/>
  <c r="P26" i="30"/>
  <c r="J26" i="30"/>
  <c r="O25" i="30"/>
  <c r="I25" i="30"/>
  <c r="K25" i="30"/>
  <c r="Q25" i="30"/>
  <c r="T25" i="30"/>
  <c r="S25" i="30"/>
  <c r="R25" i="30"/>
  <c r="P25" i="30"/>
  <c r="J25" i="30"/>
  <c r="O24" i="30"/>
  <c r="I24" i="30"/>
  <c r="K24" i="30"/>
  <c r="Q24" i="30"/>
  <c r="T24" i="30"/>
  <c r="S24" i="30"/>
  <c r="R24" i="30"/>
  <c r="P24" i="30"/>
  <c r="J24" i="30"/>
  <c r="O23" i="30"/>
  <c r="I23" i="30"/>
  <c r="K23" i="30"/>
  <c r="Q23" i="30"/>
  <c r="T23" i="30"/>
  <c r="S23" i="30"/>
  <c r="R23" i="30"/>
  <c r="P23" i="30"/>
  <c r="J23" i="30"/>
  <c r="O22" i="30"/>
  <c r="I22" i="30"/>
  <c r="K22" i="30"/>
  <c r="Q22" i="30"/>
  <c r="T22" i="30"/>
  <c r="S22" i="30"/>
  <c r="R22" i="30"/>
  <c r="P22" i="30"/>
  <c r="J22" i="30"/>
  <c r="O21" i="30"/>
  <c r="I21" i="30"/>
  <c r="K21" i="30"/>
  <c r="Q21" i="30"/>
  <c r="T21" i="30"/>
  <c r="S21" i="30"/>
  <c r="R21" i="30"/>
  <c r="P21" i="30"/>
  <c r="J21" i="30"/>
  <c r="O20" i="30"/>
  <c r="I20" i="30"/>
  <c r="K20" i="30"/>
  <c r="Q20" i="30"/>
  <c r="T20" i="30"/>
  <c r="S20" i="30"/>
  <c r="R20" i="30"/>
  <c r="P20" i="30"/>
  <c r="J20" i="30"/>
  <c r="O19" i="30"/>
  <c r="I19" i="30"/>
  <c r="K19" i="30"/>
  <c r="Q19" i="30"/>
  <c r="T19" i="30"/>
  <c r="S19" i="30"/>
  <c r="R19" i="30"/>
  <c r="P19" i="30"/>
  <c r="J19" i="30"/>
  <c r="O18" i="30"/>
  <c r="I18" i="30"/>
  <c r="K18" i="30"/>
  <c r="Q18" i="30"/>
  <c r="T18" i="30"/>
  <c r="S18" i="30"/>
  <c r="R18" i="30"/>
  <c r="P18" i="30"/>
  <c r="J18" i="30"/>
  <c r="O17" i="30"/>
  <c r="I17" i="30"/>
  <c r="K17" i="30"/>
  <c r="Q17" i="30"/>
  <c r="T17" i="30"/>
  <c r="S17" i="30"/>
  <c r="R17" i="30"/>
  <c r="P17" i="30"/>
  <c r="J17" i="30"/>
  <c r="O16" i="30"/>
  <c r="I16" i="30"/>
  <c r="K16" i="30"/>
  <c r="Q16" i="30"/>
  <c r="T16" i="30"/>
  <c r="S16" i="30"/>
  <c r="R16" i="30"/>
  <c r="P16" i="30"/>
  <c r="J16" i="30"/>
  <c r="O15" i="30"/>
  <c r="I15" i="30"/>
  <c r="K15" i="30"/>
  <c r="Q15" i="30"/>
  <c r="T15" i="30"/>
  <c r="S15" i="30"/>
  <c r="R15" i="30"/>
  <c r="P15" i="30"/>
  <c r="J15" i="30"/>
  <c r="O14" i="30"/>
  <c r="I14" i="30"/>
  <c r="K14" i="30"/>
  <c r="Q14" i="30"/>
  <c r="T14" i="30"/>
  <c r="S14" i="30"/>
  <c r="R14" i="30"/>
  <c r="P14" i="30"/>
  <c r="J14" i="30"/>
  <c r="S13" i="30"/>
  <c r="R13" i="30"/>
  <c r="P13" i="30"/>
  <c r="J13" i="30"/>
  <c r="S12" i="30"/>
  <c r="R12" i="30"/>
  <c r="P12" i="30"/>
  <c r="J12" i="30"/>
  <c r="S11" i="30"/>
  <c r="R11" i="30"/>
  <c r="P11" i="30"/>
  <c r="J11" i="30"/>
  <c r="S10" i="30"/>
  <c r="R10" i="30"/>
  <c r="P10" i="30"/>
  <c r="J10" i="30"/>
  <c r="S9" i="30"/>
  <c r="R9" i="30"/>
  <c r="P9" i="30"/>
  <c r="J9" i="30"/>
  <c r="S165" i="29"/>
  <c r="N111" i="29"/>
  <c r="O165" i="29"/>
  <c r="H111" i="29"/>
  <c r="I165" i="29"/>
  <c r="R165" i="29"/>
  <c r="P165" i="29"/>
  <c r="J165" i="29"/>
  <c r="A152" i="29"/>
  <c r="A153" i="29"/>
  <c r="A154" i="29"/>
  <c r="A155" i="29"/>
  <c r="A156" i="29"/>
  <c r="A157" i="29"/>
  <c r="A158" i="29"/>
  <c r="A159" i="29"/>
  <c r="A160" i="29"/>
  <c r="A161" i="29"/>
  <c r="A162" i="29"/>
  <c r="A163" i="29"/>
  <c r="A164" i="29"/>
  <c r="A165" i="29"/>
  <c r="S164" i="29"/>
  <c r="O164" i="29"/>
  <c r="I164" i="29"/>
  <c r="R164" i="29"/>
  <c r="P164" i="29"/>
  <c r="J164" i="29"/>
  <c r="S163" i="29"/>
  <c r="O163" i="29"/>
  <c r="I163" i="29"/>
  <c r="R163" i="29"/>
  <c r="P163" i="29"/>
  <c r="J163" i="29"/>
  <c r="S162" i="29"/>
  <c r="O162" i="29"/>
  <c r="I162" i="29"/>
  <c r="R162" i="29"/>
  <c r="P162" i="29"/>
  <c r="J162" i="29"/>
  <c r="S161" i="29"/>
  <c r="O161" i="29"/>
  <c r="I161" i="29"/>
  <c r="R161" i="29"/>
  <c r="P161" i="29"/>
  <c r="J161" i="29"/>
  <c r="S160" i="29"/>
  <c r="O160" i="29"/>
  <c r="I160" i="29"/>
  <c r="R160" i="29"/>
  <c r="P160" i="29"/>
  <c r="J160" i="29"/>
  <c r="S159" i="29"/>
  <c r="O159" i="29"/>
  <c r="I159" i="29"/>
  <c r="R159" i="29"/>
  <c r="P159" i="29"/>
  <c r="J159" i="29"/>
  <c r="S158" i="29"/>
  <c r="O158" i="29"/>
  <c r="I158" i="29"/>
  <c r="R158" i="29"/>
  <c r="P158" i="29"/>
  <c r="J158" i="29"/>
  <c r="S157" i="29"/>
  <c r="O157" i="29"/>
  <c r="I157" i="29"/>
  <c r="R157" i="29"/>
  <c r="P157" i="29"/>
  <c r="J157" i="29"/>
  <c r="S156" i="29"/>
  <c r="O156" i="29"/>
  <c r="I156" i="29"/>
  <c r="R156" i="29"/>
  <c r="P156" i="29"/>
  <c r="J156" i="29"/>
  <c r="S155" i="29"/>
  <c r="O155" i="29"/>
  <c r="I155" i="29"/>
  <c r="R155" i="29"/>
  <c r="P155" i="29"/>
  <c r="J155" i="29"/>
  <c r="S154" i="29"/>
  <c r="O154" i="29"/>
  <c r="I154" i="29"/>
  <c r="R154" i="29"/>
  <c r="P154" i="29"/>
  <c r="J154" i="29"/>
  <c r="S153" i="29"/>
  <c r="O153" i="29"/>
  <c r="I153" i="29"/>
  <c r="R153" i="29"/>
  <c r="P153" i="29"/>
  <c r="J153" i="29"/>
  <c r="S152" i="29"/>
  <c r="O152" i="29"/>
  <c r="I152" i="29"/>
  <c r="R152" i="29"/>
  <c r="P152" i="29"/>
  <c r="J152" i="29"/>
  <c r="S151" i="29"/>
  <c r="O151" i="29"/>
  <c r="I151" i="29"/>
  <c r="R151" i="29"/>
  <c r="P151" i="29"/>
  <c r="J151" i="29"/>
  <c r="S149" i="29"/>
  <c r="O149" i="29"/>
  <c r="I149" i="29"/>
  <c r="R149" i="29"/>
  <c r="P149" i="29"/>
  <c r="J149" i="29"/>
  <c r="A136" i="29"/>
  <c r="A137" i="29"/>
  <c r="A138" i="29"/>
  <c r="A139" i="29"/>
  <c r="A140" i="29"/>
  <c r="A141" i="29"/>
  <c r="A142" i="29"/>
  <c r="A143" i="29"/>
  <c r="A144" i="29"/>
  <c r="A145" i="29"/>
  <c r="A146" i="29"/>
  <c r="A147" i="29"/>
  <c r="A148" i="29"/>
  <c r="A149" i="29"/>
  <c r="S148" i="29"/>
  <c r="O148" i="29"/>
  <c r="I148" i="29"/>
  <c r="R148" i="29"/>
  <c r="P148" i="29"/>
  <c r="J148" i="29"/>
  <c r="S147" i="29"/>
  <c r="O147" i="29"/>
  <c r="I147" i="29"/>
  <c r="R147" i="29"/>
  <c r="P147" i="29"/>
  <c r="J147" i="29"/>
  <c r="S146" i="29"/>
  <c r="O146" i="29"/>
  <c r="I146" i="29"/>
  <c r="R146" i="29"/>
  <c r="P146" i="29"/>
  <c r="J146" i="29"/>
  <c r="S145" i="29"/>
  <c r="O145" i="29"/>
  <c r="I145" i="29"/>
  <c r="R145" i="29"/>
  <c r="P145" i="29"/>
  <c r="J145" i="29"/>
  <c r="S144" i="29"/>
  <c r="O144" i="29"/>
  <c r="I144" i="29"/>
  <c r="R144" i="29"/>
  <c r="P144" i="29"/>
  <c r="J144" i="29"/>
  <c r="S143" i="29"/>
  <c r="O143" i="29"/>
  <c r="I143" i="29"/>
  <c r="R143" i="29"/>
  <c r="P143" i="29"/>
  <c r="J143" i="29"/>
  <c r="S142" i="29"/>
  <c r="O142" i="29"/>
  <c r="I142" i="29"/>
  <c r="R142" i="29"/>
  <c r="P142" i="29"/>
  <c r="J142" i="29"/>
  <c r="S141" i="29"/>
  <c r="O141" i="29"/>
  <c r="I141" i="29"/>
  <c r="R141" i="29"/>
  <c r="P141" i="29"/>
  <c r="J141" i="29"/>
  <c r="S140" i="29"/>
  <c r="O140" i="29"/>
  <c r="I140" i="29"/>
  <c r="R140" i="29"/>
  <c r="P140" i="29"/>
  <c r="J140" i="29"/>
  <c r="S139" i="29"/>
  <c r="O139" i="29"/>
  <c r="I139" i="29"/>
  <c r="R139" i="29"/>
  <c r="P139" i="29"/>
  <c r="J139" i="29"/>
  <c r="S138" i="29"/>
  <c r="O138" i="29"/>
  <c r="I138" i="29"/>
  <c r="R138" i="29"/>
  <c r="P138" i="29"/>
  <c r="J138" i="29"/>
  <c r="S137" i="29"/>
  <c r="O137" i="29"/>
  <c r="I137" i="29"/>
  <c r="R137" i="29"/>
  <c r="P137" i="29"/>
  <c r="J137" i="29"/>
  <c r="S136" i="29"/>
  <c r="O136" i="29"/>
  <c r="I136" i="29"/>
  <c r="R136" i="29"/>
  <c r="P136" i="29"/>
  <c r="J136" i="29"/>
  <c r="S135" i="29"/>
  <c r="O135" i="29"/>
  <c r="I135" i="29"/>
  <c r="R135" i="29"/>
  <c r="P135" i="29"/>
  <c r="J135" i="29"/>
  <c r="S133" i="29"/>
  <c r="O133" i="29"/>
  <c r="I133" i="29"/>
  <c r="R133" i="29"/>
  <c r="P133" i="29"/>
  <c r="J133" i="29"/>
  <c r="A115" i="29"/>
  <c r="A116" i="29"/>
  <c r="A117" i="29"/>
  <c r="A118" i="29"/>
  <c r="A119" i="29"/>
  <c r="A120" i="29"/>
  <c r="A121" i="29"/>
  <c r="A122" i="29"/>
  <c r="A123" i="29"/>
  <c r="A124" i="29"/>
  <c r="A125" i="29"/>
  <c r="A126" i="29"/>
  <c r="A127" i="29"/>
  <c r="A128" i="29"/>
  <c r="A129" i="29"/>
  <c r="A130" i="29"/>
  <c r="A131" i="29"/>
  <c r="A132" i="29"/>
  <c r="A133" i="29"/>
  <c r="S132" i="29"/>
  <c r="O132" i="29"/>
  <c r="I132" i="29"/>
  <c r="R132" i="29"/>
  <c r="P132" i="29"/>
  <c r="J132" i="29"/>
  <c r="S131" i="29"/>
  <c r="O131" i="29"/>
  <c r="I131" i="29"/>
  <c r="R131" i="29"/>
  <c r="P131" i="29"/>
  <c r="J131" i="29"/>
  <c r="S130" i="29"/>
  <c r="O130" i="29"/>
  <c r="I130" i="29"/>
  <c r="R130" i="29"/>
  <c r="P130" i="29"/>
  <c r="J130" i="29"/>
  <c r="S129" i="29"/>
  <c r="O129" i="29"/>
  <c r="I129" i="29"/>
  <c r="R129" i="29"/>
  <c r="P129" i="29"/>
  <c r="J129" i="29"/>
  <c r="S128" i="29"/>
  <c r="O128" i="29"/>
  <c r="I128" i="29"/>
  <c r="R128" i="29"/>
  <c r="P128" i="29"/>
  <c r="J128" i="29"/>
  <c r="S127" i="29"/>
  <c r="O127" i="29"/>
  <c r="I127" i="29"/>
  <c r="R127" i="29"/>
  <c r="P127" i="29"/>
  <c r="J127" i="29"/>
  <c r="S126" i="29"/>
  <c r="O126" i="29"/>
  <c r="I126" i="29"/>
  <c r="R126" i="29"/>
  <c r="P126" i="29"/>
  <c r="J126" i="29"/>
  <c r="S125" i="29"/>
  <c r="O125" i="29"/>
  <c r="I125" i="29"/>
  <c r="R125" i="29"/>
  <c r="P125" i="29"/>
  <c r="J125" i="29"/>
  <c r="S124" i="29"/>
  <c r="O124" i="29"/>
  <c r="I124" i="29"/>
  <c r="R124" i="29"/>
  <c r="P124" i="29"/>
  <c r="J124" i="29"/>
  <c r="S123" i="29"/>
  <c r="O123" i="29"/>
  <c r="I123" i="29"/>
  <c r="R123" i="29"/>
  <c r="P123" i="29"/>
  <c r="J123" i="29"/>
  <c r="S122" i="29"/>
  <c r="O122" i="29"/>
  <c r="I122" i="29"/>
  <c r="R122" i="29"/>
  <c r="P122" i="29"/>
  <c r="J122" i="29"/>
  <c r="S121" i="29"/>
  <c r="O121" i="29"/>
  <c r="I121" i="29"/>
  <c r="R121" i="29"/>
  <c r="P121" i="29"/>
  <c r="J121" i="29"/>
  <c r="S120" i="29"/>
  <c r="O120" i="29"/>
  <c r="I120" i="29"/>
  <c r="R120" i="29"/>
  <c r="P120" i="29"/>
  <c r="J120" i="29"/>
  <c r="S119" i="29"/>
  <c r="O119" i="29"/>
  <c r="I119" i="29"/>
  <c r="R119" i="29"/>
  <c r="P119" i="29"/>
  <c r="J119" i="29"/>
  <c r="S118" i="29"/>
  <c r="O118" i="29"/>
  <c r="I118" i="29"/>
  <c r="R118" i="29"/>
  <c r="P118" i="29"/>
  <c r="J118" i="29"/>
  <c r="S117" i="29"/>
  <c r="O117" i="29"/>
  <c r="I117" i="29"/>
  <c r="R117" i="29"/>
  <c r="P117" i="29"/>
  <c r="J117" i="29"/>
  <c r="S116" i="29"/>
  <c r="O116" i="29"/>
  <c r="I116" i="29"/>
  <c r="R116" i="29"/>
  <c r="P116" i="29"/>
  <c r="J116" i="29"/>
  <c r="S115" i="29"/>
  <c r="O115" i="29"/>
  <c r="I115" i="29"/>
  <c r="R115" i="29"/>
  <c r="P115" i="29"/>
  <c r="J115" i="29"/>
  <c r="S114" i="29"/>
  <c r="O114" i="29"/>
  <c r="I114" i="29"/>
  <c r="R114" i="29"/>
  <c r="P114" i="29"/>
  <c r="J114" i="29"/>
  <c r="S108" i="29"/>
  <c r="N76" i="29"/>
  <c r="O108" i="29"/>
  <c r="H76" i="29"/>
  <c r="I108" i="29"/>
  <c r="R108" i="29"/>
  <c r="P108" i="29"/>
  <c r="J108"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S107" i="29"/>
  <c r="O107" i="29"/>
  <c r="I107" i="29"/>
  <c r="R107" i="29"/>
  <c r="P107" i="29"/>
  <c r="J107" i="29"/>
  <c r="S106" i="29"/>
  <c r="O106" i="29"/>
  <c r="I106" i="29"/>
  <c r="R106" i="29"/>
  <c r="P106" i="29"/>
  <c r="J106" i="29"/>
  <c r="S105" i="29"/>
  <c r="O105" i="29"/>
  <c r="I105" i="29"/>
  <c r="R105" i="29"/>
  <c r="P105" i="29"/>
  <c r="J105" i="29"/>
  <c r="S104" i="29"/>
  <c r="O104" i="29"/>
  <c r="I104" i="29"/>
  <c r="R104" i="29"/>
  <c r="P104" i="29"/>
  <c r="J104" i="29"/>
  <c r="S103" i="29"/>
  <c r="O103" i="29"/>
  <c r="I103" i="29"/>
  <c r="R103" i="29"/>
  <c r="P103" i="29"/>
  <c r="J103" i="29"/>
  <c r="S102" i="29"/>
  <c r="O102" i="29"/>
  <c r="I102" i="29"/>
  <c r="R102" i="29"/>
  <c r="P102" i="29"/>
  <c r="J102" i="29"/>
  <c r="S101" i="29"/>
  <c r="O101" i="29"/>
  <c r="I101" i="29"/>
  <c r="R101" i="29"/>
  <c r="P101" i="29"/>
  <c r="J101" i="29"/>
  <c r="S100" i="29"/>
  <c r="O100" i="29"/>
  <c r="I100" i="29"/>
  <c r="R100" i="29"/>
  <c r="P100" i="29"/>
  <c r="J100" i="29"/>
  <c r="S99" i="29"/>
  <c r="O99" i="29"/>
  <c r="I99" i="29"/>
  <c r="R99" i="29"/>
  <c r="P99" i="29"/>
  <c r="J99" i="29"/>
  <c r="S98" i="29"/>
  <c r="O98" i="29"/>
  <c r="I98" i="29"/>
  <c r="R98" i="29"/>
  <c r="P98" i="29"/>
  <c r="J98" i="29"/>
  <c r="S97" i="29"/>
  <c r="O97" i="29"/>
  <c r="I97" i="29"/>
  <c r="R97" i="29"/>
  <c r="P97" i="29"/>
  <c r="J97" i="29"/>
  <c r="S96" i="29"/>
  <c r="O96" i="29"/>
  <c r="I96" i="29"/>
  <c r="R96" i="29"/>
  <c r="P96" i="29"/>
  <c r="J96" i="29"/>
  <c r="S95" i="29"/>
  <c r="O95" i="29"/>
  <c r="I95" i="29"/>
  <c r="R95" i="29"/>
  <c r="P95" i="29"/>
  <c r="J95" i="29"/>
  <c r="S94" i="29"/>
  <c r="O94" i="29"/>
  <c r="I94" i="29"/>
  <c r="R94" i="29"/>
  <c r="P94" i="29"/>
  <c r="J94" i="29"/>
  <c r="S93" i="29"/>
  <c r="O93" i="29"/>
  <c r="I93" i="29"/>
  <c r="R93" i="29"/>
  <c r="P93" i="29"/>
  <c r="J93" i="29"/>
  <c r="S92" i="29"/>
  <c r="O92" i="29"/>
  <c r="I92" i="29"/>
  <c r="R92" i="29"/>
  <c r="P92" i="29"/>
  <c r="J92" i="29"/>
  <c r="S91" i="29"/>
  <c r="O91" i="29"/>
  <c r="I91" i="29"/>
  <c r="R91" i="29"/>
  <c r="P91" i="29"/>
  <c r="J91" i="29"/>
  <c r="S90" i="29"/>
  <c r="O90" i="29"/>
  <c r="I90" i="29"/>
  <c r="R90" i="29"/>
  <c r="P90" i="29"/>
  <c r="J90" i="29"/>
  <c r="S89" i="29"/>
  <c r="O89" i="29"/>
  <c r="I89" i="29"/>
  <c r="R89" i="29"/>
  <c r="P89" i="29"/>
  <c r="J89" i="29"/>
  <c r="S88" i="29"/>
  <c r="O88" i="29"/>
  <c r="I88" i="29"/>
  <c r="R88" i="29"/>
  <c r="P88" i="29"/>
  <c r="J88" i="29"/>
  <c r="S87" i="29"/>
  <c r="O87" i="29"/>
  <c r="I87" i="29"/>
  <c r="R87" i="29"/>
  <c r="P87" i="29"/>
  <c r="J87" i="29"/>
  <c r="S86" i="29"/>
  <c r="O86" i="29"/>
  <c r="I86" i="29"/>
  <c r="R86" i="29"/>
  <c r="P86" i="29"/>
  <c r="J86" i="29"/>
  <c r="S85" i="29"/>
  <c r="O85" i="29"/>
  <c r="I85" i="29"/>
  <c r="R85" i="29"/>
  <c r="P85" i="29"/>
  <c r="J85" i="29"/>
  <c r="S84" i="29"/>
  <c r="O84" i="29"/>
  <c r="I84" i="29"/>
  <c r="R84" i="29"/>
  <c r="P84" i="29"/>
  <c r="J84" i="29"/>
  <c r="S83" i="29"/>
  <c r="O83" i="29"/>
  <c r="I83" i="29"/>
  <c r="R83" i="29"/>
  <c r="P83" i="29"/>
  <c r="J83" i="29"/>
  <c r="S82" i="29"/>
  <c r="O82" i="29"/>
  <c r="I82" i="29"/>
  <c r="R82" i="29"/>
  <c r="P82" i="29"/>
  <c r="J82" i="29"/>
  <c r="S81" i="29"/>
  <c r="O81" i="29"/>
  <c r="I81" i="29"/>
  <c r="R81" i="29"/>
  <c r="P81" i="29"/>
  <c r="J81" i="29"/>
  <c r="S80" i="29"/>
  <c r="O80" i="29"/>
  <c r="I80" i="29"/>
  <c r="R80" i="29"/>
  <c r="P80" i="29"/>
  <c r="J80" i="29"/>
  <c r="S79" i="29"/>
  <c r="O79" i="29"/>
  <c r="I79" i="29"/>
  <c r="R79" i="29"/>
  <c r="P79" i="29"/>
  <c r="J79" i="29"/>
  <c r="N41" i="29"/>
  <c r="O73" i="29"/>
  <c r="H41" i="29"/>
  <c r="I73" i="29"/>
  <c r="Q73" i="29"/>
  <c r="K73" i="29"/>
  <c r="T73" i="29"/>
  <c r="S73" i="29"/>
  <c r="R73" i="29"/>
  <c r="P73" i="29"/>
  <c r="J73"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O72" i="29"/>
  <c r="I72" i="29"/>
  <c r="Q72" i="29"/>
  <c r="K72" i="29"/>
  <c r="T72" i="29"/>
  <c r="S72" i="29"/>
  <c r="R72" i="29"/>
  <c r="P72" i="29"/>
  <c r="J72" i="29"/>
  <c r="O71" i="29"/>
  <c r="I71" i="29"/>
  <c r="Q71" i="29"/>
  <c r="K71" i="29"/>
  <c r="T71" i="29"/>
  <c r="S71" i="29"/>
  <c r="R71" i="29"/>
  <c r="P71" i="29"/>
  <c r="J71" i="29"/>
  <c r="O70" i="29"/>
  <c r="I70" i="29"/>
  <c r="Q70" i="29"/>
  <c r="K70" i="29"/>
  <c r="T70" i="29"/>
  <c r="S70" i="29"/>
  <c r="R70" i="29"/>
  <c r="P70" i="29"/>
  <c r="J70" i="29"/>
  <c r="O69" i="29"/>
  <c r="I69" i="29"/>
  <c r="Q69" i="29"/>
  <c r="K69" i="29"/>
  <c r="T69" i="29"/>
  <c r="S69" i="29"/>
  <c r="R69" i="29"/>
  <c r="P69" i="29"/>
  <c r="J69" i="29"/>
  <c r="O68" i="29"/>
  <c r="I68" i="29"/>
  <c r="Q68" i="29"/>
  <c r="K68" i="29"/>
  <c r="T68" i="29"/>
  <c r="S68" i="29"/>
  <c r="R68" i="29"/>
  <c r="P68" i="29"/>
  <c r="J68" i="29"/>
  <c r="O67" i="29"/>
  <c r="I67" i="29"/>
  <c r="Q67" i="29"/>
  <c r="K67" i="29"/>
  <c r="T67" i="29"/>
  <c r="S67" i="29"/>
  <c r="R67" i="29"/>
  <c r="P67" i="29"/>
  <c r="J67" i="29"/>
  <c r="O66" i="29"/>
  <c r="I66" i="29"/>
  <c r="Q66" i="29"/>
  <c r="K66" i="29"/>
  <c r="T66" i="29"/>
  <c r="S66" i="29"/>
  <c r="R66" i="29"/>
  <c r="P66" i="29"/>
  <c r="J66" i="29"/>
  <c r="O65" i="29"/>
  <c r="I65" i="29"/>
  <c r="Q65" i="29"/>
  <c r="K65" i="29"/>
  <c r="T65" i="29"/>
  <c r="S65" i="29"/>
  <c r="R65" i="29"/>
  <c r="P65" i="29"/>
  <c r="J65" i="29"/>
  <c r="O64" i="29"/>
  <c r="I64" i="29"/>
  <c r="Q64" i="29"/>
  <c r="K64" i="29"/>
  <c r="T64" i="29"/>
  <c r="S64" i="29"/>
  <c r="R64" i="29"/>
  <c r="P64" i="29"/>
  <c r="J64" i="29"/>
  <c r="O63" i="29"/>
  <c r="I63" i="29"/>
  <c r="Q63" i="29"/>
  <c r="K63" i="29"/>
  <c r="T63" i="29"/>
  <c r="S63" i="29"/>
  <c r="R63" i="29"/>
  <c r="P63" i="29"/>
  <c r="J63" i="29"/>
  <c r="O62" i="29"/>
  <c r="I62" i="29"/>
  <c r="Q62" i="29"/>
  <c r="K62" i="29"/>
  <c r="T62" i="29"/>
  <c r="S62" i="29"/>
  <c r="R62" i="29"/>
  <c r="P62" i="29"/>
  <c r="J62" i="29"/>
  <c r="O61" i="29"/>
  <c r="I61" i="29"/>
  <c r="Q61" i="29"/>
  <c r="K61" i="29"/>
  <c r="T61" i="29"/>
  <c r="S61" i="29"/>
  <c r="R61" i="29"/>
  <c r="P61" i="29"/>
  <c r="J61" i="29"/>
  <c r="O60" i="29"/>
  <c r="I60" i="29"/>
  <c r="Q60" i="29"/>
  <c r="K60" i="29"/>
  <c r="T60" i="29"/>
  <c r="S60" i="29"/>
  <c r="R60" i="29"/>
  <c r="P60" i="29"/>
  <c r="J60" i="29"/>
  <c r="O59" i="29"/>
  <c r="I59" i="29"/>
  <c r="Q59" i="29"/>
  <c r="K59" i="29"/>
  <c r="T59" i="29"/>
  <c r="S59" i="29"/>
  <c r="R59" i="29"/>
  <c r="P59" i="29"/>
  <c r="J59" i="29"/>
  <c r="O58" i="29"/>
  <c r="I58" i="29"/>
  <c r="Q58" i="29"/>
  <c r="K58" i="29"/>
  <c r="T58" i="29"/>
  <c r="S58" i="29"/>
  <c r="R58" i="29"/>
  <c r="P58" i="29"/>
  <c r="J58" i="29"/>
  <c r="O57" i="29"/>
  <c r="I57" i="29"/>
  <c r="Q57" i="29"/>
  <c r="K57" i="29"/>
  <c r="T57" i="29"/>
  <c r="S57" i="29"/>
  <c r="R57" i="29"/>
  <c r="P57" i="29"/>
  <c r="J57" i="29"/>
  <c r="O56" i="29"/>
  <c r="I56" i="29"/>
  <c r="Q56" i="29"/>
  <c r="K56" i="29"/>
  <c r="T56" i="29"/>
  <c r="S56" i="29"/>
  <c r="R56" i="29"/>
  <c r="P56" i="29"/>
  <c r="J56" i="29"/>
  <c r="O55" i="29"/>
  <c r="I55" i="29"/>
  <c r="Q55" i="29"/>
  <c r="K55" i="29"/>
  <c r="T55" i="29"/>
  <c r="S55" i="29"/>
  <c r="R55" i="29"/>
  <c r="P55" i="29"/>
  <c r="J55" i="29"/>
  <c r="O54" i="29"/>
  <c r="I54" i="29"/>
  <c r="Q54" i="29"/>
  <c r="K54" i="29"/>
  <c r="T54" i="29"/>
  <c r="S54" i="29"/>
  <c r="R54" i="29"/>
  <c r="P54" i="29"/>
  <c r="J54" i="29"/>
  <c r="O53" i="29"/>
  <c r="I53" i="29"/>
  <c r="Q53" i="29"/>
  <c r="K53" i="29"/>
  <c r="T53" i="29"/>
  <c r="S53" i="29"/>
  <c r="R53" i="29"/>
  <c r="P53" i="29"/>
  <c r="J53" i="29"/>
  <c r="O52" i="29"/>
  <c r="I52" i="29"/>
  <c r="Q52" i="29"/>
  <c r="K52" i="29"/>
  <c r="T52" i="29"/>
  <c r="S52" i="29"/>
  <c r="R52" i="29"/>
  <c r="P52" i="29"/>
  <c r="J52" i="29"/>
  <c r="O51" i="29"/>
  <c r="I51" i="29"/>
  <c r="Q51" i="29"/>
  <c r="K51" i="29"/>
  <c r="T51" i="29"/>
  <c r="S51" i="29"/>
  <c r="R51" i="29"/>
  <c r="P51" i="29"/>
  <c r="J51" i="29"/>
  <c r="O50" i="29"/>
  <c r="I50" i="29"/>
  <c r="Q50" i="29"/>
  <c r="K50" i="29"/>
  <c r="T50" i="29"/>
  <c r="S50" i="29"/>
  <c r="R50" i="29"/>
  <c r="P50" i="29"/>
  <c r="J50" i="29"/>
  <c r="O49" i="29"/>
  <c r="I49" i="29"/>
  <c r="Q49" i="29"/>
  <c r="K49" i="29"/>
  <c r="T49" i="29"/>
  <c r="S49" i="29"/>
  <c r="R49" i="29"/>
  <c r="P49" i="29"/>
  <c r="J49" i="29"/>
  <c r="O48" i="29"/>
  <c r="I48" i="29"/>
  <c r="Q48" i="29"/>
  <c r="K48" i="29"/>
  <c r="T48" i="29"/>
  <c r="S48" i="29"/>
  <c r="R48" i="29"/>
  <c r="P48" i="29"/>
  <c r="J48" i="29"/>
  <c r="S47" i="29"/>
  <c r="R47" i="29"/>
  <c r="P47" i="29"/>
  <c r="J47" i="29"/>
  <c r="S46" i="29"/>
  <c r="R46" i="29"/>
  <c r="P46" i="29"/>
  <c r="J46" i="29"/>
  <c r="S45" i="29"/>
  <c r="R45" i="29"/>
  <c r="P45" i="29"/>
  <c r="J45" i="29"/>
  <c r="S44" i="29"/>
  <c r="R44" i="29"/>
  <c r="P44" i="29"/>
  <c r="J44" i="29"/>
  <c r="N6" i="29"/>
  <c r="O38" i="29"/>
  <c r="H6" i="29"/>
  <c r="I38" i="29"/>
  <c r="K38" i="29"/>
  <c r="Q38" i="29"/>
  <c r="T38" i="29"/>
  <c r="S38" i="29"/>
  <c r="R38" i="29"/>
  <c r="P38" i="29"/>
  <c r="J38"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O37" i="29"/>
  <c r="I37" i="29"/>
  <c r="K37" i="29"/>
  <c r="Q37" i="29"/>
  <c r="T37" i="29"/>
  <c r="S37" i="29"/>
  <c r="R37" i="29"/>
  <c r="P37" i="29"/>
  <c r="J37" i="29"/>
  <c r="O36" i="29"/>
  <c r="I36" i="29"/>
  <c r="K36" i="29"/>
  <c r="Q36" i="29"/>
  <c r="T36" i="29"/>
  <c r="S36" i="29"/>
  <c r="R36" i="29"/>
  <c r="P36" i="29"/>
  <c r="J36" i="29"/>
  <c r="O35" i="29"/>
  <c r="I35" i="29"/>
  <c r="K35" i="29"/>
  <c r="Q35" i="29"/>
  <c r="T35" i="29"/>
  <c r="S35" i="29"/>
  <c r="R35" i="29"/>
  <c r="P35" i="29"/>
  <c r="J35" i="29"/>
  <c r="O34" i="29"/>
  <c r="I34" i="29"/>
  <c r="K34" i="29"/>
  <c r="Q34" i="29"/>
  <c r="T34" i="29"/>
  <c r="S34" i="29"/>
  <c r="R34" i="29"/>
  <c r="P34" i="29"/>
  <c r="J34" i="29"/>
  <c r="O33" i="29"/>
  <c r="I33" i="29"/>
  <c r="K33" i="29"/>
  <c r="Q33" i="29"/>
  <c r="T33" i="29"/>
  <c r="S33" i="29"/>
  <c r="R33" i="29"/>
  <c r="P33" i="29"/>
  <c r="J33" i="29"/>
  <c r="O32" i="29"/>
  <c r="I32" i="29"/>
  <c r="K32" i="29"/>
  <c r="Q32" i="29"/>
  <c r="T32" i="29"/>
  <c r="S32" i="29"/>
  <c r="R32" i="29"/>
  <c r="P32" i="29"/>
  <c r="J32" i="29"/>
  <c r="O31" i="29"/>
  <c r="I31" i="29"/>
  <c r="K31" i="29"/>
  <c r="Q31" i="29"/>
  <c r="T31" i="29"/>
  <c r="S31" i="29"/>
  <c r="R31" i="29"/>
  <c r="P31" i="29"/>
  <c r="J31" i="29"/>
  <c r="O30" i="29"/>
  <c r="I30" i="29"/>
  <c r="K30" i="29"/>
  <c r="Q30" i="29"/>
  <c r="T30" i="29"/>
  <c r="S30" i="29"/>
  <c r="R30" i="29"/>
  <c r="P30" i="29"/>
  <c r="J30" i="29"/>
  <c r="O29" i="29"/>
  <c r="I29" i="29"/>
  <c r="K29" i="29"/>
  <c r="Q29" i="29"/>
  <c r="T29" i="29"/>
  <c r="S29" i="29"/>
  <c r="R29" i="29"/>
  <c r="P29" i="29"/>
  <c r="J29" i="29"/>
  <c r="O28" i="29"/>
  <c r="I28" i="29"/>
  <c r="K28" i="29"/>
  <c r="Q28" i="29"/>
  <c r="T28" i="29"/>
  <c r="S28" i="29"/>
  <c r="R28" i="29"/>
  <c r="P28" i="29"/>
  <c r="J28" i="29"/>
  <c r="O27" i="29"/>
  <c r="I27" i="29"/>
  <c r="K27" i="29"/>
  <c r="Q27" i="29"/>
  <c r="T27" i="29"/>
  <c r="S27" i="29"/>
  <c r="R27" i="29"/>
  <c r="P27" i="29"/>
  <c r="J27" i="29"/>
  <c r="O26" i="29"/>
  <c r="I26" i="29"/>
  <c r="K26" i="29"/>
  <c r="Q26" i="29"/>
  <c r="T26" i="29"/>
  <c r="S26" i="29"/>
  <c r="R26" i="29"/>
  <c r="P26" i="29"/>
  <c r="J26" i="29"/>
  <c r="O25" i="29"/>
  <c r="I25" i="29"/>
  <c r="K25" i="29"/>
  <c r="Q25" i="29"/>
  <c r="T25" i="29"/>
  <c r="S25" i="29"/>
  <c r="R25" i="29"/>
  <c r="P25" i="29"/>
  <c r="J25" i="29"/>
  <c r="O24" i="29"/>
  <c r="I24" i="29"/>
  <c r="K24" i="29"/>
  <c r="Q24" i="29"/>
  <c r="T24" i="29"/>
  <c r="S24" i="29"/>
  <c r="R24" i="29"/>
  <c r="P24" i="29"/>
  <c r="J24" i="29"/>
  <c r="O23" i="29"/>
  <c r="I23" i="29"/>
  <c r="K23" i="29"/>
  <c r="Q23" i="29"/>
  <c r="T23" i="29"/>
  <c r="S23" i="29"/>
  <c r="R23" i="29"/>
  <c r="P23" i="29"/>
  <c r="J23" i="29"/>
  <c r="O22" i="29"/>
  <c r="I22" i="29"/>
  <c r="K22" i="29"/>
  <c r="Q22" i="29"/>
  <c r="T22" i="29"/>
  <c r="S22" i="29"/>
  <c r="R22" i="29"/>
  <c r="P22" i="29"/>
  <c r="J22" i="29"/>
  <c r="O21" i="29"/>
  <c r="I21" i="29"/>
  <c r="K21" i="29"/>
  <c r="Q21" i="29"/>
  <c r="T21" i="29"/>
  <c r="S21" i="29"/>
  <c r="R21" i="29"/>
  <c r="P21" i="29"/>
  <c r="J21" i="29"/>
  <c r="O20" i="29"/>
  <c r="I20" i="29"/>
  <c r="K20" i="29"/>
  <c r="Q20" i="29"/>
  <c r="T20" i="29"/>
  <c r="S20" i="29"/>
  <c r="R20" i="29"/>
  <c r="P20" i="29"/>
  <c r="J20" i="29"/>
  <c r="O19" i="29"/>
  <c r="I19" i="29"/>
  <c r="K19" i="29"/>
  <c r="Q19" i="29"/>
  <c r="T19" i="29"/>
  <c r="S19" i="29"/>
  <c r="R19" i="29"/>
  <c r="P19" i="29"/>
  <c r="J19" i="29"/>
  <c r="O18" i="29"/>
  <c r="I18" i="29"/>
  <c r="K18" i="29"/>
  <c r="Q18" i="29"/>
  <c r="T18" i="29"/>
  <c r="S18" i="29"/>
  <c r="R18" i="29"/>
  <c r="P18" i="29"/>
  <c r="J18" i="29"/>
  <c r="O17" i="29"/>
  <c r="I17" i="29"/>
  <c r="K17" i="29"/>
  <c r="Q17" i="29"/>
  <c r="T17" i="29"/>
  <c r="S17" i="29"/>
  <c r="R17" i="29"/>
  <c r="P17" i="29"/>
  <c r="J17" i="29"/>
  <c r="O16" i="29"/>
  <c r="I16" i="29"/>
  <c r="K16" i="29"/>
  <c r="Q16" i="29"/>
  <c r="T16" i="29"/>
  <c r="S16" i="29"/>
  <c r="R16" i="29"/>
  <c r="P16" i="29"/>
  <c r="J16" i="29"/>
  <c r="O15" i="29"/>
  <c r="I15" i="29"/>
  <c r="K15" i="29"/>
  <c r="Q15" i="29"/>
  <c r="T15" i="29"/>
  <c r="S15" i="29"/>
  <c r="R15" i="29"/>
  <c r="P15" i="29"/>
  <c r="J15" i="29"/>
  <c r="O14" i="29"/>
  <c r="I14" i="29"/>
  <c r="K14" i="29"/>
  <c r="Q14" i="29"/>
  <c r="T14" i="29"/>
  <c r="S14" i="29"/>
  <c r="R14" i="29"/>
  <c r="P14" i="29"/>
  <c r="J14" i="29"/>
  <c r="O13" i="29"/>
  <c r="I13" i="29"/>
  <c r="K13" i="29"/>
  <c r="Q13" i="29"/>
  <c r="T13" i="29"/>
  <c r="S13" i="29"/>
  <c r="R13" i="29"/>
  <c r="P13" i="29"/>
  <c r="J13" i="29"/>
  <c r="O12" i="29"/>
  <c r="I12" i="29"/>
  <c r="K12" i="29"/>
  <c r="Q12" i="29"/>
  <c r="T12" i="29"/>
  <c r="S12" i="29"/>
  <c r="R12" i="29"/>
  <c r="P12" i="29"/>
  <c r="J12" i="29"/>
  <c r="S11" i="29"/>
  <c r="R11" i="29"/>
  <c r="P11" i="29"/>
  <c r="J11" i="29"/>
  <c r="S10" i="29"/>
  <c r="R10" i="29"/>
  <c r="P10" i="29"/>
  <c r="J10" i="29"/>
  <c r="S9" i="29"/>
  <c r="R9" i="29"/>
  <c r="P9" i="29"/>
  <c r="J9" i="29"/>
  <c r="P12" i="28"/>
  <c r="M6" i="28"/>
  <c r="N6" i="28"/>
  <c r="S165" i="28"/>
  <c r="M111" i="28"/>
  <c r="N111" i="28"/>
  <c r="O165" i="28"/>
  <c r="G111" i="28"/>
  <c r="H111" i="28"/>
  <c r="I165" i="28"/>
  <c r="R165" i="28"/>
  <c r="P165" i="28"/>
  <c r="J165" i="28"/>
  <c r="A152" i="28"/>
  <c r="A153" i="28"/>
  <c r="A154" i="28"/>
  <c r="A155" i="28"/>
  <c r="A156" i="28"/>
  <c r="A157" i="28"/>
  <c r="A158" i="28"/>
  <c r="A159" i="28"/>
  <c r="A160" i="28"/>
  <c r="A161" i="28"/>
  <c r="A162" i="28"/>
  <c r="A163" i="28"/>
  <c r="A164" i="28"/>
  <c r="A165" i="28"/>
  <c r="S164" i="28"/>
  <c r="O164" i="28"/>
  <c r="I164" i="28"/>
  <c r="R164" i="28"/>
  <c r="P164" i="28"/>
  <c r="J164" i="28"/>
  <c r="S163" i="28"/>
  <c r="O163" i="28"/>
  <c r="I163" i="28"/>
  <c r="R163" i="28"/>
  <c r="P163" i="28"/>
  <c r="J163" i="28"/>
  <c r="S162" i="28"/>
  <c r="O162" i="28"/>
  <c r="I162" i="28"/>
  <c r="R162" i="28"/>
  <c r="P162" i="28"/>
  <c r="J162" i="28"/>
  <c r="S161" i="28"/>
  <c r="O161" i="28"/>
  <c r="I161" i="28"/>
  <c r="R161" i="28"/>
  <c r="P161" i="28"/>
  <c r="J161" i="28"/>
  <c r="S160" i="28"/>
  <c r="O160" i="28"/>
  <c r="I160" i="28"/>
  <c r="R160" i="28"/>
  <c r="P160" i="28"/>
  <c r="J160" i="28"/>
  <c r="S159" i="28"/>
  <c r="O159" i="28"/>
  <c r="I159" i="28"/>
  <c r="R159" i="28"/>
  <c r="P159" i="28"/>
  <c r="J159" i="28"/>
  <c r="S158" i="28"/>
  <c r="O158" i="28"/>
  <c r="I158" i="28"/>
  <c r="R158" i="28"/>
  <c r="P158" i="28"/>
  <c r="J158" i="28"/>
  <c r="S157" i="28"/>
  <c r="O157" i="28"/>
  <c r="I157" i="28"/>
  <c r="R157" i="28"/>
  <c r="P157" i="28"/>
  <c r="J157" i="28"/>
  <c r="S156" i="28"/>
  <c r="O156" i="28"/>
  <c r="I156" i="28"/>
  <c r="R156" i="28"/>
  <c r="P156" i="28"/>
  <c r="J156" i="28"/>
  <c r="S155" i="28"/>
  <c r="O155" i="28"/>
  <c r="I155" i="28"/>
  <c r="R155" i="28"/>
  <c r="P155" i="28"/>
  <c r="J155" i="28"/>
  <c r="S154" i="28"/>
  <c r="O154" i="28"/>
  <c r="I154" i="28"/>
  <c r="R154" i="28"/>
  <c r="P154" i="28"/>
  <c r="J154" i="28"/>
  <c r="S153" i="28"/>
  <c r="O153" i="28"/>
  <c r="I153" i="28"/>
  <c r="R153" i="28"/>
  <c r="P153" i="28"/>
  <c r="J153" i="28"/>
  <c r="S152" i="28"/>
  <c r="O152" i="28"/>
  <c r="I152" i="28"/>
  <c r="R152" i="28"/>
  <c r="P152" i="28"/>
  <c r="J152" i="28"/>
  <c r="S151" i="28"/>
  <c r="O151" i="28"/>
  <c r="I151" i="28"/>
  <c r="R151" i="28"/>
  <c r="P151" i="28"/>
  <c r="J151" i="28"/>
  <c r="S149" i="28"/>
  <c r="O149" i="28"/>
  <c r="I149" i="28"/>
  <c r="R149" i="28"/>
  <c r="P149" i="28"/>
  <c r="J149" i="28"/>
  <c r="A136" i="28"/>
  <c r="A137" i="28"/>
  <c r="A138" i="28"/>
  <c r="A139" i="28"/>
  <c r="A140" i="28"/>
  <c r="A141" i="28"/>
  <c r="A142" i="28"/>
  <c r="A143" i="28"/>
  <c r="A144" i="28"/>
  <c r="A145" i="28"/>
  <c r="A146" i="28"/>
  <c r="A147" i="28"/>
  <c r="A148" i="28"/>
  <c r="A149" i="28"/>
  <c r="S148" i="28"/>
  <c r="O148" i="28"/>
  <c r="I148" i="28"/>
  <c r="R148" i="28"/>
  <c r="P148" i="28"/>
  <c r="J148" i="28"/>
  <c r="S147" i="28"/>
  <c r="O147" i="28"/>
  <c r="I147" i="28"/>
  <c r="R147" i="28"/>
  <c r="P147" i="28"/>
  <c r="J147" i="28"/>
  <c r="S146" i="28"/>
  <c r="O146" i="28"/>
  <c r="I146" i="28"/>
  <c r="R146" i="28"/>
  <c r="P146" i="28"/>
  <c r="J146" i="28"/>
  <c r="S145" i="28"/>
  <c r="O145" i="28"/>
  <c r="I145" i="28"/>
  <c r="R145" i="28"/>
  <c r="P145" i="28"/>
  <c r="J145" i="28"/>
  <c r="S144" i="28"/>
  <c r="O144" i="28"/>
  <c r="I144" i="28"/>
  <c r="R144" i="28"/>
  <c r="P144" i="28"/>
  <c r="J144" i="28"/>
  <c r="S143" i="28"/>
  <c r="O143" i="28"/>
  <c r="I143" i="28"/>
  <c r="R143" i="28"/>
  <c r="P143" i="28"/>
  <c r="J143" i="28"/>
  <c r="S142" i="28"/>
  <c r="O142" i="28"/>
  <c r="I142" i="28"/>
  <c r="R142" i="28"/>
  <c r="P142" i="28"/>
  <c r="J142" i="28"/>
  <c r="S141" i="28"/>
  <c r="O141" i="28"/>
  <c r="I141" i="28"/>
  <c r="R141" i="28"/>
  <c r="P141" i="28"/>
  <c r="J141" i="28"/>
  <c r="S140" i="28"/>
  <c r="O140" i="28"/>
  <c r="I140" i="28"/>
  <c r="R140" i="28"/>
  <c r="P140" i="28"/>
  <c r="J140" i="28"/>
  <c r="S139" i="28"/>
  <c r="O139" i="28"/>
  <c r="I139" i="28"/>
  <c r="R139" i="28"/>
  <c r="P139" i="28"/>
  <c r="J139" i="28"/>
  <c r="S138" i="28"/>
  <c r="O138" i="28"/>
  <c r="I138" i="28"/>
  <c r="R138" i="28"/>
  <c r="P138" i="28"/>
  <c r="J138" i="28"/>
  <c r="S137" i="28"/>
  <c r="O137" i="28"/>
  <c r="I137" i="28"/>
  <c r="R137" i="28"/>
  <c r="P137" i="28"/>
  <c r="J137" i="28"/>
  <c r="S136" i="28"/>
  <c r="O136" i="28"/>
  <c r="I136" i="28"/>
  <c r="R136" i="28"/>
  <c r="P136" i="28"/>
  <c r="J136" i="28"/>
  <c r="S135" i="28"/>
  <c r="O135" i="28"/>
  <c r="I135" i="28"/>
  <c r="R135" i="28"/>
  <c r="P135" i="28"/>
  <c r="J135" i="28"/>
  <c r="S133" i="28"/>
  <c r="O133" i="28"/>
  <c r="I133" i="28"/>
  <c r="R133" i="28"/>
  <c r="P133" i="28"/>
  <c r="J133" i="28"/>
  <c r="A115" i="28"/>
  <c r="A116" i="28"/>
  <c r="A117" i="28"/>
  <c r="A118" i="28"/>
  <c r="A119" i="28"/>
  <c r="A120" i="28"/>
  <c r="A121" i="28"/>
  <c r="A122" i="28"/>
  <c r="A123" i="28"/>
  <c r="A124" i="28"/>
  <c r="A125" i="28"/>
  <c r="A126" i="28"/>
  <c r="A127" i="28"/>
  <c r="A128" i="28"/>
  <c r="A129" i="28"/>
  <c r="A130" i="28"/>
  <c r="A131" i="28"/>
  <c r="A132" i="28"/>
  <c r="A133" i="28"/>
  <c r="S132" i="28"/>
  <c r="O132" i="28"/>
  <c r="I132" i="28"/>
  <c r="R132" i="28"/>
  <c r="P132" i="28"/>
  <c r="J132" i="28"/>
  <c r="S131" i="28"/>
  <c r="O131" i="28"/>
  <c r="I131" i="28"/>
  <c r="R131" i="28"/>
  <c r="P131" i="28"/>
  <c r="J131" i="28"/>
  <c r="S130" i="28"/>
  <c r="O130" i="28"/>
  <c r="I130" i="28"/>
  <c r="R130" i="28"/>
  <c r="P130" i="28"/>
  <c r="J130" i="28"/>
  <c r="S129" i="28"/>
  <c r="O129" i="28"/>
  <c r="I129" i="28"/>
  <c r="R129" i="28"/>
  <c r="P129" i="28"/>
  <c r="J129" i="28"/>
  <c r="S128" i="28"/>
  <c r="O128" i="28"/>
  <c r="I128" i="28"/>
  <c r="R128" i="28"/>
  <c r="P128" i="28"/>
  <c r="J128" i="28"/>
  <c r="S127" i="28"/>
  <c r="O127" i="28"/>
  <c r="I127" i="28"/>
  <c r="R127" i="28"/>
  <c r="P127" i="28"/>
  <c r="J127" i="28"/>
  <c r="S126" i="28"/>
  <c r="O126" i="28"/>
  <c r="I126" i="28"/>
  <c r="R126" i="28"/>
  <c r="P126" i="28"/>
  <c r="J126" i="28"/>
  <c r="S125" i="28"/>
  <c r="O125" i="28"/>
  <c r="I125" i="28"/>
  <c r="R125" i="28"/>
  <c r="P125" i="28"/>
  <c r="J125" i="28"/>
  <c r="S124" i="28"/>
  <c r="O124" i="28"/>
  <c r="I124" i="28"/>
  <c r="R124" i="28"/>
  <c r="P124" i="28"/>
  <c r="J124" i="28"/>
  <c r="S123" i="28"/>
  <c r="O123" i="28"/>
  <c r="I123" i="28"/>
  <c r="R123" i="28"/>
  <c r="P123" i="28"/>
  <c r="J123" i="28"/>
  <c r="S122" i="28"/>
  <c r="O122" i="28"/>
  <c r="I122" i="28"/>
  <c r="R122" i="28"/>
  <c r="P122" i="28"/>
  <c r="J122" i="28"/>
  <c r="S121" i="28"/>
  <c r="O121" i="28"/>
  <c r="I121" i="28"/>
  <c r="R121" i="28"/>
  <c r="P121" i="28"/>
  <c r="J121" i="28"/>
  <c r="S120" i="28"/>
  <c r="O120" i="28"/>
  <c r="I120" i="28"/>
  <c r="R120" i="28"/>
  <c r="P120" i="28"/>
  <c r="J120" i="28"/>
  <c r="S119" i="28"/>
  <c r="O119" i="28"/>
  <c r="I119" i="28"/>
  <c r="R119" i="28"/>
  <c r="P119" i="28"/>
  <c r="J119" i="28"/>
  <c r="S118" i="28"/>
  <c r="O118" i="28"/>
  <c r="I118" i="28"/>
  <c r="R118" i="28"/>
  <c r="P118" i="28"/>
  <c r="J118" i="28"/>
  <c r="S117" i="28"/>
  <c r="O117" i="28"/>
  <c r="I117" i="28"/>
  <c r="R117" i="28"/>
  <c r="P117" i="28"/>
  <c r="J117" i="28"/>
  <c r="S116" i="28"/>
  <c r="O116" i="28"/>
  <c r="I116" i="28"/>
  <c r="R116" i="28"/>
  <c r="P116" i="28"/>
  <c r="J116" i="28"/>
  <c r="S115" i="28"/>
  <c r="O115" i="28"/>
  <c r="I115" i="28"/>
  <c r="R115" i="28"/>
  <c r="P115" i="28"/>
  <c r="J115" i="28"/>
  <c r="S114" i="28"/>
  <c r="O114" i="28"/>
  <c r="I114" i="28"/>
  <c r="R114" i="28"/>
  <c r="P114" i="28"/>
  <c r="J114" i="28"/>
  <c r="S108" i="28"/>
  <c r="M76" i="28"/>
  <c r="N76" i="28"/>
  <c r="O108" i="28"/>
  <c r="I108" i="28"/>
  <c r="R108" i="28"/>
  <c r="P108" i="28"/>
  <c r="J108"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S107" i="28"/>
  <c r="O107" i="28"/>
  <c r="I107" i="28"/>
  <c r="R107" i="28"/>
  <c r="P107" i="28"/>
  <c r="J107" i="28"/>
  <c r="S106" i="28"/>
  <c r="O106" i="28"/>
  <c r="I106" i="28"/>
  <c r="R106" i="28"/>
  <c r="P106" i="28"/>
  <c r="J106" i="28"/>
  <c r="S105" i="28"/>
  <c r="O105" i="28"/>
  <c r="I105" i="28"/>
  <c r="R105" i="28"/>
  <c r="P105" i="28"/>
  <c r="J105" i="28"/>
  <c r="S104" i="28"/>
  <c r="O104" i="28"/>
  <c r="I104" i="28"/>
  <c r="R104" i="28"/>
  <c r="P104" i="28"/>
  <c r="J104" i="28"/>
  <c r="S103" i="28"/>
  <c r="O103" i="28"/>
  <c r="I103" i="28"/>
  <c r="R103" i="28"/>
  <c r="P103" i="28"/>
  <c r="J103" i="28"/>
  <c r="S102" i="28"/>
  <c r="O102" i="28"/>
  <c r="I102" i="28"/>
  <c r="R102" i="28"/>
  <c r="P102" i="28"/>
  <c r="J102" i="28"/>
  <c r="S101" i="28"/>
  <c r="O101" i="28"/>
  <c r="I101" i="28"/>
  <c r="R101" i="28"/>
  <c r="P101" i="28"/>
  <c r="J101" i="28"/>
  <c r="S100" i="28"/>
  <c r="O100" i="28"/>
  <c r="I100" i="28"/>
  <c r="R100" i="28"/>
  <c r="P100" i="28"/>
  <c r="J100" i="28"/>
  <c r="S99" i="28"/>
  <c r="O99" i="28"/>
  <c r="I99" i="28"/>
  <c r="R99" i="28"/>
  <c r="P99" i="28"/>
  <c r="J99" i="28"/>
  <c r="S98" i="28"/>
  <c r="O98" i="28"/>
  <c r="I98" i="28"/>
  <c r="R98" i="28"/>
  <c r="P98" i="28"/>
  <c r="J98" i="28"/>
  <c r="S97" i="28"/>
  <c r="O97" i="28"/>
  <c r="I97" i="28"/>
  <c r="R97" i="28"/>
  <c r="P97" i="28"/>
  <c r="J97" i="28"/>
  <c r="S96" i="28"/>
  <c r="O96" i="28"/>
  <c r="I96" i="28"/>
  <c r="R96" i="28"/>
  <c r="P96" i="28"/>
  <c r="J96" i="28"/>
  <c r="S95" i="28"/>
  <c r="O95" i="28"/>
  <c r="I95" i="28"/>
  <c r="R95" i="28"/>
  <c r="P95" i="28"/>
  <c r="J95" i="28"/>
  <c r="S94" i="28"/>
  <c r="O94" i="28"/>
  <c r="I94" i="28"/>
  <c r="R94" i="28"/>
  <c r="P94" i="28"/>
  <c r="J94" i="28"/>
  <c r="S93" i="28"/>
  <c r="O93" i="28"/>
  <c r="I93" i="28"/>
  <c r="R93" i="28"/>
  <c r="P93" i="28"/>
  <c r="J93" i="28"/>
  <c r="S92" i="28"/>
  <c r="O92" i="28"/>
  <c r="I92" i="28"/>
  <c r="R92" i="28"/>
  <c r="P92" i="28"/>
  <c r="J92" i="28"/>
  <c r="S91" i="28"/>
  <c r="O91" i="28"/>
  <c r="I91" i="28"/>
  <c r="R91" i="28"/>
  <c r="P91" i="28"/>
  <c r="J91" i="28"/>
  <c r="S90" i="28"/>
  <c r="O90" i="28"/>
  <c r="I90" i="28"/>
  <c r="R90" i="28"/>
  <c r="P90" i="28"/>
  <c r="J90" i="28"/>
  <c r="S89" i="28"/>
  <c r="O89" i="28"/>
  <c r="I89" i="28"/>
  <c r="R89" i="28"/>
  <c r="P89" i="28"/>
  <c r="J89" i="28"/>
  <c r="S88" i="28"/>
  <c r="O88" i="28"/>
  <c r="I88" i="28"/>
  <c r="R88" i="28"/>
  <c r="P88" i="28"/>
  <c r="J88" i="28"/>
  <c r="S87" i="28"/>
  <c r="O87" i="28"/>
  <c r="I87" i="28"/>
  <c r="R87" i="28"/>
  <c r="P87" i="28"/>
  <c r="J87" i="28"/>
  <c r="S86" i="28"/>
  <c r="O86" i="28"/>
  <c r="I86" i="28"/>
  <c r="R86" i="28"/>
  <c r="P86" i="28"/>
  <c r="J86" i="28"/>
  <c r="S85" i="28"/>
  <c r="O85" i="28"/>
  <c r="I85" i="28"/>
  <c r="R85" i="28"/>
  <c r="P85" i="28"/>
  <c r="J85" i="28"/>
  <c r="S84" i="28"/>
  <c r="O84" i="28"/>
  <c r="I84" i="28"/>
  <c r="R84" i="28"/>
  <c r="P84" i="28"/>
  <c r="J84" i="28"/>
  <c r="S83" i="28"/>
  <c r="O83" i="28"/>
  <c r="I83" i="28"/>
  <c r="R83" i="28"/>
  <c r="P83" i="28"/>
  <c r="J83" i="28"/>
  <c r="S82" i="28"/>
  <c r="O82" i="28"/>
  <c r="I82" i="28"/>
  <c r="R82" i="28"/>
  <c r="P82" i="28"/>
  <c r="J82" i="28"/>
  <c r="S81" i="28"/>
  <c r="O81" i="28"/>
  <c r="I81" i="28"/>
  <c r="R81" i="28"/>
  <c r="P81" i="28"/>
  <c r="J81" i="28"/>
  <c r="S80" i="28"/>
  <c r="O80" i="28"/>
  <c r="I80" i="28"/>
  <c r="R80" i="28"/>
  <c r="P80" i="28"/>
  <c r="J80" i="28"/>
  <c r="S79" i="28"/>
  <c r="O79" i="28"/>
  <c r="I79" i="28"/>
  <c r="R79" i="28"/>
  <c r="P79" i="28"/>
  <c r="J79" i="28"/>
  <c r="M41" i="28"/>
  <c r="N41" i="28"/>
  <c r="O73" i="28"/>
  <c r="H41" i="28"/>
  <c r="I73" i="28"/>
  <c r="Q73" i="28"/>
  <c r="K73" i="28"/>
  <c r="T73" i="28"/>
  <c r="S73" i="28"/>
  <c r="R73" i="28"/>
  <c r="P73" i="28"/>
  <c r="J73"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O72" i="28"/>
  <c r="I72" i="28"/>
  <c r="Q72" i="28"/>
  <c r="K72" i="28"/>
  <c r="T72" i="28"/>
  <c r="S72" i="28"/>
  <c r="R72" i="28"/>
  <c r="P72" i="28"/>
  <c r="J72" i="28"/>
  <c r="O71" i="28"/>
  <c r="I71" i="28"/>
  <c r="Q71" i="28"/>
  <c r="K71" i="28"/>
  <c r="T71" i="28"/>
  <c r="S71" i="28"/>
  <c r="R71" i="28"/>
  <c r="P71" i="28"/>
  <c r="J71" i="28"/>
  <c r="O70" i="28"/>
  <c r="I70" i="28"/>
  <c r="Q70" i="28"/>
  <c r="K70" i="28"/>
  <c r="T70" i="28"/>
  <c r="S70" i="28"/>
  <c r="R70" i="28"/>
  <c r="P70" i="28"/>
  <c r="J70" i="28"/>
  <c r="O69" i="28"/>
  <c r="I69" i="28"/>
  <c r="Q69" i="28"/>
  <c r="K69" i="28"/>
  <c r="T69" i="28"/>
  <c r="S69" i="28"/>
  <c r="R69" i="28"/>
  <c r="P69" i="28"/>
  <c r="J69" i="28"/>
  <c r="O68" i="28"/>
  <c r="I68" i="28"/>
  <c r="Q68" i="28"/>
  <c r="K68" i="28"/>
  <c r="T68" i="28"/>
  <c r="S68" i="28"/>
  <c r="R68" i="28"/>
  <c r="P68" i="28"/>
  <c r="J68" i="28"/>
  <c r="O67" i="28"/>
  <c r="I67" i="28"/>
  <c r="Q67" i="28"/>
  <c r="K67" i="28"/>
  <c r="T67" i="28"/>
  <c r="S67" i="28"/>
  <c r="R67" i="28"/>
  <c r="P67" i="28"/>
  <c r="J67" i="28"/>
  <c r="O66" i="28"/>
  <c r="I66" i="28"/>
  <c r="Q66" i="28"/>
  <c r="K66" i="28"/>
  <c r="T66" i="28"/>
  <c r="S66" i="28"/>
  <c r="R66" i="28"/>
  <c r="P66" i="28"/>
  <c r="J66" i="28"/>
  <c r="O65" i="28"/>
  <c r="I65" i="28"/>
  <c r="Q65" i="28"/>
  <c r="K65" i="28"/>
  <c r="T65" i="28"/>
  <c r="S65" i="28"/>
  <c r="R65" i="28"/>
  <c r="P65" i="28"/>
  <c r="J65" i="28"/>
  <c r="O64" i="28"/>
  <c r="I64" i="28"/>
  <c r="Q64" i="28"/>
  <c r="K64" i="28"/>
  <c r="T64" i="28"/>
  <c r="S64" i="28"/>
  <c r="R64" i="28"/>
  <c r="P64" i="28"/>
  <c r="J64" i="28"/>
  <c r="O63" i="28"/>
  <c r="I63" i="28"/>
  <c r="Q63" i="28"/>
  <c r="K63" i="28"/>
  <c r="T63" i="28"/>
  <c r="S63" i="28"/>
  <c r="R63" i="28"/>
  <c r="P63" i="28"/>
  <c r="J63" i="28"/>
  <c r="O62" i="28"/>
  <c r="I62" i="28"/>
  <c r="Q62" i="28"/>
  <c r="K62" i="28"/>
  <c r="T62" i="28"/>
  <c r="S62" i="28"/>
  <c r="R62" i="28"/>
  <c r="P62" i="28"/>
  <c r="J62" i="28"/>
  <c r="O61" i="28"/>
  <c r="I61" i="28"/>
  <c r="Q61" i="28"/>
  <c r="K61" i="28"/>
  <c r="T61" i="28"/>
  <c r="S61" i="28"/>
  <c r="R61" i="28"/>
  <c r="P61" i="28"/>
  <c r="J61" i="28"/>
  <c r="O60" i="28"/>
  <c r="I60" i="28"/>
  <c r="Q60" i="28"/>
  <c r="K60" i="28"/>
  <c r="T60" i="28"/>
  <c r="S60" i="28"/>
  <c r="R60" i="28"/>
  <c r="P60" i="28"/>
  <c r="J60" i="28"/>
  <c r="O59" i="28"/>
  <c r="I59" i="28"/>
  <c r="Q59" i="28"/>
  <c r="K59" i="28"/>
  <c r="T59" i="28"/>
  <c r="S59" i="28"/>
  <c r="R59" i="28"/>
  <c r="P59" i="28"/>
  <c r="J59" i="28"/>
  <c r="O58" i="28"/>
  <c r="I58" i="28"/>
  <c r="Q58" i="28"/>
  <c r="K58" i="28"/>
  <c r="T58" i="28"/>
  <c r="S58" i="28"/>
  <c r="R58" i="28"/>
  <c r="P58" i="28"/>
  <c r="J58" i="28"/>
  <c r="O57" i="28"/>
  <c r="I57" i="28"/>
  <c r="Q57" i="28"/>
  <c r="K57" i="28"/>
  <c r="T57" i="28"/>
  <c r="S57" i="28"/>
  <c r="R57" i="28"/>
  <c r="P57" i="28"/>
  <c r="J57" i="28"/>
  <c r="S56" i="28"/>
  <c r="R56" i="28"/>
  <c r="P56" i="28"/>
  <c r="J56" i="28"/>
  <c r="S55" i="28"/>
  <c r="R55" i="28"/>
  <c r="P55" i="28"/>
  <c r="J55" i="28"/>
  <c r="S54" i="28"/>
  <c r="R54" i="28"/>
  <c r="P54" i="28"/>
  <c r="J54" i="28"/>
  <c r="S53" i="28"/>
  <c r="R53" i="28"/>
  <c r="P53" i="28"/>
  <c r="J53" i="28"/>
  <c r="S52" i="28"/>
  <c r="R52" i="28"/>
  <c r="P52" i="28"/>
  <c r="J52" i="28"/>
  <c r="S51" i="28"/>
  <c r="R51" i="28"/>
  <c r="P51" i="28"/>
  <c r="J51" i="28"/>
  <c r="S50" i="28"/>
  <c r="R50" i="28"/>
  <c r="P50" i="28"/>
  <c r="J50" i="28"/>
  <c r="S49" i="28"/>
  <c r="R49" i="28"/>
  <c r="P49" i="28"/>
  <c r="J49" i="28"/>
  <c r="S48" i="28"/>
  <c r="R48" i="28"/>
  <c r="P48" i="28"/>
  <c r="J48" i="28"/>
  <c r="S47" i="28"/>
  <c r="R47" i="28"/>
  <c r="P47" i="28"/>
  <c r="J47" i="28"/>
  <c r="S46" i="28"/>
  <c r="R46" i="28"/>
  <c r="P46" i="28"/>
  <c r="J46" i="28"/>
  <c r="S45" i="28"/>
  <c r="R45" i="28"/>
  <c r="P45" i="28"/>
  <c r="J45" i="28"/>
  <c r="S44" i="28"/>
  <c r="R44" i="28"/>
  <c r="P44" i="28"/>
  <c r="J44" i="28"/>
  <c r="O38" i="28"/>
  <c r="G6" i="28"/>
  <c r="H6" i="28"/>
  <c r="I38" i="28"/>
  <c r="K38" i="28"/>
  <c r="Q38" i="28"/>
  <c r="T38" i="28"/>
  <c r="S38" i="28"/>
  <c r="R38" i="28"/>
  <c r="P38" i="28"/>
  <c r="J38"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O37" i="28"/>
  <c r="I37" i="28"/>
  <c r="K37" i="28"/>
  <c r="Q37" i="28"/>
  <c r="T37" i="28"/>
  <c r="S37" i="28"/>
  <c r="R37" i="28"/>
  <c r="P37" i="28"/>
  <c r="J37" i="28"/>
  <c r="O36" i="28"/>
  <c r="I36" i="28"/>
  <c r="K36" i="28"/>
  <c r="Q36" i="28"/>
  <c r="T36" i="28"/>
  <c r="S36" i="28"/>
  <c r="R36" i="28"/>
  <c r="P36" i="28"/>
  <c r="J36" i="28"/>
  <c r="O35" i="28"/>
  <c r="I35" i="28"/>
  <c r="K35" i="28"/>
  <c r="Q35" i="28"/>
  <c r="T35" i="28"/>
  <c r="S35" i="28"/>
  <c r="R35" i="28"/>
  <c r="P35" i="28"/>
  <c r="J35" i="28"/>
  <c r="O34" i="28"/>
  <c r="I34" i="28"/>
  <c r="K34" i="28"/>
  <c r="Q34" i="28"/>
  <c r="T34" i="28"/>
  <c r="S34" i="28"/>
  <c r="R34" i="28"/>
  <c r="P34" i="28"/>
  <c r="J34" i="28"/>
  <c r="O33" i="28"/>
  <c r="I33" i="28"/>
  <c r="K33" i="28"/>
  <c r="Q33" i="28"/>
  <c r="T33" i="28"/>
  <c r="S33" i="28"/>
  <c r="R33" i="28"/>
  <c r="P33" i="28"/>
  <c r="J33" i="28"/>
  <c r="O32" i="28"/>
  <c r="I32" i="28"/>
  <c r="K32" i="28"/>
  <c r="Q32" i="28"/>
  <c r="T32" i="28"/>
  <c r="S32" i="28"/>
  <c r="R32" i="28"/>
  <c r="P32" i="28"/>
  <c r="J32" i="28"/>
  <c r="O31" i="28"/>
  <c r="I31" i="28"/>
  <c r="K31" i="28"/>
  <c r="Q31" i="28"/>
  <c r="T31" i="28"/>
  <c r="S31" i="28"/>
  <c r="R31" i="28"/>
  <c r="P31" i="28"/>
  <c r="J31" i="28"/>
  <c r="O30" i="28"/>
  <c r="I30" i="28"/>
  <c r="K30" i="28"/>
  <c r="Q30" i="28"/>
  <c r="T30" i="28"/>
  <c r="S30" i="28"/>
  <c r="R30" i="28"/>
  <c r="P30" i="28"/>
  <c r="J30" i="28"/>
  <c r="O29" i="28"/>
  <c r="I29" i="28"/>
  <c r="K29" i="28"/>
  <c r="Q29" i="28"/>
  <c r="T29" i="28"/>
  <c r="S29" i="28"/>
  <c r="R29" i="28"/>
  <c r="P29" i="28"/>
  <c r="J29" i="28"/>
  <c r="O28" i="28"/>
  <c r="I28" i="28"/>
  <c r="K28" i="28"/>
  <c r="Q28" i="28"/>
  <c r="T28" i="28"/>
  <c r="S28" i="28"/>
  <c r="R28" i="28"/>
  <c r="P28" i="28"/>
  <c r="J28" i="28"/>
  <c r="O27" i="28"/>
  <c r="I27" i="28"/>
  <c r="K27" i="28"/>
  <c r="Q27" i="28"/>
  <c r="T27" i="28"/>
  <c r="S27" i="28"/>
  <c r="R27" i="28"/>
  <c r="P27" i="28"/>
  <c r="J27" i="28"/>
  <c r="O26" i="28"/>
  <c r="I26" i="28"/>
  <c r="K26" i="28"/>
  <c r="Q26" i="28"/>
  <c r="T26" i="28"/>
  <c r="S26" i="28"/>
  <c r="R26" i="28"/>
  <c r="P26" i="28"/>
  <c r="J26" i="28"/>
  <c r="O25" i="28"/>
  <c r="I25" i="28"/>
  <c r="K25" i="28"/>
  <c r="Q25" i="28"/>
  <c r="T25" i="28"/>
  <c r="S25" i="28"/>
  <c r="R25" i="28"/>
  <c r="P25" i="28"/>
  <c r="J25" i="28"/>
  <c r="O24" i="28"/>
  <c r="I24" i="28"/>
  <c r="K24" i="28"/>
  <c r="Q24" i="28"/>
  <c r="T24" i="28"/>
  <c r="S24" i="28"/>
  <c r="R24" i="28"/>
  <c r="P24" i="28"/>
  <c r="J24" i="28"/>
  <c r="O23" i="28"/>
  <c r="I23" i="28"/>
  <c r="K23" i="28"/>
  <c r="Q23" i="28"/>
  <c r="T23" i="28"/>
  <c r="S23" i="28"/>
  <c r="R23" i="28"/>
  <c r="P23" i="28"/>
  <c r="J23" i="28"/>
  <c r="O22" i="28"/>
  <c r="I22" i="28"/>
  <c r="K22" i="28"/>
  <c r="Q22" i="28"/>
  <c r="T22" i="28"/>
  <c r="S22" i="28"/>
  <c r="R22" i="28"/>
  <c r="P22" i="28"/>
  <c r="J22" i="28"/>
  <c r="S21" i="28"/>
  <c r="R21" i="28"/>
  <c r="P21" i="28"/>
  <c r="J21" i="28"/>
  <c r="S20" i="28"/>
  <c r="R20" i="28"/>
  <c r="P20" i="28"/>
  <c r="J20" i="28"/>
  <c r="S19" i="28"/>
  <c r="R19" i="28"/>
  <c r="P19" i="28"/>
  <c r="J19" i="28"/>
  <c r="S18" i="28"/>
  <c r="R18" i="28"/>
  <c r="P18" i="28"/>
  <c r="J18" i="28"/>
  <c r="S17" i="28"/>
  <c r="R17" i="28"/>
  <c r="P17" i="28"/>
  <c r="J17" i="28"/>
  <c r="S16" i="28"/>
  <c r="R16" i="28"/>
  <c r="P16" i="28"/>
  <c r="J16" i="28"/>
  <c r="S15" i="28"/>
  <c r="R15" i="28"/>
  <c r="P15" i="28"/>
  <c r="J15" i="28"/>
  <c r="S14" i="28"/>
  <c r="R14" i="28"/>
  <c r="P14" i="28"/>
  <c r="J14" i="28"/>
  <c r="S13" i="28"/>
  <c r="R13" i="28"/>
  <c r="P13" i="28"/>
  <c r="J13" i="28"/>
  <c r="S12" i="28"/>
  <c r="R12" i="28"/>
  <c r="J12" i="28"/>
  <c r="S11" i="28"/>
  <c r="R11" i="28"/>
  <c r="P11" i="28"/>
  <c r="J11" i="28"/>
  <c r="S10" i="28"/>
  <c r="R10" i="28"/>
  <c r="P10" i="28"/>
  <c r="J10" i="28"/>
  <c r="S9" i="28"/>
  <c r="R9" i="28"/>
  <c r="P9" i="28"/>
  <c r="J9" i="28"/>
  <c r="O6" i="28"/>
  <c r="I6" i="28"/>
  <c r="S165" i="27"/>
  <c r="M111" i="27"/>
  <c r="O165" i="27"/>
  <c r="G111" i="27"/>
  <c r="I165" i="27"/>
  <c r="R165" i="27"/>
  <c r="P165" i="27"/>
  <c r="J165" i="27"/>
  <c r="A152" i="27"/>
  <c r="A153" i="27"/>
  <c r="A154" i="27"/>
  <c r="A155" i="27"/>
  <c r="A156" i="27"/>
  <c r="A157" i="27"/>
  <c r="A158" i="27"/>
  <c r="A159" i="27"/>
  <c r="A160" i="27"/>
  <c r="A161" i="27"/>
  <c r="A162" i="27"/>
  <c r="A163" i="27"/>
  <c r="A164" i="27"/>
  <c r="A165" i="27"/>
  <c r="S164" i="27"/>
  <c r="O164" i="27"/>
  <c r="I164" i="27"/>
  <c r="R164" i="27"/>
  <c r="P164" i="27"/>
  <c r="J164" i="27"/>
  <c r="S163" i="27"/>
  <c r="O163" i="27"/>
  <c r="I163" i="27"/>
  <c r="R163" i="27"/>
  <c r="P163" i="27"/>
  <c r="J163" i="27"/>
  <c r="S162" i="27"/>
  <c r="O162" i="27"/>
  <c r="I162" i="27"/>
  <c r="R162" i="27"/>
  <c r="P162" i="27"/>
  <c r="J162" i="27"/>
  <c r="S161" i="27"/>
  <c r="O161" i="27"/>
  <c r="I161" i="27"/>
  <c r="R161" i="27"/>
  <c r="P161" i="27"/>
  <c r="J161" i="27"/>
  <c r="S160" i="27"/>
  <c r="O160" i="27"/>
  <c r="I160" i="27"/>
  <c r="R160" i="27"/>
  <c r="P160" i="27"/>
  <c r="J160" i="27"/>
  <c r="S159" i="27"/>
  <c r="O159" i="27"/>
  <c r="I159" i="27"/>
  <c r="R159" i="27"/>
  <c r="P159" i="27"/>
  <c r="J159" i="27"/>
  <c r="S158" i="27"/>
  <c r="O158" i="27"/>
  <c r="I158" i="27"/>
  <c r="R158" i="27"/>
  <c r="P158" i="27"/>
  <c r="J158" i="27"/>
  <c r="S157" i="27"/>
  <c r="O157" i="27"/>
  <c r="I157" i="27"/>
  <c r="R157" i="27"/>
  <c r="P157" i="27"/>
  <c r="J157" i="27"/>
  <c r="S156" i="27"/>
  <c r="O156" i="27"/>
  <c r="I156" i="27"/>
  <c r="R156" i="27"/>
  <c r="P156" i="27"/>
  <c r="J156" i="27"/>
  <c r="S155" i="27"/>
  <c r="O155" i="27"/>
  <c r="I155" i="27"/>
  <c r="R155" i="27"/>
  <c r="P155" i="27"/>
  <c r="J155" i="27"/>
  <c r="S154" i="27"/>
  <c r="O154" i="27"/>
  <c r="I154" i="27"/>
  <c r="R154" i="27"/>
  <c r="P154" i="27"/>
  <c r="J154" i="27"/>
  <c r="S153" i="27"/>
  <c r="O153" i="27"/>
  <c r="I153" i="27"/>
  <c r="R153" i="27"/>
  <c r="P153" i="27"/>
  <c r="J153" i="27"/>
  <c r="S152" i="27"/>
  <c r="O152" i="27"/>
  <c r="I152" i="27"/>
  <c r="R152" i="27"/>
  <c r="P152" i="27"/>
  <c r="J152" i="27"/>
  <c r="S151" i="27"/>
  <c r="O151" i="27"/>
  <c r="I151" i="27"/>
  <c r="R151" i="27"/>
  <c r="P151" i="27"/>
  <c r="J151" i="27"/>
  <c r="S149" i="27"/>
  <c r="O149" i="27"/>
  <c r="I149" i="27"/>
  <c r="R149" i="27"/>
  <c r="P149" i="27"/>
  <c r="J149" i="27"/>
  <c r="A136" i="27"/>
  <c r="A137" i="27"/>
  <c r="A138" i="27"/>
  <c r="A139" i="27"/>
  <c r="A140" i="27"/>
  <c r="A141" i="27"/>
  <c r="A142" i="27"/>
  <c r="A143" i="27"/>
  <c r="A144" i="27"/>
  <c r="A145" i="27"/>
  <c r="A146" i="27"/>
  <c r="A147" i="27"/>
  <c r="A148" i="27"/>
  <c r="A149" i="27"/>
  <c r="S148" i="27"/>
  <c r="O148" i="27"/>
  <c r="I148" i="27"/>
  <c r="R148" i="27"/>
  <c r="P148" i="27"/>
  <c r="J148" i="27"/>
  <c r="S147" i="27"/>
  <c r="O147" i="27"/>
  <c r="I147" i="27"/>
  <c r="R147" i="27"/>
  <c r="P147" i="27"/>
  <c r="J147" i="27"/>
  <c r="S146" i="27"/>
  <c r="O146" i="27"/>
  <c r="I146" i="27"/>
  <c r="R146" i="27"/>
  <c r="P146" i="27"/>
  <c r="J146" i="27"/>
  <c r="S145" i="27"/>
  <c r="O145" i="27"/>
  <c r="I145" i="27"/>
  <c r="R145" i="27"/>
  <c r="P145" i="27"/>
  <c r="J145" i="27"/>
  <c r="S144" i="27"/>
  <c r="O144" i="27"/>
  <c r="I144" i="27"/>
  <c r="R144" i="27"/>
  <c r="P144" i="27"/>
  <c r="J144" i="27"/>
  <c r="S143" i="27"/>
  <c r="O143" i="27"/>
  <c r="I143" i="27"/>
  <c r="R143" i="27"/>
  <c r="P143" i="27"/>
  <c r="J143" i="27"/>
  <c r="S142" i="27"/>
  <c r="O142" i="27"/>
  <c r="I142" i="27"/>
  <c r="R142" i="27"/>
  <c r="P142" i="27"/>
  <c r="J142" i="27"/>
  <c r="S141" i="27"/>
  <c r="O141" i="27"/>
  <c r="I141" i="27"/>
  <c r="R141" i="27"/>
  <c r="P141" i="27"/>
  <c r="J141" i="27"/>
  <c r="S140" i="27"/>
  <c r="O140" i="27"/>
  <c r="I140" i="27"/>
  <c r="R140" i="27"/>
  <c r="P140" i="27"/>
  <c r="J140" i="27"/>
  <c r="S139" i="27"/>
  <c r="O139" i="27"/>
  <c r="I139" i="27"/>
  <c r="R139" i="27"/>
  <c r="P139" i="27"/>
  <c r="J139" i="27"/>
  <c r="S138" i="27"/>
  <c r="O138" i="27"/>
  <c r="I138" i="27"/>
  <c r="R138" i="27"/>
  <c r="P138" i="27"/>
  <c r="J138" i="27"/>
  <c r="S137" i="27"/>
  <c r="O137" i="27"/>
  <c r="I137" i="27"/>
  <c r="R137" i="27"/>
  <c r="P137" i="27"/>
  <c r="J137" i="27"/>
  <c r="S136" i="27"/>
  <c r="O136" i="27"/>
  <c r="I136" i="27"/>
  <c r="R136" i="27"/>
  <c r="P136" i="27"/>
  <c r="J136" i="27"/>
  <c r="S135" i="27"/>
  <c r="O135" i="27"/>
  <c r="I135" i="27"/>
  <c r="R135" i="27"/>
  <c r="P135" i="27"/>
  <c r="J135" i="27"/>
  <c r="S133" i="27"/>
  <c r="O133" i="27"/>
  <c r="I133" i="27"/>
  <c r="R133" i="27"/>
  <c r="P133" i="27"/>
  <c r="J133" i="27"/>
  <c r="A115" i="27"/>
  <c r="A116" i="27"/>
  <c r="A117" i="27"/>
  <c r="A118" i="27"/>
  <c r="A119" i="27"/>
  <c r="A120" i="27"/>
  <c r="A121" i="27"/>
  <c r="A122" i="27"/>
  <c r="A123" i="27"/>
  <c r="A124" i="27"/>
  <c r="A125" i="27"/>
  <c r="A126" i="27"/>
  <c r="A127" i="27"/>
  <c r="A128" i="27"/>
  <c r="A129" i="27"/>
  <c r="A130" i="27"/>
  <c r="A131" i="27"/>
  <c r="A132" i="27"/>
  <c r="A133" i="27"/>
  <c r="S132" i="27"/>
  <c r="O132" i="27"/>
  <c r="I132" i="27"/>
  <c r="R132" i="27"/>
  <c r="P132" i="27"/>
  <c r="J132" i="27"/>
  <c r="S131" i="27"/>
  <c r="O131" i="27"/>
  <c r="I131" i="27"/>
  <c r="R131" i="27"/>
  <c r="P131" i="27"/>
  <c r="J131" i="27"/>
  <c r="S130" i="27"/>
  <c r="O130" i="27"/>
  <c r="I130" i="27"/>
  <c r="R130" i="27"/>
  <c r="P130" i="27"/>
  <c r="J130" i="27"/>
  <c r="S129" i="27"/>
  <c r="O129" i="27"/>
  <c r="I129" i="27"/>
  <c r="R129" i="27"/>
  <c r="P129" i="27"/>
  <c r="J129" i="27"/>
  <c r="S128" i="27"/>
  <c r="O128" i="27"/>
  <c r="I128" i="27"/>
  <c r="R128" i="27"/>
  <c r="P128" i="27"/>
  <c r="J128" i="27"/>
  <c r="S127" i="27"/>
  <c r="O127" i="27"/>
  <c r="I127" i="27"/>
  <c r="R127" i="27"/>
  <c r="P127" i="27"/>
  <c r="J127" i="27"/>
  <c r="S126" i="27"/>
  <c r="O126" i="27"/>
  <c r="I126" i="27"/>
  <c r="R126" i="27"/>
  <c r="P126" i="27"/>
  <c r="J126" i="27"/>
  <c r="S125" i="27"/>
  <c r="O125" i="27"/>
  <c r="I125" i="27"/>
  <c r="R125" i="27"/>
  <c r="P125" i="27"/>
  <c r="J125" i="27"/>
  <c r="S124" i="27"/>
  <c r="O124" i="27"/>
  <c r="I124" i="27"/>
  <c r="R124" i="27"/>
  <c r="P124" i="27"/>
  <c r="J124" i="27"/>
  <c r="S123" i="27"/>
  <c r="O123" i="27"/>
  <c r="I123" i="27"/>
  <c r="R123" i="27"/>
  <c r="P123" i="27"/>
  <c r="J123" i="27"/>
  <c r="S122" i="27"/>
  <c r="O122" i="27"/>
  <c r="I122" i="27"/>
  <c r="R122" i="27"/>
  <c r="P122" i="27"/>
  <c r="J122" i="27"/>
  <c r="S121" i="27"/>
  <c r="O121" i="27"/>
  <c r="I121" i="27"/>
  <c r="R121" i="27"/>
  <c r="P121" i="27"/>
  <c r="J121" i="27"/>
  <c r="S120" i="27"/>
  <c r="O120" i="27"/>
  <c r="I120" i="27"/>
  <c r="R120" i="27"/>
  <c r="P120" i="27"/>
  <c r="J120" i="27"/>
  <c r="S119" i="27"/>
  <c r="O119" i="27"/>
  <c r="I119" i="27"/>
  <c r="R119" i="27"/>
  <c r="P119" i="27"/>
  <c r="J119" i="27"/>
  <c r="S118" i="27"/>
  <c r="O118" i="27"/>
  <c r="I118" i="27"/>
  <c r="R118" i="27"/>
  <c r="P118" i="27"/>
  <c r="J118" i="27"/>
  <c r="S117" i="27"/>
  <c r="O117" i="27"/>
  <c r="I117" i="27"/>
  <c r="R117" i="27"/>
  <c r="P117" i="27"/>
  <c r="J117" i="27"/>
  <c r="S116" i="27"/>
  <c r="O116" i="27"/>
  <c r="I116" i="27"/>
  <c r="R116" i="27"/>
  <c r="P116" i="27"/>
  <c r="J116" i="27"/>
  <c r="S115" i="27"/>
  <c r="O115" i="27"/>
  <c r="I115" i="27"/>
  <c r="R115" i="27"/>
  <c r="P115" i="27"/>
  <c r="J115" i="27"/>
  <c r="S114" i="27"/>
  <c r="O114" i="27"/>
  <c r="I114" i="27"/>
  <c r="R114" i="27"/>
  <c r="P114" i="27"/>
  <c r="J114" i="27"/>
  <c r="S108" i="27"/>
  <c r="M76" i="27"/>
  <c r="O108" i="27"/>
  <c r="G76" i="27"/>
  <c r="I108" i="27"/>
  <c r="R108" i="27"/>
  <c r="P108" i="27"/>
  <c r="J108"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S107" i="27"/>
  <c r="O107" i="27"/>
  <c r="I107" i="27"/>
  <c r="R107" i="27"/>
  <c r="P107" i="27"/>
  <c r="J107" i="27"/>
  <c r="S106" i="27"/>
  <c r="O106" i="27"/>
  <c r="I106" i="27"/>
  <c r="R106" i="27"/>
  <c r="P106" i="27"/>
  <c r="J106" i="27"/>
  <c r="S105" i="27"/>
  <c r="O105" i="27"/>
  <c r="I105" i="27"/>
  <c r="R105" i="27"/>
  <c r="P105" i="27"/>
  <c r="J105" i="27"/>
  <c r="S104" i="27"/>
  <c r="O104" i="27"/>
  <c r="I104" i="27"/>
  <c r="R104" i="27"/>
  <c r="P104" i="27"/>
  <c r="J104" i="27"/>
  <c r="S103" i="27"/>
  <c r="O103" i="27"/>
  <c r="I103" i="27"/>
  <c r="R103" i="27"/>
  <c r="P103" i="27"/>
  <c r="J103" i="27"/>
  <c r="S102" i="27"/>
  <c r="O102" i="27"/>
  <c r="I102" i="27"/>
  <c r="R102" i="27"/>
  <c r="P102" i="27"/>
  <c r="J102" i="27"/>
  <c r="S101" i="27"/>
  <c r="O101" i="27"/>
  <c r="I101" i="27"/>
  <c r="R101" i="27"/>
  <c r="P101" i="27"/>
  <c r="J101" i="27"/>
  <c r="S100" i="27"/>
  <c r="O100" i="27"/>
  <c r="I100" i="27"/>
  <c r="R100" i="27"/>
  <c r="P100" i="27"/>
  <c r="J100" i="27"/>
  <c r="S99" i="27"/>
  <c r="O99" i="27"/>
  <c r="I99" i="27"/>
  <c r="R99" i="27"/>
  <c r="P99" i="27"/>
  <c r="J99" i="27"/>
  <c r="S98" i="27"/>
  <c r="O98" i="27"/>
  <c r="I98" i="27"/>
  <c r="R98" i="27"/>
  <c r="P98" i="27"/>
  <c r="J98" i="27"/>
  <c r="S97" i="27"/>
  <c r="O97" i="27"/>
  <c r="I97" i="27"/>
  <c r="R97" i="27"/>
  <c r="P97" i="27"/>
  <c r="J97" i="27"/>
  <c r="S96" i="27"/>
  <c r="O96" i="27"/>
  <c r="I96" i="27"/>
  <c r="R96" i="27"/>
  <c r="P96" i="27"/>
  <c r="J96" i="27"/>
  <c r="S95" i="27"/>
  <c r="O95" i="27"/>
  <c r="I95" i="27"/>
  <c r="R95" i="27"/>
  <c r="P95" i="27"/>
  <c r="J95" i="27"/>
  <c r="S94" i="27"/>
  <c r="O94" i="27"/>
  <c r="I94" i="27"/>
  <c r="R94" i="27"/>
  <c r="P94" i="27"/>
  <c r="J94" i="27"/>
  <c r="S93" i="27"/>
  <c r="O93" i="27"/>
  <c r="I93" i="27"/>
  <c r="R93" i="27"/>
  <c r="P93" i="27"/>
  <c r="J93" i="27"/>
  <c r="S92" i="27"/>
  <c r="O92" i="27"/>
  <c r="I92" i="27"/>
  <c r="R92" i="27"/>
  <c r="P92" i="27"/>
  <c r="J92" i="27"/>
  <c r="S91" i="27"/>
  <c r="O91" i="27"/>
  <c r="I91" i="27"/>
  <c r="R91" i="27"/>
  <c r="P91" i="27"/>
  <c r="J91" i="27"/>
  <c r="S90" i="27"/>
  <c r="O90" i="27"/>
  <c r="I90" i="27"/>
  <c r="R90" i="27"/>
  <c r="P90" i="27"/>
  <c r="J90" i="27"/>
  <c r="S89" i="27"/>
  <c r="O89" i="27"/>
  <c r="I89" i="27"/>
  <c r="R89" i="27"/>
  <c r="P89" i="27"/>
  <c r="J89" i="27"/>
  <c r="S88" i="27"/>
  <c r="O88" i="27"/>
  <c r="I88" i="27"/>
  <c r="R88" i="27"/>
  <c r="P88" i="27"/>
  <c r="J88" i="27"/>
  <c r="S87" i="27"/>
  <c r="O87" i="27"/>
  <c r="I87" i="27"/>
  <c r="R87" i="27"/>
  <c r="P87" i="27"/>
  <c r="J87" i="27"/>
  <c r="S86" i="27"/>
  <c r="O86" i="27"/>
  <c r="I86" i="27"/>
  <c r="R86" i="27"/>
  <c r="P86" i="27"/>
  <c r="J86" i="27"/>
  <c r="S85" i="27"/>
  <c r="O85" i="27"/>
  <c r="I85" i="27"/>
  <c r="R85" i="27"/>
  <c r="P85" i="27"/>
  <c r="J85" i="27"/>
  <c r="S84" i="27"/>
  <c r="O84" i="27"/>
  <c r="I84" i="27"/>
  <c r="R84" i="27"/>
  <c r="P84" i="27"/>
  <c r="J84" i="27"/>
  <c r="S83" i="27"/>
  <c r="O83" i="27"/>
  <c r="I83" i="27"/>
  <c r="R83" i="27"/>
  <c r="P83" i="27"/>
  <c r="J83" i="27"/>
  <c r="S82" i="27"/>
  <c r="O82" i="27"/>
  <c r="I82" i="27"/>
  <c r="R82" i="27"/>
  <c r="P82" i="27"/>
  <c r="J82" i="27"/>
  <c r="S81" i="27"/>
  <c r="O81" i="27"/>
  <c r="I81" i="27"/>
  <c r="R81" i="27"/>
  <c r="P81" i="27"/>
  <c r="J81" i="27"/>
  <c r="S80" i="27"/>
  <c r="O80" i="27"/>
  <c r="I80" i="27"/>
  <c r="R80" i="27"/>
  <c r="P80" i="27"/>
  <c r="J80" i="27"/>
  <c r="S79" i="27"/>
  <c r="O79" i="27"/>
  <c r="I79" i="27"/>
  <c r="R79" i="27"/>
  <c r="P79" i="27"/>
  <c r="J79" i="27"/>
  <c r="O73" i="27"/>
  <c r="I73" i="27"/>
  <c r="K73" i="27"/>
  <c r="Q73" i="27"/>
  <c r="T73" i="27"/>
  <c r="S73" i="27"/>
  <c r="R73" i="27"/>
  <c r="P73" i="27"/>
  <c r="J73"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O72" i="27"/>
  <c r="I72" i="27"/>
  <c r="K72" i="27"/>
  <c r="Q72" i="27"/>
  <c r="T72" i="27"/>
  <c r="S72" i="27"/>
  <c r="R72" i="27"/>
  <c r="P72" i="27"/>
  <c r="J72" i="27"/>
  <c r="O71" i="27"/>
  <c r="I71" i="27"/>
  <c r="K71" i="27"/>
  <c r="Q71" i="27"/>
  <c r="T71" i="27"/>
  <c r="S71" i="27"/>
  <c r="R71" i="27"/>
  <c r="P71" i="27"/>
  <c r="J71" i="27"/>
  <c r="O70" i="27"/>
  <c r="I70" i="27"/>
  <c r="K70" i="27"/>
  <c r="Q70" i="27"/>
  <c r="T70" i="27"/>
  <c r="S70" i="27"/>
  <c r="R70" i="27"/>
  <c r="P70" i="27"/>
  <c r="J70" i="27"/>
  <c r="O69" i="27"/>
  <c r="I69" i="27"/>
  <c r="K69" i="27"/>
  <c r="Q69" i="27"/>
  <c r="T69" i="27"/>
  <c r="S69" i="27"/>
  <c r="R69" i="27"/>
  <c r="P69" i="27"/>
  <c r="J69" i="27"/>
  <c r="O68" i="27"/>
  <c r="I68" i="27"/>
  <c r="K68" i="27"/>
  <c r="Q68" i="27"/>
  <c r="T68" i="27"/>
  <c r="S68" i="27"/>
  <c r="R68" i="27"/>
  <c r="P68" i="27"/>
  <c r="J68" i="27"/>
  <c r="O67" i="27"/>
  <c r="I67" i="27"/>
  <c r="K67" i="27"/>
  <c r="Q67" i="27"/>
  <c r="T67" i="27"/>
  <c r="S67" i="27"/>
  <c r="R67" i="27"/>
  <c r="P67" i="27"/>
  <c r="J67" i="27"/>
  <c r="O66" i="27"/>
  <c r="I66" i="27"/>
  <c r="K66" i="27"/>
  <c r="Q66" i="27"/>
  <c r="T66" i="27"/>
  <c r="S66" i="27"/>
  <c r="R66" i="27"/>
  <c r="P66" i="27"/>
  <c r="J66" i="27"/>
  <c r="O65" i="27"/>
  <c r="I65" i="27"/>
  <c r="K65" i="27"/>
  <c r="Q65" i="27"/>
  <c r="T65" i="27"/>
  <c r="S65" i="27"/>
  <c r="R65" i="27"/>
  <c r="P65" i="27"/>
  <c r="J65" i="27"/>
  <c r="O64" i="27"/>
  <c r="I64" i="27"/>
  <c r="K64" i="27"/>
  <c r="Q64" i="27"/>
  <c r="T64" i="27"/>
  <c r="S64" i="27"/>
  <c r="R64" i="27"/>
  <c r="P64" i="27"/>
  <c r="J64" i="27"/>
  <c r="O63" i="27"/>
  <c r="I63" i="27"/>
  <c r="K63" i="27"/>
  <c r="Q63" i="27"/>
  <c r="T63" i="27"/>
  <c r="S63" i="27"/>
  <c r="R63" i="27"/>
  <c r="P63" i="27"/>
  <c r="J63" i="27"/>
  <c r="O62" i="27"/>
  <c r="I62" i="27"/>
  <c r="K62" i="27"/>
  <c r="Q62" i="27"/>
  <c r="T62" i="27"/>
  <c r="S62" i="27"/>
  <c r="R62" i="27"/>
  <c r="P62" i="27"/>
  <c r="J62" i="27"/>
  <c r="O61" i="27"/>
  <c r="I61" i="27"/>
  <c r="K61" i="27"/>
  <c r="Q61" i="27"/>
  <c r="T61" i="27"/>
  <c r="S61" i="27"/>
  <c r="R61" i="27"/>
  <c r="P61" i="27"/>
  <c r="J61" i="27"/>
  <c r="O60" i="27"/>
  <c r="I60" i="27"/>
  <c r="K60" i="27"/>
  <c r="Q60" i="27"/>
  <c r="T60" i="27"/>
  <c r="S60" i="27"/>
  <c r="R60" i="27"/>
  <c r="P60" i="27"/>
  <c r="J60" i="27"/>
  <c r="O59" i="27"/>
  <c r="I59" i="27"/>
  <c r="K59" i="27"/>
  <c r="Q59" i="27"/>
  <c r="T59" i="27"/>
  <c r="S59" i="27"/>
  <c r="R59" i="27"/>
  <c r="P59" i="27"/>
  <c r="J59" i="27"/>
  <c r="O58" i="27"/>
  <c r="I58" i="27"/>
  <c r="K58" i="27"/>
  <c r="Q58" i="27"/>
  <c r="T58" i="27"/>
  <c r="S58" i="27"/>
  <c r="R58" i="27"/>
  <c r="P58" i="27"/>
  <c r="J58" i="27"/>
  <c r="S57" i="27"/>
  <c r="R57" i="27"/>
  <c r="P57" i="27"/>
  <c r="J57" i="27"/>
  <c r="S56" i="27"/>
  <c r="R56" i="27"/>
  <c r="P56" i="27"/>
  <c r="J56" i="27"/>
  <c r="S55" i="27"/>
  <c r="R55" i="27"/>
  <c r="P55" i="27"/>
  <c r="J55" i="27"/>
  <c r="S54" i="27"/>
  <c r="R54" i="27"/>
  <c r="P54" i="27"/>
  <c r="J54" i="27"/>
  <c r="S53" i="27"/>
  <c r="R53" i="27"/>
  <c r="P53" i="27"/>
  <c r="J53" i="27"/>
  <c r="O52" i="27"/>
  <c r="I52" i="27"/>
  <c r="K52" i="27"/>
  <c r="Q52" i="27"/>
  <c r="T52" i="27"/>
  <c r="S52" i="27"/>
  <c r="R52" i="27"/>
  <c r="P52" i="27"/>
  <c r="J52" i="27"/>
  <c r="S51" i="27"/>
  <c r="R51" i="27"/>
  <c r="P51" i="27"/>
  <c r="J51" i="27"/>
  <c r="S50" i="27"/>
  <c r="R50" i="27"/>
  <c r="P50" i="27"/>
  <c r="J50" i="27"/>
  <c r="S49" i="27"/>
  <c r="R49" i="27"/>
  <c r="P49" i="27"/>
  <c r="J49" i="27"/>
  <c r="O48" i="27"/>
  <c r="I48" i="27"/>
  <c r="K48" i="27"/>
  <c r="Q48" i="27"/>
  <c r="T48" i="27"/>
  <c r="S48" i="27"/>
  <c r="R48" i="27"/>
  <c r="P48" i="27"/>
  <c r="J48" i="27"/>
  <c r="S47" i="27"/>
  <c r="R47" i="27"/>
  <c r="P47" i="27"/>
  <c r="J47" i="27"/>
  <c r="S46" i="27"/>
  <c r="R46" i="27"/>
  <c r="P46" i="27"/>
  <c r="J46" i="27"/>
  <c r="S45" i="27"/>
  <c r="R45" i="27"/>
  <c r="P45" i="27"/>
  <c r="J45" i="27"/>
  <c r="O44" i="27"/>
  <c r="I44" i="27"/>
  <c r="K44" i="27"/>
  <c r="Q44" i="27"/>
  <c r="T44" i="27"/>
  <c r="S44" i="27"/>
  <c r="R44" i="27"/>
  <c r="P44" i="27"/>
  <c r="J44" i="27"/>
  <c r="O38" i="27"/>
  <c r="I38" i="27"/>
  <c r="K38" i="27"/>
  <c r="Q38" i="27"/>
  <c r="T38" i="27"/>
  <c r="S38" i="27"/>
  <c r="R38" i="27"/>
  <c r="P38" i="27"/>
  <c r="J38"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O37" i="27"/>
  <c r="I37" i="27"/>
  <c r="K37" i="27"/>
  <c r="Q37" i="27"/>
  <c r="T37" i="27"/>
  <c r="S37" i="27"/>
  <c r="R37" i="27"/>
  <c r="P37" i="27"/>
  <c r="J37" i="27"/>
  <c r="O36" i="27"/>
  <c r="I36" i="27"/>
  <c r="K36" i="27"/>
  <c r="Q36" i="27"/>
  <c r="T36" i="27"/>
  <c r="S36" i="27"/>
  <c r="R36" i="27"/>
  <c r="P36" i="27"/>
  <c r="J36" i="27"/>
  <c r="O35" i="27"/>
  <c r="I35" i="27"/>
  <c r="K35" i="27"/>
  <c r="Q35" i="27"/>
  <c r="T35" i="27"/>
  <c r="S35" i="27"/>
  <c r="R35" i="27"/>
  <c r="P35" i="27"/>
  <c r="J35" i="27"/>
  <c r="O34" i="27"/>
  <c r="I34" i="27"/>
  <c r="K34" i="27"/>
  <c r="Q34" i="27"/>
  <c r="T34" i="27"/>
  <c r="S34" i="27"/>
  <c r="R34" i="27"/>
  <c r="P34" i="27"/>
  <c r="J34" i="27"/>
  <c r="O33" i="27"/>
  <c r="I33" i="27"/>
  <c r="K33" i="27"/>
  <c r="Q33" i="27"/>
  <c r="T33" i="27"/>
  <c r="S33" i="27"/>
  <c r="R33" i="27"/>
  <c r="P33" i="27"/>
  <c r="J33" i="27"/>
  <c r="O32" i="27"/>
  <c r="I32" i="27"/>
  <c r="K32" i="27"/>
  <c r="Q32" i="27"/>
  <c r="T32" i="27"/>
  <c r="S32" i="27"/>
  <c r="R32" i="27"/>
  <c r="P32" i="27"/>
  <c r="J32" i="27"/>
  <c r="O31" i="27"/>
  <c r="I31" i="27"/>
  <c r="K31" i="27"/>
  <c r="Q31" i="27"/>
  <c r="T31" i="27"/>
  <c r="S31" i="27"/>
  <c r="R31" i="27"/>
  <c r="P31" i="27"/>
  <c r="J31" i="27"/>
  <c r="O30" i="27"/>
  <c r="I30" i="27"/>
  <c r="K30" i="27"/>
  <c r="Q30" i="27"/>
  <c r="T30" i="27"/>
  <c r="S30" i="27"/>
  <c r="R30" i="27"/>
  <c r="P30" i="27"/>
  <c r="J30" i="27"/>
  <c r="O29" i="27"/>
  <c r="I29" i="27"/>
  <c r="K29" i="27"/>
  <c r="Q29" i="27"/>
  <c r="T29" i="27"/>
  <c r="S29" i="27"/>
  <c r="R29" i="27"/>
  <c r="P29" i="27"/>
  <c r="J29" i="27"/>
  <c r="O28" i="27"/>
  <c r="I28" i="27"/>
  <c r="K28" i="27"/>
  <c r="Q28" i="27"/>
  <c r="T28" i="27"/>
  <c r="S28" i="27"/>
  <c r="R28" i="27"/>
  <c r="P28" i="27"/>
  <c r="J28" i="27"/>
  <c r="O27" i="27"/>
  <c r="I27" i="27"/>
  <c r="K27" i="27"/>
  <c r="Q27" i="27"/>
  <c r="T27" i="27"/>
  <c r="S27" i="27"/>
  <c r="R27" i="27"/>
  <c r="P27" i="27"/>
  <c r="J27" i="27"/>
  <c r="O26" i="27"/>
  <c r="I26" i="27"/>
  <c r="K26" i="27"/>
  <c r="Q26" i="27"/>
  <c r="T26" i="27"/>
  <c r="S26" i="27"/>
  <c r="R26" i="27"/>
  <c r="P26" i="27"/>
  <c r="J26" i="27"/>
  <c r="O25" i="27"/>
  <c r="I25" i="27"/>
  <c r="K25" i="27"/>
  <c r="Q25" i="27"/>
  <c r="T25" i="27"/>
  <c r="S25" i="27"/>
  <c r="R25" i="27"/>
  <c r="P25" i="27"/>
  <c r="J25" i="27"/>
  <c r="S24" i="27"/>
  <c r="R24" i="27"/>
  <c r="P24" i="27"/>
  <c r="J24" i="27"/>
  <c r="S23" i="27"/>
  <c r="R23" i="27"/>
  <c r="P23" i="27"/>
  <c r="J23" i="27"/>
  <c r="S22" i="27"/>
  <c r="R22" i="27"/>
  <c r="P22" i="27"/>
  <c r="J22" i="27"/>
  <c r="S21" i="27"/>
  <c r="R21" i="27"/>
  <c r="P21" i="27"/>
  <c r="J21" i="27"/>
  <c r="S20" i="27"/>
  <c r="R20" i="27"/>
  <c r="P20" i="27"/>
  <c r="J20" i="27"/>
  <c r="S19" i="27"/>
  <c r="R19" i="27"/>
  <c r="P19" i="27"/>
  <c r="J19" i="27"/>
  <c r="S18" i="27"/>
  <c r="R18" i="27"/>
  <c r="P18" i="27"/>
  <c r="J18" i="27"/>
  <c r="S17" i="27"/>
  <c r="R17" i="27"/>
  <c r="P17" i="27"/>
  <c r="J17" i="27"/>
  <c r="S16" i="27"/>
  <c r="R16" i="27"/>
  <c r="P16" i="27"/>
  <c r="J16" i="27"/>
  <c r="S15" i="27"/>
  <c r="R15" i="27"/>
  <c r="P15" i="27"/>
  <c r="J15" i="27"/>
  <c r="S14" i="27"/>
  <c r="R14" i="27"/>
  <c r="P14" i="27"/>
  <c r="J14" i="27"/>
  <c r="S13" i="27"/>
  <c r="R13" i="27"/>
  <c r="P13" i="27"/>
  <c r="J13" i="27"/>
  <c r="S12" i="27"/>
  <c r="R12" i="27"/>
  <c r="P12" i="27"/>
  <c r="J12" i="27"/>
  <c r="S11" i="27"/>
  <c r="R11" i="27"/>
  <c r="P11" i="27"/>
  <c r="J11" i="27"/>
  <c r="S10" i="27"/>
  <c r="R10" i="27"/>
  <c r="P10" i="27"/>
  <c r="J10" i="27"/>
  <c r="S9" i="27"/>
  <c r="R9" i="27"/>
  <c r="P9" i="27"/>
  <c r="J9" i="27"/>
  <c r="O6" i="27"/>
  <c r="I6" i="27"/>
  <c r="S165" i="26"/>
  <c r="M111" i="26"/>
  <c r="N111" i="26"/>
  <c r="O165" i="26"/>
  <c r="G111" i="26"/>
  <c r="H111" i="26"/>
  <c r="I165" i="26"/>
  <c r="R165" i="26"/>
  <c r="P165" i="26"/>
  <c r="J165" i="26"/>
  <c r="A152" i="26"/>
  <c r="A153" i="26"/>
  <c r="A154" i="26"/>
  <c r="A155" i="26"/>
  <c r="A156" i="26"/>
  <c r="A157" i="26"/>
  <c r="A158" i="26"/>
  <c r="A159" i="26"/>
  <c r="A160" i="26"/>
  <c r="A161" i="26"/>
  <c r="A162" i="26"/>
  <c r="A163" i="26"/>
  <c r="A164" i="26"/>
  <c r="A165" i="26"/>
  <c r="S164" i="26"/>
  <c r="O164" i="26"/>
  <c r="I164" i="26"/>
  <c r="R164" i="26"/>
  <c r="P164" i="26"/>
  <c r="J164" i="26"/>
  <c r="S163" i="26"/>
  <c r="O163" i="26"/>
  <c r="I163" i="26"/>
  <c r="R163" i="26"/>
  <c r="P163" i="26"/>
  <c r="J163" i="26"/>
  <c r="S162" i="26"/>
  <c r="O162" i="26"/>
  <c r="I162" i="26"/>
  <c r="R162" i="26"/>
  <c r="P162" i="26"/>
  <c r="J162" i="26"/>
  <c r="S161" i="26"/>
  <c r="O161" i="26"/>
  <c r="I161" i="26"/>
  <c r="R161" i="26"/>
  <c r="P161" i="26"/>
  <c r="J161" i="26"/>
  <c r="S160" i="26"/>
  <c r="O160" i="26"/>
  <c r="I160" i="26"/>
  <c r="R160" i="26"/>
  <c r="P160" i="26"/>
  <c r="J160" i="26"/>
  <c r="S159" i="26"/>
  <c r="O159" i="26"/>
  <c r="I159" i="26"/>
  <c r="R159" i="26"/>
  <c r="P159" i="26"/>
  <c r="J159" i="26"/>
  <c r="S158" i="26"/>
  <c r="O158" i="26"/>
  <c r="I158" i="26"/>
  <c r="R158" i="26"/>
  <c r="P158" i="26"/>
  <c r="J158" i="26"/>
  <c r="S157" i="26"/>
  <c r="O157" i="26"/>
  <c r="I157" i="26"/>
  <c r="R157" i="26"/>
  <c r="P157" i="26"/>
  <c r="J157" i="26"/>
  <c r="S156" i="26"/>
  <c r="O156" i="26"/>
  <c r="I156" i="26"/>
  <c r="R156" i="26"/>
  <c r="P156" i="26"/>
  <c r="J156" i="26"/>
  <c r="S155" i="26"/>
  <c r="O155" i="26"/>
  <c r="I155" i="26"/>
  <c r="R155" i="26"/>
  <c r="P155" i="26"/>
  <c r="J155" i="26"/>
  <c r="S154" i="26"/>
  <c r="O154" i="26"/>
  <c r="I154" i="26"/>
  <c r="R154" i="26"/>
  <c r="P154" i="26"/>
  <c r="J154" i="26"/>
  <c r="S153" i="26"/>
  <c r="O153" i="26"/>
  <c r="I153" i="26"/>
  <c r="R153" i="26"/>
  <c r="P153" i="26"/>
  <c r="J153" i="26"/>
  <c r="S152" i="26"/>
  <c r="O152" i="26"/>
  <c r="I152" i="26"/>
  <c r="R152" i="26"/>
  <c r="P152" i="26"/>
  <c r="J152" i="26"/>
  <c r="S151" i="26"/>
  <c r="O151" i="26"/>
  <c r="I151" i="26"/>
  <c r="R151" i="26"/>
  <c r="P151" i="26"/>
  <c r="J151" i="26"/>
  <c r="S149" i="26"/>
  <c r="O149" i="26"/>
  <c r="I149" i="26"/>
  <c r="R149" i="26"/>
  <c r="P149" i="26"/>
  <c r="J149" i="26"/>
  <c r="A136" i="26"/>
  <c r="A137" i="26"/>
  <c r="A138" i="26"/>
  <c r="A139" i="26"/>
  <c r="A140" i="26"/>
  <c r="A141" i="26"/>
  <c r="A142" i="26"/>
  <c r="A143" i="26"/>
  <c r="A144" i="26"/>
  <c r="A145" i="26"/>
  <c r="A146" i="26"/>
  <c r="A147" i="26"/>
  <c r="A148" i="26"/>
  <c r="A149" i="26"/>
  <c r="S148" i="26"/>
  <c r="O148" i="26"/>
  <c r="I148" i="26"/>
  <c r="R148" i="26"/>
  <c r="P148" i="26"/>
  <c r="J148" i="26"/>
  <c r="S147" i="26"/>
  <c r="O147" i="26"/>
  <c r="I147" i="26"/>
  <c r="R147" i="26"/>
  <c r="P147" i="26"/>
  <c r="J147" i="26"/>
  <c r="S146" i="26"/>
  <c r="O146" i="26"/>
  <c r="I146" i="26"/>
  <c r="R146" i="26"/>
  <c r="P146" i="26"/>
  <c r="J146" i="26"/>
  <c r="S145" i="26"/>
  <c r="O145" i="26"/>
  <c r="I145" i="26"/>
  <c r="R145" i="26"/>
  <c r="P145" i="26"/>
  <c r="J145" i="26"/>
  <c r="S144" i="26"/>
  <c r="O144" i="26"/>
  <c r="I144" i="26"/>
  <c r="R144" i="26"/>
  <c r="P144" i="26"/>
  <c r="J144" i="26"/>
  <c r="S143" i="26"/>
  <c r="O143" i="26"/>
  <c r="I143" i="26"/>
  <c r="R143" i="26"/>
  <c r="P143" i="26"/>
  <c r="J143" i="26"/>
  <c r="S142" i="26"/>
  <c r="O142" i="26"/>
  <c r="I142" i="26"/>
  <c r="R142" i="26"/>
  <c r="P142" i="26"/>
  <c r="J142" i="26"/>
  <c r="S141" i="26"/>
  <c r="O141" i="26"/>
  <c r="I141" i="26"/>
  <c r="R141" i="26"/>
  <c r="P141" i="26"/>
  <c r="J141" i="26"/>
  <c r="S140" i="26"/>
  <c r="O140" i="26"/>
  <c r="I140" i="26"/>
  <c r="R140" i="26"/>
  <c r="P140" i="26"/>
  <c r="J140" i="26"/>
  <c r="S139" i="26"/>
  <c r="O139" i="26"/>
  <c r="I139" i="26"/>
  <c r="R139" i="26"/>
  <c r="P139" i="26"/>
  <c r="J139" i="26"/>
  <c r="S138" i="26"/>
  <c r="O138" i="26"/>
  <c r="I138" i="26"/>
  <c r="R138" i="26"/>
  <c r="P138" i="26"/>
  <c r="J138" i="26"/>
  <c r="S137" i="26"/>
  <c r="O137" i="26"/>
  <c r="I137" i="26"/>
  <c r="R137" i="26"/>
  <c r="P137" i="26"/>
  <c r="J137" i="26"/>
  <c r="S136" i="26"/>
  <c r="O136" i="26"/>
  <c r="I136" i="26"/>
  <c r="R136" i="26"/>
  <c r="P136" i="26"/>
  <c r="J136" i="26"/>
  <c r="S135" i="26"/>
  <c r="O135" i="26"/>
  <c r="I135" i="26"/>
  <c r="R135" i="26"/>
  <c r="P135" i="26"/>
  <c r="J135" i="26"/>
  <c r="S133" i="26"/>
  <c r="O133" i="26"/>
  <c r="I133" i="26"/>
  <c r="R133" i="26"/>
  <c r="P133" i="26"/>
  <c r="J133" i="26"/>
  <c r="A115" i="26"/>
  <c r="A116" i="26"/>
  <c r="A117" i="26"/>
  <c r="A118" i="26"/>
  <c r="A119" i="26"/>
  <c r="A120" i="26"/>
  <c r="A121" i="26"/>
  <c r="A122" i="26"/>
  <c r="A123" i="26"/>
  <c r="A124" i="26"/>
  <c r="A125" i="26"/>
  <c r="A126" i="26"/>
  <c r="A127" i="26"/>
  <c r="A128" i="26"/>
  <c r="A129" i="26"/>
  <c r="A130" i="26"/>
  <c r="A131" i="26"/>
  <c r="A132" i="26"/>
  <c r="A133" i="26"/>
  <c r="S132" i="26"/>
  <c r="O132" i="26"/>
  <c r="I132" i="26"/>
  <c r="R132" i="26"/>
  <c r="P132" i="26"/>
  <c r="J132" i="26"/>
  <c r="S131" i="26"/>
  <c r="O131" i="26"/>
  <c r="I131" i="26"/>
  <c r="R131" i="26"/>
  <c r="P131" i="26"/>
  <c r="J131" i="26"/>
  <c r="S130" i="26"/>
  <c r="O130" i="26"/>
  <c r="I130" i="26"/>
  <c r="R130" i="26"/>
  <c r="P130" i="26"/>
  <c r="J130" i="26"/>
  <c r="S129" i="26"/>
  <c r="O129" i="26"/>
  <c r="I129" i="26"/>
  <c r="R129" i="26"/>
  <c r="P129" i="26"/>
  <c r="J129" i="26"/>
  <c r="S128" i="26"/>
  <c r="O128" i="26"/>
  <c r="I128" i="26"/>
  <c r="R128" i="26"/>
  <c r="P128" i="26"/>
  <c r="J128" i="26"/>
  <c r="S127" i="26"/>
  <c r="O127" i="26"/>
  <c r="I127" i="26"/>
  <c r="R127" i="26"/>
  <c r="P127" i="26"/>
  <c r="J127" i="26"/>
  <c r="S126" i="26"/>
  <c r="O126" i="26"/>
  <c r="I126" i="26"/>
  <c r="R126" i="26"/>
  <c r="P126" i="26"/>
  <c r="J126" i="26"/>
  <c r="S125" i="26"/>
  <c r="O125" i="26"/>
  <c r="I125" i="26"/>
  <c r="R125" i="26"/>
  <c r="P125" i="26"/>
  <c r="J125" i="26"/>
  <c r="S124" i="26"/>
  <c r="O124" i="26"/>
  <c r="I124" i="26"/>
  <c r="R124" i="26"/>
  <c r="P124" i="26"/>
  <c r="J124" i="26"/>
  <c r="S123" i="26"/>
  <c r="O123" i="26"/>
  <c r="I123" i="26"/>
  <c r="R123" i="26"/>
  <c r="P123" i="26"/>
  <c r="J123" i="26"/>
  <c r="S122" i="26"/>
  <c r="O122" i="26"/>
  <c r="I122" i="26"/>
  <c r="R122" i="26"/>
  <c r="P122" i="26"/>
  <c r="J122" i="26"/>
  <c r="S121" i="26"/>
  <c r="O121" i="26"/>
  <c r="I121" i="26"/>
  <c r="R121" i="26"/>
  <c r="P121" i="26"/>
  <c r="J121" i="26"/>
  <c r="S120" i="26"/>
  <c r="O120" i="26"/>
  <c r="I120" i="26"/>
  <c r="R120" i="26"/>
  <c r="P120" i="26"/>
  <c r="J120" i="26"/>
  <c r="S119" i="26"/>
  <c r="O119" i="26"/>
  <c r="I119" i="26"/>
  <c r="R119" i="26"/>
  <c r="P119" i="26"/>
  <c r="J119" i="26"/>
  <c r="S118" i="26"/>
  <c r="O118" i="26"/>
  <c r="I118" i="26"/>
  <c r="R118" i="26"/>
  <c r="P118" i="26"/>
  <c r="J118" i="26"/>
  <c r="S117" i="26"/>
  <c r="O117" i="26"/>
  <c r="I117" i="26"/>
  <c r="R117" i="26"/>
  <c r="P117" i="26"/>
  <c r="J117" i="26"/>
  <c r="S116" i="26"/>
  <c r="O116" i="26"/>
  <c r="I116" i="26"/>
  <c r="R116" i="26"/>
  <c r="P116" i="26"/>
  <c r="J116" i="26"/>
  <c r="S115" i="26"/>
  <c r="O115" i="26"/>
  <c r="I115" i="26"/>
  <c r="R115" i="26"/>
  <c r="P115" i="26"/>
  <c r="J115" i="26"/>
  <c r="S114" i="26"/>
  <c r="O114" i="26"/>
  <c r="I114" i="26"/>
  <c r="R114" i="26"/>
  <c r="P114" i="26"/>
  <c r="J114" i="26"/>
  <c r="S108" i="26"/>
  <c r="M76" i="26"/>
  <c r="N76" i="26"/>
  <c r="O108" i="26"/>
  <c r="G76" i="26"/>
  <c r="H76" i="26"/>
  <c r="I108" i="26"/>
  <c r="R108" i="26"/>
  <c r="P108" i="26"/>
  <c r="J108"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S107" i="26"/>
  <c r="O107" i="26"/>
  <c r="I107" i="26"/>
  <c r="R107" i="26"/>
  <c r="P107" i="26"/>
  <c r="J107" i="26"/>
  <c r="S106" i="26"/>
  <c r="O106" i="26"/>
  <c r="I106" i="26"/>
  <c r="R106" i="26"/>
  <c r="P106" i="26"/>
  <c r="J106" i="26"/>
  <c r="S105" i="26"/>
  <c r="O105" i="26"/>
  <c r="I105" i="26"/>
  <c r="R105" i="26"/>
  <c r="P105" i="26"/>
  <c r="J105" i="26"/>
  <c r="S104" i="26"/>
  <c r="O104" i="26"/>
  <c r="I104" i="26"/>
  <c r="R104" i="26"/>
  <c r="P104" i="26"/>
  <c r="J104" i="26"/>
  <c r="S103" i="26"/>
  <c r="O103" i="26"/>
  <c r="I103" i="26"/>
  <c r="R103" i="26"/>
  <c r="P103" i="26"/>
  <c r="J103" i="26"/>
  <c r="S102" i="26"/>
  <c r="O102" i="26"/>
  <c r="I102" i="26"/>
  <c r="R102" i="26"/>
  <c r="P102" i="26"/>
  <c r="J102" i="26"/>
  <c r="S101" i="26"/>
  <c r="O101" i="26"/>
  <c r="I101" i="26"/>
  <c r="R101" i="26"/>
  <c r="P101" i="26"/>
  <c r="J101" i="26"/>
  <c r="S100" i="26"/>
  <c r="O100" i="26"/>
  <c r="I100" i="26"/>
  <c r="R100" i="26"/>
  <c r="P100" i="26"/>
  <c r="J100" i="26"/>
  <c r="S99" i="26"/>
  <c r="O99" i="26"/>
  <c r="I99" i="26"/>
  <c r="R99" i="26"/>
  <c r="P99" i="26"/>
  <c r="J99" i="26"/>
  <c r="S98" i="26"/>
  <c r="O98" i="26"/>
  <c r="I98" i="26"/>
  <c r="R98" i="26"/>
  <c r="P98" i="26"/>
  <c r="J98" i="26"/>
  <c r="S97" i="26"/>
  <c r="O97" i="26"/>
  <c r="I97" i="26"/>
  <c r="R97" i="26"/>
  <c r="P97" i="26"/>
  <c r="J97" i="26"/>
  <c r="S96" i="26"/>
  <c r="O96" i="26"/>
  <c r="I96" i="26"/>
  <c r="R96" i="26"/>
  <c r="P96" i="26"/>
  <c r="J96" i="26"/>
  <c r="S95" i="26"/>
  <c r="O95" i="26"/>
  <c r="I95" i="26"/>
  <c r="R95" i="26"/>
  <c r="P95" i="26"/>
  <c r="J95" i="26"/>
  <c r="S94" i="26"/>
  <c r="O94" i="26"/>
  <c r="I94" i="26"/>
  <c r="R94" i="26"/>
  <c r="P94" i="26"/>
  <c r="J94" i="26"/>
  <c r="S93" i="26"/>
  <c r="O93" i="26"/>
  <c r="I93" i="26"/>
  <c r="R93" i="26"/>
  <c r="P93" i="26"/>
  <c r="J93" i="26"/>
  <c r="S92" i="26"/>
  <c r="O92" i="26"/>
  <c r="I92" i="26"/>
  <c r="R92" i="26"/>
  <c r="P92" i="26"/>
  <c r="J92" i="26"/>
  <c r="S91" i="26"/>
  <c r="O91" i="26"/>
  <c r="I91" i="26"/>
  <c r="R91" i="26"/>
  <c r="P91" i="26"/>
  <c r="J91" i="26"/>
  <c r="S90" i="26"/>
  <c r="O90" i="26"/>
  <c r="I90" i="26"/>
  <c r="R90" i="26"/>
  <c r="P90" i="26"/>
  <c r="J90" i="26"/>
  <c r="S89" i="26"/>
  <c r="O89" i="26"/>
  <c r="I89" i="26"/>
  <c r="R89" i="26"/>
  <c r="P89" i="26"/>
  <c r="J89" i="26"/>
  <c r="S88" i="26"/>
  <c r="O88" i="26"/>
  <c r="I88" i="26"/>
  <c r="R88" i="26"/>
  <c r="P88" i="26"/>
  <c r="J88" i="26"/>
  <c r="S87" i="26"/>
  <c r="O87" i="26"/>
  <c r="I87" i="26"/>
  <c r="R87" i="26"/>
  <c r="P87" i="26"/>
  <c r="J87" i="26"/>
  <c r="S86" i="26"/>
  <c r="O86" i="26"/>
  <c r="I86" i="26"/>
  <c r="R86" i="26"/>
  <c r="P86" i="26"/>
  <c r="J86" i="26"/>
  <c r="S85" i="26"/>
  <c r="O85" i="26"/>
  <c r="I85" i="26"/>
  <c r="R85" i="26"/>
  <c r="P85" i="26"/>
  <c r="J85" i="26"/>
  <c r="S84" i="26"/>
  <c r="O84" i="26"/>
  <c r="I84" i="26"/>
  <c r="R84" i="26"/>
  <c r="P84" i="26"/>
  <c r="J84" i="26"/>
  <c r="S83" i="26"/>
  <c r="O83" i="26"/>
  <c r="I83" i="26"/>
  <c r="R83" i="26"/>
  <c r="P83" i="26"/>
  <c r="J83" i="26"/>
  <c r="S82" i="26"/>
  <c r="O82" i="26"/>
  <c r="I82" i="26"/>
  <c r="R82" i="26"/>
  <c r="P82" i="26"/>
  <c r="J82" i="26"/>
  <c r="S81" i="26"/>
  <c r="O81" i="26"/>
  <c r="I81" i="26"/>
  <c r="R81" i="26"/>
  <c r="P81" i="26"/>
  <c r="J81" i="26"/>
  <c r="S80" i="26"/>
  <c r="O80" i="26"/>
  <c r="I80" i="26"/>
  <c r="R80" i="26"/>
  <c r="P80" i="26"/>
  <c r="J80" i="26"/>
  <c r="S79" i="26"/>
  <c r="O79" i="26"/>
  <c r="I79" i="26"/>
  <c r="R79" i="26"/>
  <c r="P79" i="26"/>
  <c r="J79" i="26"/>
  <c r="M41" i="26"/>
  <c r="N41" i="26"/>
  <c r="O73" i="26"/>
  <c r="G41" i="26"/>
  <c r="H41" i="26"/>
  <c r="I73" i="26"/>
  <c r="Q73" i="26"/>
  <c r="K73" i="26"/>
  <c r="T73" i="26"/>
  <c r="S73" i="26"/>
  <c r="R73" i="26"/>
  <c r="P73" i="26"/>
  <c r="J73"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O72" i="26"/>
  <c r="I72" i="26"/>
  <c r="Q72" i="26"/>
  <c r="K72" i="26"/>
  <c r="T72" i="26"/>
  <c r="S72" i="26"/>
  <c r="R72" i="26"/>
  <c r="P72" i="26"/>
  <c r="J72" i="26"/>
  <c r="O71" i="26"/>
  <c r="I71" i="26"/>
  <c r="Q71" i="26"/>
  <c r="K71" i="26"/>
  <c r="T71" i="26"/>
  <c r="S71" i="26"/>
  <c r="R71" i="26"/>
  <c r="P71" i="26"/>
  <c r="J71" i="26"/>
  <c r="O70" i="26"/>
  <c r="I70" i="26"/>
  <c r="Q70" i="26"/>
  <c r="K70" i="26"/>
  <c r="T70" i="26"/>
  <c r="S70" i="26"/>
  <c r="R70" i="26"/>
  <c r="P70" i="26"/>
  <c r="J70" i="26"/>
  <c r="O69" i="26"/>
  <c r="I69" i="26"/>
  <c r="Q69" i="26"/>
  <c r="K69" i="26"/>
  <c r="T69" i="26"/>
  <c r="S69" i="26"/>
  <c r="R69" i="26"/>
  <c r="P69" i="26"/>
  <c r="J69" i="26"/>
  <c r="O68" i="26"/>
  <c r="I68" i="26"/>
  <c r="Q68" i="26"/>
  <c r="K68" i="26"/>
  <c r="T68" i="26"/>
  <c r="S68" i="26"/>
  <c r="R68" i="26"/>
  <c r="P68" i="26"/>
  <c r="J68" i="26"/>
  <c r="O67" i="26"/>
  <c r="I67" i="26"/>
  <c r="Q67" i="26"/>
  <c r="K67" i="26"/>
  <c r="T67" i="26"/>
  <c r="S67" i="26"/>
  <c r="R67" i="26"/>
  <c r="P67" i="26"/>
  <c r="J67" i="26"/>
  <c r="O66" i="26"/>
  <c r="I66" i="26"/>
  <c r="Q66" i="26"/>
  <c r="K66" i="26"/>
  <c r="T66" i="26"/>
  <c r="S66" i="26"/>
  <c r="R66" i="26"/>
  <c r="P66" i="26"/>
  <c r="J66" i="26"/>
  <c r="O65" i="26"/>
  <c r="I65" i="26"/>
  <c r="Q65" i="26"/>
  <c r="K65" i="26"/>
  <c r="T65" i="26"/>
  <c r="S65" i="26"/>
  <c r="R65" i="26"/>
  <c r="P65" i="26"/>
  <c r="J65" i="26"/>
  <c r="O64" i="26"/>
  <c r="I64" i="26"/>
  <c r="Q64" i="26"/>
  <c r="K64" i="26"/>
  <c r="T64" i="26"/>
  <c r="S64" i="26"/>
  <c r="R64" i="26"/>
  <c r="P64" i="26"/>
  <c r="J64" i="26"/>
  <c r="O63" i="26"/>
  <c r="I63" i="26"/>
  <c r="Q63" i="26"/>
  <c r="K63" i="26"/>
  <c r="T63" i="26"/>
  <c r="S63" i="26"/>
  <c r="R63" i="26"/>
  <c r="P63" i="26"/>
  <c r="J63" i="26"/>
  <c r="O62" i="26"/>
  <c r="I62" i="26"/>
  <c r="Q62" i="26"/>
  <c r="K62" i="26"/>
  <c r="T62" i="26"/>
  <c r="S62" i="26"/>
  <c r="R62" i="26"/>
  <c r="P62" i="26"/>
  <c r="J62" i="26"/>
  <c r="O61" i="26"/>
  <c r="I61" i="26"/>
  <c r="Q61" i="26"/>
  <c r="K61" i="26"/>
  <c r="T61" i="26"/>
  <c r="S61" i="26"/>
  <c r="R61" i="26"/>
  <c r="P61" i="26"/>
  <c r="J61" i="26"/>
  <c r="O60" i="26"/>
  <c r="I60" i="26"/>
  <c r="Q60" i="26"/>
  <c r="K60" i="26"/>
  <c r="T60" i="26"/>
  <c r="S60" i="26"/>
  <c r="R60" i="26"/>
  <c r="P60" i="26"/>
  <c r="J60" i="26"/>
  <c r="O59" i="26"/>
  <c r="I59" i="26"/>
  <c r="Q59" i="26"/>
  <c r="K59" i="26"/>
  <c r="T59" i="26"/>
  <c r="S59" i="26"/>
  <c r="R59" i="26"/>
  <c r="P59" i="26"/>
  <c r="J59" i="26"/>
  <c r="O58" i="26"/>
  <c r="I58" i="26"/>
  <c r="Q58" i="26"/>
  <c r="K58" i="26"/>
  <c r="T58" i="26"/>
  <c r="S58" i="26"/>
  <c r="R58" i="26"/>
  <c r="P58" i="26"/>
  <c r="J58" i="26"/>
  <c r="O57" i="26"/>
  <c r="I57" i="26"/>
  <c r="Q57" i="26"/>
  <c r="K57" i="26"/>
  <c r="T57" i="26"/>
  <c r="S57" i="26"/>
  <c r="R57" i="26"/>
  <c r="P57" i="26"/>
  <c r="J57" i="26"/>
  <c r="O56" i="26"/>
  <c r="I56" i="26"/>
  <c r="Q56" i="26"/>
  <c r="K56" i="26"/>
  <c r="T56" i="26"/>
  <c r="S56" i="26"/>
  <c r="R56" i="26"/>
  <c r="P56" i="26"/>
  <c r="J56" i="26"/>
  <c r="O55" i="26"/>
  <c r="I55" i="26"/>
  <c r="Q55" i="26"/>
  <c r="K55" i="26"/>
  <c r="T55" i="26"/>
  <c r="S55" i="26"/>
  <c r="R55" i="26"/>
  <c r="P55" i="26"/>
  <c r="J55" i="26"/>
  <c r="O54" i="26"/>
  <c r="I54" i="26"/>
  <c r="Q54" i="26"/>
  <c r="K54" i="26"/>
  <c r="T54" i="26"/>
  <c r="S54" i="26"/>
  <c r="R54" i="26"/>
  <c r="P54" i="26"/>
  <c r="J54" i="26"/>
  <c r="O53" i="26"/>
  <c r="I53" i="26"/>
  <c r="Q53" i="26"/>
  <c r="K53" i="26"/>
  <c r="T53" i="26"/>
  <c r="S53" i="26"/>
  <c r="R53" i="26"/>
  <c r="P53" i="26"/>
  <c r="J53" i="26"/>
  <c r="O52" i="26"/>
  <c r="I52" i="26"/>
  <c r="Q52" i="26"/>
  <c r="K52" i="26"/>
  <c r="T52" i="26"/>
  <c r="S52" i="26"/>
  <c r="R52" i="26"/>
  <c r="P52" i="26"/>
  <c r="J52" i="26"/>
  <c r="O51" i="26"/>
  <c r="I51" i="26"/>
  <c r="Q51" i="26"/>
  <c r="K51" i="26"/>
  <c r="T51" i="26"/>
  <c r="S51" i="26"/>
  <c r="R51" i="26"/>
  <c r="P51" i="26"/>
  <c r="J51" i="26"/>
  <c r="O50" i="26"/>
  <c r="I50" i="26"/>
  <c r="Q50" i="26"/>
  <c r="K50" i="26"/>
  <c r="T50" i="26"/>
  <c r="S50" i="26"/>
  <c r="R50" i="26"/>
  <c r="P50" i="26"/>
  <c r="J50" i="26"/>
  <c r="O49" i="26"/>
  <c r="I49" i="26"/>
  <c r="Q49" i="26"/>
  <c r="K49" i="26"/>
  <c r="T49" i="26"/>
  <c r="S49" i="26"/>
  <c r="R49" i="26"/>
  <c r="P49" i="26"/>
  <c r="J49" i="26"/>
  <c r="O48" i="26"/>
  <c r="I48" i="26"/>
  <c r="Q48" i="26"/>
  <c r="K48" i="26"/>
  <c r="T48" i="26"/>
  <c r="S48" i="26"/>
  <c r="R48" i="26"/>
  <c r="P48" i="26"/>
  <c r="J48" i="26"/>
  <c r="O47" i="26"/>
  <c r="I47" i="26"/>
  <c r="Q47" i="26"/>
  <c r="K47" i="26"/>
  <c r="T47" i="26"/>
  <c r="S47" i="26"/>
  <c r="R47" i="26"/>
  <c r="P47" i="26"/>
  <c r="J47" i="26"/>
  <c r="S46" i="26"/>
  <c r="R46" i="26"/>
  <c r="P46" i="26"/>
  <c r="J46" i="26"/>
  <c r="O45" i="26"/>
  <c r="I45" i="26"/>
  <c r="Q45" i="26"/>
  <c r="K45" i="26"/>
  <c r="T45" i="26"/>
  <c r="S45" i="26"/>
  <c r="R45" i="26"/>
  <c r="P45" i="26"/>
  <c r="J45" i="26"/>
  <c r="S44" i="26"/>
  <c r="R44" i="26"/>
  <c r="P44" i="26"/>
  <c r="J44" i="26"/>
  <c r="N6" i="26"/>
  <c r="O38" i="26"/>
  <c r="H6" i="26"/>
  <c r="I38" i="26"/>
  <c r="K38" i="26"/>
  <c r="Q38" i="26"/>
  <c r="T38" i="26"/>
  <c r="S38" i="26"/>
  <c r="R38" i="26"/>
  <c r="P38" i="26"/>
  <c r="J38"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O37" i="26"/>
  <c r="I37" i="26"/>
  <c r="K37" i="26"/>
  <c r="Q37" i="26"/>
  <c r="T37" i="26"/>
  <c r="S37" i="26"/>
  <c r="R37" i="26"/>
  <c r="P37" i="26"/>
  <c r="J37" i="26"/>
  <c r="O36" i="26"/>
  <c r="I36" i="26"/>
  <c r="K36" i="26"/>
  <c r="Q36" i="26"/>
  <c r="T36" i="26"/>
  <c r="S36" i="26"/>
  <c r="R36" i="26"/>
  <c r="P36" i="26"/>
  <c r="J36" i="26"/>
  <c r="O35" i="26"/>
  <c r="I35" i="26"/>
  <c r="K35" i="26"/>
  <c r="Q35" i="26"/>
  <c r="T35" i="26"/>
  <c r="S35" i="26"/>
  <c r="R35" i="26"/>
  <c r="P35" i="26"/>
  <c r="J35" i="26"/>
  <c r="O34" i="26"/>
  <c r="I34" i="26"/>
  <c r="K34" i="26"/>
  <c r="Q34" i="26"/>
  <c r="T34" i="26"/>
  <c r="S34" i="26"/>
  <c r="R34" i="26"/>
  <c r="P34" i="26"/>
  <c r="J34" i="26"/>
  <c r="O33" i="26"/>
  <c r="I33" i="26"/>
  <c r="K33" i="26"/>
  <c r="Q33" i="26"/>
  <c r="T33" i="26"/>
  <c r="S33" i="26"/>
  <c r="R33" i="26"/>
  <c r="P33" i="26"/>
  <c r="J33" i="26"/>
  <c r="O32" i="26"/>
  <c r="I32" i="26"/>
  <c r="K32" i="26"/>
  <c r="Q32" i="26"/>
  <c r="T32" i="26"/>
  <c r="S32" i="26"/>
  <c r="R32" i="26"/>
  <c r="P32" i="26"/>
  <c r="J32" i="26"/>
  <c r="O31" i="26"/>
  <c r="I31" i="26"/>
  <c r="K31" i="26"/>
  <c r="Q31" i="26"/>
  <c r="T31" i="26"/>
  <c r="S31" i="26"/>
  <c r="R31" i="26"/>
  <c r="P31" i="26"/>
  <c r="J31" i="26"/>
  <c r="O30" i="26"/>
  <c r="I30" i="26"/>
  <c r="K30" i="26"/>
  <c r="Q30" i="26"/>
  <c r="T30" i="26"/>
  <c r="S30" i="26"/>
  <c r="R30" i="26"/>
  <c r="P30" i="26"/>
  <c r="J30" i="26"/>
  <c r="O29" i="26"/>
  <c r="I29" i="26"/>
  <c r="K29" i="26"/>
  <c r="Q29" i="26"/>
  <c r="T29" i="26"/>
  <c r="S29" i="26"/>
  <c r="R29" i="26"/>
  <c r="P29" i="26"/>
  <c r="J29" i="26"/>
  <c r="O28" i="26"/>
  <c r="I28" i="26"/>
  <c r="K28" i="26"/>
  <c r="Q28" i="26"/>
  <c r="T28" i="26"/>
  <c r="S28" i="26"/>
  <c r="R28" i="26"/>
  <c r="P28" i="26"/>
  <c r="J28" i="26"/>
  <c r="O27" i="26"/>
  <c r="I27" i="26"/>
  <c r="K27" i="26"/>
  <c r="Q27" i="26"/>
  <c r="T27" i="26"/>
  <c r="S27" i="26"/>
  <c r="R27" i="26"/>
  <c r="P27" i="26"/>
  <c r="J27" i="26"/>
  <c r="O26" i="26"/>
  <c r="I26" i="26"/>
  <c r="K26" i="26"/>
  <c r="Q26" i="26"/>
  <c r="T26" i="26"/>
  <c r="S26" i="26"/>
  <c r="R26" i="26"/>
  <c r="P26" i="26"/>
  <c r="J26" i="26"/>
  <c r="O25" i="26"/>
  <c r="I25" i="26"/>
  <c r="K25" i="26"/>
  <c r="Q25" i="26"/>
  <c r="T25" i="26"/>
  <c r="S25" i="26"/>
  <c r="R25" i="26"/>
  <c r="P25" i="26"/>
  <c r="J25" i="26"/>
  <c r="O24" i="26"/>
  <c r="I24" i="26"/>
  <c r="K24" i="26"/>
  <c r="Q24" i="26"/>
  <c r="T24" i="26"/>
  <c r="S24" i="26"/>
  <c r="R24" i="26"/>
  <c r="P24" i="26"/>
  <c r="J24" i="26"/>
  <c r="O23" i="26"/>
  <c r="I23" i="26"/>
  <c r="K23" i="26"/>
  <c r="Q23" i="26"/>
  <c r="T23" i="26"/>
  <c r="S23" i="26"/>
  <c r="R23" i="26"/>
  <c r="P23" i="26"/>
  <c r="J23" i="26"/>
  <c r="O22" i="26"/>
  <c r="I22" i="26"/>
  <c r="K22" i="26"/>
  <c r="Q22" i="26"/>
  <c r="T22" i="26"/>
  <c r="S22" i="26"/>
  <c r="R22" i="26"/>
  <c r="P22" i="26"/>
  <c r="J22" i="26"/>
  <c r="O21" i="26"/>
  <c r="I21" i="26"/>
  <c r="K21" i="26"/>
  <c r="Q21" i="26"/>
  <c r="T21" i="26"/>
  <c r="S21" i="26"/>
  <c r="R21" i="26"/>
  <c r="P21" i="26"/>
  <c r="J21" i="26"/>
  <c r="O20" i="26"/>
  <c r="I20" i="26"/>
  <c r="K20" i="26"/>
  <c r="Q20" i="26"/>
  <c r="T20" i="26"/>
  <c r="S20" i="26"/>
  <c r="R20" i="26"/>
  <c r="P20" i="26"/>
  <c r="J20" i="26"/>
  <c r="O19" i="26"/>
  <c r="I19" i="26"/>
  <c r="K19" i="26"/>
  <c r="Q19" i="26"/>
  <c r="T19" i="26"/>
  <c r="S19" i="26"/>
  <c r="R19" i="26"/>
  <c r="P19" i="26"/>
  <c r="J19" i="26"/>
  <c r="O18" i="26"/>
  <c r="I18" i="26"/>
  <c r="K18" i="26"/>
  <c r="Q18" i="26"/>
  <c r="T18" i="26"/>
  <c r="S18" i="26"/>
  <c r="R18" i="26"/>
  <c r="P18" i="26"/>
  <c r="J18" i="26"/>
  <c r="O17" i="26"/>
  <c r="I17" i="26"/>
  <c r="K17" i="26"/>
  <c r="Q17" i="26"/>
  <c r="T17" i="26"/>
  <c r="S17" i="26"/>
  <c r="R17" i="26"/>
  <c r="P17" i="26"/>
  <c r="J17" i="26"/>
  <c r="O16" i="26"/>
  <c r="I16" i="26"/>
  <c r="K16" i="26"/>
  <c r="Q16" i="26"/>
  <c r="T16" i="26"/>
  <c r="S16" i="26"/>
  <c r="R16" i="26"/>
  <c r="P16" i="26"/>
  <c r="J16" i="26"/>
  <c r="O15" i="26"/>
  <c r="I15" i="26"/>
  <c r="K15" i="26"/>
  <c r="Q15" i="26"/>
  <c r="T15" i="26"/>
  <c r="S15" i="26"/>
  <c r="R15" i="26"/>
  <c r="P15" i="26"/>
  <c r="J15" i="26"/>
  <c r="O14" i="26"/>
  <c r="I14" i="26"/>
  <c r="K14" i="26"/>
  <c r="Q14" i="26"/>
  <c r="T14" i="26"/>
  <c r="S14" i="26"/>
  <c r="R14" i="26"/>
  <c r="P14" i="26"/>
  <c r="J14" i="26"/>
  <c r="O13" i="26"/>
  <c r="I13" i="26"/>
  <c r="S13" i="26"/>
  <c r="R13" i="26"/>
  <c r="P13" i="26"/>
  <c r="J13" i="26"/>
  <c r="S12" i="26"/>
  <c r="R12" i="26"/>
  <c r="P12" i="26"/>
  <c r="J12" i="26"/>
  <c r="S11" i="26"/>
  <c r="R11" i="26"/>
  <c r="P11" i="26"/>
  <c r="J11" i="26"/>
  <c r="S10" i="26"/>
  <c r="R10" i="26"/>
  <c r="P10" i="26"/>
  <c r="J10" i="26"/>
  <c r="S9" i="26"/>
  <c r="R9" i="26"/>
  <c r="P9" i="26"/>
  <c r="J9" i="26"/>
  <c r="S165" i="25"/>
  <c r="M111" i="25"/>
  <c r="N111" i="25"/>
  <c r="O165" i="25"/>
  <c r="I165" i="25"/>
  <c r="R165" i="25"/>
  <c r="P165" i="25"/>
  <c r="J165" i="25"/>
  <c r="A152" i="25"/>
  <c r="A153" i="25"/>
  <c r="A154" i="25"/>
  <c r="A155" i="25"/>
  <c r="A156" i="25"/>
  <c r="A157" i="25"/>
  <c r="A158" i="25"/>
  <c r="A159" i="25"/>
  <c r="A160" i="25"/>
  <c r="A161" i="25"/>
  <c r="A162" i="25"/>
  <c r="A163" i="25"/>
  <c r="A164" i="25"/>
  <c r="A165" i="25"/>
  <c r="S164" i="25"/>
  <c r="O164" i="25"/>
  <c r="I164" i="25"/>
  <c r="R164" i="25"/>
  <c r="P164" i="25"/>
  <c r="J164" i="25"/>
  <c r="S163" i="25"/>
  <c r="O163" i="25"/>
  <c r="I163" i="25"/>
  <c r="R163" i="25"/>
  <c r="P163" i="25"/>
  <c r="J163" i="25"/>
  <c r="S162" i="25"/>
  <c r="O162" i="25"/>
  <c r="I162" i="25"/>
  <c r="R162" i="25"/>
  <c r="P162" i="25"/>
  <c r="J162" i="25"/>
  <c r="S161" i="25"/>
  <c r="O161" i="25"/>
  <c r="I161" i="25"/>
  <c r="R161" i="25"/>
  <c r="P161" i="25"/>
  <c r="J161" i="25"/>
  <c r="S160" i="25"/>
  <c r="O160" i="25"/>
  <c r="I160" i="25"/>
  <c r="R160" i="25"/>
  <c r="P160" i="25"/>
  <c r="J160" i="25"/>
  <c r="S159" i="25"/>
  <c r="O159" i="25"/>
  <c r="I159" i="25"/>
  <c r="R159" i="25"/>
  <c r="P159" i="25"/>
  <c r="J159" i="25"/>
  <c r="S158" i="25"/>
  <c r="O158" i="25"/>
  <c r="I158" i="25"/>
  <c r="R158" i="25"/>
  <c r="P158" i="25"/>
  <c r="J158" i="25"/>
  <c r="S157" i="25"/>
  <c r="O157" i="25"/>
  <c r="I157" i="25"/>
  <c r="R157" i="25"/>
  <c r="P157" i="25"/>
  <c r="J157" i="25"/>
  <c r="S156" i="25"/>
  <c r="O156" i="25"/>
  <c r="I156" i="25"/>
  <c r="R156" i="25"/>
  <c r="P156" i="25"/>
  <c r="J156" i="25"/>
  <c r="S155" i="25"/>
  <c r="O155" i="25"/>
  <c r="I155" i="25"/>
  <c r="R155" i="25"/>
  <c r="P155" i="25"/>
  <c r="J155" i="25"/>
  <c r="S154" i="25"/>
  <c r="O154" i="25"/>
  <c r="I154" i="25"/>
  <c r="R154" i="25"/>
  <c r="P154" i="25"/>
  <c r="J154" i="25"/>
  <c r="S153" i="25"/>
  <c r="O153" i="25"/>
  <c r="I153" i="25"/>
  <c r="R153" i="25"/>
  <c r="P153" i="25"/>
  <c r="J153" i="25"/>
  <c r="S152" i="25"/>
  <c r="O152" i="25"/>
  <c r="I152" i="25"/>
  <c r="R152" i="25"/>
  <c r="P152" i="25"/>
  <c r="J152" i="25"/>
  <c r="S151" i="25"/>
  <c r="O151" i="25"/>
  <c r="I151" i="25"/>
  <c r="R151" i="25"/>
  <c r="P151" i="25"/>
  <c r="J151" i="25"/>
  <c r="S149" i="25"/>
  <c r="O149" i="25"/>
  <c r="I149" i="25"/>
  <c r="R149" i="25"/>
  <c r="P149" i="25"/>
  <c r="J149" i="25"/>
  <c r="A136" i="25"/>
  <c r="A137" i="25"/>
  <c r="A138" i="25"/>
  <c r="A139" i="25"/>
  <c r="A140" i="25"/>
  <c r="A141" i="25"/>
  <c r="A142" i="25"/>
  <c r="A143" i="25"/>
  <c r="A144" i="25"/>
  <c r="A145" i="25"/>
  <c r="A146" i="25"/>
  <c r="A147" i="25"/>
  <c r="A148" i="25"/>
  <c r="A149" i="25"/>
  <c r="S148" i="25"/>
  <c r="O148" i="25"/>
  <c r="I148" i="25"/>
  <c r="R148" i="25"/>
  <c r="P148" i="25"/>
  <c r="J148" i="25"/>
  <c r="S147" i="25"/>
  <c r="O147" i="25"/>
  <c r="I147" i="25"/>
  <c r="R147" i="25"/>
  <c r="P147" i="25"/>
  <c r="J147" i="25"/>
  <c r="S146" i="25"/>
  <c r="O146" i="25"/>
  <c r="I146" i="25"/>
  <c r="R146" i="25"/>
  <c r="P146" i="25"/>
  <c r="J146" i="25"/>
  <c r="S145" i="25"/>
  <c r="O145" i="25"/>
  <c r="I145" i="25"/>
  <c r="R145" i="25"/>
  <c r="P145" i="25"/>
  <c r="J145" i="25"/>
  <c r="S144" i="25"/>
  <c r="O144" i="25"/>
  <c r="I144" i="25"/>
  <c r="R144" i="25"/>
  <c r="P144" i="25"/>
  <c r="J144" i="25"/>
  <c r="S143" i="25"/>
  <c r="O143" i="25"/>
  <c r="I143" i="25"/>
  <c r="R143" i="25"/>
  <c r="P143" i="25"/>
  <c r="J143" i="25"/>
  <c r="S142" i="25"/>
  <c r="O142" i="25"/>
  <c r="I142" i="25"/>
  <c r="R142" i="25"/>
  <c r="P142" i="25"/>
  <c r="J142" i="25"/>
  <c r="S141" i="25"/>
  <c r="O141" i="25"/>
  <c r="I141" i="25"/>
  <c r="R141" i="25"/>
  <c r="P141" i="25"/>
  <c r="J141" i="25"/>
  <c r="S140" i="25"/>
  <c r="O140" i="25"/>
  <c r="I140" i="25"/>
  <c r="R140" i="25"/>
  <c r="P140" i="25"/>
  <c r="J140" i="25"/>
  <c r="S139" i="25"/>
  <c r="O139" i="25"/>
  <c r="I139" i="25"/>
  <c r="R139" i="25"/>
  <c r="P139" i="25"/>
  <c r="J139" i="25"/>
  <c r="S138" i="25"/>
  <c r="O138" i="25"/>
  <c r="I138" i="25"/>
  <c r="R138" i="25"/>
  <c r="P138" i="25"/>
  <c r="J138" i="25"/>
  <c r="S137" i="25"/>
  <c r="O137" i="25"/>
  <c r="I137" i="25"/>
  <c r="R137" i="25"/>
  <c r="P137" i="25"/>
  <c r="J137" i="25"/>
  <c r="S136" i="25"/>
  <c r="O136" i="25"/>
  <c r="I136" i="25"/>
  <c r="R136" i="25"/>
  <c r="P136" i="25"/>
  <c r="J136" i="25"/>
  <c r="S135" i="25"/>
  <c r="O135" i="25"/>
  <c r="I135" i="25"/>
  <c r="R135" i="25"/>
  <c r="P135" i="25"/>
  <c r="J135" i="25"/>
  <c r="S133" i="25"/>
  <c r="O133" i="25"/>
  <c r="I133" i="25"/>
  <c r="R133" i="25"/>
  <c r="P133" i="25"/>
  <c r="J133" i="25"/>
  <c r="A115" i="25"/>
  <c r="A116" i="25"/>
  <c r="A117" i="25"/>
  <c r="A118" i="25"/>
  <c r="A119" i="25"/>
  <c r="A120" i="25"/>
  <c r="A121" i="25"/>
  <c r="A122" i="25"/>
  <c r="A123" i="25"/>
  <c r="A124" i="25"/>
  <c r="A125" i="25"/>
  <c r="A126" i="25"/>
  <c r="A127" i="25"/>
  <c r="A128" i="25"/>
  <c r="A129" i="25"/>
  <c r="A130" i="25"/>
  <c r="A131" i="25"/>
  <c r="A132" i="25"/>
  <c r="A133" i="25"/>
  <c r="S132" i="25"/>
  <c r="O132" i="25"/>
  <c r="I132" i="25"/>
  <c r="R132" i="25"/>
  <c r="P132" i="25"/>
  <c r="J132" i="25"/>
  <c r="S131" i="25"/>
  <c r="O131" i="25"/>
  <c r="I131" i="25"/>
  <c r="R131" i="25"/>
  <c r="P131" i="25"/>
  <c r="J131" i="25"/>
  <c r="S130" i="25"/>
  <c r="O130" i="25"/>
  <c r="I130" i="25"/>
  <c r="R130" i="25"/>
  <c r="P130" i="25"/>
  <c r="J130" i="25"/>
  <c r="S129" i="25"/>
  <c r="O129" i="25"/>
  <c r="I129" i="25"/>
  <c r="R129" i="25"/>
  <c r="P129" i="25"/>
  <c r="J129" i="25"/>
  <c r="S128" i="25"/>
  <c r="O128" i="25"/>
  <c r="I128" i="25"/>
  <c r="R128" i="25"/>
  <c r="P128" i="25"/>
  <c r="J128" i="25"/>
  <c r="S127" i="25"/>
  <c r="O127" i="25"/>
  <c r="I127" i="25"/>
  <c r="R127" i="25"/>
  <c r="P127" i="25"/>
  <c r="J127" i="25"/>
  <c r="S126" i="25"/>
  <c r="O126" i="25"/>
  <c r="I126" i="25"/>
  <c r="R126" i="25"/>
  <c r="P126" i="25"/>
  <c r="J126" i="25"/>
  <c r="S125" i="25"/>
  <c r="O125" i="25"/>
  <c r="I125" i="25"/>
  <c r="R125" i="25"/>
  <c r="P125" i="25"/>
  <c r="J125" i="25"/>
  <c r="S124" i="25"/>
  <c r="O124" i="25"/>
  <c r="I124" i="25"/>
  <c r="R124" i="25"/>
  <c r="P124" i="25"/>
  <c r="J124" i="25"/>
  <c r="S123" i="25"/>
  <c r="O123" i="25"/>
  <c r="I123" i="25"/>
  <c r="R123" i="25"/>
  <c r="P123" i="25"/>
  <c r="J123" i="25"/>
  <c r="S122" i="25"/>
  <c r="O122" i="25"/>
  <c r="I122" i="25"/>
  <c r="R122" i="25"/>
  <c r="P122" i="25"/>
  <c r="J122" i="25"/>
  <c r="S121" i="25"/>
  <c r="O121" i="25"/>
  <c r="I121" i="25"/>
  <c r="R121" i="25"/>
  <c r="P121" i="25"/>
  <c r="J121" i="25"/>
  <c r="S120" i="25"/>
  <c r="O120" i="25"/>
  <c r="I120" i="25"/>
  <c r="R120" i="25"/>
  <c r="P120" i="25"/>
  <c r="J120" i="25"/>
  <c r="S119" i="25"/>
  <c r="O119" i="25"/>
  <c r="I119" i="25"/>
  <c r="R119" i="25"/>
  <c r="P119" i="25"/>
  <c r="J119" i="25"/>
  <c r="S118" i="25"/>
  <c r="O118" i="25"/>
  <c r="I118" i="25"/>
  <c r="R118" i="25"/>
  <c r="P118" i="25"/>
  <c r="J118" i="25"/>
  <c r="S117" i="25"/>
  <c r="O117" i="25"/>
  <c r="I117" i="25"/>
  <c r="R117" i="25"/>
  <c r="P117" i="25"/>
  <c r="J117" i="25"/>
  <c r="S116" i="25"/>
  <c r="O116" i="25"/>
  <c r="I116" i="25"/>
  <c r="R116" i="25"/>
  <c r="P116" i="25"/>
  <c r="J116" i="25"/>
  <c r="S115" i="25"/>
  <c r="O115" i="25"/>
  <c r="I115" i="25"/>
  <c r="R115" i="25"/>
  <c r="P115" i="25"/>
  <c r="J115" i="25"/>
  <c r="S114" i="25"/>
  <c r="O114" i="25"/>
  <c r="I114" i="25"/>
  <c r="R114" i="25"/>
  <c r="P114" i="25"/>
  <c r="J114" i="25"/>
  <c r="S108" i="25"/>
  <c r="M76" i="25"/>
  <c r="O108" i="25"/>
  <c r="I108" i="25"/>
  <c r="R108" i="25"/>
  <c r="P108" i="25"/>
  <c r="J108"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S107" i="25"/>
  <c r="O107" i="25"/>
  <c r="I107" i="25"/>
  <c r="R107" i="25"/>
  <c r="P107" i="25"/>
  <c r="J107" i="25"/>
  <c r="S106" i="25"/>
  <c r="O106" i="25"/>
  <c r="I106" i="25"/>
  <c r="R106" i="25"/>
  <c r="P106" i="25"/>
  <c r="J106" i="25"/>
  <c r="S105" i="25"/>
  <c r="O105" i="25"/>
  <c r="I105" i="25"/>
  <c r="R105" i="25"/>
  <c r="P105" i="25"/>
  <c r="J105" i="25"/>
  <c r="S104" i="25"/>
  <c r="O104" i="25"/>
  <c r="I104" i="25"/>
  <c r="R104" i="25"/>
  <c r="P104" i="25"/>
  <c r="J104" i="25"/>
  <c r="S103" i="25"/>
  <c r="O103" i="25"/>
  <c r="I103" i="25"/>
  <c r="R103" i="25"/>
  <c r="P103" i="25"/>
  <c r="J103" i="25"/>
  <c r="S102" i="25"/>
  <c r="O102" i="25"/>
  <c r="I102" i="25"/>
  <c r="R102" i="25"/>
  <c r="P102" i="25"/>
  <c r="J102" i="25"/>
  <c r="S101" i="25"/>
  <c r="O101" i="25"/>
  <c r="I101" i="25"/>
  <c r="R101" i="25"/>
  <c r="P101" i="25"/>
  <c r="J101" i="25"/>
  <c r="S100" i="25"/>
  <c r="O100" i="25"/>
  <c r="I100" i="25"/>
  <c r="R100" i="25"/>
  <c r="P100" i="25"/>
  <c r="J100" i="25"/>
  <c r="S99" i="25"/>
  <c r="O99" i="25"/>
  <c r="I99" i="25"/>
  <c r="R99" i="25"/>
  <c r="P99" i="25"/>
  <c r="J99" i="25"/>
  <c r="S98" i="25"/>
  <c r="O98" i="25"/>
  <c r="I98" i="25"/>
  <c r="R98" i="25"/>
  <c r="P98" i="25"/>
  <c r="J98" i="25"/>
  <c r="S97" i="25"/>
  <c r="O97" i="25"/>
  <c r="I97" i="25"/>
  <c r="R97" i="25"/>
  <c r="P97" i="25"/>
  <c r="J97" i="25"/>
  <c r="S96" i="25"/>
  <c r="O96" i="25"/>
  <c r="I96" i="25"/>
  <c r="R96" i="25"/>
  <c r="P96" i="25"/>
  <c r="J96" i="25"/>
  <c r="S95" i="25"/>
  <c r="O95" i="25"/>
  <c r="I95" i="25"/>
  <c r="R95" i="25"/>
  <c r="P95" i="25"/>
  <c r="J95" i="25"/>
  <c r="S94" i="25"/>
  <c r="O94" i="25"/>
  <c r="I94" i="25"/>
  <c r="R94" i="25"/>
  <c r="P94" i="25"/>
  <c r="J94" i="25"/>
  <c r="S93" i="25"/>
  <c r="O93" i="25"/>
  <c r="I93" i="25"/>
  <c r="R93" i="25"/>
  <c r="P93" i="25"/>
  <c r="J93" i="25"/>
  <c r="S92" i="25"/>
  <c r="O92" i="25"/>
  <c r="I92" i="25"/>
  <c r="R92" i="25"/>
  <c r="P92" i="25"/>
  <c r="J92" i="25"/>
  <c r="S91" i="25"/>
  <c r="O91" i="25"/>
  <c r="I91" i="25"/>
  <c r="R91" i="25"/>
  <c r="P91" i="25"/>
  <c r="J91" i="25"/>
  <c r="S90" i="25"/>
  <c r="O90" i="25"/>
  <c r="I90" i="25"/>
  <c r="R90" i="25"/>
  <c r="P90" i="25"/>
  <c r="J90" i="25"/>
  <c r="S89" i="25"/>
  <c r="O89" i="25"/>
  <c r="I89" i="25"/>
  <c r="R89" i="25"/>
  <c r="P89" i="25"/>
  <c r="J89" i="25"/>
  <c r="S88" i="25"/>
  <c r="O88" i="25"/>
  <c r="I88" i="25"/>
  <c r="R88" i="25"/>
  <c r="P88" i="25"/>
  <c r="J88" i="25"/>
  <c r="S87" i="25"/>
  <c r="O87" i="25"/>
  <c r="I87" i="25"/>
  <c r="R87" i="25"/>
  <c r="P87" i="25"/>
  <c r="J87" i="25"/>
  <c r="S86" i="25"/>
  <c r="O86" i="25"/>
  <c r="I86" i="25"/>
  <c r="R86" i="25"/>
  <c r="P86" i="25"/>
  <c r="J86" i="25"/>
  <c r="S85" i="25"/>
  <c r="O85" i="25"/>
  <c r="I85" i="25"/>
  <c r="R85" i="25"/>
  <c r="P85" i="25"/>
  <c r="J85" i="25"/>
  <c r="S84" i="25"/>
  <c r="O84" i="25"/>
  <c r="I84" i="25"/>
  <c r="R84" i="25"/>
  <c r="P84" i="25"/>
  <c r="J84" i="25"/>
  <c r="S83" i="25"/>
  <c r="O83" i="25"/>
  <c r="I83" i="25"/>
  <c r="R83" i="25"/>
  <c r="P83" i="25"/>
  <c r="J83" i="25"/>
  <c r="S82" i="25"/>
  <c r="O82" i="25"/>
  <c r="I82" i="25"/>
  <c r="R82" i="25"/>
  <c r="P82" i="25"/>
  <c r="J82" i="25"/>
  <c r="S81" i="25"/>
  <c r="O81" i="25"/>
  <c r="I81" i="25"/>
  <c r="R81" i="25"/>
  <c r="P81" i="25"/>
  <c r="J81" i="25"/>
  <c r="S80" i="25"/>
  <c r="O80" i="25"/>
  <c r="I80" i="25"/>
  <c r="R80" i="25"/>
  <c r="P80" i="25"/>
  <c r="J80" i="25"/>
  <c r="S79" i="25"/>
  <c r="O79" i="25"/>
  <c r="I79" i="25"/>
  <c r="R79" i="25"/>
  <c r="P79" i="25"/>
  <c r="J79" i="25"/>
  <c r="O73" i="25"/>
  <c r="G41" i="25"/>
  <c r="H41" i="25"/>
  <c r="I73" i="25"/>
  <c r="K73" i="25"/>
  <c r="Q73" i="25"/>
  <c r="T73" i="25"/>
  <c r="S73" i="25"/>
  <c r="R73" i="25"/>
  <c r="P73" i="25"/>
  <c r="J73"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O72" i="25"/>
  <c r="I72" i="25"/>
  <c r="K72" i="25"/>
  <c r="Q72" i="25"/>
  <c r="T72" i="25"/>
  <c r="S72" i="25"/>
  <c r="R72" i="25"/>
  <c r="P72" i="25"/>
  <c r="J72" i="25"/>
  <c r="O71" i="25"/>
  <c r="I71" i="25"/>
  <c r="K71" i="25"/>
  <c r="Q71" i="25"/>
  <c r="T71" i="25"/>
  <c r="S71" i="25"/>
  <c r="R71" i="25"/>
  <c r="P71" i="25"/>
  <c r="J71" i="25"/>
  <c r="O70" i="25"/>
  <c r="I70" i="25"/>
  <c r="K70" i="25"/>
  <c r="Q70" i="25"/>
  <c r="T70" i="25"/>
  <c r="S70" i="25"/>
  <c r="R70" i="25"/>
  <c r="P70" i="25"/>
  <c r="J70" i="25"/>
  <c r="O69" i="25"/>
  <c r="I69" i="25"/>
  <c r="K69" i="25"/>
  <c r="Q69" i="25"/>
  <c r="T69" i="25"/>
  <c r="S69" i="25"/>
  <c r="R69" i="25"/>
  <c r="P69" i="25"/>
  <c r="J69" i="25"/>
  <c r="O68" i="25"/>
  <c r="I68" i="25"/>
  <c r="K68" i="25"/>
  <c r="Q68" i="25"/>
  <c r="T68" i="25"/>
  <c r="S68" i="25"/>
  <c r="R68" i="25"/>
  <c r="P68" i="25"/>
  <c r="J68" i="25"/>
  <c r="O67" i="25"/>
  <c r="I67" i="25"/>
  <c r="K67" i="25"/>
  <c r="Q67" i="25"/>
  <c r="T67" i="25"/>
  <c r="S67" i="25"/>
  <c r="R67" i="25"/>
  <c r="P67" i="25"/>
  <c r="J67" i="25"/>
  <c r="O66" i="25"/>
  <c r="I66" i="25"/>
  <c r="K66" i="25"/>
  <c r="Q66" i="25"/>
  <c r="T66" i="25"/>
  <c r="S66" i="25"/>
  <c r="R66" i="25"/>
  <c r="P66" i="25"/>
  <c r="J66" i="25"/>
  <c r="O65" i="25"/>
  <c r="I65" i="25"/>
  <c r="K65" i="25"/>
  <c r="Q65" i="25"/>
  <c r="T65" i="25"/>
  <c r="S65" i="25"/>
  <c r="R65" i="25"/>
  <c r="P65" i="25"/>
  <c r="J65" i="25"/>
  <c r="O64" i="25"/>
  <c r="I64" i="25"/>
  <c r="K64" i="25"/>
  <c r="Q64" i="25"/>
  <c r="T64" i="25"/>
  <c r="S64" i="25"/>
  <c r="R64" i="25"/>
  <c r="P64" i="25"/>
  <c r="J64" i="25"/>
  <c r="O63" i="25"/>
  <c r="I63" i="25"/>
  <c r="K63" i="25"/>
  <c r="Q63" i="25"/>
  <c r="T63" i="25"/>
  <c r="S63" i="25"/>
  <c r="R63" i="25"/>
  <c r="P63" i="25"/>
  <c r="J63" i="25"/>
  <c r="O62" i="25"/>
  <c r="I62" i="25"/>
  <c r="K62" i="25"/>
  <c r="Q62" i="25"/>
  <c r="T62" i="25"/>
  <c r="S62" i="25"/>
  <c r="R62" i="25"/>
  <c r="P62" i="25"/>
  <c r="J62" i="25"/>
  <c r="O61" i="25"/>
  <c r="I61" i="25"/>
  <c r="K61" i="25"/>
  <c r="Q61" i="25"/>
  <c r="T61" i="25"/>
  <c r="S61" i="25"/>
  <c r="R61" i="25"/>
  <c r="P61" i="25"/>
  <c r="J61" i="25"/>
  <c r="O60" i="25"/>
  <c r="I60" i="25"/>
  <c r="K60" i="25"/>
  <c r="Q60" i="25"/>
  <c r="T60" i="25"/>
  <c r="S60" i="25"/>
  <c r="R60" i="25"/>
  <c r="P60" i="25"/>
  <c r="J60" i="25"/>
  <c r="O59" i="25"/>
  <c r="I59" i="25"/>
  <c r="K59" i="25"/>
  <c r="Q59" i="25"/>
  <c r="T59" i="25"/>
  <c r="S59" i="25"/>
  <c r="R59" i="25"/>
  <c r="P59" i="25"/>
  <c r="J59" i="25"/>
  <c r="O58" i="25"/>
  <c r="I58" i="25"/>
  <c r="K58" i="25"/>
  <c r="Q58" i="25"/>
  <c r="T58" i="25"/>
  <c r="S58" i="25"/>
  <c r="R58" i="25"/>
  <c r="P58" i="25"/>
  <c r="J58" i="25"/>
  <c r="O57" i="25"/>
  <c r="I57" i="25"/>
  <c r="K57" i="25"/>
  <c r="Q57" i="25"/>
  <c r="T57" i="25"/>
  <c r="S57" i="25"/>
  <c r="R57" i="25"/>
  <c r="P57" i="25"/>
  <c r="J57" i="25"/>
  <c r="O56" i="25"/>
  <c r="I56" i="25"/>
  <c r="K56" i="25"/>
  <c r="Q56" i="25"/>
  <c r="T56" i="25"/>
  <c r="S56" i="25"/>
  <c r="R56" i="25"/>
  <c r="P56" i="25"/>
  <c r="J56" i="25"/>
  <c r="S55" i="25"/>
  <c r="R55" i="25"/>
  <c r="P55" i="25"/>
  <c r="J55" i="25"/>
  <c r="O54" i="25"/>
  <c r="I54" i="25"/>
  <c r="K54" i="25"/>
  <c r="Q54" i="25"/>
  <c r="T54" i="25"/>
  <c r="S54" i="25"/>
  <c r="R54" i="25"/>
  <c r="P54" i="25"/>
  <c r="J54" i="25"/>
  <c r="O53" i="25"/>
  <c r="I53" i="25"/>
  <c r="K53" i="25"/>
  <c r="Q53" i="25"/>
  <c r="T53" i="25"/>
  <c r="S53" i="25"/>
  <c r="R53" i="25"/>
  <c r="P53" i="25"/>
  <c r="J53" i="25"/>
  <c r="S52" i="25"/>
  <c r="R52" i="25"/>
  <c r="P52" i="25"/>
  <c r="J52" i="25"/>
  <c r="O51" i="25"/>
  <c r="I51" i="25"/>
  <c r="K51" i="25"/>
  <c r="Q51" i="25"/>
  <c r="T51" i="25"/>
  <c r="S51" i="25"/>
  <c r="R51" i="25"/>
  <c r="P51" i="25"/>
  <c r="J51" i="25"/>
  <c r="O50" i="25"/>
  <c r="I50" i="25"/>
  <c r="K50" i="25"/>
  <c r="S50" i="25"/>
  <c r="R50" i="25"/>
  <c r="P50" i="25"/>
  <c r="J50" i="25"/>
  <c r="S49" i="25"/>
  <c r="R49" i="25"/>
  <c r="P49" i="25"/>
  <c r="J49" i="25"/>
  <c r="O48" i="25"/>
  <c r="I48" i="25"/>
  <c r="K48" i="25"/>
  <c r="Q48" i="25"/>
  <c r="T48" i="25"/>
  <c r="S48" i="25"/>
  <c r="R48" i="25"/>
  <c r="P48" i="25"/>
  <c r="J48" i="25"/>
  <c r="O47" i="25"/>
  <c r="I47" i="25"/>
  <c r="K47" i="25"/>
  <c r="Q47" i="25"/>
  <c r="T47" i="25"/>
  <c r="S47" i="25"/>
  <c r="R47" i="25"/>
  <c r="P47" i="25"/>
  <c r="J47" i="25"/>
  <c r="S46" i="25"/>
  <c r="R46" i="25"/>
  <c r="P46" i="25"/>
  <c r="J46" i="25"/>
  <c r="S45" i="25"/>
  <c r="R45" i="25"/>
  <c r="P45" i="25"/>
  <c r="J45" i="25"/>
  <c r="O44" i="25"/>
  <c r="I44" i="25"/>
  <c r="K44" i="25"/>
  <c r="Q44" i="25"/>
  <c r="T44" i="25"/>
  <c r="S44" i="25"/>
  <c r="R44" i="25"/>
  <c r="P44" i="25"/>
  <c r="J44" i="25"/>
  <c r="O38" i="25"/>
  <c r="I38" i="25"/>
  <c r="K38" i="25"/>
  <c r="Q38" i="25"/>
  <c r="T38" i="25"/>
  <c r="S38" i="25"/>
  <c r="R38" i="25"/>
  <c r="P38" i="25"/>
  <c r="J38"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O37" i="25"/>
  <c r="I37" i="25"/>
  <c r="K37" i="25"/>
  <c r="Q37" i="25"/>
  <c r="T37" i="25"/>
  <c r="S37" i="25"/>
  <c r="R37" i="25"/>
  <c r="P37" i="25"/>
  <c r="J37" i="25"/>
  <c r="O36" i="25"/>
  <c r="I36" i="25"/>
  <c r="K36" i="25"/>
  <c r="Q36" i="25"/>
  <c r="T36" i="25"/>
  <c r="S36" i="25"/>
  <c r="R36" i="25"/>
  <c r="P36" i="25"/>
  <c r="J36" i="25"/>
  <c r="O35" i="25"/>
  <c r="I35" i="25"/>
  <c r="K35" i="25"/>
  <c r="Q35" i="25"/>
  <c r="T35" i="25"/>
  <c r="S35" i="25"/>
  <c r="R35" i="25"/>
  <c r="P35" i="25"/>
  <c r="J35" i="25"/>
  <c r="O34" i="25"/>
  <c r="I34" i="25"/>
  <c r="K34" i="25"/>
  <c r="Q34" i="25"/>
  <c r="T34" i="25"/>
  <c r="S34" i="25"/>
  <c r="R34" i="25"/>
  <c r="P34" i="25"/>
  <c r="J34" i="25"/>
  <c r="O33" i="25"/>
  <c r="I33" i="25"/>
  <c r="K33" i="25"/>
  <c r="Q33" i="25"/>
  <c r="T33" i="25"/>
  <c r="S33" i="25"/>
  <c r="R33" i="25"/>
  <c r="P33" i="25"/>
  <c r="J33" i="25"/>
  <c r="O32" i="25"/>
  <c r="I32" i="25"/>
  <c r="K32" i="25"/>
  <c r="Q32" i="25"/>
  <c r="T32" i="25"/>
  <c r="S32" i="25"/>
  <c r="R32" i="25"/>
  <c r="P32" i="25"/>
  <c r="J32" i="25"/>
  <c r="O31" i="25"/>
  <c r="I31" i="25"/>
  <c r="K31" i="25"/>
  <c r="Q31" i="25"/>
  <c r="T31" i="25"/>
  <c r="S31" i="25"/>
  <c r="R31" i="25"/>
  <c r="P31" i="25"/>
  <c r="J31" i="25"/>
  <c r="O30" i="25"/>
  <c r="I30" i="25"/>
  <c r="K30" i="25"/>
  <c r="Q30" i="25"/>
  <c r="T30" i="25"/>
  <c r="S30" i="25"/>
  <c r="R30" i="25"/>
  <c r="P30" i="25"/>
  <c r="J30" i="25"/>
  <c r="O29" i="25"/>
  <c r="I29" i="25"/>
  <c r="K29" i="25"/>
  <c r="Q29" i="25"/>
  <c r="T29" i="25"/>
  <c r="S29" i="25"/>
  <c r="R29" i="25"/>
  <c r="P29" i="25"/>
  <c r="J29" i="25"/>
  <c r="O28" i="25"/>
  <c r="I28" i="25"/>
  <c r="K28" i="25"/>
  <c r="Q28" i="25"/>
  <c r="T28" i="25"/>
  <c r="S28" i="25"/>
  <c r="R28" i="25"/>
  <c r="P28" i="25"/>
  <c r="J28" i="25"/>
  <c r="O27" i="25"/>
  <c r="I27" i="25"/>
  <c r="K27" i="25"/>
  <c r="Q27" i="25"/>
  <c r="T27" i="25"/>
  <c r="S27" i="25"/>
  <c r="R27" i="25"/>
  <c r="P27" i="25"/>
  <c r="J27" i="25"/>
  <c r="S26" i="25"/>
  <c r="R26" i="25"/>
  <c r="P26" i="25"/>
  <c r="J26" i="25"/>
  <c r="S25" i="25"/>
  <c r="R25" i="25"/>
  <c r="P25" i="25"/>
  <c r="J25" i="25"/>
  <c r="O24" i="25"/>
  <c r="I24" i="25"/>
  <c r="K24" i="25"/>
  <c r="Q24" i="25"/>
  <c r="T24" i="25"/>
  <c r="S24" i="25"/>
  <c r="R24" i="25"/>
  <c r="P24" i="25"/>
  <c r="J24" i="25"/>
  <c r="S23" i="25"/>
  <c r="R23" i="25"/>
  <c r="P23" i="25"/>
  <c r="J23" i="25"/>
  <c r="S22" i="25"/>
  <c r="R22" i="25"/>
  <c r="P22" i="25"/>
  <c r="J22" i="25"/>
  <c r="S21" i="25"/>
  <c r="R21" i="25"/>
  <c r="P21" i="25"/>
  <c r="J21" i="25"/>
  <c r="S20" i="25"/>
  <c r="R20" i="25"/>
  <c r="P20" i="25"/>
  <c r="J20" i="25"/>
  <c r="S19" i="25"/>
  <c r="R19" i="25"/>
  <c r="P19" i="25"/>
  <c r="J19" i="25"/>
  <c r="S18" i="25"/>
  <c r="R18" i="25"/>
  <c r="P18" i="25"/>
  <c r="J18" i="25"/>
  <c r="O17" i="25"/>
  <c r="I17" i="25"/>
  <c r="K17" i="25"/>
  <c r="Q17" i="25"/>
  <c r="T17" i="25"/>
  <c r="S17" i="25"/>
  <c r="R17" i="25"/>
  <c r="P17" i="25"/>
  <c r="J17" i="25"/>
  <c r="S16" i="25"/>
  <c r="R16" i="25"/>
  <c r="P16" i="25"/>
  <c r="J16" i="25"/>
  <c r="S15" i="25"/>
  <c r="R15" i="25"/>
  <c r="P15" i="25"/>
  <c r="J15" i="25"/>
  <c r="S14" i="25"/>
  <c r="R14" i="25"/>
  <c r="P14" i="25"/>
  <c r="J14" i="25"/>
  <c r="S13" i="25"/>
  <c r="R13" i="25"/>
  <c r="P13" i="25"/>
  <c r="J13" i="25"/>
  <c r="S12" i="25"/>
  <c r="R12" i="25"/>
  <c r="P12" i="25"/>
  <c r="J12" i="25"/>
  <c r="S11" i="25"/>
  <c r="R11" i="25"/>
  <c r="P11" i="25"/>
  <c r="J11" i="25"/>
  <c r="S10" i="25"/>
  <c r="R10" i="25"/>
  <c r="P10" i="25"/>
  <c r="J10" i="25"/>
  <c r="S9" i="25"/>
  <c r="R9" i="25"/>
  <c r="P9" i="25"/>
  <c r="J9" i="25"/>
  <c r="O6" i="25"/>
  <c r="I6" i="25"/>
  <c r="S165" i="24"/>
  <c r="M111" i="24"/>
  <c r="N111" i="24"/>
  <c r="O165" i="24"/>
  <c r="G111" i="24"/>
  <c r="H111" i="24"/>
  <c r="I165" i="24"/>
  <c r="R165" i="24"/>
  <c r="P165" i="24"/>
  <c r="J165" i="24"/>
  <c r="A152" i="24"/>
  <c r="A153" i="24"/>
  <c r="A154" i="24"/>
  <c r="A155" i="24"/>
  <c r="A156" i="24"/>
  <c r="A157" i="24"/>
  <c r="A158" i="24"/>
  <c r="A159" i="24"/>
  <c r="A160" i="24"/>
  <c r="A161" i="24"/>
  <c r="A162" i="24"/>
  <c r="A163" i="24"/>
  <c r="A164" i="24"/>
  <c r="A165" i="24"/>
  <c r="S164" i="24"/>
  <c r="O164" i="24"/>
  <c r="I164" i="24"/>
  <c r="R164" i="24"/>
  <c r="P164" i="24"/>
  <c r="J164" i="24"/>
  <c r="S163" i="24"/>
  <c r="O163" i="24"/>
  <c r="I163" i="24"/>
  <c r="R163" i="24"/>
  <c r="P163" i="24"/>
  <c r="J163" i="24"/>
  <c r="S162" i="24"/>
  <c r="O162" i="24"/>
  <c r="I162" i="24"/>
  <c r="R162" i="24"/>
  <c r="P162" i="24"/>
  <c r="J162" i="24"/>
  <c r="S161" i="24"/>
  <c r="O161" i="24"/>
  <c r="I161" i="24"/>
  <c r="R161" i="24"/>
  <c r="P161" i="24"/>
  <c r="J161" i="24"/>
  <c r="S160" i="24"/>
  <c r="O160" i="24"/>
  <c r="I160" i="24"/>
  <c r="R160" i="24"/>
  <c r="P160" i="24"/>
  <c r="J160" i="24"/>
  <c r="S159" i="24"/>
  <c r="O159" i="24"/>
  <c r="I159" i="24"/>
  <c r="R159" i="24"/>
  <c r="P159" i="24"/>
  <c r="J159" i="24"/>
  <c r="S158" i="24"/>
  <c r="O158" i="24"/>
  <c r="I158" i="24"/>
  <c r="R158" i="24"/>
  <c r="P158" i="24"/>
  <c r="J158" i="24"/>
  <c r="S157" i="24"/>
  <c r="O157" i="24"/>
  <c r="I157" i="24"/>
  <c r="R157" i="24"/>
  <c r="P157" i="24"/>
  <c r="J157" i="24"/>
  <c r="S156" i="24"/>
  <c r="O156" i="24"/>
  <c r="I156" i="24"/>
  <c r="R156" i="24"/>
  <c r="P156" i="24"/>
  <c r="J156" i="24"/>
  <c r="S155" i="24"/>
  <c r="O155" i="24"/>
  <c r="I155" i="24"/>
  <c r="R155" i="24"/>
  <c r="P155" i="24"/>
  <c r="J155" i="24"/>
  <c r="S154" i="24"/>
  <c r="O154" i="24"/>
  <c r="I154" i="24"/>
  <c r="R154" i="24"/>
  <c r="P154" i="24"/>
  <c r="J154" i="24"/>
  <c r="S153" i="24"/>
  <c r="O153" i="24"/>
  <c r="I153" i="24"/>
  <c r="R153" i="24"/>
  <c r="P153" i="24"/>
  <c r="J153" i="24"/>
  <c r="S152" i="24"/>
  <c r="O152" i="24"/>
  <c r="I152" i="24"/>
  <c r="R152" i="24"/>
  <c r="P152" i="24"/>
  <c r="J152" i="24"/>
  <c r="S151" i="24"/>
  <c r="O151" i="24"/>
  <c r="I151" i="24"/>
  <c r="R151" i="24"/>
  <c r="P151" i="24"/>
  <c r="J151" i="24"/>
  <c r="S149" i="24"/>
  <c r="O149" i="24"/>
  <c r="I149" i="24"/>
  <c r="R149" i="24"/>
  <c r="P149" i="24"/>
  <c r="J149" i="24"/>
  <c r="A136" i="24"/>
  <c r="A137" i="24"/>
  <c r="A138" i="24"/>
  <c r="A139" i="24"/>
  <c r="A140" i="24"/>
  <c r="A141" i="24"/>
  <c r="A142" i="24"/>
  <c r="A143" i="24"/>
  <c r="A144" i="24"/>
  <c r="A145" i="24"/>
  <c r="A146" i="24"/>
  <c r="A147" i="24"/>
  <c r="A148" i="24"/>
  <c r="A149" i="24"/>
  <c r="S148" i="24"/>
  <c r="O148" i="24"/>
  <c r="I148" i="24"/>
  <c r="R148" i="24"/>
  <c r="P148" i="24"/>
  <c r="J148" i="24"/>
  <c r="S147" i="24"/>
  <c r="O147" i="24"/>
  <c r="I147" i="24"/>
  <c r="R147" i="24"/>
  <c r="P147" i="24"/>
  <c r="J147" i="24"/>
  <c r="S146" i="24"/>
  <c r="O146" i="24"/>
  <c r="I146" i="24"/>
  <c r="R146" i="24"/>
  <c r="P146" i="24"/>
  <c r="J146" i="24"/>
  <c r="S145" i="24"/>
  <c r="O145" i="24"/>
  <c r="I145" i="24"/>
  <c r="R145" i="24"/>
  <c r="P145" i="24"/>
  <c r="J145" i="24"/>
  <c r="S144" i="24"/>
  <c r="O144" i="24"/>
  <c r="I144" i="24"/>
  <c r="R144" i="24"/>
  <c r="P144" i="24"/>
  <c r="J144" i="24"/>
  <c r="S143" i="24"/>
  <c r="O143" i="24"/>
  <c r="I143" i="24"/>
  <c r="R143" i="24"/>
  <c r="P143" i="24"/>
  <c r="J143" i="24"/>
  <c r="S142" i="24"/>
  <c r="O142" i="24"/>
  <c r="I142" i="24"/>
  <c r="R142" i="24"/>
  <c r="P142" i="24"/>
  <c r="J142" i="24"/>
  <c r="S141" i="24"/>
  <c r="O141" i="24"/>
  <c r="I141" i="24"/>
  <c r="R141" i="24"/>
  <c r="P141" i="24"/>
  <c r="J141" i="24"/>
  <c r="S140" i="24"/>
  <c r="O140" i="24"/>
  <c r="I140" i="24"/>
  <c r="R140" i="24"/>
  <c r="P140" i="24"/>
  <c r="J140" i="24"/>
  <c r="S139" i="24"/>
  <c r="O139" i="24"/>
  <c r="I139" i="24"/>
  <c r="R139" i="24"/>
  <c r="P139" i="24"/>
  <c r="J139" i="24"/>
  <c r="S138" i="24"/>
  <c r="O138" i="24"/>
  <c r="I138" i="24"/>
  <c r="R138" i="24"/>
  <c r="P138" i="24"/>
  <c r="J138" i="24"/>
  <c r="S137" i="24"/>
  <c r="O137" i="24"/>
  <c r="I137" i="24"/>
  <c r="R137" i="24"/>
  <c r="P137" i="24"/>
  <c r="J137" i="24"/>
  <c r="S136" i="24"/>
  <c r="O136" i="24"/>
  <c r="I136" i="24"/>
  <c r="R136" i="24"/>
  <c r="P136" i="24"/>
  <c r="J136" i="24"/>
  <c r="S135" i="24"/>
  <c r="O135" i="24"/>
  <c r="I135" i="24"/>
  <c r="R135" i="24"/>
  <c r="P135" i="24"/>
  <c r="J135" i="24"/>
  <c r="S133" i="24"/>
  <c r="O133" i="24"/>
  <c r="I133" i="24"/>
  <c r="R133" i="24"/>
  <c r="P133" i="24"/>
  <c r="J133" i="24"/>
  <c r="A115" i="24"/>
  <c r="A116" i="24"/>
  <c r="A117" i="24"/>
  <c r="A118" i="24"/>
  <c r="A119" i="24"/>
  <c r="A120" i="24"/>
  <c r="A121" i="24"/>
  <c r="A122" i="24"/>
  <c r="A123" i="24"/>
  <c r="A124" i="24"/>
  <c r="A125" i="24"/>
  <c r="A126" i="24"/>
  <c r="A127" i="24"/>
  <c r="A128" i="24"/>
  <c r="A129" i="24"/>
  <c r="A130" i="24"/>
  <c r="A131" i="24"/>
  <c r="A132" i="24"/>
  <c r="A133" i="24"/>
  <c r="S132" i="24"/>
  <c r="O132" i="24"/>
  <c r="I132" i="24"/>
  <c r="R132" i="24"/>
  <c r="P132" i="24"/>
  <c r="J132" i="24"/>
  <c r="S131" i="24"/>
  <c r="O131" i="24"/>
  <c r="I131" i="24"/>
  <c r="R131" i="24"/>
  <c r="P131" i="24"/>
  <c r="J131" i="24"/>
  <c r="S130" i="24"/>
  <c r="O130" i="24"/>
  <c r="I130" i="24"/>
  <c r="R130" i="24"/>
  <c r="P130" i="24"/>
  <c r="J130" i="24"/>
  <c r="S129" i="24"/>
  <c r="O129" i="24"/>
  <c r="I129" i="24"/>
  <c r="R129" i="24"/>
  <c r="P129" i="24"/>
  <c r="J129" i="24"/>
  <c r="S128" i="24"/>
  <c r="O128" i="24"/>
  <c r="I128" i="24"/>
  <c r="R128" i="24"/>
  <c r="P128" i="24"/>
  <c r="J128" i="24"/>
  <c r="S127" i="24"/>
  <c r="O127" i="24"/>
  <c r="I127" i="24"/>
  <c r="R127" i="24"/>
  <c r="P127" i="24"/>
  <c r="J127" i="24"/>
  <c r="S126" i="24"/>
  <c r="O126" i="24"/>
  <c r="I126" i="24"/>
  <c r="R126" i="24"/>
  <c r="P126" i="24"/>
  <c r="J126" i="24"/>
  <c r="S125" i="24"/>
  <c r="O125" i="24"/>
  <c r="I125" i="24"/>
  <c r="R125" i="24"/>
  <c r="P125" i="24"/>
  <c r="J125" i="24"/>
  <c r="S124" i="24"/>
  <c r="O124" i="24"/>
  <c r="I124" i="24"/>
  <c r="R124" i="24"/>
  <c r="P124" i="24"/>
  <c r="J124" i="24"/>
  <c r="S123" i="24"/>
  <c r="O123" i="24"/>
  <c r="I123" i="24"/>
  <c r="R123" i="24"/>
  <c r="P123" i="24"/>
  <c r="J123" i="24"/>
  <c r="S122" i="24"/>
  <c r="O122" i="24"/>
  <c r="I122" i="24"/>
  <c r="R122" i="24"/>
  <c r="P122" i="24"/>
  <c r="J122" i="24"/>
  <c r="S121" i="24"/>
  <c r="O121" i="24"/>
  <c r="I121" i="24"/>
  <c r="R121" i="24"/>
  <c r="P121" i="24"/>
  <c r="J121" i="24"/>
  <c r="S120" i="24"/>
  <c r="O120" i="24"/>
  <c r="I120" i="24"/>
  <c r="R120" i="24"/>
  <c r="P120" i="24"/>
  <c r="J120" i="24"/>
  <c r="S119" i="24"/>
  <c r="O119" i="24"/>
  <c r="I119" i="24"/>
  <c r="R119" i="24"/>
  <c r="P119" i="24"/>
  <c r="J119" i="24"/>
  <c r="S118" i="24"/>
  <c r="O118" i="24"/>
  <c r="I118" i="24"/>
  <c r="R118" i="24"/>
  <c r="P118" i="24"/>
  <c r="J118" i="24"/>
  <c r="S117" i="24"/>
  <c r="O117" i="24"/>
  <c r="I117" i="24"/>
  <c r="R117" i="24"/>
  <c r="P117" i="24"/>
  <c r="J117" i="24"/>
  <c r="S116" i="24"/>
  <c r="O116" i="24"/>
  <c r="I116" i="24"/>
  <c r="R116" i="24"/>
  <c r="P116" i="24"/>
  <c r="J116" i="24"/>
  <c r="S115" i="24"/>
  <c r="O115" i="24"/>
  <c r="I115" i="24"/>
  <c r="R115" i="24"/>
  <c r="P115" i="24"/>
  <c r="J115" i="24"/>
  <c r="S114" i="24"/>
  <c r="O114" i="24"/>
  <c r="I114" i="24"/>
  <c r="R114" i="24"/>
  <c r="P114" i="24"/>
  <c r="J114" i="24"/>
  <c r="S108" i="24"/>
  <c r="M76" i="24"/>
  <c r="N76" i="24"/>
  <c r="O108" i="24"/>
  <c r="G76" i="24"/>
  <c r="H76" i="24"/>
  <c r="I108" i="24"/>
  <c r="R108" i="24"/>
  <c r="P108" i="24"/>
  <c r="J108" i="24"/>
  <c r="A80" i="24"/>
  <c r="A81" i="24"/>
  <c r="A82" i="24"/>
  <c r="A83" i="24"/>
  <c r="A84" i="24"/>
  <c r="A85" i="24"/>
  <c r="A86" i="24"/>
  <c r="A87" i="24"/>
  <c r="A88" i="24"/>
  <c r="A89" i="24"/>
  <c r="A90" i="24"/>
  <c r="A91" i="24"/>
  <c r="A92" i="24"/>
  <c r="A93" i="24"/>
  <c r="A94" i="24"/>
  <c r="A95" i="24"/>
  <c r="A96" i="24"/>
  <c r="A97" i="24"/>
  <c r="A98" i="24"/>
  <c r="A99" i="24"/>
  <c r="A100" i="24"/>
  <c r="A101" i="24"/>
  <c r="A102" i="24"/>
  <c r="A103" i="24"/>
  <c r="A104" i="24"/>
  <c r="A105" i="24"/>
  <c r="A106" i="24"/>
  <c r="A107" i="24"/>
  <c r="A108" i="24"/>
  <c r="S107" i="24"/>
  <c r="O107" i="24"/>
  <c r="I107" i="24"/>
  <c r="R107" i="24"/>
  <c r="P107" i="24"/>
  <c r="J107" i="24"/>
  <c r="S106" i="24"/>
  <c r="O106" i="24"/>
  <c r="I106" i="24"/>
  <c r="R106" i="24"/>
  <c r="P106" i="24"/>
  <c r="J106" i="24"/>
  <c r="S105" i="24"/>
  <c r="O105" i="24"/>
  <c r="I105" i="24"/>
  <c r="R105" i="24"/>
  <c r="P105" i="24"/>
  <c r="J105" i="24"/>
  <c r="S104" i="24"/>
  <c r="O104" i="24"/>
  <c r="I104" i="24"/>
  <c r="R104" i="24"/>
  <c r="P104" i="24"/>
  <c r="J104" i="24"/>
  <c r="S103" i="24"/>
  <c r="O103" i="24"/>
  <c r="I103" i="24"/>
  <c r="R103" i="24"/>
  <c r="P103" i="24"/>
  <c r="J103" i="24"/>
  <c r="S102" i="24"/>
  <c r="O102" i="24"/>
  <c r="I102" i="24"/>
  <c r="R102" i="24"/>
  <c r="P102" i="24"/>
  <c r="J102" i="24"/>
  <c r="S101" i="24"/>
  <c r="O101" i="24"/>
  <c r="I101" i="24"/>
  <c r="R101" i="24"/>
  <c r="P101" i="24"/>
  <c r="J101" i="24"/>
  <c r="S100" i="24"/>
  <c r="O100" i="24"/>
  <c r="I100" i="24"/>
  <c r="R100" i="24"/>
  <c r="P100" i="24"/>
  <c r="J100" i="24"/>
  <c r="S99" i="24"/>
  <c r="O99" i="24"/>
  <c r="I99" i="24"/>
  <c r="R99" i="24"/>
  <c r="P99" i="24"/>
  <c r="J99" i="24"/>
  <c r="S98" i="24"/>
  <c r="O98" i="24"/>
  <c r="I98" i="24"/>
  <c r="R98" i="24"/>
  <c r="P98" i="24"/>
  <c r="J98" i="24"/>
  <c r="S97" i="24"/>
  <c r="O97" i="24"/>
  <c r="I97" i="24"/>
  <c r="R97" i="24"/>
  <c r="P97" i="24"/>
  <c r="J97" i="24"/>
  <c r="S96" i="24"/>
  <c r="O96" i="24"/>
  <c r="I96" i="24"/>
  <c r="R96" i="24"/>
  <c r="P96" i="24"/>
  <c r="J96" i="24"/>
  <c r="S95" i="24"/>
  <c r="O95" i="24"/>
  <c r="I95" i="24"/>
  <c r="R95" i="24"/>
  <c r="P95" i="24"/>
  <c r="J95" i="24"/>
  <c r="S94" i="24"/>
  <c r="O94" i="24"/>
  <c r="I94" i="24"/>
  <c r="R94" i="24"/>
  <c r="P94" i="24"/>
  <c r="J94" i="24"/>
  <c r="S93" i="24"/>
  <c r="O93" i="24"/>
  <c r="I93" i="24"/>
  <c r="R93" i="24"/>
  <c r="P93" i="24"/>
  <c r="J93" i="24"/>
  <c r="S92" i="24"/>
  <c r="O92" i="24"/>
  <c r="I92" i="24"/>
  <c r="R92" i="24"/>
  <c r="P92" i="24"/>
  <c r="J92" i="24"/>
  <c r="S91" i="24"/>
  <c r="O91" i="24"/>
  <c r="I91" i="24"/>
  <c r="R91" i="24"/>
  <c r="P91" i="24"/>
  <c r="J91" i="24"/>
  <c r="S90" i="24"/>
  <c r="O90" i="24"/>
  <c r="I90" i="24"/>
  <c r="R90" i="24"/>
  <c r="P90" i="24"/>
  <c r="J90" i="24"/>
  <c r="S89" i="24"/>
  <c r="O89" i="24"/>
  <c r="I89" i="24"/>
  <c r="R89" i="24"/>
  <c r="P89" i="24"/>
  <c r="J89" i="24"/>
  <c r="S88" i="24"/>
  <c r="O88" i="24"/>
  <c r="I88" i="24"/>
  <c r="R88" i="24"/>
  <c r="P88" i="24"/>
  <c r="J88" i="24"/>
  <c r="S87" i="24"/>
  <c r="O87" i="24"/>
  <c r="I87" i="24"/>
  <c r="R87" i="24"/>
  <c r="P87" i="24"/>
  <c r="J87" i="24"/>
  <c r="S86" i="24"/>
  <c r="O86" i="24"/>
  <c r="I86" i="24"/>
  <c r="R86" i="24"/>
  <c r="P86" i="24"/>
  <c r="J86" i="24"/>
  <c r="S85" i="24"/>
  <c r="O85" i="24"/>
  <c r="I85" i="24"/>
  <c r="R85" i="24"/>
  <c r="P85" i="24"/>
  <c r="J85" i="24"/>
  <c r="S84" i="24"/>
  <c r="O84" i="24"/>
  <c r="I84" i="24"/>
  <c r="R84" i="24"/>
  <c r="P84" i="24"/>
  <c r="J84" i="24"/>
  <c r="S83" i="24"/>
  <c r="O83" i="24"/>
  <c r="I83" i="24"/>
  <c r="R83" i="24"/>
  <c r="P83" i="24"/>
  <c r="J83" i="24"/>
  <c r="S82" i="24"/>
  <c r="O82" i="24"/>
  <c r="I82" i="24"/>
  <c r="R82" i="24"/>
  <c r="P82" i="24"/>
  <c r="J82" i="24"/>
  <c r="S81" i="24"/>
  <c r="O81" i="24"/>
  <c r="I81" i="24"/>
  <c r="R81" i="24"/>
  <c r="P81" i="24"/>
  <c r="J81" i="24"/>
  <c r="S80" i="24"/>
  <c r="O80" i="24"/>
  <c r="I80" i="24"/>
  <c r="R80" i="24"/>
  <c r="P80" i="24"/>
  <c r="J80" i="24"/>
  <c r="S79" i="24"/>
  <c r="O79" i="24"/>
  <c r="I79" i="24"/>
  <c r="R79" i="24"/>
  <c r="P79" i="24"/>
  <c r="J79" i="24"/>
  <c r="M41" i="24"/>
  <c r="N41" i="24"/>
  <c r="O73" i="24"/>
  <c r="G41" i="24"/>
  <c r="H41" i="24"/>
  <c r="I73" i="24"/>
  <c r="Q73" i="24"/>
  <c r="K73" i="24"/>
  <c r="T73" i="24"/>
  <c r="S73" i="24"/>
  <c r="R73" i="24"/>
  <c r="P73" i="24"/>
  <c r="J73"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O72" i="24"/>
  <c r="I72" i="24"/>
  <c r="Q72" i="24"/>
  <c r="K72" i="24"/>
  <c r="T72" i="24"/>
  <c r="S72" i="24"/>
  <c r="R72" i="24"/>
  <c r="P72" i="24"/>
  <c r="J72" i="24"/>
  <c r="O71" i="24"/>
  <c r="I71" i="24"/>
  <c r="Q71" i="24"/>
  <c r="K71" i="24"/>
  <c r="T71" i="24"/>
  <c r="S71" i="24"/>
  <c r="R71" i="24"/>
  <c r="P71" i="24"/>
  <c r="J71" i="24"/>
  <c r="O70" i="24"/>
  <c r="I70" i="24"/>
  <c r="Q70" i="24"/>
  <c r="K70" i="24"/>
  <c r="T70" i="24"/>
  <c r="S70" i="24"/>
  <c r="R70" i="24"/>
  <c r="P70" i="24"/>
  <c r="J70" i="24"/>
  <c r="O69" i="24"/>
  <c r="I69" i="24"/>
  <c r="Q69" i="24"/>
  <c r="K69" i="24"/>
  <c r="T69" i="24"/>
  <c r="S69" i="24"/>
  <c r="R69" i="24"/>
  <c r="P69" i="24"/>
  <c r="J69" i="24"/>
  <c r="O68" i="24"/>
  <c r="I68" i="24"/>
  <c r="Q68" i="24"/>
  <c r="K68" i="24"/>
  <c r="T68" i="24"/>
  <c r="S68" i="24"/>
  <c r="R68" i="24"/>
  <c r="P68" i="24"/>
  <c r="J68" i="24"/>
  <c r="O67" i="24"/>
  <c r="I67" i="24"/>
  <c r="Q67" i="24"/>
  <c r="K67" i="24"/>
  <c r="T67" i="24"/>
  <c r="S67" i="24"/>
  <c r="R67" i="24"/>
  <c r="P67" i="24"/>
  <c r="J67" i="24"/>
  <c r="O66" i="24"/>
  <c r="I66" i="24"/>
  <c r="Q66" i="24"/>
  <c r="K66" i="24"/>
  <c r="T66" i="24"/>
  <c r="S66" i="24"/>
  <c r="R66" i="24"/>
  <c r="P66" i="24"/>
  <c r="J66" i="24"/>
  <c r="O65" i="24"/>
  <c r="I65" i="24"/>
  <c r="Q65" i="24"/>
  <c r="K65" i="24"/>
  <c r="T65" i="24"/>
  <c r="S65" i="24"/>
  <c r="R65" i="24"/>
  <c r="P65" i="24"/>
  <c r="J65" i="24"/>
  <c r="O64" i="24"/>
  <c r="I64" i="24"/>
  <c r="Q64" i="24"/>
  <c r="K64" i="24"/>
  <c r="T64" i="24"/>
  <c r="S64" i="24"/>
  <c r="R64" i="24"/>
  <c r="P64" i="24"/>
  <c r="J64" i="24"/>
  <c r="O63" i="24"/>
  <c r="I63" i="24"/>
  <c r="Q63" i="24"/>
  <c r="K63" i="24"/>
  <c r="T63" i="24"/>
  <c r="S63" i="24"/>
  <c r="R63" i="24"/>
  <c r="P63" i="24"/>
  <c r="J63" i="24"/>
  <c r="O62" i="24"/>
  <c r="I62" i="24"/>
  <c r="Q62" i="24"/>
  <c r="K62" i="24"/>
  <c r="T62" i="24"/>
  <c r="S62" i="24"/>
  <c r="R62" i="24"/>
  <c r="P62" i="24"/>
  <c r="J62" i="24"/>
  <c r="O61" i="24"/>
  <c r="I61" i="24"/>
  <c r="Q61" i="24"/>
  <c r="K61" i="24"/>
  <c r="T61" i="24"/>
  <c r="S61" i="24"/>
  <c r="R61" i="24"/>
  <c r="P61" i="24"/>
  <c r="J61" i="24"/>
  <c r="O60" i="24"/>
  <c r="I60" i="24"/>
  <c r="Q60" i="24"/>
  <c r="K60" i="24"/>
  <c r="T60" i="24"/>
  <c r="S60" i="24"/>
  <c r="R60" i="24"/>
  <c r="P60" i="24"/>
  <c r="J60" i="24"/>
  <c r="O59" i="24"/>
  <c r="I59" i="24"/>
  <c r="Q59" i="24"/>
  <c r="K59" i="24"/>
  <c r="T59" i="24"/>
  <c r="S59" i="24"/>
  <c r="R59" i="24"/>
  <c r="P59" i="24"/>
  <c r="J59" i="24"/>
  <c r="O58" i="24"/>
  <c r="I58" i="24"/>
  <c r="Q58" i="24"/>
  <c r="K58" i="24"/>
  <c r="T58" i="24"/>
  <c r="S58" i="24"/>
  <c r="R58" i="24"/>
  <c r="P58" i="24"/>
  <c r="J58" i="24"/>
  <c r="O57" i="24"/>
  <c r="I57" i="24"/>
  <c r="Q57" i="24"/>
  <c r="K57" i="24"/>
  <c r="T57" i="24"/>
  <c r="S57" i="24"/>
  <c r="R57" i="24"/>
  <c r="P57" i="24"/>
  <c r="J57" i="24"/>
  <c r="O56" i="24"/>
  <c r="I56" i="24"/>
  <c r="Q56" i="24"/>
  <c r="K56" i="24"/>
  <c r="T56" i="24"/>
  <c r="S56" i="24"/>
  <c r="R56" i="24"/>
  <c r="P56" i="24"/>
  <c r="J56" i="24"/>
  <c r="O55" i="24"/>
  <c r="I55" i="24"/>
  <c r="Q55" i="24"/>
  <c r="K55" i="24"/>
  <c r="T55" i="24"/>
  <c r="S55" i="24"/>
  <c r="R55" i="24"/>
  <c r="P55" i="24"/>
  <c r="J55" i="24"/>
  <c r="O54" i="24"/>
  <c r="I54" i="24"/>
  <c r="Q54" i="24"/>
  <c r="K54" i="24"/>
  <c r="T54" i="24"/>
  <c r="S54" i="24"/>
  <c r="R54" i="24"/>
  <c r="P54" i="24"/>
  <c r="J54" i="24"/>
  <c r="O53" i="24"/>
  <c r="I53" i="24"/>
  <c r="Q53" i="24"/>
  <c r="K53" i="24"/>
  <c r="T53" i="24"/>
  <c r="S53" i="24"/>
  <c r="R53" i="24"/>
  <c r="P53" i="24"/>
  <c r="J53" i="24"/>
  <c r="O52" i="24"/>
  <c r="I52" i="24"/>
  <c r="Q52" i="24"/>
  <c r="K52" i="24"/>
  <c r="T52" i="24"/>
  <c r="S52" i="24"/>
  <c r="R52" i="24"/>
  <c r="P52" i="24"/>
  <c r="J52" i="24"/>
  <c r="O51" i="24"/>
  <c r="I51" i="24"/>
  <c r="Q51" i="24"/>
  <c r="K51" i="24"/>
  <c r="T51" i="24"/>
  <c r="S51" i="24"/>
  <c r="R51" i="24"/>
  <c r="P51" i="24"/>
  <c r="J51" i="24"/>
  <c r="O50" i="24"/>
  <c r="I50" i="24"/>
  <c r="Q50" i="24"/>
  <c r="K50" i="24"/>
  <c r="T50" i="24"/>
  <c r="S50" i="24"/>
  <c r="R50" i="24"/>
  <c r="P50" i="24"/>
  <c r="J50" i="24"/>
  <c r="O49" i="24"/>
  <c r="I49" i="24"/>
  <c r="Q49" i="24"/>
  <c r="K49" i="24"/>
  <c r="T49" i="24"/>
  <c r="S49" i="24"/>
  <c r="R49" i="24"/>
  <c r="P49" i="24"/>
  <c r="J49" i="24"/>
  <c r="S48" i="24"/>
  <c r="R48" i="24"/>
  <c r="P48" i="24"/>
  <c r="J48" i="24"/>
  <c r="S47" i="24"/>
  <c r="R47" i="24"/>
  <c r="P47" i="24"/>
  <c r="J47" i="24"/>
  <c r="S46" i="24"/>
  <c r="R46" i="24"/>
  <c r="P46" i="24"/>
  <c r="J46" i="24"/>
  <c r="S45" i="24"/>
  <c r="R45" i="24"/>
  <c r="P45" i="24"/>
  <c r="J45" i="24"/>
  <c r="S44" i="24"/>
  <c r="R44" i="24"/>
  <c r="P44" i="24"/>
  <c r="J44" i="24"/>
  <c r="O38" i="24"/>
  <c r="I38" i="24"/>
  <c r="K38" i="24"/>
  <c r="Q38" i="24"/>
  <c r="T38" i="24"/>
  <c r="S38" i="24"/>
  <c r="R38" i="24"/>
  <c r="P38" i="24"/>
  <c r="J38"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O37" i="24"/>
  <c r="I37" i="24"/>
  <c r="K37" i="24"/>
  <c r="Q37" i="24"/>
  <c r="T37" i="24"/>
  <c r="S37" i="24"/>
  <c r="R37" i="24"/>
  <c r="P37" i="24"/>
  <c r="J37" i="24"/>
  <c r="O36" i="24"/>
  <c r="I36" i="24"/>
  <c r="K36" i="24"/>
  <c r="Q36" i="24"/>
  <c r="T36" i="24"/>
  <c r="S36" i="24"/>
  <c r="R36" i="24"/>
  <c r="P36" i="24"/>
  <c r="J36" i="24"/>
  <c r="O35" i="24"/>
  <c r="I35" i="24"/>
  <c r="K35" i="24"/>
  <c r="Q35" i="24"/>
  <c r="T35" i="24"/>
  <c r="S35" i="24"/>
  <c r="R35" i="24"/>
  <c r="P35" i="24"/>
  <c r="J35" i="24"/>
  <c r="O34" i="24"/>
  <c r="I34" i="24"/>
  <c r="K34" i="24"/>
  <c r="Q34" i="24"/>
  <c r="T34" i="24"/>
  <c r="S34" i="24"/>
  <c r="R34" i="24"/>
  <c r="P34" i="24"/>
  <c r="J34" i="24"/>
  <c r="O33" i="24"/>
  <c r="I33" i="24"/>
  <c r="K33" i="24"/>
  <c r="Q33" i="24"/>
  <c r="T33" i="24"/>
  <c r="S33" i="24"/>
  <c r="R33" i="24"/>
  <c r="P33" i="24"/>
  <c r="J33" i="24"/>
  <c r="O32" i="24"/>
  <c r="I32" i="24"/>
  <c r="K32" i="24"/>
  <c r="Q32" i="24"/>
  <c r="T32" i="24"/>
  <c r="S32" i="24"/>
  <c r="R32" i="24"/>
  <c r="P32" i="24"/>
  <c r="J32" i="24"/>
  <c r="O31" i="24"/>
  <c r="I31" i="24"/>
  <c r="K31" i="24"/>
  <c r="Q31" i="24"/>
  <c r="T31" i="24"/>
  <c r="S31" i="24"/>
  <c r="R31" i="24"/>
  <c r="P31" i="24"/>
  <c r="J31" i="24"/>
  <c r="O30" i="24"/>
  <c r="I30" i="24"/>
  <c r="K30" i="24"/>
  <c r="Q30" i="24"/>
  <c r="T30" i="24"/>
  <c r="S30" i="24"/>
  <c r="R30" i="24"/>
  <c r="P30" i="24"/>
  <c r="J30" i="24"/>
  <c r="O29" i="24"/>
  <c r="I29" i="24"/>
  <c r="K29" i="24"/>
  <c r="Q29" i="24"/>
  <c r="T29" i="24"/>
  <c r="S29" i="24"/>
  <c r="R29" i="24"/>
  <c r="P29" i="24"/>
  <c r="J29" i="24"/>
  <c r="O28" i="24"/>
  <c r="I28" i="24"/>
  <c r="K28" i="24"/>
  <c r="Q28" i="24"/>
  <c r="T28" i="24"/>
  <c r="S28" i="24"/>
  <c r="R28" i="24"/>
  <c r="P28" i="24"/>
  <c r="J28" i="24"/>
  <c r="O27" i="24"/>
  <c r="I27" i="24"/>
  <c r="K27" i="24"/>
  <c r="Q27" i="24"/>
  <c r="T27" i="24"/>
  <c r="S27" i="24"/>
  <c r="R27" i="24"/>
  <c r="P27" i="24"/>
  <c r="J27" i="24"/>
  <c r="O26" i="24"/>
  <c r="I26" i="24"/>
  <c r="K26" i="24"/>
  <c r="Q26" i="24"/>
  <c r="T26" i="24"/>
  <c r="S26" i="24"/>
  <c r="R26" i="24"/>
  <c r="P26" i="24"/>
  <c r="J26" i="24"/>
  <c r="O25" i="24"/>
  <c r="I25" i="24"/>
  <c r="K25" i="24"/>
  <c r="Q25" i="24"/>
  <c r="T25" i="24"/>
  <c r="S25" i="24"/>
  <c r="R25" i="24"/>
  <c r="P25" i="24"/>
  <c r="J25" i="24"/>
  <c r="O24" i="24"/>
  <c r="I24" i="24"/>
  <c r="K24" i="24"/>
  <c r="Q24" i="24"/>
  <c r="T24" i="24"/>
  <c r="S24" i="24"/>
  <c r="R24" i="24"/>
  <c r="P24" i="24"/>
  <c r="J24" i="24"/>
  <c r="O23" i="24"/>
  <c r="I23" i="24"/>
  <c r="K23" i="24"/>
  <c r="Q23" i="24"/>
  <c r="T23" i="24"/>
  <c r="S23" i="24"/>
  <c r="R23" i="24"/>
  <c r="P23" i="24"/>
  <c r="J23" i="24"/>
  <c r="O22" i="24"/>
  <c r="I22" i="24"/>
  <c r="K22" i="24"/>
  <c r="Q22" i="24"/>
  <c r="T22" i="24"/>
  <c r="S22" i="24"/>
  <c r="R22" i="24"/>
  <c r="P22" i="24"/>
  <c r="J22" i="24"/>
  <c r="O21" i="24"/>
  <c r="I21" i="24"/>
  <c r="K21" i="24"/>
  <c r="Q21" i="24"/>
  <c r="T21" i="24"/>
  <c r="S21" i="24"/>
  <c r="R21" i="24"/>
  <c r="P21" i="24"/>
  <c r="J21" i="24"/>
  <c r="O20" i="24"/>
  <c r="I20" i="24"/>
  <c r="K20" i="24"/>
  <c r="Q20" i="24"/>
  <c r="T20" i="24"/>
  <c r="S20" i="24"/>
  <c r="R20" i="24"/>
  <c r="P20" i="24"/>
  <c r="J20" i="24"/>
  <c r="O19" i="24"/>
  <c r="I19" i="24"/>
  <c r="K19" i="24"/>
  <c r="Q19" i="24"/>
  <c r="T19" i="24"/>
  <c r="S19" i="24"/>
  <c r="R19" i="24"/>
  <c r="P19" i="24"/>
  <c r="J19" i="24"/>
  <c r="O18" i="24"/>
  <c r="I18" i="24"/>
  <c r="K18" i="24"/>
  <c r="Q18" i="24"/>
  <c r="T18" i="24"/>
  <c r="S18" i="24"/>
  <c r="R18" i="24"/>
  <c r="P18" i="24"/>
  <c r="J18" i="24"/>
  <c r="O17" i="24"/>
  <c r="I17" i="24"/>
  <c r="K17" i="24"/>
  <c r="Q17" i="24"/>
  <c r="T17" i="24"/>
  <c r="S17" i="24"/>
  <c r="R17" i="24"/>
  <c r="P17" i="24"/>
  <c r="J17" i="24"/>
  <c r="O16" i="24"/>
  <c r="I16" i="24"/>
  <c r="K16" i="24"/>
  <c r="Q16" i="24"/>
  <c r="T16" i="24"/>
  <c r="S16" i="24"/>
  <c r="R16" i="24"/>
  <c r="P16" i="24"/>
  <c r="J16" i="24"/>
  <c r="O15" i="24"/>
  <c r="I15" i="24"/>
  <c r="K15" i="24"/>
  <c r="Q15" i="24"/>
  <c r="T15" i="24"/>
  <c r="S15" i="24"/>
  <c r="R15" i="24"/>
  <c r="P15" i="24"/>
  <c r="J15" i="24"/>
  <c r="S14" i="24"/>
  <c r="R14" i="24"/>
  <c r="P14" i="24"/>
  <c r="J14" i="24"/>
  <c r="S13" i="24"/>
  <c r="R13" i="24"/>
  <c r="P13" i="24"/>
  <c r="J13" i="24"/>
  <c r="S12" i="24"/>
  <c r="R12" i="24"/>
  <c r="P12" i="24"/>
  <c r="J12" i="24"/>
  <c r="S11" i="24"/>
  <c r="R11" i="24"/>
  <c r="P11" i="24"/>
  <c r="J11" i="24"/>
  <c r="S10" i="24"/>
  <c r="R10" i="24"/>
  <c r="P10" i="24"/>
  <c r="J10" i="24"/>
  <c r="S9" i="24"/>
  <c r="R9" i="24"/>
  <c r="P9" i="24"/>
  <c r="J9" i="24"/>
  <c r="I6" i="24"/>
  <c r="M6" i="23"/>
  <c r="N10" i="23"/>
  <c r="O10" i="23"/>
  <c r="N11" i="23"/>
  <c r="O11" i="23"/>
  <c r="N12" i="23"/>
  <c r="O12" i="23"/>
  <c r="N13" i="23"/>
  <c r="O13" i="23"/>
  <c r="N14" i="23"/>
  <c r="O14" i="23"/>
  <c r="N15" i="23"/>
  <c r="O15" i="23"/>
  <c r="N16" i="23"/>
  <c r="O16" i="23"/>
  <c r="N17" i="23"/>
  <c r="O17" i="23"/>
  <c r="N18" i="23"/>
  <c r="O18" i="23"/>
  <c r="N19" i="23"/>
  <c r="O19" i="23"/>
  <c r="N20" i="23"/>
  <c r="O20" i="23"/>
  <c r="N21" i="23"/>
  <c r="O21" i="23"/>
  <c r="N22" i="23"/>
  <c r="O22" i="23"/>
  <c r="N23" i="23"/>
  <c r="O23" i="23"/>
  <c r="N24" i="23"/>
  <c r="O24" i="23"/>
  <c r="N25" i="23"/>
  <c r="O25" i="23"/>
  <c r="N26" i="23"/>
  <c r="O26" i="23"/>
  <c r="N27" i="23"/>
  <c r="O27" i="23"/>
  <c r="N28" i="23"/>
  <c r="O28" i="23"/>
  <c r="N29" i="23"/>
  <c r="O29" i="23"/>
  <c r="N30" i="23"/>
  <c r="O30" i="23"/>
  <c r="N31" i="23"/>
  <c r="O31" i="23"/>
  <c r="N32" i="23"/>
  <c r="O32" i="23"/>
  <c r="N33" i="23"/>
  <c r="O33" i="23"/>
  <c r="N34" i="23"/>
  <c r="O34" i="23"/>
  <c r="N35" i="23"/>
  <c r="O35" i="23"/>
  <c r="N36" i="23"/>
  <c r="O36" i="23"/>
  <c r="N37" i="23"/>
  <c r="O37" i="23"/>
  <c r="N38" i="23"/>
  <c r="O38" i="23"/>
  <c r="N39" i="23"/>
  <c r="O39" i="23"/>
  <c r="N40" i="23"/>
  <c r="O40" i="23"/>
  <c r="N41" i="23"/>
  <c r="O41" i="23"/>
  <c r="N42" i="23"/>
  <c r="O42" i="23"/>
  <c r="N43" i="23"/>
  <c r="O43" i="23"/>
  <c r="N44" i="23"/>
  <c r="O44" i="23"/>
  <c r="N45" i="23"/>
  <c r="O45" i="23"/>
  <c r="N46" i="23"/>
  <c r="O46" i="23"/>
  <c r="N47" i="23"/>
  <c r="O47" i="23"/>
  <c r="N48" i="23"/>
  <c r="O48" i="23"/>
  <c r="N49" i="23"/>
  <c r="O49" i="23"/>
  <c r="N50" i="23"/>
  <c r="O50" i="23"/>
  <c r="N51" i="23"/>
  <c r="O51" i="23"/>
  <c r="N52" i="23"/>
  <c r="O52" i="23"/>
  <c r="N53" i="23"/>
  <c r="O53" i="23"/>
  <c r="N9" i="23"/>
  <c r="O9" i="23"/>
  <c r="S166" i="22"/>
  <c r="M112" i="22"/>
  <c r="N112" i="22"/>
  <c r="O166" i="22"/>
  <c r="G112" i="22"/>
  <c r="H112" i="22"/>
  <c r="I166" i="22"/>
  <c r="R166" i="22"/>
  <c r="P166" i="22"/>
  <c r="J166" i="22"/>
  <c r="A153" i="22"/>
  <c r="A154" i="22"/>
  <c r="A155" i="22"/>
  <c r="A156" i="22"/>
  <c r="A157" i="22"/>
  <c r="A158" i="22"/>
  <c r="A159" i="22"/>
  <c r="A160" i="22"/>
  <c r="A161" i="22"/>
  <c r="A162" i="22"/>
  <c r="A163" i="22"/>
  <c r="A164" i="22"/>
  <c r="A165" i="22"/>
  <c r="A166" i="22"/>
  <c r="S165" i="22"/>
  <c r="O165" i="22"/>
  <c r="I165" i="22"/>
  <c r="R165" i="22"/>
  <c r="P165" i="22"/>
  <c r="J165" i="22"/>
  <c r="S164" i="22"/>
  <c r="O164" i="22"/>
  <c r="I164" i="22"/>
  <c r="R164" i="22"/>
  <c r="P164" i="22"/>
  <c r="J164" i="22"/>
  <c r="S163" i="22"/>
  <c r="O163" i="22"/>
  <c r="I163" i="22"/>
  <c r="R163" i="22"/>
  <c r="P163" i="22"/>
  <c r="J163" i="22"/>
  <c r="S162" i="22"/>
  <c r="O162" i="22"/>
  <c r="I162" i="22"/>
  <c r="R162" i="22"/>
  <c r="P162" i="22"/>
  <c r="J162" i="22"/>
  <c r="S161" i="22"/>
  <c r="O161" i="22"/>
  <c r="I161" i="22"/>
  <c r="R161" i="22"/>
  <c r="P161" i="22"/>
  <c r="J161" i="22"/>
  <c r="S160" i="22"/>
  <c r="O160" i="22"/>
  <c r="I160" i="22"/>
  <c r="R160" i="22"/>
  <c r="P160" i="22"/>
  <c r="J160" i="22"/>
  <c r="S159" i="22"/>
  <c r="O159" i="22"/>
  <c r="I159" i="22"/>
  <c r="R159" i="22"/>
  <c r="P159" i="22"/>
  <c r="J159" i="22"/>
  <c r="S158" i="22"/>
  <c r="O158" i="22"/>
  <c r="I158" i="22"/>
  <c r="R158" i="22"/>
  <c r="P158" i="22"/>
  <c r="J158" i="22"/>
  <c r="S157" i="22"/>
  <c r="O157" i="22"/>
  <c r="I157" i="22"/>
  <c r="R157" i="22"/>
  <c r="P157" i="22"/>
  <c r="J157" i="22"/>
  <c r="S156" i="22"/>
  <c r="O156" i="22"/>
  <c r="I156" i="22"/>
  <c r="R156" i="22"/>
  <c r="P156" i="22"/>
  <c r="J156" i="22"/>
  <c r="S155" i="22"/>
  <c r="O155" i="22"/>
  <c r="I155" i="22"/>
  <c r="R155" i="22"/>
  <c r="P155" i="22"/>
  <c r="J155" i="22"/>
  <c r="S154" i="22"/>
  <c r="O154" i="22"/>
  <c r="I154" i="22"/>
  <c r="R154" i="22"/>
  <c r="P154" i="22"/>
  <c r="J154" i="22"/>
  <c r="S153" i="22"/>
  <c r="O153" i="22"/>
  <c r="I153" i="22"/>
  <c r="R153" i="22"/>
  <c r="P153" i="22"/>
  <c r="J153" i="22"/>
  <c r="S152" i="22"/>
  <c r="O152" i="22"/>
  <c r="I152" i="22"/>
  <c r="R152" i="22"/>
  <c r="P152" i="22"/>
  <c r="J152" i="22"/>
  <c r="S150" i="22"/>
  <c r="O150" i="22"/>
  <c r="I150" i="22"/>
  <c r="R150" i="22"/>
  <c r="P150" i="22"/>
  <c r="J150" i="22"/>
  <c r="A137" i="22"/>
  <c r="A138" i="22"/>
  <c r="A139" i="22"/>
  <c r="A140" i="22"/>
  <c r="A141" i="22"/>
  <c r="A142" i="22"/>
  <c r="A143" i="22"/>
  <c r="A144" i="22"/>
  <c r="A145" i="22"/>
  <c r="A146" i="22"/>
  <c r="A147" i="22"/>
  <c r="A148" i="22"/>
  <c r="A149" i="22"/>
  <c r="A150" i="22"/>
  <c r="S149" i="22"/>
  <c r="O149" i="22"/>
  <c r="I149" i="22"/>
  <c r="R149" i="22"/>
  <c r="P149" i="22"/>
  <c r="J149" i="22"/>
  <c r="S148" i="22"/>
  <c r="O148" i="22"/>
  <c r="I148" i="22"/>
  <c r="R148" i="22"/>
  <c r="P148" i="22"/>
  <c r="J148" i="22"/>
  <c r="S147" i="22"/>
  <c r="O147" i="22"/>
  <c r="I147" i="22"/>
  <c r="R147" i="22"/>
  <c r="P147" i="22"/>
  <c r="J147" i="22"/>
  <c r="S146" i="22"/>
  <c r="O146" i="22"/>
  <c r="I146" i="22"/>
  <c r="R146" i="22"/>
  <c r="P146" i="22"/>
  <c r="J146" i="22"/>
  <c r="S145" i="22"/>
  <c r="O145" i="22"/>
  <c r="I145" i="22"/>
  <c r="R145" i="22"/>
  <c r="P145" i="22"/>
  <c r="J145" i="22"/>
  <c r="S144" i="22"/>
  <c r="O144" i="22"/>
  <c r="I144" i="22"/>
  <c r="R144" i="22"/>
  <c r="P144" i="22"/>
  <c r="J144" i="22"/>
  <c r="S143" i="22"/>
  <c r="O143" i="22"/>
  <c r="I143" i="22"/>
  <c r="R143" i="22"/>
  <c r="P143" i="22"/>
  <c r="J143" i="22"/>
  <c r="S142" i="22"/>
  <c r="O142" i="22"/>
  <c r="I142" i="22"/>
  <c r="R142" i="22"/>
  <c r="P142" i="22"/>
  <c r="J142" i="22"/>
  <c r="S141" i="22"/>
  <c r="O141" i="22"/>
  <c r="I141" i="22"/>
  <c r="R141" i="22"/>
  <c r="P141" i="22"/>
  <c r="J141" i="22"/>
  <c r="S140" i="22"/>
  <c r="O140" i="22"/>
  <c r="I140" i="22"/>
  <c r="R140" i="22"/>
  <c r="P140" i="22"/>
  <c r="J140" i="22"/>
  <c r="S139" i="22"/>
  <c r="O139" i="22"/>
  <c r="I139" i="22"/>
  <c r="R139" i="22"/>
  <c r="P139" i="22"/>
  <c r="J139" i="22"/>
  <c r="S138" i="22"/>
  <c r="O138" i="22"/>
  <c r="I138" i="22"/>
  <c r="R138" i="22"/>
  <c r="P138" i="22"/>
  <c r="J138" i="22"/>
  <c r="S137" i="22"/>
  <c r="O137" i="22"/>
  <c r="I137" i="22"/>
  <c r="R137" i="22"/>
  <c r="P137" i="22"/>
  <c r="J137" i="22"/>
  <c r="S136" i="22"/>
  <c r="O136" i="22"/>
  <c r="I136" i="22"/>
  <c r="R136" i="22"/>
  <c r="P136" i="22"/>
  <c r="J136" i="22"/>
  <c r="S134" i="22"/>
  <c r="O134" i="22"/>
  <c r="I134" i="22"/>
  <c r="R134" i="22"/>
  <c r="P134" i="22"/>
  <c r="J134" i="22"/>
  <c r="A116" i="22"/>
  <c r="A117" i="22"/>
  <c r="A118" i="22"/>
  <c r="A119" i="22"/>
  <c r="A120" i="22"/>
  <c r="A121" i="22"/>
  <c r="A122" i="22"/>
  <c r="A123" i="22"/>
  <c r="A124" i="22"/>
  <c r="A125" i="22"/>
  <c r="A126" i="22"/>
  <c r="A127" i="22"/>
  <c r="A128" i="22"/>
  <c r="A129" i="22"/>
  <c r="A130" i="22"/>
  <c r="A131" i="22"/>
  <c r="A132" i="22"/>
  <c r="A133" i="22"/>
  <c r="A134" i="22"/>
  <c r="S133" i="22"/>
  <c r="O133" i="22"/>
  <c r="I133" i="22"/>
  <c r="R133" i="22"/>
  <c r="P133" i="22"/>
  <c r="J133" i="22"/>
  <c r="S132" i="22"/>
  <c r="O132" i="22"/>
  <c r="I132" i="22"/>
  <c r="R132" i="22"/>
  <c r="P132" i="22"/>
  <c r="J132" i="22"/>
  <c r="S131" i="22"/>
  <c r="O131" i="22"/>
  <c r="I131" i="22"/>
  <c r="R131" i="22"/>
  <c r="P131" i="22"/>
  <c r="J131" i="22"/>
  <c r="S130" i="22"/>
  <c r="O130" i="22"/>
  <c r="I130" i="22"/>
  <c r="R130" i="22"/>
  <c r="P130" i="22"/>
  <c r="J130" i="22"/>
  <c r="S129" i="22"/>
  <c r="O129" i="22"/>
  <c r="I129" i="22"/>
  <c r="R129" i="22"/>
  <c r="P129" i="22"/>
  <c r="J129" i="22"/>
  <c r="S128" i="22"/>
  <c r="O128" i="22"/>
  <c r="I128" i="22"/>
  <c r="R128" i="22"/>
  <c r="P128" i="22"/>
  <c r="J128" i="22"/>
  <c r="S127" i="22"/>
  <c r="O127" i="22"/>
  <c r="I127" i="22"/>
  <c r="R127" i="22"/>
  <c r="P127" i="22"/>
  <c r="J127" i="22"/>
  <c r="S126" i="22"/>
  <c r="O126" i="22"/>
  <c r="I126" i="22"/>
  <c r="R126" i="22"/>
  <c r="P126" i="22"/>
  <c r="J126" i="22"/>
  <c r="S125" i="22"/>
  <c r="O125" i="22"/>
  <c r="I125" i="22"/>
  <c r="R125" i="22"/>
  <c r="P125" i="22"/>
  <c r="J125" i="22"/>
  <c r="S124" i="22"/>
  <c r="O124" i="22"/>
  <c r="I124" i="22"/>
  <c r="R124" i="22"/>
  <c r="P124" i="22"/>
  <c r="J124" i="22"/>
  <c r="S123" i="22"/>
  <c r="O123" i="22"/>
  <c r="I123" i="22"/>
  <c r="R123" i="22"/>
  <c r="P123" i="22"/>
  <c r="J123" i="22"/>
  <c r="S122" i="22"/>
  <c r="O122" i="22"/>
  <c r="I122" i="22"/>
  <c r="R122" i="22"/>
  <c r="P122" i="22"/>
  <c r="J122" i="22"/>
  <c r="S121" i="22"/>
  <c r="O121" i="22"/>
  <c r="I121" i="22"/>
  <c r="R121" i="22"/>
  <c r="P121" i="22"/>
  <c r="J121" i="22"/>
  <c r="S120" i="22"/>
  <c r="O120" i="22"/>
  <c r="I120" i="22"/>
  <c r="R120" i="22"/>
  <c r="P120" i="22"/>
  <c r="J120" i="22"/>
  <c r="S119" i="22"/>
  <c r="O119" i="22"/>
  <c r="I119" i="22"/>
  <c r="R119" i="22"/>
  <c r="P119" i="22"/>
  <c r="J119" i="22"/>
  <c r="S118" i="22"/>
  <c r="O118" i="22"/>
  <c r="I118" i="22"/>
  <c r="R118" i="22"/>
  <c r="P118" i="22"/>
  <c r="J118" i="22"/>
  <c r="S117" i="22"/>
  <c r="O117" i="22"/>
  <c r="I117" i="22"/>
  <c r="R117" i="22"/>
  <c r="P117" i="22"/>
  <c r="J117" i="22"/>
  <c r="S116" i="22"/>
  <c r="O116" i="22"/>
  <c r="I116" i="22"/>
  <c r="R116" i="22"/>
  <c r="P116" i="22"/>
  <c r="J116" i="22"/>
  <c r="S115" i="22"/>
  <c r="O115" i="22"/>
  <c r="I115" i="22"/>
  <c r="R115" i="22"/>
  <c r="P115" i="22"/>
  <c r="J115" i="22"/>
  <c r="S109" i="22"/>
  <c r="M77" i="22"/>
  <c r="N77" i="22"/>
  <c r="O109" i="22"/>
  <c r="G77" i="22"/>
  <c r="H77" i="22"/>
  <c r="I109" i="22"/>
  <c r="R109" i="22"/>
  <c r="P109" i="22"/>
  <c r="J109"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S108" i="22"/>
  <c r="O108" i="22"/>
  <c r="I108" i="22"/>
  <c r="R108" i="22"/>
  <c r="P108" i="22"/>
  <c r="J108" i="22"/>
  <c r="S107" i="22"/>
  <c r="O107" i="22"/>
  <c r="I107" i="22"/>
  <c r="R107" i="22"/>
  <c r="P107" i="22"/>
  <c r="J107" i="22"/>
  <c r="S106" i="22"/>
  <c r="O106" i="22"/>
  <c r="I106" i="22"/>
  <c r="R106" i="22"/>
  <c r="P106" i="22"/>
  <c r="J106" i="22"/>
  <c r="S105" i="22"/>
  <c r="O105" i="22"/>
  <c r="I105" i="22"/>
  <c r="R105" i="22"/>
  <c r="P105" i="22"/>
  <c r="J105" i="22"/>
  <c r="S104" i="22"/>
  <c r="O104" i="22"/>
  <c r="I104" i="22"/>
  <c r="R104" i="22"/>
  <c r="P104" i="22"/>
  <c r="J104" i="22"/>
  <c r="S103" i="22"/>
  <c r="O103" i="22"/>
  <c r="I103" i="22"/>
  <c r="R103" i="22"/>
  <c r="P103" i="22"/>
  <c r="J103" i="22"/>
  <c r="S102" i="22"/>
  <c r="O102" i="22"/>
  <c r="I102" i="22"/>
  <c r="R102" i="22"/>
  <c r="P102" i="22"/>
  <c r="J102" i="22"/>
  <c r="S101" i="22"/>
  <c r="O101" i="22"/>
  <c r="I101" i="22"/>
  <c r="R101" i="22"/>
  <c r="P101" i="22"/>
  <c r="J101" i="22"/>
  <c r="S100" i="22"/>
  <c r="O100" i="22"/>
  <c r="I100" i="22"/>
  <c r="R100" i="22"/>
  <c r="P100" i="22"/>
  <c r="J100" i="22"/>
  <c r="S99" i="22"/>
  <c r="O99" i="22"/>
  <c r="I99" i="22"/>
  <c r="R99" i="22"/>
  <c r="P99" i="22"/>
  <c r="J99" i="22"/>
  <c r="S98" i="22"/>
  <c r="O98" i="22"/>
  <c r="I98" i="22"/>
  <c r="R98" i="22"/>
  <c r="P98" i="22"/>
  <c r="J98" i="22"/>
  <c r="S97" i="22"/>
  <c r="O97" i="22"/>
  <c r="I97" i="22"/>
  <c r="R97" i="22"/>
  <c r="P97" i="22"/>
  <c r="J97" i="22"/>
  <c r="S96" i="22"/>
  <c r="O96" i="22"/>
  <c r="I96" i="22"/>
  <c r="R96" i="22"/>
  <c r="P96" i="22"/>
  <c r="J96" i="22"/>
  <c r="S95" i="22"/>
  <c r="O95" i="22"/>
  <c r="I95" i="22"/>
  <c r="R95" i="22"/>
  <c r="P95" i="22"/>
  <c r="J95" i="22"/>
  <c r="S94" i="22"/>
  <c r="O94" i="22"/>
  <c r="I94" i="22"/>
  <c r="R94" i="22"/>
  <c r="P94" i="22"/>
  <c r="J94" i="22"/>
  <c r="S93" i="22"/>
  <c r="O93" i="22"/>
  <c r="I93" i="22"/>
  <c r="R93" i="22"/>
  <c r="P93" i="22"/>
  <c r="J93" i="22"/>
  <c r="S92" i="22"/>
  <c r="O92" i="22"/>
  <c r="I92" i="22"/>
  <c r="R92" i="22"/>
  <c r="P92" i="22"/>
  <c r="J92" i="22"/>
  <c r="S91" i="22"/>
  <c r="O91" i="22"/>
  <c r="I91" i="22"/>
  <c r="R91" i="22"/>
  <c r="P91" i="22"/>
  <c r="J91" i="22"/>
  <c r="S90" i="22"/>
  <c r="O90" i="22"/>
  <c r="I90" i="22"/>
  <c r="R90" i="22"/>
  <c r="P90" i="22"/>
  <c r="J90" i="22"/>
  <c r="S89" i="22"/>
  <c r="O89" i="22"/>
  <c r="I89" i="22"/>
  <c r="R89" i="22"/>
  <c r="P89" i="22"/>
  <c r="J89" i="22"/>
  <c r="S88" i="22"/>
  <c r="O88" i="22"/>
  <c r="I88" i="22"/>
  <c r="R88" i="22"/>
  <c r="P88" i="22"/>
  <c r="J88" i="22"/>
  <c r="S87" i="22"/>
  <c r="O87" i="22"/>
  <c r="I87" i="22"/>
  <c r="R87" i="22"/>
  <c r="P87" i="22"/>
  <c r="J87" i="22"/>
  <c r="S86" i="22"/>
  <c r="O86" i="22"/>
  <c r="I86" i="22"/>
  <c r="R86" i="22"/>
  <c r="P86" i="22"/>
  <c r="J86" i="22"/>
  <c r="S85" i="22"/>
  <c r="O85" i="22"/>
  <c r="I85" i="22"/>
  <c r="R85" i="22"/>
  <c r="P85" i="22"/>
  <c r="J85" i="22"/>
  <c r="S84" i="22"/>
  <c r="O84" i="22"/>
  <c r="I84" i="22"/>
  <c r="R84" i="22"/>
  <c r="P84" i="22"/>
  <c r="J84" i="22"/>
  <c r="S83" i="22"/>
  <c r="O83" i="22"/>
  <c r="I83" i="22"/>
  <c r="R83" i="22"/>
  <c r="P83" i="22"/>
  <c r="J83" i="22"/>
  <c r="S82" i="22"/>
  <c r="O82" i="22"/>
  <c r="I82" i="22"/>
  <c r="R82" i="22"/>
  <c r="P82" i="22"/>
  <c r="J82" i="22"/>
  <c r="S81" i="22"/>
  <c r="O81" i="22"/>
  <c r="I81" i="22"/>
  <c r="R81" i="22"/>
  <c r="P81" i="22"/>
  <c r="J81" i="22"/>
  <c r="S80" i="22"/>
  <c r="O80" i="22"/>
  <c r="I80" i="22"/>
  <c r="R80" i="22"/>
  <c r="P80" i="22"/>
  <c r="J80" i="22"/>
  <c r="O74" i="22"/>
  <c r="I74" i="22"/>
  <c r="Q74" i="22"/>
  <c r="K74" i="22"/>
  <c r="T74" i="22"/>
  <c r="S74" i="22"/>
  <c r="R74" i="22"/>
  <c r="P74" i="22"/>
  <c r="J74"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O73" i="22"/>
  <c r="I73" i="22"/>
  <c r="Q73" i="22"/>
  <c r="K73" i="22"/>
  <c r="T73" i="22"/>
  <c r="S73" i="22"/>
  <c r="R73" i="22"/>
  <c r="P73" i="22"/>
  <c r="J73" i="22"/>
  <c r="O72" i="22"/>
  <c r="I72" i="22"/>
  <c r="Q72" i="22"/>
  <c r="K72" i="22"/>
  <c r="T72" i="22"/>
  <c r="S72" i="22"/>
  <c r="R72" i="22"/>
  <c r="P72" i="22"/>
  <c r="J72" i="22"/>
  <c r="O71" i="22"/>
  <c r="I71" i="22"/>
  <c r="Q71" i="22"/>
  <c r="K71" i="22"/>
  <c r="T71" i="22"/>
  <c r="S71" i="22"/>
  <c r="R71" i="22"/>
  <c r="P71" i="22"/>
  <c r="J71" i="22"/>
  <c r="O70" i="22"/>
  <c r="I70" i="22"/>
  <c r="Q70" i="22"/>
  <c r="K70" i="22"/>
  <c r="T70" i="22"/>
  <c r="S70" i="22"/>
  <c r="R70" i="22"/>
  <c r="P70" i="22"/>
  <c r="J70" i="22"/>
  <c r="O69" i="22"/>
  <c r="I69" i="22"/>
  <c r="Q69" i="22"/>
  <c r="K69" i="22"/>
  <c r="T69" i="22"/>
  <c r="S69" i="22"/>
  <c r="R69" i="22"/>
  <c r="P69" i="22"/>
  <c r="J69" i="22"/>
  <c r="O68" i="22"/>
  <c r="I68" i="22"/>
  <c r="Q68" i="22"/>
  <c r="K68" i="22"/>
  <c r="T68" i="22"/>
  <c r="S68" i="22"/>
  <c r="R68" i="22"/>
  <c r="P68" i="22"/>
  <c r="J68" i="22"/>
  <c r="O67" i="22"/>
  <c r="I67" i="22"/>
  <c r="Q67" i="22"/>
  <c r="K67" i="22"/>
  <c r="T67" i="22"/>
  <c r="S67" i="22"/>
  <c r="R67" i="22"/>
  <c r="P67" i="22"/>
  <c r="J67" i="22"/>
  <c r="O66" i="22"/>
  <c r="I66" i="22"/>
  <c r="Q66" i="22"/>
  <c r="K66" i="22"/>
  <c r="T66" i="22"/>
  <c r="S66" i="22"/>
  <c r="R66" i="22"/>
  <c r="P66" i="22"/>
  <c r="J66" i="22"/>
  <c r="O65" i="22"/>
  <c r="I65" i="22"/>
  <c r="Q65" i="22"/>
  <c r="K65" i="22"/>
  <c r="T65" i="22"/>
  <c r="S65" i="22"/>
  <c r="R65" i="22"/>
  <c r="P65" i="22"/>
  <c r="J65" i="22"/>
  <c r="O64" i="22"/>
  <c r="I64" i="22"/>
  <c r="Q64" i="22"/>
  <c r="K64" i="22"/>
  <c r="T64" i="22"/>
  <c r="S64" i="22"/>
  <c r="R64" i="22"/>
  <c r="P64" i="22"/>
  <c r="J64" i="22"/>
  <c r="O63" i="22"/>
  <c r="I63" i="22"/>
  <c r="Q63" i="22"/>
  <c r="K63" i="22"/>
  <c r="T63" i="22"/>
  <c r="S63" i="22"/>
  <c r="R63" i="22"/>
  <c r="P63" i="22"/>
  <c r="J63" i="22"/>
  <c r="O62" i="22"/>
  <c r="I62" i="22"/>
  <c r="Q62" i="22"/>
  <c r="K62" i="22"/>
  <c r="T62" i="22"/>
  <c r="S62" i="22"/>
  <c r="R62" i="22"/>
  <c r="P62" i="22"/>
  <c r="J62" i="22"/>
  <c r="O61" i="22"/>
  <c r="I61" i="22"/>
  <c r="Q61" i="22"/>
  <c r="K61" i="22"/>
  <c r="T61" i="22"/>
  <c r="S61" i="22"/>
  <c r="R61" i="22"/>
  <c r="P61" i="22"/>
  <c r="J61" i="22"/>
  <c r="S60" i="22"/>
  <c r="R60" i="22"/>
  <c r="P60" i="22"/>
  <c r="J60" i="22"/>
  <c r="S59" i="22"/>
  <c r="R59" i="22"/>
  <c r="P59" i="22"/>
  <c r="J59" i="22"/>
  <c r="S58" i="22"/>
  <c r="R58" i="22"/>
  <c r="P58" i="22"/>
  <c r="J58" i="22"/>
  <c r="S57" i="22"/>
  <c r="R57" i="22"/>
  <c r="P57" i="22"/>
  <c r="J57" i="22"/>
  <c r="S56" i="22"/>
  <c r="R56" i="22"/>
  <c r="P56" i="22"/>
  <c r="J56" i="22"/>
  <c r="S55" i="22"/>
  <c r="R55" i="22"/>
  <c r="P55" i="22"/>
  <c r="J55" i="22"/>
  <c r="S54" i="22"/>
  <c r="R54" i="22"/>
  <c r="P54" i="22"/>
  <c r="J54" i="22"/>
  <c r="S53" i="22"/>
  <c r="R53" i="22"/>
  <c r="P53" i="22"/>
  <c r="J53" i="22"/>
  <c r="S52" i="22"/>
  <c r="R52" i="22"/>
  <c r="P52" i="22"/>
  <c r="J52" i="22"/>
  <c r="S51" i="22"/>
  <c r="R51" i="22"/>
  <c r="P51" i="22"/>
  <c r="J51" i="22"/>
  <c r="S50" i="22"/>
  <c r="R50" i="22"/>
  <c r="P50" i="22"/>
  <c r="J50" i="22"/>
  <c r="S49" i="22"/>
  <c r="R49" i="22"/>
  <c r="P49" i="22"/>
  <c r="J49" i="22"/>
  <c r="O48" i="22"/>
  <c r="I48" i="22"/>
  <c r="Q48" i="22"/>
  <c r="K48" i="22"/>
  <c r="T48" i="22"/>
  <c r="S48" i="22"/>
  <c r="R48" i="22"/>
  <c r="P48" i="22"/>
  <c r="J48" i="22"/>
  <c r="S47" i="22"/>
  <c r="R47" i="22"/>
  <c r="P47" i="22"/>
  <c r="J47" i="22"/>
  <c r="S46" i="22"/>
  <c r="R46" i="22"/>
  <c r="P46" i="22"/>
  <c r="J46" i="22"/>
  <c r="S45" i="22"/>
  <c r="R45" i="22"/>
  <c r="P45" i="22"/>
  <c r="J45" i="22"/>
  <c r="O39" i="22"/>
  <c r="I39" i="22"/>
  <c r="K39" i="22"/>
  <c r="Q39" i="22"/>
  <c r="T39" i="22"/>
  <c r="S39" i="22"/>
  <c r="R39" i="22"/>
  <c r="P39" i="22"/>
  <c r="J39" i="22"/>
  <c r="A10" i="22"/>
  <c r="A11" i="22"/>
  <c r="A12" i="22"/>
  <c r="A13" i="22"/>
  <c r="A14" i="22"/>
  <c r="A15" i="22"/>
  <c r="A16" i="22"/>
  <c r="A17" i="22"/>
  <c r="A18" i="22"/>
  <c r="A19" i="22"/>
  <c r="A20" i="22"/>
  <c r="A22" i="22"/>
  <c r="A23" i="22"/>
  <c r="A24" i="22"/>
  <c r="A25" i="22"/>
  <c r="A26" i="22"/>
  <c r="A21" i="22"/>
  <c r="A28" i="22"/>
  <c r="A29" i="22"/>
  <c r="A30" i="22"/>
  <c r="A31" i="22"/>
  <c r="A32" i="22"/>
  <c r="A33" i="22"/>
  <c r="A34" i="22"/>
  <c r="A35" i="22"/>
  <c r="A36" i="22"/>
  <c r="A37" i="22"/>
  <c r="A38" i="22"/>
  <c r="A39" i="22"/>
  <c r="O38" i="22"/>
  <c r="I38" i="22"/>
  <c r="K38" i="22"/>
  <c r="Q38" i="22"/>
  <c r="T38" i="22"/>
  <c r="S38" i="22"/>
  <c r="R38" i="22"/>
  <c r="P38" i="22"/>
  <c r="J38" i="22"/>
  <c r="O37" i="22"/>
  <c r="I37" i="22"/>
  <c r="K37" i="22"/>
  <c r="Q37" i="22"/>
  <c r="T37" i="22"/>
  <c r="S37" i="22"/>
  <c r="R37" i="22"/>
  <c r="P37" i="22"/>
  <c r="J37" i="22"/>
  <c r="O36" i="22"/>
  <c r="I36" i="22"/>
  <c r="K36" i="22"/>
  <c r="Q36" i="22"/>
  <c r="T36" i="22"/>
  <c r="S36" i="22"/>
  <c r="R36" i="22"/>
  <c r="P36" i="22"/>
  <c r="J36" i="22"/>
  <c r="O35" i="22"/>
  <c r="I35" i="22"/>
  <c r="K35" i="22"/>
  <c r="Q35" i="22"/>
  <c r="T35" i="22"/>
  <c r="S35" i="22"/>
  <c r="R35" i="22"/>
  <c r="P35" i="22"/>
  <c r="J35" i="22"/>
  <c r="O34" i="22"/>
  <c r="I34" i="22"/>
  <c r="K34" i="22"/>
  <c r="Q34" i="22"/>
  <c r="T34" i="22"/>
  <c r="S34" i="22"/>
  <c r="R34" i="22"/>
  <c r="P34" i="22"/>
  <c r="J34" i="22"/>
  <c r="O33" i="22"/>
  <c r="I33" i="22"/>
  <c r="K33" i="22"/>
  <c r="Q33" i="22"/>
  <c r="T33" i="22"/>
  <c r="S33" i="22"/>
  <c r="R33" i="22"/>
  <c r="P33" i="22"/>
  <c r="J33" i="22"/>
  <c r="O32" i="22"/>
  <c r="I32" i="22"/>
  <c r="K32" i="22"/>
  <c r="Q32" i="22"/>
  <c r="T32" i="22"/>
  <c r="S32" i="22"/>
  <c r="R32" i="22"/>
  <c r="P32" i="22"/>
  <c r="J32" i="22"/>
  <c r="O31" i="22"/>
  <c r="I31" i="22"/>
  <c r="K31" i="22"/>
  <c r="Q31" i="22"/>
  <c r="T31" i="22"/>
  <c r="S31" i="22"/>
  <c r="R31" i="22"/>
  <c r="P31" i="22"/>
  <c r="J31" i="22"/>
  <c r="O30" i="22"/>
  <c r="I30" i="22"/>
  <c r="K30" i="22"/>
  <c r="Q30" i="22"/>
  <c r="T30" i="22"/>
  <c r="S30" i="22"/>
  <c r="R30" i="22"/>
  <c r="P30" i="22"/>
  <c r="J30" i="22"/>
  <c r="O29" i="22"/>
  <c r="I29" i="22"/>
  <c r="K29" i="22"/>
  <c r="Q29" i="22"/>
  <c r="T29" i="22"/>
  <c r="S29" i="22"/>
  <c r="R29" i="22"/>
  <c r="P29" i="22"/>
  <c r="J29" i="22"/>
  <c r="O28" i="22"/>
  <c r="I28" i="22"/>
  <c r="K28" i="22"/>
  <c r="Q28" i="22"/>
  <c r="T28" i="22"/>
  <c r="S28" i="22"/>
  <c r="R28" i="22"/>
  <c r="P28" i="22"/>
  <c r="J28" i="22"/>
  <c r="S21" i="22"/>
  <c r="R21" i="22"/>
  <c r="P21" i="22"/>
  <c r="J21" i="22"/>
  <c r="S26" i="22"/>
  <c r="R26" i="22"/>
  <c r="P26" i="22"/>
  <c r="J26" i="22"/>
  <c r="O25" i="22"/>
  <c r="I25" i="22"/>
  <c r="K25" i="22"/>
  <c r="Q25" i="22"/>
  <c r="T25" i="22"/>
  <c r="S25" i="22"/>
  <c r="R25" i="22"/>
  <c r="P25" i="22"/>
  <c r="J25" i="22"/>
  <c r="S24" i="22"/>
  <c r="R24" i="22"/>
  <c r="P24" i="22"/>
  <c r="J24" i="22"/>
  <c r="S23" i="22"/>
  <c r="R23" i="22"/>
  <c r="P23" i="22"/>
  <c r="J23" i="22"/>
  <c r="S22" i="22"/>
  <c r="R22" i="22"/>
  <c r="P22" i="22"/>
  <c r="J22" i="22"/>
  <c r="S20" i="22"/>
  <c r="R20" i="22"/>
  <c r="P20" i="22"/>
  <c r="J20" i="22"/>
  <c r="S19" i="22"/>
  <c r="R19" i="22"/>
  <c r="P19" i="22"/>
  <c r="J19" i="22"/>
  <c r="S18" i="22"/>
  <c r="R18" i="22"/>
  <c r="P18" i="22"/>
  <c r="J18" i="22"/>
  <c r="S17" i="22"/>
  <c r="R17" i="22"/>
  <c r="P17" i="22"/>
  <c r="J17" i="22"/>
  <c r="S16" i="22"/>
  <c r="R16" i="22"/>
  <c r="P16" i="22"/>
  <c r="J16" i="22"/>
  <c r="S15" i="22"/>
  <c r="R15" i="22"/>
  <c r="P15" i="22"/>
  <c r="J15" i="22"/>
  <c r="S14" i="22"/>
  <c r="R14" i="22"/>
  <c r="P14" i="22"/>
  <c r="J14" i="22"/>
  <c r="S13" i="22"/>
  <c r="R13" i="22"/>
  <c r="P13" i="22"/>
  <c r="J13" i="22"/>
  <c r="S12" i="22"/>
  <c r="R12" i="22"/>
  <c r="P12" i="22"/>
  <c r="J12" i="22"/>
  <c r="S11" i="22"/>
  <c r="R11" i="22"/>
  <c r="P11" i="22"/>
  <c r="J11" i="22"/>
  <c r="S10" i="22"/>
  <c r="R10" i="22"/>
  <c r="P10" i="22"/>
  <c r="J10" i="22"/>
  <c r="S9" i="22"/>
  <c r="R9" i="22"/>
  <c r="P9" i="22"/>
  <c r="J9" i="22"/>
  <c r="O6" i="22"/>
  <c r="S165" i="21"/>
  <c r="M111" i="21"/>
  <c r="N111" i="21"/>
  <c r="O165" i="21"/>
  <c r="G111" i="21"/>
  <c r="H111" i="21"/>
  <c r="I165" i="21"/>
  <c r="R165" i="21"/>
  <c r="P165" i="21"/>
  <c r="J165" i="21"/>
  <c r="A152" i="21"/>
  <c r="A153" i="21"/>
  <c r="A154" i="21"/>
  <c r="A155" i="21"/>
  <c r="A156" i="21"/>
  <c r="A157" i="21"/>
  <c r="A158" i="21"/>
  <c r="A159" i="21"/>
  <c r="A160" i="21"/>
  <c r="A161" i="21"/>
  <c r="A162" i="21"/>
  <c r="A163" i="21"/>
  <c r="A164" i="21"/>
  <c r="A165" i="21"/>
  <c r="S164" i="21"/>
  <c r="O164" i="21"/>
  <c r="I164" i="21"/>
  <c r="R164" i="21"/>
  <c r="P164" i="21"/>
  <c r="J164" i="21"/>
  <c r="S163" i="21"/>
  <c r="O163" i="21"/>
  <c r="I163" i="21"/>
  <c r="R163" i="21"/>
  <c r="P163" i="21"/>
  <c r="J163" i="21"/>
  <c r="S162" i="21"/>
  <c r="O162" i="21"/>
  <c r="I162" i="21"/>
  <c r="R162" i="21"/>
  <c r="P162" i="21"/>
  <c r="J162" i="21"/>
  <c r="S161" i="21"/>
  <c r="O161" i="21"/>
  <c r="I161" i="21"/>
  <c r="R161" i="21"/>
  <c r="P161" i="21"/>
  <c r="J161" i="21"/>
  <c r="S160" i="21"/>
  <c r="O160" i="21"/>
  <c r="I160" i="21"/>
  <c r="R160" i="21"/>
  <c r="P160" i="21"/>
  <c r="J160" i="21"/>
  <c r="S159" i="21"/>
  <c r="O159" i="21"/>
  <c r="I159" i="21"/>
  <c r="R159" i="21"/>
  <c r="P159" i="21"/>
  <c r="J159" i="21"/>
  <c r="S158" i="21"/>
  <c r="O158" i="21"/>
  <c r="I158" i="21"/>
  <c r="R158" i="21"/>
  <c r="P158" i="21"/>
  <c r="J158" i="21"/>
  <c r="S157" i="21"/>
  <c r="O157" i="21"/>
  <c r="I157" i="21"/>
  <c r="R157" i="21"/>
  <c r="P157" i="21"/>
  <c r="J157" i="21"/>
  <c r="S156" i="21"/>
  <c r="O156" i="21"/>
  <c r="I156" i="21"/>
  <c r="R156" i="21"/>
  <c r="P156" i="21"/>
  <c r="J156" i="21"/>
  <c r="S155" i="21"/>
  <c r="O155" i="21"/>
  <c r="I155" i="21"/>
  <c r="R155" i="21"/>
  <c r="P155" i="21"/>
  <c r="J155" i="21"/>
  <c r="S154" i="21"/>
  <c r="O154" i="21"/>
  <c r="I154" i="21"/>
  <c r="R154" i="21"/>
  <c r="P154" i="21"/>
  <c r="J154" i="21"/>
  <c r="S153" i="21"/>
  <c r="O153" i="21"/>
  <c r="I153" i="21"/>
  <c r="R153" i="21"/>
  <c r="P153" i="21"/>
  <c r="J153" i="21"/>
  <c r="S152" i="21"/>
  <c r="O152" i="21"/>
  <c r="I152" i="21"/>
  <c r="R152" i="21"/>
  <c r="P152" i="21"/>
  <c r="J152" i="21"/>
  <c r="S151" i="21"/>
  <c r="O151" i="21"/>
  <c r="I151" i="21"/>
  <c r="R151" i="21"/>
  <c r="P151" i="21"/>
  <c r="J151" i="21"/>
  <c r="S149" i="21"/>
  <c r="O149" i="21"/>
  <c r="I149" i="21"/>
  <c r="R149" i="21"/>
  <c r="P149" i="21"/>
  <c r="J149" i="21"/>
  <c r="A136" i="21"/>
  <c r="A137" i="21"/>
  <c r="A138" i="21"/>
  <c r="A139" i="21"/>
  <c r="A140" i="21"/>
  <c r="A141" i="21"/>
  <c r="A142" i="21"/>
  <c r="A143" i="21"/>
  <c r="A144" i="21"/>
  <c r="A145" i="21"/>
  <c r="A146" i="21"/>
  <c r="A147" i="21"/>
  <c r="A148" i="21"/>
  <c r="A149" i="21"/>
  <c r="S148" i="21"/>
  <c r="O148" i="21"/>
  <c r="I148" i="21"/>
  <c r="R148" i="21"/>
  <c r="P148" i="21"/>
  <c r="J148" i="21"/>
  <c r="S147" i="21"/>
  <c r="O147" i="21"/>
  <c r="I147" i="21"/>
  <c r="R147" i="21"/>
  <c r="P147" i="21"/>
  <c r="J147" i="21"/>
  <c r="S146" i="21"/>
  <c r="O146" i="21"/>
  <c r="I146" i="21"/>
  <c r="R146" i="21"/>
  <c r="P146" i="21"/>
  <c r="J146" i="21"/>
  <c r="S145" i="21"/>
  <c r="O145" i="21"/>
  <c r="I145" i="21"/>
  <c r="R145" i="21"/>
  <c r="P145" i="21"/>
  <c r="J145" i="21"/>
  <c r="S144" i="21"/>
  <c r="O144" i="21"/>
  <c r="I144" i="21"/>
  <c r="R144" i="21"/>
  <c r="P144" i="21"/>
  <c r="J144" i="21"/>
  <c r="S143" i="21"/>
  <c r="O143" i="21"/>
  <c r="I143" i="21"/>
  <c r="R143" i="21"/>
  <c r="P143" i="21"/>
  <c r="J143" i="21"/>
  <c r="S142" i="21"/>
  <c r="O142" i="21"/>
  <c r="I142" i="21"/>
  <c r="R142" i="21"/>
  <c r="P142" i="21"/>
  <c r="J142" i="21"/>
  <c r="S141" i="21"/>
  <c r="O141" i="21"/>
  <c r="I141" i="21"/>
  <c r="R141" i="21"/>
  <c r="P141" i="21"/>
  <c r="J141" i="21"/>
  <c r="S140" i="21"/>
  <c r="O140" i="21"/>
  <c r="I140" i="21"/>
  <c r="R140" i="21"/>
  <c r="P140" i="21"/>
  <c r="J140" i="21"/>
  <c r="S139" i="21"/>
  <c r="O139" i="21"/>
  <c r="I139" i="21"/>
  <c r="R139" i="21"/>
  <c r="P139" i="21"/>
  <c r="J139" i="21"/>
  <c r="S138" i="21"/>
  <c r="O138" i="21"/>
  <c r="I138" i="21"/>
  <c r="R138" i="21"/>
  <c r="P138" i="21"/>
  <c r="J138" i="21"/>
  <c r="S137" i="21"/>
  <c r="O137" i="21"/>
  <c r="I137" i="21"/>
  <c r="R137" i="21"/>
  <c r="P137" i="21"/>
  <c r="J137" i="21"/>
  <c r="S136" i="21"/>
  <c r="O136" i="21"/>
  <c r="I136" i="21"/>
  <c r="R136" i="21"/>
  <c r="P136" i="21"/>
  <c r="J136" i="21"/>
  <c r="S135" i="21"/>
  <c r="O135" i="21"/>
  <c r="I135" i="21"/>
  <c r="R135" i="21"/>
  <c r="P135" i="21"/>
  <c r="J135" i="21"/>
  <c r="S133" i="21"/>
  <c r="O133" i="21"/>
  <c r="I133" i="21"/>
  <c r="R133" i="21"/>
  <c r="P133" i="21"/>
  <c r="J133" i="21"/>
  <c r="A115" i="21"/>
  <c r="A116" i="21"/>
  <c r="A117" i="21"/>
  <c r="A118" i="21"/>
  <c r="A119" i="21"/>
  <c r="A120" i="21"/>
  <c r="A121" i="21"/>
  <c r="A122" i="21"/>
  <c r="A123" i="21"/>
  <c r="A124" i="21"/>
  <c r="A125" i="21"/>
  <c r="A126" i="21"/>
  <c r="A127" i="21"/>
  <c r="A128" i="21"/>
  <c r="A129" i="21"/>
  <c r="A130" i="21"/>
  <c r="A131" i="21"/>
  <c r="A132" i="21"/>
  <c r="A133" i="21"/>
  <c r="S132" i="21"/>
  <c r="O132" i="21"/>
  <c r="I132" i="21"/>
  <c r="R132" i="21"/>
  <c r="P132" i="21"/>
  <c r="J132" i="21"/>
  <c r="S131" i="21"/>
  <c r="O131" i="21"/>
  <c r="I131" i="21"/>
  <c r="R131" i="21"/>
  <c r="P131" i="21"/>
  <c r="J131" i="21"/>
  <c r="S130" i="21"/>
  <c r="O130" i="21"/>
  <c r="I130" i="21"/>
  <c r="R130" i="21"/>
  <c r="P130" i="21"/>
  <c r="J130" i="21"/>
  <c r="S129" i="21"/>
  <c r="O129" i="21"/>
  <c r="I129" i="21"/>
  <c r="R129" i="21"/>
  <c r="P129" i="21"/>
  <c r="J129" i="21"/>
  <c r="S128" i="21"/>
  <c r="O128" i="21"/>
  <c r="I128" i="21"/>
  <c r="R128" i="21"/>
  <c r="P128" i="21"/>
  <c r="J128" i="21"/>
  <c r="S127" i="21"/>
  <c r="O127" i="21"/>
  <c r="I127" i="21"/>
  <c r="R127" i="21"/>
  <c r="P127" i="21"/>
  <c r="J127" i="21"/>
  <c r="S126" i="21"/>
  <c r="O126" i="21"/>
  <c r="I126" i="21"/>
  <c r="R126" i="21"/>
  <c r="P126" i="21"/>
  <c r="J126" i="21"/>
  <c r="S125" i="21"/>
  <c r="O125" i="21"/>
  <c r="I125" i="21"/>
  <c r="R125" i="21"/>
  <c r="P125" i="21"/>
  <c r="J125" i="21"/>
  <c r="S124" i="21"/>
  <c r="O124" i="21"/>
  <c r="I124" i="21"/>
  <c r="R124" i="21"/>
  <c r="P124" i="21"/>
  <c r="J124" i="21"/>
  <c r="S123" i="21"/>
  <c r="O123" i="21"/>
  <c r="I123" i="21"/>
  <c r="R123" i="21"/>
  <c r="P123" i="21"/>
  <c r="J123" i="21"/>
  <c r="S122" i="21"/>
  <c r="O122" i="21"/>
  <c r="I122" i="21"/>
  <c r="R122" i="21"/>
  <c r="P122" i="21"/>
  <c r="J122" i="21"/>
  <c r="S121" i="21"/>
  <c r="O121" i="21"/>
  <c r="I121" i="21"/>
  <c r="R121" i="21"/>
  <c r="P121" i="21"/>
  <c r="J121" i="21"/>
  <c r="S120" i="21"/>
  <c r="O120" i="21"/>
  <c r="I120" i="21"/>
  <c r="R120" i="21"/>
  <c r="P120" i="21"/>
  <c r="J120" i="21"/>
  <c r="S119" i="21"/>
  <c r="O119" i="21"/>
  <c r="I119" i="21"/>
  <c r="R119" i="21"/>
  <c r="P119" i="21"/>
  <c r="J119" i="21"/>
  <c r="S118" i="21"/>
  <c r="O118" i="21"/>
  <c r="I118" i="21"/>
  <c r="R118" i="21"/>
  <c r="P118" i="21"/>
  <c r="J118" i="21"/>
  <c r="S117" i="21"/>
  <c r="O117" i="21"/>
  <c r="I117" i="21"/>
  <c r="R117" i="21"/>
  <c r="P117" i="21"/>
  <c r="J117" i="21"/>
  <c r="S116" i="21"/>
  <c r="O116" i="21"/>
  <c r="I116" i="21"/>
  <c r="R116" i="21"/>
  <c r="P116" i="21"/>
  <c r="J116" i="21"/>
  <c r="S115" i="21"/>
  <c r="O115" i="21"/>
  <c r="I115" i="21"/>
  <c r="R115" i="21"/>
  <c r="P115" i="21"/>
  <c r="J115" i="21"/>
  <c r="S114" i="21"/>
  <c r="O114" i="21"/>
  <c r="I114" i="21"/>
  <c r="R114" i="21"/>
  <c r="P114" i="21"/>
  <c r="J114" i="21"/>
  <c r="S108" i="21"/>
  <c r="M76" i="21"/>
  <c r="N76" i="21"/>
  <c r="O108" i="21"/>
  <c r="G76" i="21"/>
  <c r="H76" i="21"/>
  <c r="I108" i="21"/>
  <c r="R108" i="21"/>
  <c r="P108" i="21"/>
  <c r="J108"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S107" i="21"/>
  <c r="O107" i="21"/>
  <c r="I107" i="21"/>
  <c r="R107" i="21"/>
  <c r="P107" i="21"/>
  <c r="J107" i="21"/>
  <c r="S106" i="21"/>
  <c r="O106" i="21"/>
  <c r="I106" i="21"/>
  <c r="R106" i="21"/>
  <c r="P106" i="21"/>
  <c r="J106" i="21"/>
  <c r="S105" i="21"/>
  <c r="O105" i="21"/>
  <c r="I105" i="21"/>
  <c r="R105" i="21"/>
  <c r="P105" i="21"/>
  <c r="J105" i="21"/>
  <c r="S104" i="21"/>
  <c r="O104" i="21"/>
  <c r="I104" i="21"/>
  <c r="R104" i="21"/>
  <c r="P104" i="21"/>
  <c r="J104" i="21"/>
  <c r="S103" i="21"/>
  <c r="O103" i="21"/>
  <c r="I103" i="21"/>
  <c r="R103" i="21"/>
  <c r="P103" i="21"/>
  <c r="J103" i="21"/>
  <c r="S102" i="21"/>
  <c r="O102" i="21"/>
  <c r="I102" i="21"/>
  <c r="R102" i="21"/>
  <c r="P102" i="21"/>
  <c r="J102" i="21"/>
  <c r="S101" i="21"/>
  <c r="O101" i="21"/>
  <c r="I101" i="21"/>
  <c r="R101" i="21"/>
  <c r="P101" i="21"/>
  <c r="J101" i="21"/>
  <c r="S100" i="21"/>
  <c r="O100" i="21"/>
  <c r="I100" i="21"/>
  <c r="R100" i="21"/>
  <c r="P100" i="21"/>
  <c r="J100" i="21"/>
  <c r="S99" i="21"/>
  <c r="O99" i="21"/>
  <c r="I99" i="21"/>
  <c r="R99" i="21"/>
  <c r="P99" i="21"/>
  <c r="J99" i="21"/>
  <c r="S98" i="21"/>
  <c r="O98" i="21"/>
  <c r="I98" i="21"/>
  <c r="R98" i="21"/>
  <c r="P98" i="21"/>
  <c r="J98" i="21"/>
  <c r="S97" i="21"/>
  <c r="O97" i="21"/>
  <c r="I97" i="21"/>
  <c r="R97" i="21"/>
  <c r="P97" i="21"/>
  <c r="J97" i="21"/>
  <c r="S96" i="21"/>
  <c r="O96" i="21"/>
  <c r="I96" i="21"/>
  <c r="R96" i="21"/>
  <c r="P96" i="21"/>
  <c r="J96" i="21"/>
  <c r="S95" i="21"/>
  <c r="O95" i="21"/>
  <c r="I95" i="21"/>
  <c r="R95" i="21"/>
  <c r="P95" i="21"/>
  <c r="J95" i="21"/>
  <c r="S94" i="21"/>
  <c r="O94" i="21"/>
  <c r="I94" i="21"/>
  <c r="R94" i="21"/>
  <c r="P94" i="21"/>
  <c r="J94" i="21"/>
  <c r="S93" i="21"/>
  <c r="O93" i="21"/>
  <c r="I93" i="21"/>
  <c r="R93" i="21"/>
  <c r="P93" i="21"/>
  <c r="J93" i="21"/>
  <c r="S92" i="21"/>
  <c r="O92" i="21"/>
  <c r="I92" i="21"/>
  <c r="R92" i="21"/>
  <c r="P92" i="21"/>
  <c r="J92" i="21"/>
  <c r="S91" i="21"/>
  <c r="O91" i="21"/>
  <c r="I91" i="21"/>
  <c r="R91" i="21"/>
  <c r="P91" i="21"/>
  <c r="J91" i="21"/>
  <c r="S90" i="21"/>
  <c r="O90" i="21"/>
  <c r="I90" i="21"/>
  <c r="R90" i="21"/>
  <c r="P90" i="21"/>
  <c r="J90" i="21"/>
  <c r="S89" i="21"/>
  <c r="O89" i="21"/>
  <c r="I89" i="21"/>
  <c r="R89" i="21"/>
  <c r="P89" i="21"/>
  <c r="J89" i="21"/>
  <c r="S88" i="21"/>
  <c r="O88" i="21"/>
  <c r="I88" i="21"/>
  <c r="R88" i="21"/>
  <c r="P88" i="21"/>
  <c r="J88" i="21"/>
  <c r="S87" i="21"/>
  <c r="O87" i="21"/>
  <c r="I87" i="21"/>
  <c r="R87" i="21"/>
  <c r="P87" i="21"/>
  <c r="J87" i="21"/>
  <c r="S86" i="21"/>
  <c r="O86" i="21"/>
  <c r="I86" i="21"/>
  <c r="R86" i="21"/>
  <c r="P86" i="21"/>
  <c r="J86" i="21"/>
  <c r="S85" i="21"/>
  <c r="O85" i="21"/>
  <c r="I85" i="21"/>
  <c r="R85" i="21"/>
  <c r="P85" i="21"/>
  <c r="J85" i="21"/>
  <c r="S84" i="21"/>
  <c r="O84" i="21"/>
  <c r="I84" i="21"/>
  <c r="R84" i="21"/>
  <c r="P84" i="21"/>
  <c r="J84" i="21"/>
  <c r="S83" i="21"/>
  <c r="O83" i="21"/>
  <c r="I83" i="21"/>
  <c r="R83" i="21"/>
  <c r="P83" i="21"/>
  <c r="J83" i="21"/>
  <c r="S82" i="21"/>
  <c r="O82" i="21"/>
  <c r="I82" i="21"/>
  <c r="R82" i="21"/>
  <c r="P82" i="21"/>
  <c r="J82" i="21"/>
  <c r="S81" i="21"/>
  <c r="O81" i="21"/>
  <c r="I81" i="21"/>
  <c r="R81" i="21"/>
  <c r="P81" i="21"/>
  <c r="J81" i="21"/>
  <c r="S80" i="21"/>
  <c r="O80" i="21"/>
  <c r="I80" i="21"/>
  <c r="R80" i="21"/>
  <c r="P80" i="21"/>
  <c r="J80" i="21"/>
  <c r="S79" i="21"/>
  <c r="O79" i="21"/>
  <c r="I79" i="21"/>
  <c r="R79" i="21"/>
  <c r="P79" i="21"/>
  <c r="J79" i="21"/>
  <c r="M41" i="21"/>
  <c r="N41" i="21"/>
  <c r="O73" i="21"/>
  <c r="G41" i="21"/>
  <c r="H41" i="21"/>
  <c r="I73" i="21"/>
  <c r="Q73" i="21"/>
  <c r="T73" i="21"/>
  <c r="S73" i="21"/>
  <c r="R73" i="21"/>
  <c r="P73" i="21"/>
  <c r="K73" i="21"/>
  <c r="J73"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O72" i="21"/>
  <c r="I72" i="21"/>
  <c r="Q72" i="21"/>
  <c r="T72" i="21"/>
  <c r="S72" i="21"/>
  <c r="R72" i="21"/>
  <c r="P72" i="21"/>
  <c r="K72" i="21"/>
  <c r="J72" i="21"/>
  <c r="O71" i="21"/>
  <c r="I71" i="21"/>
  <c r="Q71" i="21"/>
  <c r="T71" i="21"/>
  <c r="S71" i="21"/>
  <c r="R71" i="21"/>
  <c r="P71" i="21"/>
  <c r="K71" i="21"/>
  <c r="J71" i="21"/>
  <c r="O70" i="21"/>
  <c r="I70" i="21"/>
  <c r="Q70" i="21"/>
  <c r="T70" i="21"/>
  <c r="S70" i="21"/>
  <c r="R70" i="21"/>
  <c r="P70" i="21"/>
  <c r="K70" i="21"/>
  <c r="J70" i="21"/>
  <c r="O69" i="21"/>
  <c r="I69" i="21"/>
  <c r="Q69" i="21"/>
  <c r="T69" i="21"/>
  <c r="S69" i="21"/>
  <c r="R69" i="21"/>
  <c r="P69" i="21"/>
  <c r="K69" i="21"/>
  <c r="J69" i="21"/>
  <c r="O68" i="21"/>
  <c r="I68" i="21"/>
  <c r="Q68" i="21"/>
  <c r="T68" i="21"/>
  <c r="S68" i="21"/>
  <c r="R68" i="21"/>
  <c r="P68" i="21"/>
  <c r="K68" i="21"/>
  <c r="J68" i="21"/>
  <c r="O67" i="21"/>
  <c r="I67" i="21"/>
  <c r="Q67" i="21"/>
  <c r="T67" i="21"/>
  <c r="S67" i="21"/>
  <c r="R67" i="21"/>
  <c r="P67" i="21"/>
  <c r="K67" i="21"/>
  <c r="J67" i="21"/>
  <c r="O66" i="21"/>
  <c r="I66" i="21"/>
  <c r="Q66" i="21"/>
  <c r="T66" i="21"/>
  <c r="S66" i="21"/>
  <c r="R66" i="21"/>
  <c r="P66" i="21"/>
  <c r="K66" i="21"/>
  <c r="J66" i="21"/>
  <c r="O65" i="21"/>
  <c r="I65" i="21"/>
  <c r="Q65" i="21"/>
  <c r="T65" i="21"/>
  <c r="S65" i="21"/>
  <c r="R65" i="21"/>
  <c r="P65" i="21"/>
  <c r="K65" i="21"/>
  <c r="J65" i="21"/>
  <c r="O64" i="21"/>
  <c r="I64" i="21"/>
  <c r="Q64" i="21"/>
  <c r="T64" i="21"/>
  <c r="S64" i="21"/>
  <c r="R64" i="21"/>
  <c r="P64" i="21"/>
  <c r="K64" i="21"/>
  <c r="J64" i="21"/>
  <c r="O63" i="21"/>
  <c r="I63" i="21"/>
  <c r="Q63" i="21"/>
  <c r="T63" i="21"/>
  <c r="S63" i="21"/>
  <c r="R63" i="21"/>
  <c r="P63" i="21"/>
  <c r="K63" i="21"/>
  <c r="J63" i="21"/>
  <c r="O62" i="21"/>
  <c r="I62" i="21"/>
  <c r="Q62" i="21"/>
  <c r="T62" i="21"/>
  <c r="S62" i="21"/>
  <c r="R62" i="21"/>
  <c r="P62" i="21"/>
  <c r="K62" i="21"/>
  <c r="J62" i="21"/>
  <c r="O61" i="21"/>
  <c r="I61" i="21"/>
  <c r="Q61" i="21"/>
  <c r="T61" i="21"/>
  <c r="S61" i="21"/>
  <c r="R61" i="21"/>
  <c r="P61" i="21"/>
  <c r="K61" i="21"/>
  <c r="J61" i="21"/>
  <c r="O60" i="21"/>
  <c r="I60" i="21"/>
  <c r="Q60" i="21"/>
  <c r="T60" i="21"/>
  <c r="S60" i="21"/>
  <c r="R60" i="21"/>
  <c r="P60" i="21"/>
  <c r="K60" i="21"/>
  <c r="J60" i="21"/>
  <c r="O59" i="21"/>
  <c r="I59" i="21"/>
  <c r="Q59" i="21"/>
  <c r="T59" i="21"/>
  <c r="S59" i="21"/>
  <c r="R59" i="21"/>
  <c r="P59" i="21"/>
  <c r="K59" i="21"/>
  <c r="J59" i="21"/>
  <c r="O58" i="21"/>
  <c r="I58" i="21"/>
  <c r="Q58" i="21"/>
  <c r="T58" i="21"/>
  <c r="S58" i="21"/>
  <c r="R58" i="21"/>
  <c r="P58" i="21"/>
  <c r="K58" i="21"/>
  <c r="J58" i="21"/>
  <c r="O57" i="21"/>
  <c r="I57" i="21"/>
  <c r="Q57" i="21"/>
  <c r="T57" i="21"/>
  <c r="S57" i="21"/>
  <c r="R57" i="21"/>
  <c r="P57" i="21"/>
  <c r="K57" i="21"/>
  <c r="J57" i="21"/>
  <c r="O56" i="21"/>
  <c r="I56" i="21"/>
  <c r="Q56" i="21"/>
  <c r="T56" i="21"/>
  <c r="S56" i="21"/>
  <c r="R56" i="21"/>
  <c r="P56" i="21"/>
  <c r="K56" i="21"/>
  <c r="J56" i="21"/>
  <c r="O55" i="21"/>
  <c r="I55" i="21"/>
  <c r="Q55" i="21"/>
  <c r="T55" i="21"/>
  <c r="S55" i="21"/>
  <c r="R55" i="21"/>
  <c r="P55" i="21"/>
  <c r="K55" i="21"/>
  <c r="J55" i="21"/>
  <c r="O54" i="21"/>
  <c r="I54" i="21"/>
  <c r="Q54" i="21"/>
  <c r="T54" i="21"/>
  <c r="S54" i="21"/>
  <c r="R54" i="21"/>
  <c r="P54" i="21"/>
  <c r="K54" i="21"/>
  <c r="J54" i="21"/>
  <c r="O53" i="21"/>
  <c r="I53" i="21"/>
  <c r="Q53" i="21"/>
  <c r="T53" i="21"/>
  <c r="S53" i="21"/>
  <c r="R53" i="21"/>
  <c r="P53" i="21"/>
  <c r="K53" i="21"/>
  <c r="J53" i="21"/>
  <c r="O52" i="21"/>
  <c r="I52" i="21"/>
  <c r="Q52" i="21"/>
  <c r="T52" i="21"/>
  <c r="S52" i="21"/>
  <c r="R52" i="21"/>
  <c r="P52" i="21"/>
  <c r="K52" i="21"/>
  <c r="J52" i="21"/>
  <c r="O51" i="21"/>
  <c r="I51" i="21"/>
  <c r="Q51" i="21"/>
  <c r="T51" i="21"/>
  <c r="S51" i="21"/>
  <c r="R51" i="21"/>
  <c r="P51" i="21"/>
  <c r="K51" i="21"/>
  <c r="J51" i="21"/>
  <c r="S50" i="21"/>
  <c r="R50" i="21"/>
  <c r="P50" i="21"/>
  <c r="J50" i="21"/>
  <c r="O49" i="21"/>
  <c r="I49" i="21"/>
  <c r="Q49" i="21"/>
  <c r="K49" i="21"/>
  <c r="T49" i="21"/>
  <c r="S49" i="21"/>
  <c r="R49" i="21"/>
  <c r="P49" i="21"/>
  <c r="J49" i="21"/>
  <c r="O48" i="21"/>
  <c r="I48" i="21"/>
  <c r="Q48" i="21"/>
  <c r="K48" i="21"/>
  <c r="T48" i="21"/>
  <c r="S48" i="21"/>
  <c r="R48" i="21"/>
  <c r="P48" i="21"/>
  <c r="J48" i="21"/>
  <c r="O47" i="21"/>
  <c r="I47" i="21"/>
  <c r="Q47" i="21"/>
  <c r="K47" i="21"/>
  <c r="T47" i="21"/>
  <c r="S47" i="21"/>
  <c r="R47" i="21"/>
  <c r="P47" i="21"/>
  <c r="J47" i="21"/>
  <c r="S46" i="21"/>
  <c r="R46" i="21"/>
  <c r="P46" i="21"/>
  <c r="J46" i="21"/>
  <c r="S45" i="21"/>
  <c r="R45" i="21"/>
  <c r="P45" i="21"/>
  <c r="J45" i="21"/>
  <c r="S44" i="21"/>
  <c r="R44" i="21"/>
  <c r="P44" i="21"/>
  <c r="J44" i="21"/>
  <c r="N6" i="21"/>
  <c r="O38" i="21"/>
  <c r="H6" i="21"/>
  <c r="I38" i="21"/>
  <c r="K38" i="21"/>
  <c r="Q38" i="21"/>
  <c r="T38" i="21"/>
  <c r="S38" i="21"/>
  <c r="R38" i="21"/>
  <c r="P38" i="21"/>
  <c r="J38"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O37" i="21"/>
  <c r="I37" i="21"/>
  <c r="K37" i="21"/>
  <c r="Q37" i="21"/>
  <c r="T37" i="21"/>
  <c r="S37" i="21"/>
  <c r="R37" i="21"/>
  <c r="P37" i="21"/>
  <c r="J37" i="21"/>
  <c r="O36" i="21"/>
  <c r="I36" i="21"/>
  <c r="K36" i="21"/>
  <c r="Q36" i="21"/>
  <c r="T36" i="21"/>
  <c r="S36" i="21"/>
  <c r="R36" i="21"/>
  <c r="P36" i="21"/>
  <c r="J36" i="21"/>
  <c r="O35" i="21"/>
  <c r="I35" i="21"/>
  <c r="K35" i="21"/>
  <c r="Q35" i="21"/>
  <c r="T35" i="21"/>
  <c r="S35" i="21"/>
  <c r="R35" i="21"/>
  <c r="P35" i="21"/>
  <c r="J35" i="21"/>
  <c r="O34" i="21"/>
  <c r="I34" i="21"/>
  <c r="K34" i="21"/>
  <c r="Q34" i="21"/>
  <c r="T34" i="21"/>
  <c r="S34" i="21"/>
  <c r="R34" i="21"/>
  <c r="P34" i="21"/>
  <c r="J34" i="21"/>
  <c r="O33" i="21"/>
  <c r="I33" i="21"/>
  <c r="K33" i="21"/>
  <c r="Q33" i="21"/>
  <c r="T33" i="21"/>
  <c r="S33" i="21"/>
  <c r="R33" i="21"/>
  <c r="P33" i="21"/>
  <c r="J33" i="21"/>
  <c r="O32" i="21"/>
  <c r="I32" i="21"/>
  <c r="K32" i="21"/>
  <c r="Q32" i="21"/>
  <c r="T32" i="21"/>
  <c r="S32" i="21"/>
  <c r="R32" i="21"/>
  <c r="P32" i="21"/>
  <c r="J32" i="21"/>
  <c r="O31" i="21"/>
  <c r="I31" i="21"/>
  <c r="K31" i="21"/>
  <c r="Q31" i="21"/>
  <c r="T31" i="21"/>
  <c r="S31" i="21"/>
  <c r="R31" i="21"/>
  <c r="P31" i="21"/>
  <c r="J31" i="21"/>
  <c r="O30" i="21"/>
  <c r="I30" i="21"/>
  <c r="K30" i="21"/>
  <c r="Q30" i="21"/>
  <c r="T30" i="21"/>
  <c r="S30" i="21"/>
  <c r="R30" i="21"/>
  <c r="P30" i="21"/>
  <c r="J30" i="21"/>
  <c r="O29" i="21"/>
  <c r="I29" i="21"/>
  <c r="K29" i="21"/>
  <c r="Q29" i="21"/>
  <c r="T29" i="21"/>
  <c r="S29" i="21"/>
  <c r="R29" i="21"/>
  <c r="P29" i="21"/>
  <c r="J29" i="21"/>
  <c r="O28" i="21"/>
  <c r="I28" i="21"/>
  <c r="K28" i="21"/>
  <c r="Q28" i="21"/>
  <c r="T28" i="21"/>
  <c r="S28" i="21"/>
  <c r="R28" i="21"/>
  <c r="P28" i="21"/>
  <c r="J28" i="21"/>
  <c r="O27" i="21"/>
  <c r="I27" i="21"/>
  <c r="K27" i="21"/>
  <c r="Q27" i="21"/>
  <c r="T27" i="21"/>
  <c r="S27" i="21"/>
  <c r="R27" i="21"/>
  <c r="P27" i="21"/>
  <c r="J27" i="21"/>
  <c r="O26" i="21"/>
  <c r="I26" i="21"/>
  <c r="K26" i="21"/>
  <c r="Q26" i="21"/>
  <c r="T26" i="21"/>
  <c r="S26" i="21"/>
  <c r="R26" i="21"/>
  <c r="P26" i="21"/>
  <c r="J26" i="21"/>
  <c r="O25" i="21"/>
  <c r="I25" i="21"/>
  <c r="K25" i="21"/>
  <c r="Q25" i="21"/>
  <c r="T25" i="21"/>
  <c r="S25" i="21"/>
  <c r="R25" i="21"/>
  <c r="P25" i="21"/>
  <c r="J25" i="21"/>
  <c r="O24" i="21"/>
  <c r="I24" i="21"/>
  <c r="K24" i="21"/>
  <c r="Q24" i="21"/>
  <c r="T24" i="21"/>
  <c r="S24" i="21"/>
  <c r="R24" i="21"/>
  <c r="P24" i="21"/>
  <c r="J24" i="21"/>
  <c r="O23" i="21"/>
  <c r="I23" i="21"/>
  <c r="K23" i="21"/>
  <c r="Q23" i="21"/>
  <c r="T23" i="21"/>
  <c r="S23" i="21"/>
  <c r="R23" i="21"/>
  <c r="P23" i="21"/>
  <c r="J23" i="21"/>
  <c r="O22" i="21"/>
  <c r="I22" i="21"/>
  <c r="K22" i="21"/>
  <c r="Q22" i="21"/>
  <c r="T22" i="21"/>
  <c r="S22" i="21"/>
  <c r="R22" i="21"/>
  <c r="P22" i="21"/>
  <c r="J22" i="21"/>
  <c r="O21" i="21"/>
  <c r="I21" i="21"/>
  <c r="K21" i="21"/>
  <c r="Q21" i="21"/>
  <c r="T21" i="21"/>
  <c r="S21" i="21"/>
  <c r="R21" i="21"/>
  <c r="P21" i="21"/>
  <c r="J21" i="21"/>
  <c r="O20" i="21"/>
  <c r="I20" i="21"/>
  <c r="K20" i="21"/>
  <c r="Q20" i="21"/>
  <c r="T20" i="21"/>
  <c r="S20" i="21"/>
  <c r="R20" i="21"/>
  <c r="P20" i="21"/>
  <c r="J20" i="21"/>
  <c r="O19" i="21"/>
  <c r="I19" i="21"/>
  <c r="K19" i="21"/>
  <c r="Q19" i="21"/>
  <c r="T19" i="21"/>
  <c r="S19" i="21"/>
  <c r="R19" i="21"/>
  <c r="P19" i="21"/>
  <c r="J19" i="21"/>
  <c r="O18" i="21"/>
  <c r="I18" i="21"/>
  <c r="K18" i="21"/>
  <c r="Q18" i="21"/>
  <c r="T18" i="21"/>
  <c r="S18" i="21"/>
  <c r="R18" i="21"/>
  <c r="P18" i="21"/>
  <c r="J18" i="21"/>
  <c r="O17" i="21"/>
  <c r="I17" i="21"/>
  <c r="K17" i="21"/>
  <c r="Q17" i="21"/>
  <c r="T17" i="21"/>
  <c r="S17" i="21"/>
  <c r="R17" i="21"/>
  <c r="P17" i="21"/>
  <c r="J17" i="21"/>
  <c r="O16" i="21"/>
  <c r="I16" i="21"/>
  <c r="K16" i="21"/>
  <c r="Q16" i="21"/>
  <c r="T16" i="21"/>
  <c r="S16" i="21"/>
  <c r="R16" i="21"/>
  <c r="P16" i="21"/>
  <c r="J16" i="21"/>
  <c r="O15" i="21"/>
  <c r="I15" i="21"/>
  <c r="K15" i="21"/>
  <c r="Q15" i="21"/>
  <c r="T15" i="21"/>
  <c r="S15" i="21"/>
  <c r="R15" i="21"/>
  <c r="P15" i="21"/>
  <c r="J15" i="21"/>
  <c r="O14" i="21"/>
  <c r="I14" i="21"/>
  <c r="K14" i="21"/>
  <c r="Q14" i="21"/>
  <c r="T14" i="21"/>
  <c r="S14" i="21"/>
  <c r="R14" i="21"/>
  <c r="P14" i="21"/>
  <c r="J14" i="21"/>
  <c r="S13" i="21"/>
  <c r="R13" i="21"/>
  <c r="P13" i="21"/>
  <c r="J13" i="21"/>
  <c r="S12" i="21"/>
  <c r="R12" i="21"/>
  <c r="P12" i="21"/>
  <c r="J12" i="21"/>
  <c r="S11" i="21"/>
  <c r="R11" i="21"/>
  <c r="P11" i="21"/>
  <c r="J11" i="21"/>
  <c r="S10" i="21"/>
  <c r="R10" i="21"/>
  <c r="P10" i="21"/>
  <c r="J10" i="21"/>
  <c r="S9" i="21"/>
  <c r="R9" i="21"/>
  <c r="P9" i="21"/>
  <c r="J9" i="21"/>
  <c r="S165" i="19"/>
  <c r="M111" i="19"/>
  <c r="N111" i="19"/>
  <c r="O165" i="19"/>
  <c r="G111" i="19"/>
  <c r="H111" i="19"/>
  <c r="I165" i="19"/>
  <c r="R165" i="19"/>
  <c r="P165" i="19"/>
  <c r="J165" i="19"/>
  <c r="A152" i="19"/>
  <c r="A153" i="19"/>
  <c r="A154" i="19"/>
  <c r="A155" i="19"/>
  <c r="A156" i="19"/>
  <c r="A157" i="19"/>
  <c r="A158" i="19"/>
  <c r="A159" i="19"/>
  <c r="A160" i="19"/>
  <c r="A161" i="19"/>
  <c r="A162" i="19"/>
  <c r="A163" i="19"/>
  <c r="A164" i="19"/>
  <c r="A165" i="19"/>
  <c r="S164" i="19"/>
  <c r="O164" i="19"/>
  <c r="I164" i="19"/>
  <c r="R164" i="19"/>
  <c r="P164" i="19"/>
  <c r="J164" i="19"/>
  <c r="S163" i="19"/>
  <c r="O163" i="19"/>
  <c r="I163" i="19"/>
  <c r="R163" i="19"/>
  <c r="P163" i="19"/>
  <c r="J163" i="19"/>
  <c r="S162" i="19"/>
  <c r="O162" i="19"/>
  <c r="I162" i="19"/>
  <c r="R162" i="19"/>
  <c r="P162" i="19"/>
  <c r="J162" i="19"/>
  <c r="S161" i="19"/>
  <c r="O161" i="19"/>
  <c r="I161" i="19"/>
  <c r="R161" i="19"/>
  <c r="P161" i="19"/>
  <c r="J161" i="19"/>
  <c r="S160" i="19"/>
  <c r="O160" i="19"/>
  <c r="I160" i="19"/>
  <c r="R160" i="19"/>
  <c r="P160" i="19"/>
  <c r="J160" i="19"/>
  <c r="S159" i="19"/>
  <c r="O159" i="19"/>
  <c r="I159" i="19"/>
  <c r="R159" i="19"/>
  <c r="P159" i="19"/>
  <c r="J159" i="19"/>
  <c r="S158" i="19"/>
  <c r="O158" i="19"/>
  <c r="I158" i="19"/>
  <c r="R158" i="19"/>
  <c r="P158" i="19"/>
  <c r="J158" i="19"/>
  <c r="S157" i="19"/>
  <c r="O157" i="19"/>
  <c r="I157" i="19"/>
  <c r="R157" i="19"/>
  <c r="P157" i="19"/>
  <c r="J157" i="19"/>
  <c r="S156" i="19"/>
  <c r="O156" i="19"/>
  <c r="I156" i="19"/>
  <c r="R156" i="19"/>
  <c r="P156" i="19"/>
  <c r="J156" i="19"/>
  <c r="S155" i="19"/>
  <c r="O155" i="19"/>
  <c r="I155" i="19"/>
  <c r="R155" i="19"/>
  <c r="P155" i="19"/>
  <c r="J155" i="19"/>
  <c r="S154" i="19"/>
  <c r="O154" i="19"/>
  <c r="I154" i="19"/>
  <c r="R154" i="19"/>
  <c r="P154" i="19"/>
  <c r="J154" i="19"/>
  <c r="S153" i="19"/>
  <c r="O153" i="19"/>
  <c r="I153" i="19"/>
  <c r="R153" i="19"/>
  <c r="P153" i="19"/>
  <c r="J153" i="19"/>
  <c r="S152" i="19"/>
  <c r="O152" i="19"/>
  <c r="I152" i="19"/>
  <c r="R152" i="19"/>
  <c r="P152" i="19"/>
  <c r="J152" i="19"/>
  <c r="S151" i="19"/>
  <c r="O151" i="19"/>
  <c r="I151" i="19"/>
  <c r="R151" i="19"/>
  <c r="P151" i="19"/>
  <c r="J151" i="19"/>
  <c r="S149" i="19"/>
  <c r="O149" i="19"/>
  <c r="I149" i="19"/>
  <c r="R149" i="19"/>
  <c r="P149" i="19"/>
  <c r="J149" i="19"/>
  <c r="A136" i="19"/>
  <c r="A137" i="19"/>
  <c r="A138" i="19"/>
  <c r="A139" i="19"/>
  <c r="A140" i="19"/>
  <c r="A141" i="19"/>
  <c r="A142" i="19"/>
  <c r="A143" i="19"/>
  <c r="A144" i="19"/>
  <c r="A145" i="19"/>
  <c r="A146" i="19"/>
  <c r="A147" i="19"/>
  <c r="A148" i="19"/>
  <c r="A149" i="19"/>
  <c r="S148" i="19"/>
  <c r="O148" i="19"/>
  <c r="I148" i="19"/>
  <c r="R148" i="19"/>
  <c r="P148" i="19"/>
  <c r="J148" i="19"/>
  <c r="S147" i="19"/>
  <c r="O147" i="19"/>
  <c r="I147" i="19"/>
  <c r="R147" i="19"/>
  <c r="P147" i="19"/>
  <c r="J147" i="19"/>
  <c r="S146" i="19"/>
  <c r="O146" i="19"/>
  <c r="I146" i="19"/>
  <c r="R146" i="19"/>
  <c r="P146" i="19"/>
  <c r="J146" i="19"/>
  <c r="S145" i="19"/>
  <c r="O145" i="19"/>
  <c r="I145" i="19"/>
  <c r="R145" i="19"/>
  <c r="P145" i="19"/>
  <c r="J145" i="19"/>
  <c r="S144" i="19"/>
  <c r="O144" i="19"/>
  <c r="I144" i="19"/>
  <c r="R144" i="19"/>
  <c r="P144" i="19"/>
  <c r="J144" i="19"/>
  <c r="S143" i="19"/>
  <c r="O143" i="19"/>
  <c r="I143" i="19"/>
  <c r="R143" i="19"/>
  <c r="P143" i="19"/>
  <c r="J143" i="19"/>
  <c r="S142" i="19"/>
  <c r="O142" i="19"/>
  <c r="I142" i="19"/>
  <c r="R142" i="19"/>
  <c r="P142" i="19"/>
  <c r="J142" i="19"/>
  <c r="S141" i="19"/>
  <c r="O141" i="19"/>
  <c r="I141" i="19"/>
  <c r="R141" i="19"/>
  <c r="P141" i="19"/>
  <c r="J141" i="19"/>
  <c r="S140" i="19"/>
  <c r="O140" i="19"/>
  <c r="I140" i="19"/>
  <c r="R140" i="19"/>
  <c r="P140" i="19"/>
  <c r="J140" i="19"/>
  <c r="S139" i="19"/>
  <c r="O139" i="19"/>
  <c r="I139" i="19"/>
  <c r="R139" i="19"/>
  <c r="P139" i="19"/>
  <c r="J139" i="19"/>
  <c r="S138" i="19"/>
  <c r="O138" i="19"/>
  <c r="I138" i="19"/>
  <c r="R138" i="19"/>
  <c r="P138" i="19"/>
  <c r="J138" i="19"/>
  <c r="S137" i="19"/>
  <c r="O137" i="19"/>
  <c r="I137" i="19"/>
  <c r="R137" i="19"/>
  <c r="P137" i="19"/>
  <c r="J137" i="19"/>
  <c r="S136" i="19"/>
  <c r="O136" i="19"/>
  <c r="I136" i="19"/>
  <c r="R136" i="19"/>
  <c r="P136" i="19"/>
  <c r="J136" i="19"/>
  <c r="S135" i="19"/>
  <c r="O135" i="19"/>
  <c r="I135" i="19"/>
  <c r="R135" i="19"/>
  <c r="P135" i="19"/>
  <c r="J135" i="19"/>
  <c r="S133" i="19"/>
  <c r="O133" i="19"/>
  <c r="I133" i="19"/>
  <c r="R133" i="19"/>
  <c r="P133" i="19"/>
  <c r="J133" i="19"/>
  <c r="A115" i="19"/>
  <c r="A116" i="19"/>
  <c r="A117" i="19"/>
  <c r="A118" i="19"/>
  <c r="A119" i="19"/>
  <c r="A120" i="19"/>
  <c r="A121" i="19"/>
  <c r="A122" i="19"/>
  <c r="A123" i="19"/>
  <c r="A124" i="19"/>
  <c r="A125" i="19"/>
  <c r="A126" i="19"/>
  <c r="A127" i="19"/>
  <c r="A128" i="19"/>
  <c r="A129" i="19"/>
  <c r="A130" i="19"/>
  <c r="A131" i="19"/>
  <c r="A132" i="19"/>
  <c r="A133" i="19"/>
  <c r="S132" i="19"/>
  <c r="O132" i="19"/>
  <c r="I132" i="19"/>
  <c r="R132" i="19"/>
  <c r="P132" i="19"/>
  <c r="J132" i="19"/>
  <c r="S131" i="19"/>
  <c r="O131" i="19"/>
  <c r="I131" i="19"/>
  <c r="R131" i="19"/>
  <c r="P131" i="19"/>
  <c r="J131" i="19"/>
  <c r="S130" i="19"/>
  <c r="O130" i="19"/>
  <c r="I130" i="19"/>
  <c r="R130" i="19"/>
  <c r="P130" i="19"/>
  <c r="J130" i="19"/>
  <c r="S129" i="19"/>
  <c r="O129" i="19"/>
  <c r="I129" i="19"/>
  <c r="R129" i="19"/>
  <c r="P129" i="19"/>
  <c r="J129" i="19"/>
  <c r="S128" i="19"/>
  <c r="O128" i="19"/>
  <c r="I128" i="19"/>
  <c r="R128" i="19"/>
  <c r="P128" i="19"/>
  <c r="J128" i="19"/>
  <c r="S127" i="19"/>
  <c r="O127" i="19"/>
  <c r="I127" i="19"/>
  <c r="R127" i="19"/>
  <c r="P127" i="19"/>
  <c r="J127" i="19"/>
  <c r="S126" i="19"/>
  <c r="O126" i="19"/>
  <c r="I126" i="19"/>
  <c r="R126" i="19"/>
  <c r="P126" i="19"/>
  <c r="J126" i="19"/>
  <c r="S125" i="19"/>
  <c r="O125" i="19"/>
  <c r="I125" i="19"/>
  <c r="R125" i="19"/>
  <c r="P125" i="19"/>
  <c r="J125" i="19"/>
  <c r="S124" i="19"/>
  <c r="O124" i="19"/>
  <c r="I124" i="19"/>
  <c r="R124" i="19"/>
  <c r="P124" i="19"/>
  <c r="J124" i="19"/>
  <c r="S123" i="19"/>
  <c r="O123" i="19"/>
  <c r="I123" i="19"/>
  <c r="R123" i="19"/>
  <c r="P123" i="19"/>
  <c r="J123" i="19"/>
  <c r="S122" i="19"/>
  <c r="O122" i="19"/>
  <c r="I122" i="19"/>
  <c r="R122" i="19"/>
  <c r="P122" i="19"/>
  <c r="J122" i="19"/>
  <c r="S121" i="19"/>
  <c r="O121" i="19"/>
  <c r="I121" i="19"/>
  <c r="R121" i="19"/>
  <c r="P121" i="19"/>
  <c r="J121" i="19"/>
  <c r="S120" i="19"/>
  <c r="O120" i="19"/>
  <c r="I120" i="19"/>
  <c r="R120" i="19"/>
  <c r="P120" i="19"/>
  <c r="J120" i="19"/>
  <c r="S119" i="19"/>
  <c r="O119" i="19"/>
  <c r="I119" i="19"/>
  <c r="R119" i="19"/>
  <c r="P119" i="19"/>
  <c r="J119" i="19"/>
  <c r="S118" i="19"/>
  <c r="O118" i="19"/>
  <c r="I118" i="19"/>
  <c r="R118" i="19"/>
  <c r="P118" i="19"/>
  <c r="J118" i="19"/>
  <c r="S117" i="19"/>
  <c r="O117" i="19"/>
  <c r="I117" i="19"/>
  <c r="R117" i="19"/>
  <c r="P117" i="19"/>
  <c r="J117" i="19"/>
  <c r="S116" i="19"/>
  <c r="O116" i="19"/>
  <c r="I116" i="19"/>
  <c r="R116" i="19"/>
  <c r="P116" i="19"/>
  <c r="J116" i="19"/>
  <c r="S115" i="19"/>
  <c r="O115" i="19"/>
  <c r="I115" i="19"/>
  <c r="R115" i="19"/>
  <c r="P115" i="19"/>
  <c r="J115" i="19"/>
  <c r="S114" i="19"/>
  <c r="O114" i="19"/>
  <c r="I114" i="19"/>
  <c r="R114" i="19"/>
  <c r="P114" i="19"/>
  <c r="J114" i="19"/>
  <c r="S108" i="19"/>
  <c r="M76" i="19"/>
  <c r="N76" i="19"/>
  <c r="O108" i="19"/>
  <c r="G76" i="19"/>
  <c r="H76" i="19"/>
  <c r="I108" i="19"/>
  <c r="R108" i="19"/>
  <c r="P108" i="19"/>
  <c r="J108"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S107" i="19"/>
  <c r="O107" i="19"/>
  <c r="I107" i="19"/>
  <c r="R107" i="19"/>
  <c r="P107" i="19"/>
  <c r="J107" i="19"/>
  <c r="S106" i="19"/>
  <c r="O106" i="19"/>
  <c r="I106" i="19"/>
  <c r="R106" i="19"/>
  <c r="P106" i="19"/>
  <c r="J106" i="19"/>
  <c r="S105" i="19"/>
  <c r="O105" i="19"/>
  <c r="I105" i="19"/>
  <c r="R105" i="19"/>
  <c r="P105" i="19"/>
  <c r="J105" i="19"/>
  <c r="S104" i="19"/>
  <c r="O104" i="19"/>
  <c r="I104" i="19"/>
  <c r="R104" i="19"/>
  <c r="P104" i="19"/>
  <c r="J104" i="19"/>
  <c r="S103" i="19"/>
  <c r="O103" i="19"/>
  <c r="I103" i="19"/>
  <c r="R103" i="19"/>
  <c r="P103" i="19"/>
  <c r="J103" i="19"/>
  <c r="S102" i="19"/>
  <c r="O102" i="19"/>
  <c r="I102" i="19"/>
  <c r="R102" i="19"/>
  <c r="P102" i="19"/>
  <c r="J102" i="19"/>
  <c r="S101" i="19"/>
  <c r="O101" i="19"/>
  <c r="I101" i="19"/>
  <c r="R101" i="19"/>
  <c r="P101" i="19"/>
  <c r="J101" i="19"/>
  <c r="S100" i="19"/>
  <c r="O100" i="19"/>
  <c r="I100" i="19"/>
  <c r="R100" i="19"/>
  <c r="P100" i="19"/>
  <c r="J100" i="19"/>
  <c r="S99" i="19"/>
  <c r="O99" i="19"/>
  <c r="I99" i="19"/>
  <c r="R99" i="19"/>
  <c r="P99" i="19"/>
  <c r="J99" i="19"/>
  <c r="S98" i="19"/>
  <c r="O98" i="19"/>
  <c r="I98" i="19"/>
  <c r="R98" i="19"/>
  <c r="P98" i="19"/>
  <c r="J98" i="19"/>
  <c r="S97" i="19"/>
  <c r="O97" i="19"/>
  <c r="I97" i="19"/>
  <c r="R97" i="19"/>
  <c r="P97" i="19"/>
  <c r="J97" i="19"/>
  <c r="S96" i="19"/>
  <c r="O96" i="19"/>
  <c r="I96" i="19"/>
  <c r="R96" i="19"/>
  <c r="P96" i="19"/>
  <c r="J96" i="19"/>
  <c r="S95" i="19"/>
  <c r="O95" i="19"/>
  <c r="I95" i="19"/>
  <c r="R95" i="19"/>
  <c r="P95" i="19"/>
  <c r="J95" i="19"/>
  <c r="S94" i="19"/>
  <c r="O94" i="19"/>
  <c r="I94" i="19"/>
  <c r="R94" i="19"/>
  <c r="P94" i="19"/>
  <c r="J94" i="19"/>
  <c r="S93" i="19"/>
  <c r="O93" i="19"/>
  <c r="I93" i="19"/>
  <c r="R93" i="19"/>
  <c r="P93" i="19"/>
  <c r="J93" i="19"/>
  <c r="S92" i="19"/>
  <c r="O92" i="19"/>
  <c r="I92" i="19"/>
  <c r="R92" i="19"/>
  <c r="P92" i="19"/>
  <c r="J92" i="19"/>
  <c r="S91" i="19"/>
  <c r="O91" i="19"/>
  <c r="I91" i="19"/>
  <c r="R91" i="19"/>
  <c r="P91" i="19"/>
  <c r="J91" i="19"/>
  <c r="S90" i="19"/>
  <c r="O90" i="19"/>
  <c r="I90" i="19"/>
  <c r="R90" i="19"/>
  <c r="P90" i="19"/>
  <c r="J90" i="19"/>
  <c r="S89" i="19"/>
  <c r="O89" i="19"/>
  <c r="I89" i="19"/>
  <c r="R89" i="19"/>
  <c r="P89" i="19"/>
  <c r="J89" i="19"/>
  <c r="S88" i="19"/>
  <c r="O88" i="19"/>
  <c r="I88" i="19"/>
  <c r="R88" i="19"/>
  <c r="P88" i="19"/>
  <c r="J88" i="19"/>
  <c r="S87" i="19"/>
  <c r="O87" i="19"/>
  <c r="I87" i="19"/>
  <c r="R87" i="19"/>
  <c r="P87" i="19"/>
  <c r="J87" i="19"/>
  <c r="S86" i="19"/>
  <c r="O86" i="19"/>
  <c r="I86" i="19"/>
  <c r="R86" i="19"/>
  <c r="P86" i="19"/>
  <c r="J86" i="19"/>
  <c r="S85" i="19"/>
  <c r="O85" i="19"/>
  <c r="I85" i="19"/>
  <c r="R85" i="19"/>
  <c r="P85" i="19"/>
  <c r="J85" i="19"/>
  <c r="S84" i="19"/>
  <c r="O84" i="19"/>
  <c r="I84" i="19"/>
  <c r="R84" i="19"/>
  <c r="P84" i="19"/>
  <c r="J84" i="19"/>
  <c r="S83" i="19"/>
  <c r="O83" i="19"/>
  <c r="I83" i="19"/>
  <c r="R83" i="19"/>
  <c r="P83" i="19"/>
  <c r="J83" i="19"/>
  <c r="S82" i="19"/>
  <c r="O82" i="19"/>
  <c r="I82" i="19"/>
  <c r="R82" i="19"/>
  <c r="P82" i="19"/>
  <c r="J82" i="19"/>
  <c r="S81" i="19"/>
  <c r="O81" i="19"/>
  <c r="I81" i="19"/>
  <c r="R81" i="19"/>
  <c r="P81" i="19"/>
  <c r="J81" i="19"/>
  <c r="S80" i="19"/>
  <c r="O80" i="19"/>
  <c r="I80" i="19"/>
  <c r="R80" i="19"/>
  <c r="P80" i="19"/>
  <c r="J80" i="19"/>
  <c r="S79" i="19"/>
  <c r="O79" i="19"/>
  <c r="I79" i="19"/>
  <c r="R79" i="19"/>
  <c r="P79" i="19"/>
  <c r="J79" i="19"/>
  <c r="M41" i="19"/>
  <c r="N41" i="19"/>
  <c r="O73" i="19"/>
  <c r="G41" i="19"/>
  <c r="H41" i="19"/>
  <c r="I73" i="19"/>
  <c r="Q73" i="19"/>
  <c r="K73" i="19"/>
  <c r="T73" i="19"/>
  <c r="S73" i="19"/>
  <c r="R73" i="19"/>
  <c r="P73" i="19"/>
  <c r="J73"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O72" i="19"/>
  <c r="I72" i="19"/>
  <c r="Q72" i="19"/>
  <c r="K72" i="19"/>
  <c r="T72" i="19"/>
  <c r="S72" i="19"/>
  <c r="R72" i="19"/>
  <c r="P72" i="19"/>
  <c r="J72" i="19"/>
  <c r="O71" i="19"/>
  <c r="I71" i="19"/>
  <c r="Q71" i="19"/>
  <c r="K71" i="19"/>
  <c r="T71" i="19"/>
  <c r="S71" i="19"/>
  <c r="R71" i="19"/>
  <c r="P71" i="19"/>
  <c r="J71" i="19"/>
  <c r="O70" i="19"/>
  <c r="I70" i="19"/>
  <c r="Q70" i="19"/>
  <c r="K70" i="19"/>
  <c r="T70" i="19"/>
  <c r="S70" i="19"/>
  <c r="R70" i="19"/>
  <c r="P70" i="19"/>
  <c r="J70" i="19"/>
  <c r="O69" i="19"/>
  <c r="I69" i="19"/>
  <c r="Q69" i="19"/>
  <c r="K69" i="19"/>
  <c r="T69" i="19"/>
  <c r="S69" i="19"/>
  <c r="R69" i="19"/>
  <c r="P69" i="19"/>
  <c r="J69" i="19"/>
  <c r="O68" i="19"/>
  <c r="I68" i="19"/>
  <c r="Q68" i="19"/>
  <c r="K68" i="19"/>
  <c r="T68" i="19"/>
  <c r="S68" i="19"/>
  <c r="R68" i="19"/>
  <c r="P68" i="19"/>
  <c r="J68" i="19"/>
  <c r="O67" i="19"/>
  <c r="I67" i="19"/>
  <c r="Q67" i="19"/>
  <c r="K67" i="19"/>
  <c r="T67" i="19"/>
  <c r="S67" i="19"/>
  <c r="R67" i="19"/>
  <c r="P67" i="19"/>
  <c r="J67" i="19"/>
  <c r="O66" i="19"/>
  <c r="I66" i="19"/>
  <c r="Q66" i="19"/>
  <c r="K66" i="19"/>
  <c r="T66" i="19"/>
  <c r="S66" i="19"/>
  <c r="R66" i="19"/>
  <c r="P66" i="19"/>
  <c r="J66" i="19"/>
  <c r="O65" i="19"/>
  <c r="I65" i="19"/>
  <c r="Q65" i="19"/>
  <c r="K65" i="19"/>
  <c r="T65" i="19"/>
  <c r="S65" i="19"/>
  <c r="R65" i="19"/>
  <c r="P65" i="19"/>
  <c r="J65" i="19"/>
  <c r="O64" i="19"/>
  <c r="I64" i="19"/>
  <c r="Q64" i="19"/>
  <c r="K64" i="19"/>
  <c r="T64" i="19"/>
  <c r="S64" i="19"/>
  <c r="R64" i="19"/>
  <c r="P64" i="19"/>
  <c r="J64" i="19"/>
  <c r="O63" i="19"/>
  <c r="I63" i="19"/>
  <c r="Q63" i="19"/>
  <c r="K63" i="19"/>
  <c r="T63" i="19"/>
  <c r="S63" i="19"/>
  <c r="R63" i="19"/>
  <c r="P63" i="19"/>
  <c r="J63" i="19"/>
  <c r="O62" i="19"/>
  <c r="I62" i="19"/>
  <c r="Q62" i="19"/>
  <c r="K62" i="19"/>
  <c r="T62" i="19"/>
  <c r="S62" i="19"/>
  <c r="R62" i="19"/>
  <c r="P62" i="19"/>
  <c r="J62" i="19"/>
  <c r="O61" i="19"/>
  <c r="I61" i="19"/>
  <c r="Q61" i="19"/>
  <c r="K61" i="19"/>
  <c r="T61" i="19"/>
  <c r="S61" i="19"/>
  <c r="R61" i="19"/>
  <c r="P61" i="19"/>
  <c r="J61" i="19"/>
  <c r="O60" i="19"/>
  <c r="I60" i="19"/>
  <c r="Q60" i="19"/>
  <c r="K60" i="19"/>
  <c r="T60" i="19"/>
  <c r="S60" i="19"/>
  <c r="R60" i="19"/>
  <c r="P60" i="19"/>
  <c r="J60" i="19"/>
  <c r="O59" i="19"/>
  <c r="I59" i="19"/>
  <c r="Q59" i="19"/>
  <c r="K59" i="19"/>
  <c r="T59" i="19"/>
  <c r="S59" i="19"/>
  <c r="R59" i="19"/>
  <c r="P59" i="19"/>
  <c r="J59" i="19"/>
  <c r="O58" i="19"/>
  <c r="I58" i="19"/>
  <c r="Q58" i="19"/>
  <c r="K58" i="19"/>
  <c r="T58" i="19"/>
  <c r="S58" i="19"/>
  <c r="R58" i="19"/>
  <c r="P58" i="19"/>
  <c r="J58" i="19"/>
  <c r="O57" i="19"/>
  <c r="I57" i="19"/>
  <c r="Q57" i="19"/>
  <c r="K57" i="19"/>
  <c r="T57" i="19"/>
  <c r="S57" i="19"/>
  <c r="R57" i="19"/>
  <c r="P57" i="19"/>
  <c r="J57" i="19"/>
  <c r="O56" i="19"/>
  <c r="I56" i="19"/>
  <c r="Q56" i="19"/>
  <c r="K56" i="19"/>
  <c r="T56" i="19"/>
  <c r="S56" i="19"/>
  <c r="R56" i="19"/>
  <c r="P56" i="19"/>
  <c r="J56" i="19"/>
  <c r="O55" i="19"/>
  <c r="I55" i="19"/>
  <c r="Q55" i="19"/>
  <c r="K55" i="19"/>
  <c r="T55" i="19"/>
  <c r="S55" i="19"/>
  <c r="R55" i="19"/>
  <c r="P55" i="19"/>
  <c r="J55" i="19"/>
  <c r="O54" i="19"/>
  <c r="I54" i="19"/>
  <c r="Q54" i="19"/>
  <c r="K54" i="19"/>
  <c r="T54" i="19"/>
  <c r="S54" i="19"/>
  <c r="R54" i="19"/>
  <c r="P54" i="19"/>
  <c r="J54" i="19"/>
  <c r="O53" i="19"/>
  <c r="I53" i="19"/>
  <c r="Q53" i="19"/>
  <c r="K53" i="19"/>
  <c r="T53" i="19"/>
  <c r="S53" i="19"/>
  <c r="R53" i="19"/>
  <c r="P53" i="19"/>
  <c r="J53" i="19"/>
  <c r="O52" i="19"/>
  <c r="I52" i="19"/>
  <c r="Q52" i="19"/>
  <c r="K52" i="19"/>
  <c r="T52" i="19"/>
  <c r="S52" i="19"/>
  <c r="R52" i="19"/>
  <c r="P52" i="19"/>
  <c r="J52" i="19"/>
  <c r="O51" i="19"/>
  <c r="I51" i="19"/>
  <c r="Q51" i="19"/>
  <c r="K51" i="19"/>
  <c r="T51" i="19"/>
  <c r="S51" i="19"/>
  <c r="R51" i="19"/>
  <c r="P51" i="19"/>
  <c r="J51" i="19"/>
  <c r="O50" i="19"/>
  <c r="I50" i="19"/>
  <c r="Q50" i="19"/>
  <c r="K50" i="19"/>
  <c r="T50" i="19"/>
  <c r="S50" i="19"/>
  <c r="R50" i="19"/>
  <c r="P50" i="19"/>
  <c r="J50" i="19"/>
  <c r="O49" i="19"/>
  <c r="I49" i="19"/>
  <c r="Q49" i="19"/>
  <c r="K49" i="19"/>
  <c r="T49" i="19"/>
  <c r="S49" i="19"/>
  <c r="R49" i="19"/>
  <c r="P49" i="19"/>
  <c r="J49" i="19"/>
  <c r="O48" i="19"/>
  <c r="I48" i="19"/>
  <c r="Q48" i="19"/>
  <c r="K48" i="19"/>
  <c r="T48" i="19"/>
  <c r="S48" i="19"/>
  <c r="R48" i="19"/>
  <c r="P48" i="19"/>
  <c r="J48" i="19"/>
  <c r="O47" i="19"/>
  <c r="I47" i="19"/>
  <c r="Q47" i="19"/>
  <c r="K47" i="19"/>
  <c r="T47" i="19"/>
  <c r="S47" i="19"/>
  <c r="R47" i="19"/>
  <c r="P47" i="19"/>
  <c r="J47" i="19"/>
  <c r="O46" i="19"/>
  <c r="I46" i="19"/>
  <c r="K46" i="19"/>
  <c r="T46" i="19"/>
  <c r="S46" i="19"/>
  <c r="R46" i="19"/>
  <c r="P46" i="19"/>
  <c r="J46" i="19"/>
  <c r="S45" i="19"/>
  <c r="R45" i="19"/>
  <c r="P45" i="19"/>
  <c r="J45" i="19"/>
  <c r="O44" i="19"/>
  <c r="I44" i="19"/>
  <c r="Q44" i="19"/>
  <c r="K44" i="19"/>
  <c r="T44" i="19"/>
  <c r="S44" i="19"/>
  <c r="R44" i="19"/>
  <c r="P44" i="19"/>
  <c r="J44" i="19"/>
  <c r="O38" i="19"/>
  <c r="I38" i="19"/>
  <c r="K38" i="19"/>
  <c r="Q38" i="19"/>
  <c r="T38" i="19"/>
  <c r="S38" i="19"/>
  <c r="R38" i="19"/>
  <c r="P38" i="19"/>
  <c r="J38"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O37" i="19"/>
  <c r="I37" i="19"/>
  <c r="K37" i="19"/>
  <c r="Q37" i="19"/>
  <c r="T37" i="19"/>
  <c r="S37" i="19"/>
  <c r="R37" i="19"/>
  <c r="P37" i="19"/>
  <c r="J37" i="19"/>
  <c r="O36" i="19"/>
  <c r="I36" i="19"/>
  <c r="K36" i="19"/>
  <c r="Q36" i="19"/>
  <c r="T36" i="19"/>
  <c r="S36" i="19"/>
  <c r="R36" i="19"/>
  <c r="P36" i="19"/>
  <c r="J36" i="19"/>
  <c r="O35" i="19"/>
  <c r="I35" i="19"/>
  <c r="K35" i="19"/>
  <c r="Q35" i="19"/>
  <c r="T35" i="19"/>
  <c r="S35" i="19"/>
  <c r="R35" i="19"/>
  <c r="P35" i="19"/>
  <c r="J35" i="19"/>
  <c r="O34" i="19"/>
  <c r="I34" i="19"/>
  <c r="K34" i="19"/>
  <c r="Q34" i="19"/>
  <c r="T34" i="19"/>
  <c r="S34" i="19"/>
  <c r="R34" i="19"/>
  <c r="P34" i="19"/>
  <c r="J34" i="19"/>
  <c r="O33" i="19"/>
  <c r="I33" i="19"/>
  <c r="K33" i="19"/>
  <c r="Q33" i="19"/>
  <c r="T33" i="19"/>
  <c r="S33" i="19"/>
  <c r="R33" i="19"/>
  <c r="P33" i="19"/>
  <c r="J33" i="19"/>
  <c r="O32" i="19"/>
  <c r="I32" i="19"/>
  <c r="K32" i="19"/>
  <c r="Q32" i="19"/>
  <c r="T32" i="19"/>
  <c r="S32" i="19"/>
  <c r="R32" i="19"/>
  <c r="P32" i="19"/>
  <c r="J32" i="19"/>
  <c r="O31" i="19"/>
  <c r="I31" i="19"/>
  <c r="K31" i="19"/>
  <c r="Q31" i="19"/>
  <c r="T31" i="19"/>
  <c r="S31" i="19"/>
  <c r="R31" i="19"/>
  <c r="P31" i="19"/>
  <c r="J31" i="19"/>
  <c r="O30" i="19"/>
  <c r="I30" i="19"/>
  <c r="K30" i="19"/>
  <c r="Q30" i="19"/>
  <c r="T30" i="19"/>
  <c r="S30" i="19"/>
  <c r="R30" i="19"/>
  <c r="P30" i="19"/>
  <c r="J30" i="19"/>
  <c r="O29" i="19"/>
  <c r="I29" i="19"/>
  <c r="K29" i="19"/>
  <c r="Q29" i="19"/>
  <c r="T29" i="19"/>
  <c r="S29" i="19"/>
  <c r="R29" i="19"/>
  <c r="P29" i="19"/>
  <c r="J29" i="19"/>
  <c r="O28" i="19"/>
  <c r="I28" i="19"/>
  <c r="K28" i="19"/>
  <c r="Q28" i="19"/>
  <c r="T28" i="19"/>
  <c r="S28" i="19"/>
  <c r="R28" i="19"/>
  <c r="P28" i="19"/>
  <c r="J28" i="19"/>
  <c r="O27" i="19"/>
  <c r="I27" i="19"/>
  <c r="K27" i="19"/>
  <c r="Q27" i="19"/>
  <c r="T27" i="19"/>
  <c r="S27" i="19"/>
  <c r="R27" i="19"/>
  <c r="P27" i="19"/>
  <c r="J27" i="19"/>
  <c r="O26" i="19"/>
  <c r="I26" i="19"/>
  <c r="K26" i="19"/>
  <c r="Q26" i="19"/>
  <c r="T26" i="19"/>
  <c r="S26" i="19"/>
  <c r="R26" i="19"/>
  <c r="P26" i="19"/>
  <c r="J26" i="19"/>
  <c r="O25" i="19"/>
  <c r="I25" i="19"/>
  <c r="K25" i="19"/>
  <c r="Q25" i="19"/>
  <c r="T25" i="19"/>
  <c r="S25" i="19"/>
  <c r="R25" i="19"/>
  <c r="P25" i="19"/>
  <c r="J25" i="19"/>
  <c r="O24" i="19"/>
  <c r="I24" i="19"/>
  <c r="K24" i="19"/>
  <c r="Q24" i="19"/>
  <c r="T24" i="19"/>
  <c r="S24" i="19"/>
  <c r="R24" i="19"/>
  <c r="P24" i="19"/>
  <c r="J24" i="19"/>
  <c r="S23" i="19"/>
  <c r="R23" i="19"/>
  <c r="P23" i="19"/>
  <c r="J23" i="19"/>
  <c r="S22" i="19"/>
  <c r="R22" i="19"/>
  <c r="P22" i="19"/>
  <c r="J22" i="19"/>
  <c r="O21" i="19"/>
  <c r="I21" i="19"/>
  <c r="K21" i="19"/>
  <c r="Q21" i="19"/>
  <c r="T21" i="19"/>
  <c r="S21" i="19"/>
  <c r="R21" i="19"/>
  <c r="P21" i="19"/>
  <c r="J21" i="19"/>
  <c r="O20" i="19"/>
  <c r="I20" i="19"/>
  <c r="K20" i="19"/>
  <c r="Q20" i="19"/>
  <c r="T20" i="19"/>
  <c r="S20" i="19"/>
  <c r="R20" i="19"/>
  <c r="P20" i="19"/>
  <c r="J20" i="19"/>
  <c r="S19" i="19"/>
  <c r="R19" i="19"/>
  <c r="P19" i="19"/>
  <c r="J19" i="19"/>
  <c r="O18" i="19"/>
  <c r="I18" i="19"/>
  <c r="K18" i="19"/>
  <c r="Q18" i="19"/>
  <c r="T18" i="19"/>
  <c r="S18" i="19"/>
  <c r="R18" i="19"/>
  <c r="P18" i="19"/>
  <c r="J18" i="19"/>
  <c r="S17" i="19"/>
  <c r="R17" i="19"/>
  <c r="P17" i="19"/>
  <c r="J17" i="19"/>
  <c r="O16" i="19"/>
  <c r="I16" i="19"/>
  <c r="K16" i="19"/>
  <c r="Q16" i="19"/>
  <c r="T16" i="19"/>
  <c r="S16" i="19"/>
  <c r="R16" i="19"/>
  <c r="P16" i="19"/>
  <c r="J16" i="19"/>
  <c r="O15" i="19"/>
  <c r="I15" i="19"/>
  <c r="K15" i="19"/>
  <c r="Q15" i="19"/>
  <c r="T15" i="19"/>
  <c r="S15" i="19"/>
  <c r="R15" i="19"/>
  <c r="P15" i="19"/>
  <c r="J15" i="19"/>
  <c r="O14" i="19"/>
  <c r="I14" i="19"/>
  <c r="K14" i="19"/>
  <c r="Q14" i="19"/>
  <c r="T14" i="19"/>
  <c r="S14" i="19"/>
  <c r="R14" i="19"/>
  <c r="P14" i="19"/>
  <c r="J14" i="19"/>
  <c r="O13" i="19"/>
  <c r="I13" i="19"/>
  <c r="K13" i="19"/>
  <c r="Q13" i="19"/>
  <c r="T13" i="19"/>
  <c r="S13" i="19"/>
  <c r="R13" i="19"/>
  <c r="P13" i="19"/>
  <c r="J13" i="19"/>
  <c r="O12" i="19"/>
  <c r="I12" i="19"/>
  <c r="K12" i="19"/>
  <c r="Q12" i="19"/>
  <c r="T12" i="19"/>
  <c r="S12" i="19"/>
  <c r="R12" i="19"/>
  <c r="P12" i="19"/>
  <c r="J12" i="19"/>
  <c r="S11" i="19"/>
  <c r="R11" i="19"/>
  <c r="P11" i="19"/>
  <c r="J11" i="19"/>
  <c r="O10" i="19"/>
  <c r="I10" i="19"/>
  <c r="K10" i="19"/>
  <c r="Q10" i="19"/>
  <c r="T10" i="19"/>
  <c r="S10" i="19"/>
  <c r="R10" i="19"/>
  <c r="P10" i="19"/>
  <c r="J10" i="19"/>
  <c r="O9" i="19"/>
  <c r="I9" i="19"/>
  <c r="K9" i="19"/>
  <c r="Q9" i="19"/>
  <c r="T9" i="19"/>
  <c r="S9" i="19"/>
  <c r="R9" i="19"/>
  <c r="P9" i="19"/>
  <c r="J9" i="19"/>
  <c r="O6" i="19"/>
  <c r="I6" i="19"/>
  <c r="N13" i="18"/>
  <c r="N10" i="18"/>
  <c r="N11" i="18"/>
  <c r="N12"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6" i="18"/>
  <c r="N47" i="18"/>
  <c r="N48" i="18"/>
  <c r="N49" i="18"/>
  <c r="N50" i="18"/>
  <c r="N51" i="18"/>
  <c r="N52" i="18"/>
  <c r="N53" i="18"/>
  <c r="N54" i="18"/>
  <c r="N55" i="18"/>
  <c r="N56" i="18"/>
  <c r="P9" i="18"/>
  <c r="M6" i="17"/>
  <c r="H6"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S165" i="16"/>
  <c r="M111" i="16"/>
  <c r="N111" i="16"/>
  <c r="O165" i="16"/>
  <c r="G111" i="16"/>
  <c r="H111" i="16"/>
  <c r="I165" i="16"/>
  <c r="R165" i="16"/>
  <c r="P165" i="16"/>
  <c r="J165" i="16"/>
  <c r="A152" i="16"/>
  <c r="A153" i="16"/>
  <c r="A154" i="16"/>
  <c r="A155" i="16"/>
  <c r="A156" i="16"/>
  <c r="A157" i="16"/>
  <c r="A158" i="16"/>
  <c r="A159" i="16"/>
  <c r="A160" i="16"/>
  <c r="A161" i="16"/>
  <c r="A162" i="16"/>
  <c r="A163" i="16"/>
  <c r="A164" i="16"/>
  <c r="A165" i="16"/>
  <c r="S164" i="16"/>
  <c r="O164" i="16"/>
  <c r="I164" i="16"/>
  <c r="R164" i="16"/>
  <c r="P164" i="16"/>
  <c r="J164" i="16"/>
  <c r="S163" i="16"/>
  <c r="O163" i="16"/>
  <c r="I163" i="16"/>
  <c r="R163" i="16"/>
  <c r="P163" i="16"/>
  <c r="J163" i="16"/>
  <c r="S162" i="16"/>
  <c r="O162" i="16"/>
  <c r="I162" i="16"/>
  <c r="R162" i="16"/>
  <c r="P162" i="16"/>
  <c r="J162" i="16"/>
  <c r="S161" i="16"/>
  <c r="O161" i="16"/>
  <c r="I161" i="16"/>
  <c r="R161" i="16"/>
  <c r="P161" i="16"/>
  <c r="J161" i="16"/>
  <c r="S160" i="16"/>
  <c r="O160" i="16"/>
  <c r="I160" i="16"/>
  <c r="R160" i="16"/>
  <c r="P160" i="16"/>
  <c r="J160" i="16"/>
  <c r="S159" i="16"/>
  <c r="O159" i="16"/>
  <c r="I159" i="16"/>
  <c r="R159" i="16"/>
  <c r="P159" i="16"/>
  <c r="J159" i="16"/>
  <c r="S158" i="16"/>
  <c r="O158" i="16"/>
  <c r="I158" i="16"/>
  <c r="R158" i="16"/>
  <c r="P158" i="16"/>
  <c r="J158" i="16"/>
  <c r="S157" i="16"/>
  <c r="O157" i="16"/>
  <c r="I157" i="16"/>
  <c r="R157" i="16"/>
  <c r="P157" i="16"/>
  <c r="J157" i="16"/>
  <c r="S156" i="16"/>
  <c r="O156" i="16"/>
  <c r="I156" i="16"/>
  <c r="R156" i="16"/>
  <c r="P156" i="16"/>
  <c r="J156" i="16"/>
  <c r="S155" i="16"/>
  <c r="O155" i="16"/>
  <c r="I155" i="16"/>
  <c r="R155" i="16"/>
  <c r="P155" i="16"/>
  <c r="J155" i="16"/>
  <c r="S154" i="16"/>
  <c r="O154" i="16"/>
  <c r="I154" i="16"/>
  <c r="R154" i="16"/>
  <c r="P154" i="16"/>
  <c r="J154" i="16"/>
  <c r="S153" i="16"/>
  <c r="O153" i="16"/>
  <c r="I153" i="16"/>
  <c r="R153" i="16"/>
  <c r="P153" i="16"/>
  <c r="J153" i="16"/>
  <c r="S152" i="16"/>
  <c r="O152" i="16"/>
  <c r="I152" i="16"/>
  <c r="R152" i="16"/>
  <c r="P152" i="16"/>
  <c r="J152" i="16"/>
  <c r="S151" i="16"/>
  <c r="O151" i="16"/>
  <c r="I151" i="16"/>
  <c r="R151" i="16"/>
  <c r="P151" i="16"/>
  <c r="J151" i="16"/>
  <c r="S149" i="16"/>
  <c r="O149" i="16"/>
  <c r="I149" i="16"/>
  <c r="R149" i="16"/>
  <c r="P149" i="16"/>
  <c r="J149" i="16"/>
  <c r="A136" i="16"/>
  <c r="A137" i="16"/>
  <c r="A138" i="16"/>
  <c r="A139" i="16"/>
  <c r="A140" i="16"/>
  <c r="A141" i="16"/>
  <c r="A142" i="16"/>
  <c r="A143" i="16"/>
  <c r="A144" i="16"/>
  <c r="A145" i="16"/>
  <c r="A146" i="16"/>
  <c r="A147" i="16"/>
  <c r="A148" i="16"/>
  <c r="A149" i="16"/>
  <c r="S148" i="16"/>
  <c r="O148" i="16"/>
  <c r="I148" i="16"/>
  <c r="R148" i="16"/>
  <c r="P148" i="16"/>
  <c r="J148" i="16"/>
  <c r="S147" i="16"/>
  <c r="O147" i="16"/>
  <c r="I147" i="16"/>
  <c r="R147" i="16"/>
  <c r="P147" i="16"/>
  <c r="J147" i="16"/>
  <c r="S146" i="16"/>
  <c r="O146" i="16"/>
  <c r="I146" i="16"/>
  <c r="R146" i="16"/>
  <c r="P146" i="16"/>
  <c r="J146" i="16"/>
  <c r="S145" i="16"/>
  <c r="O145" i="16"/>
  <c r="I145" i="16"/>
  <c r="R145" i="16"/>
  <c r="P145" i="16"/>
  <c r="J145" i="16"/>
  <c r="S144" i="16"/>
  <c r="O144" i="16"/>
  <c r="I144" i="16"/>
  <c r="R144" i="16"/>
  <c r="P144" i="16"/>
  <c r="J144" i="16"/>
  <c r="S143" i="16"/>
  <c r="O143" i="16"/>
  <c r="I143" i="16"/>
  <c r="R143" i="16"/>
  <c r="P143" i="16"/>
  <c r="J143" i="16"/>
  <c r="S142" i="16"/>
  <c r="O142" i="16"/>
  <c r="I142" i="16"/>
  <c r="R142" i="16"/>
  <c r="P142" i="16"/>
  <c r="J142" i="16"/>
  <c r="S141" i="16"/>
  <c r="O141" i="16"/>
  <c r="I141" i="16"/>
  <c r="R141" i="16"/>
  <c r="P141" i="16"/>
  <c r="J141" i="16"/>
  <c r="S140" i="16"/>
  <c r="O140" i="16"/>
  <c r="I140" i="16"/>
  <c r="R140" i="16"/>
  <c r="P140" i="16"/>
  <c r="J140" i="16"/>
  <c r="S139" i="16"/>
  <c r="O139" i="16"/>
  <c r="I139" i="16"/>
  <c r="R139" i="16"/>
  <c r="P139" i="16"/>
  <c r="J139" i="16"/>
  <c r="S138" i="16"/>
  <c r="O138" i="16"/>
  <c r="I138" i="16"/>
  <c r="R138" i="16"/>
  <c r="P138" i="16"/>
  <c r="J138" i="16"/>
  <c r="S137" i="16"/>
  <c r="O137" i="16"/>
  <c r="I137" i="16"/>
  <c r="R137" i="16"/>
  <c r="P137" i="16"/>
  <c r="J137" i="16"/>
  <c r="S136" i="16"/>
  <c r="O136" i="16"/>
  <c r="I136" i="16"/>
  <c r="R136" i="16"/>
  <c r="P136" i="16"/>
  <c r="J136" i="16"/>
  <c r="S135" i="16"/>
  <c r="O135" i="16"/>
  <c r="I135" i="16"/>
  <c r="R135" i="16"/>
  <c r="P135" i="16"/>
  <c r="J135" i="16"/>
  <c r="S133" i="16"/>
  <c r="O133" i="16"/>
  <c r="I133" i="16"/>
  <c r="R133" i="16"/>
  <c r="P133" i="16"/>
  <c r="J133" i="16"/>
  <c r="A115" i="16"/>
  <c r="A116" i="16"/>
  <c r="A117" i="16"/>
  <c r="A118" i="16"/>
  <c r="A119" i="16"/>
  <c r="A120" i="16"/>
  <c r="A121" i="16"/>
  <c r="A122" i="16"/>
  <c r="A123" i="16"/>
  <c r="A124" i="16"/>
  <c r="A125" i="16"/>
  <c r="A126" i="16"/>
  <c r="A127" i="16"/>
  <c r="A128" i="16"/>
  <c r="A129" i="16"/>
  <c r="A130" i="16"/>
  <c r="A131" i="16"/>
  <c r="A132" i="16"/>
  <c r="A133" i="16"/>
  <c r="S132" i="16"/>
  <c r="O132" i="16"/>
  <c r="I132" i="16"/>
  <c r="R132" i="16"/>
  <c r="P132" i="16"/>
  <c r="J132" i="16"/>
  <c r="S131" i="16"/>
  <c r="O131" i="16"/>
  <c r="I131" i="16"/>
  <c r="R131" i="16"/>
  <c r="P131" i="16"/>
  <c r="J131" i="16"/>
  <c r="S130" i="16"/>
  <c r="O130" i="16"/>
  <c r="I130" i="16"/>
  <c r="R130" i="16"/>
  <c r="P130" i="16"/>
  <c r="J130" i="16"/>
  <c r="S129" i="16"/>
  <c r="O129" i="16"/>
  <c r="I129" i="16"/>
  <c r="R129" i="16"/>
  <c r="P129" i="16"/>
  <c r="J129" i="16"/>
  <c r="S128" i="16"/>
  <c r="O128" i="16"/>
  <c r="I128" i="16"/>
  <c r="R128" i="16"/>
  <c r="P128" i="16"/>
  <c r="J128" i="16"/>
  <c r="S127" i="16"/>
  <c r="O127" i="16"/>
  <c r="I127" i="16"/>
  <c r="R127" i="16"/>
  <c r="P127" i="16"/>
  <c r="J127" i="16"/>
  <c r="S126" i="16"/>
  <c r="O126" i="16"/>
  <c r="I126" i="16"/>
  <c r="R126" i="16"/>
  <c r="P126" i="16"/>
  <c r="J126" i="16"/>
  <c r="S125" i="16"/>
  <c r="O125" i="16"/>
  <c r="I125" i="16"/>
  <c r="R125" i="16"/>
  <c r="P125" i="16"/>
  <c r="J125" i="16"/>
  <c r="S124" i="16"/>
  <c r="O124" i="16"/>
  <c r="I124" i="16"/>
  <c r="R124" i="16"/>
  <c r="P124" i="16"/>
  <c r="J124" i="16"/>
  <c r="S123" i="16"/>
  <c r="O123" i="16"/>
  <c r="I123" i="16"/>
  <c r="R123" i="16"/>
  <c r="P123" i="16"/>
  <c r="J123" i="16"/>
  <c r="S122" i="16"/>
  <c r="O122" i="16"/>
  <c r="I122" i="16"/>
  <c r="R122" i="16"/>
  <c r="P122" i="16"/>
  <c r="J122" i="16"/>
  <c r="S121" i="16"/>
  <c r="O121" i="16"/>
  <c r="I121" i="16"/>
  <c r="R121" i="16"/>
  <c r="P121" i="16"/>
  <c r="J121" i="16"/>
  <c r="S120" i="16"/>
  <c r="O120" i="16"/>
  <c r="I120" i="16"/>
  <c r="R120" i="16"/>
  <c r="P120" i="16"/>
  <c r="J120" i="16"/>
  <c r="S119" i="16"/>
  <c r="O119" i="16"/>
  <c r="I119" i="16"/>
  <c r="R119" i="16"/>
  <c r="P119" i="16"/>
  <c r="J119" i="16"/>
  <c r="S118" i="16"/>
  <c r="O118" i="16"/>
  <c r="I118" i="16"/>
  <c r="R118" i="16"/>
  <c r="P118" i="16"/>
  <c r="J118" i="16"/>
  <c r="S117" i="16"/>
  <c r="O117" i="16"/>
  <c r="I117" i="16"/>
  <c r="R117" i="16"/>
  <c r="P117" i="16"/>
  <c r="J117" i="16"/>
  <c r="S116" i="16"/>
  <c r="O116" i="16"/>
  <c r="I116" i="16"/>
  <c r="R116" i="16"/>
  <c r="P116" i="16"/>
  <c r="J116" i="16"/>
  <c r="S115" i="16"/>
  <c r="O115" i="16"/>
  <c r="I115" i="16"/>
  <c r="R115" i="16"/>
  <c r="P115" i="16"/>
  <c r="J115" i="16"/>
  <c r="S114" i="16"/>
  <c r="O114" i="16"/>
  <c r="I114" i="16"/>
  <c r="R114" i="16"/>
  <c r="P114" i="16"/>
  <c r="J114" i="16"/>
  <c r="S108" i="16"/>
  <c r="M76" i="16"/>
  <c r="N76" i="16"/>
  <c r="O108" i="16"/>
  <c r="G76" i="16"/>
  <c r="H76" i="16"/>
  <c r="I108" i="16"/>
  <c r="R108" i="16"/>
  <c r="P108" i="16"/>
  <c r="J108"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S107" i="16"/>
  <c r="O107" i="16"/>
  <c r="I107" i="16"/>
  <c r="R107" i="16"/>
  <c r="P107" i="16"/>
  <c r="J107" i="16"/>
  <c r="S106" i="16"/>
  <c r="O106" i="16"/>
  <c r="I106" i="16"/>
  <c r="R106" i="16"/>
  <c r="P106" i="16"/>
  <c r="J106" i="16"/>
  <c r="S105" i="16"/>
  <c r="O105" i="16"/>
  <c r="I105" i="16"/>
  <c r="R105" i="16"/>
  <c r="P105" i="16"/>
  <c r="J105" i="16"/>
  <c r="S104" i="16"/>
  <c r="O104" i="16"/>
  <c r="I104" i="16"/>
  <c r="R104" i="16"/>
  <c r="P104" i="16"/>
  <c r="J104" i="16"/>
  <c r="S103" i="16"/>
  <c r="O103" i="16"/>
  <c r="I103" i="16"/>
  <c r="R103" i="16"/>
  <c r="P103" i="16"/>
  <c r="J103" i="16"/>
  <c r="S102" i="16"/>
  <c r="O102" i="16"/>
  <c r="I102" i="16"/>
  <c r="R102" i="16"/>
  <c r="P102" i="16"/>
  <c r="J102" i="16"/>
  <c r="S101" i="16"/>
  <c r="O101" i="16"/>
  <c r="I101" i="16"/>
  <c r="R101" i="16"/>
  <c r="P101" i="16"/>
  <c r="J101" i="16"/>
  <c r="S100" i="16"/>
  <c r="O100" i="16"/>
  <c r="I100" i="16"/>
  <c r="R100" i="16"/>
  <c r="P100" i="16"/>
  <c r="J100" i="16"/>
  <c r="S99" i="16"/>
  <c r="O99" i="16"/>
  <c r="I99" i="16"/>
  <c r="R99" i="16"/>
  <c r="P99" i="16"/>
  <c r="J99" i="16"/>
  <c r="S98" i="16"/>
  <c r="O98" i="16"/>
  <c r="I98" i="16"/>
  <c r="R98" i="16"/>
  <c r="P98" i="16"/>
  <c r="J98" i="16"/>
  <c r="S97" i="16"/>
  <c r="O97" i="16"/>
  <c r="I97" i="16"/>
  <c r="R97" i="16"/>
  <c r="P97" i="16"/>
  <c r="J97" i="16"/>
  <c r="S96" i="16"/>
  <c r="O96" i="16"/>
  <c r="I96" i="16"/>
  <c r="R96" i="16"/>
  <c r="P96" i="16"/>
  <c r="J96" i="16"/>
  <c r="S95" i="16"/>
  <c r="O95" i="16"/>
  <c r="I95" i="16"/>
  <c r="R95" i="16"/>
  <c r="P95" i="16"/>
  <c r="J95" i="16"/>
  <c r="S94" i="16"/>
  <c r="O94" i="16"/>
  <c r="I94" i="16"/>
  <c r="R94" i="16"/>
  <c r="P94" i="16"/>
  <c r="J94" i="16"/>
  <c r="S93" i="16"/>
  <c r="O93" i="16"/>
  <c r="I93" i="16"/>
  <c r="R93" i="16"/>
  <c r="P93" i="16"/>
  <c r="J93" i="16"/>
  <c r="S92" i="16"/>
  <c r="O92" i="16"/>
  <c r="I92" i="16"/>
  <c r="R92" i="16"/>
  <c r="P92" i="16"/>
  <c r="J92" i="16"/>
  <c r="S91" i="16"/>
  <c r="O91" i="16"/>
  <c r="I91" i="16"/>
  <c r="R91" i="16"/>
  <c r="P91" i="16"/>
  <c r="J91" i="16"/>
  <c r="S90" i="16"/>
  <c r="O90" i="16"/>
  <c r="I90" i="16"/>
  <c r="R90" i="16"/>
  <c r="P90" i="16"/>
  <c r="J90" i="16"/>
  <c r="S89" i="16"/>
  <c r="O89" i="16"/>
  <c r="I89" i="16"/>
  <c r="R89" i="16"/>
  <c r="P89" i="16"/>
  <c r="J89" i="16"/>
  <c r="S88" i="16"/>
  <c r="O88" i="16"/>
  <c r="I88" i="16"/>
  <c r="R88" i="16"/>
  <c r="P88" i="16"/>
  <c r="J88" i="16"/>
  <c r="S87" i="16"/>
  <c r="O87" i="16"/>
  <c r="I87" i="16"/>
  <c r="R87" i="16"/>
  <c r="P87" i="16"/>
  <c r="J87" i="16"/>
  <c r="S86" i="16"/>
  <c r="O86" i="16"/>
  <c r="I86" i="16"/>
  <c r="R86" i="16"/>
  <c r="P86" i="16"/>
  <c r="J86" i="16"/>
  <c r="S85" i="16"/>
  <c r="O85" i="16"/>
  <c r="I85" i="16"/>
  <c r="R85" i="16"/>
  <c r="P85" i="16"/>
  <c r="J85" i="16"/>
  <c r="S84" i="16"/>
  <c r="O84" i="16"/>
  <c r="I84" i="16"/>
  <c r="R84" i="16"/>
  <c r="P84" i="16"/>
  <c r="J84" i="16"/>
  <c r="S83" i="16"/>
  <c r="O83" i="16"/>
  <c r="I83" i="16"/>
  <c r="R83" i="16"/>
  <c r="P83" i="16"/>
  <c r="J83" i="16"/>
  <c r="S82" i="16"/>
  <c r="O82" i="16"/>
  <c r="I82" i="16"/>
  <c r="R82" i="16"/>
  <c r="P82" i="16"/>
  <c r="J82" i="16"/>
  <c r="S81" i="16"/>
  <c r="O81" i="16"/>
  <c r="I81" i="16"/>
  <c r="R81" i="16"/>
  <c r="P81" i="16"/>
  <c r="J81" i="16"/>
  <c r="S80" i="16"/>
  <c r="O80" i="16"/>
  <c r="I80" i="16"/>
  <c r="R80" i="16"/>
  <c r="P80" i="16"/>
  <c r="J80" i="16"/>
  <c r="S79" i="16"/>
  <c r="O79" i="16"/>
  <c r="I79" i="16"/>
  <c r="R79" i="16"/>
  <c r="P79" i="16"/>
  <c r="J79" i="16"/>
  <c r="M41" i="16"/>
  <c r="N41" i="16"/>
  <c r="O73" i="16"/>
  <c r="G41" i="16"/>
  <c r="H41" i="16"/>
  <c r="I73" i="16"/>
  <c r="Q73" i="16"/>
  <c r="K73" i="16"/>
  <c r="T73" i="16"/>
  <c r="S73" i="16"/>
  <c r="R73" i="16"/>
  <c r="P73" i="16"/>
  <c r="J73"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O72" i="16"/>
  <c r="I72" i="16"/>
  <c r="Q72" i="16"/>
  <c r="K72" i="16"/>
  <c r="T72" i="16"/>
  <c r="S72" i="16"/>
  <c r="R72" i="16"/>
  <c r="P72" i="16"/>
  <c r="J72" i="16"/>
  <c r="O71" i="16"/>
  <c r="I71" i="16"/>
  <c r="Q71" i="16"/>
  <c r="K71" i="16"/>
  <c r="T71" i="16"/>
  <c r="S71" i="16"/>
  <c r="R71" i="16"/>
  <c r="P71" i="16"/>
  <c r="J71" i="16"/>
  <c r="O70" i="16"/>
  <c r="I70" i="16"/>
  <c r="Q70" i="16"/>
  <c r="K70" i="16"/>
  <c r="T70" i="16"/>
  <c r="S70" i="16"/>
  <c r="R70" i="16"/>
  <c r="P70" i="16"/>
  <c r="J70" i="16"/>
  <c r="O69" i="16"/>
  <c r="I69" i="16"/>
  <c r="Q69" i="16"/>
  <c r="K69" i="16"/>
  <c r="T69" i="16"/>
  <c r="S69" i="16"/>
  <c r="R69" i="16"/>
  <c r="P69" i="16"/>
  <c r="J69" i="16"/>
  <c r="O68" i="16"/>
  <c r="I68" i="16"/>
  <c r="Q68" i="16"/>
  <c r="K68" i="16"/>
  <c r="T68" i="16"/>
  <c r="S68" i="16"/>
  <c r="R68" i="16"/>
  <c r="P68" i="16"/>
  <c r="J68" i="16"/>
  <c r="O67" i="16"/>
  <c r="I67" i="16"/>
  <c r="Q67" i="16"/>
  <c r="K67" i="16"/>
  <c r="T67" i="16"/>
  <c r="S67" i="16"/>
  <c r="R67" i="16"/>
  <c r="P67" i="16"/>
  <c r="J67" i="16"/>
  <c r="O66" i="16"/>
  <c r="I66" i="16"/>
  <c r="Q66" i="16"/>
  <c r="K66" i="16"/>
  <c r="T66" i="16"/>
  <c r="S66" i="16"/>
  <c r="R66" i="16"/>
  <c r="P66" i="16"/>
  <c r="J66" i="16"/>
  <c r="O65" i="16"/>
  <c r="I65" i="16"/>
  <c r="Q65" i="16"/>
  <c r="K65" i="16"/>
  <c r="T65" i="16"/>
  <c r="S65" i="16"/>
  <c r="R65" i="16"/>
  <c r="P65" i="16"/>
  <c r="J65" i="16"/>
  <c r="O64" i="16"/>
  <c r="I64" i="16"/>
  <c r="Q64" i="16"/>
  <c r="K64" i="16"/>
  <c r="T64" i="16"/>
  <c r="S64" i="16"/>
  <c r="R64" i="16"/>
  <c r="P64" i="16"/>
  <c r="J64" i="16"/>
  <c r="O63" i="16"/>
  <c r="I63" i="16"/>
  <c r="Q63" i="16"/>
  <c r="K63" i="16"/>
  <c r="T63" i="16"/>
  <c r="S63" i="16"/>
  <c r="R63" i="16"/>
  <c r="P63" i="16"/>
  <c r="J63" i="16"/>
  <c r="O62" i="16"/>
  <c r="I62" i="16"/>
  <c r="Q62" i="16"/>
  <c r="K62" i="16"/>
  <c r="T62" i="16"/>
  <c r="S62" i="16"/>
  <c r="R62" i="16"/>
  <c r="P62" i="16"/>
  <c r="J62" i="16"/>
  <c r="O61" i="16"/>
  <c r="I61" i="16"/>
  <c r="Q61" i="16"/>
  <c r="K61" i="16"/>
  <c r="T61" i="16"/>
  <c r="S61" i="16"/>
  <c r="R61" i="16"/>
  <c r="P61" i="16"/>
  <c r="J61" i="16"/>
  <c r="O60" i="16"/>
  <c r="I60" i="16"/>
  <c r="Q60" i="16"/>
  <c r="K60" i="16"/>
  <c r="T60" i="16"/>
  <c r="S60" i="16"/>
  <c r="R60" i="16"/>
  <c r="P60" i="16"/>
  <c r="J60" i="16"/>
  <c r="O59" i="16"/>
  <c r="I59" i="16"/>
  <c r="Q59" i="16"/>
  <c r="K59" i="16"/>
  <c r="T59" i="16"/>
  <c r="S59" i="16"/>
  <c r="R59" i="16"/>
  <c r="P59" i="16"/>
  <c r="J59" i="16"/>
  <c r="O58" i="16"/>
  <c r="I58" i="16"/>
  <c r="Q58" i="16"/>
  <c r="K58" i="16"/>
  <c r="T58" i="16"/>
  <c r="S58" i="16"/>
  <c r="R58" i="16"/>
  <c r="P58" i="16"/>
  <c r="J58" i="16"/>
  <c r="O57" i="16"/>
  <c r="I57" i="16"/>
  <c r="Q57" i="16"/>
  <c r="K57" i="16"/>
  <c r="T57" i="16"/>
  <c r="S57" i="16"/>
  <c r="R57" i="16"/>
  <c r="P57" i="16"/>
  <c r="J57" i="16"/>
  <c r="O56" i="16"/>
  <c r="I56" i="16"/>
  <c r="Q56" i="16"/>
  <c r="K56" i="16"/>
  <c r="T56" i="16"/>
  <c r="S56" i="16"/>
  <c r="R56" i="16"/>
  <c r="P56" i="16"/>
  <c r="J56" i="16"/>
  <c r="O55" i="16"/>
  <c r="I55" i="16"/>
  <c r="Q55" i="16"/>
  <c r="K55" i="16"/>
  <c r="T55" i="16"/>
  <c r="S55" i="16"/>
  <c r="R55" i="16"/>
  <c r="P55" i="16"/>
  <c r="J55" i="16"/>
  <c r="O54" i="16"/>
  <c r="I54" i="16"/>
  <c r="Q54" i="16"/>
  <c r="K54" i="16"/>
  <c r="T54" i="16"/>
  <c r="S54" i="16"/>
  <c r="R54" i="16"/>
  <c r="P54" i="16"/>
  <c r="J54" i="16"/>
  <c r="O53" i="16"/>
  <c r="I53" i="16"/>
  <c r="Q53" i="16"/>
  <c r="K53" i="16"/>
  <c r="T53" i="16"/>
  <c r="S53" i="16"/>
  <c r="R53" i="16"/>
  <c r="P53" i="16"/>
  <c r="J53" i="16"/>
  <c r="O52" i="16"/>
  <c r="I52" i="16"/>
  <c r="Q52" i="16"/>
  <c r="K52" i="16"/>
  <c r="T52" i="16"/>
  <c r="S52" i="16"/>
  <c r="R52" i="16"/>
  <c r="P52" i="16"/>
  <c r="J52" i="16"/>
  <c r="O51" i="16"/>
  <c r="I51" i="16"/>
  <c r="Q51" i="16"/>
  <c r="K51" i="16"/>
  <c r="T51" i="16"/>
  <c r="S51" i="16"/>
  <c r="R51" i="16"/>
  <c r="P51" i="16"/>
  <c r="J51" i="16"/>
  <c r="O50" i="16"/>
  <c r="I50" i="16"/>
  <c r="Q50" i="16"/>
  <c r="K50" i="16"/>
  <c r="T50" i="16"/>
  <c r="S50" i="16"/>
  <c r="R50" i="16"/>
  <c r="P50" i="16"/>
  <c r="J50" i="16"/>
  <c r="O49" i="16"/>
  <c r="I49" i="16"/>
  <c r="Q49" i="16"/>
  <c r="K49" i="16"/>
  <c r="T49" i="16"/>
  <c r="S49" i="16"/>
  <c r="R49" i="16"/>
  <c r="P49" i="16"/>
  <c r="J49" i="16"/>
  <c r="O48" i="16"/>
  <c r="I48" i="16"/>
  <c r="Q48" i="16"/>
  <c r="K48" i="16"/>
  <c r="T48" i="16"/>
  <c r="S48" i="16"/>
  <c r="R48" i="16"/>
  <c r="P48" i="16"/>
  <c r="J48" i="16"/>
  <c r="O47" i="16"/>
  <c r="I47" i="16"/>
  <c r="Q47" i="16"/>
  <c r="K47" i="16"/>
  <c r="T47" i="16"/>
  <c r="S47" i="16"/>
  <c r="R47" i="16"/>
  <c r="P47" i="16"/>
  <c r="J47" i="16"/>
  <c r="O46" i="16"/>
  <c r="I46" i="16"/>
  <c r="Q46" i="16"/>
  <c r="K46" i="16"/>
  <c r="T46" i="16"/>
  <c r="S46" i="16"/>
  <c r="R46" i="16"/>
  <c r="P46" i="16"/>
  <c r="J46" i="16"/>
  <c r="O45" i="16"/>
  <c r="I45" i="16"/>
  <c r="Q45" i="16"/>
  <c r="K45" i="16"/>
  <c r="T45" i="16"/>
  <c r="S45" i="16"/>
  <c r="R45" i="16"/>
  <c r="P45" i="16"/>
  <c r="J45" i="16"/>
  <c r="O44" i="16"/>
  <c r="I44" i="16"/>
  <c r="K44" i="16"/>
  <c r="S44" i="16"/>
  <c r="R44" i="16"/>
  <c r="P44" i="16"/>
  <c r="J44" i="16"/>
  <c r="M6" i="16"/>
  <c r="N6" i="16"/>
  <c r="O38" i="16"/>
  <c r="G6" i="16"/>
  <c r="H6" i="16"/>
  <c r="I38" i="16"/>
  <c r="K38" i="16"/>
  <c r="Q38" i="16"/>
  <c r="T38" i="16"/>
  <c r="S38" i="16"/>
  <c r="R38" i="16"/>
  <c r="P38" i="16"/>
  <c r="J38"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O37" i="16"/>
  <c r="I37" i="16"/>
  <c r="K37" i="16"/>
  <c r="Q37" i="16"/>
  <c r="T37" i="16"/>
  <c r="S37" i="16"/>
  <c r="R37" i="16"/>
  <c r="P37" i="16"/>
  <c r="J37" i="16"/>
  <c r="O36" i="16"/>
  <c r="I36" i="16"/>
  <c r="K36" i="16"/>
  <c r="Q36" i="16"/>
  <c r="T36" i="16"/>
  <c r="S36" i="16"/>
  <c r="R36" i="16"/>
  <c r="P36" i="16"/>
  <c r="J36" i="16"/>
  <c r="O35" i="16"/>
  <c r="I35" i="16"/>
  <c r="K35" i="16"/>
  <c r="Q35" i="16"/>
  <c r="T35" i="16"/>
  <c r="S35" i="16"/>
  <c r="R35" i="16"/>
  <c r="P35" i="16"/>
  <c r="J35" i="16"/>
  <c r="O34" i="16"/>
  <c r="I34" i="16"/>
  <c r="K34" i="16"/>
  <c r="Q34" i="16"/>
  <c r="T34" i="16"/>
  <c r="S34" i="16"/>
  <c r="R34" i="16"/>
  <c r="P34" i="16"/>
  <c r="J34" i="16"/>
  <c r="O33" i="16"/>
  <c r="I33" i="16"/>
  <c r="K33" i="16"/>
  <c r="Q33" i="16"/>
  <c r="T33" i="16"/>
  <c r="S33" i="16"/>
  <c r="R33" i="16"/>
  <c r="P33" i="16"/>
  <c r="J33" i="16"/>
  <c r="O32" i="16"/>
  <c r="I32" i="16"/>
  <c r="K32" i="16"/>
  <c r="Q32" i="16"/>
  <c r="T32" i="16"/>
  <c r="S32" i="16"/>
  <c r="R32" i="16"/>
  <c r="P32" i="16"/>
  <c r="J32" i="16"/>
  <c r="O31" i="16"/>
  <c r="I31" i="16"/>
  <c r="K31" i="16"/>
  <c r="Q31" i="16"/>
  <c r="T31" i="16"/>
  <c r="S31" i="16"/>
  <c r="R31" i="16"/>
  <c r="P31" i="16"/>
  <c r="J31" i="16"/>
  <c r="O30" i="16"/>
  <c r="I30" i="16"/>
  <c r="K30" i="16"/>
  <c r="Q30" i="16"/>
  <c r="T30" i="16"/>
  <c r="S30" i="16"/>
  <c r="R30" i="16"/>
  <c r="P30" i="16"/>
  <c r="J30" i="16"/>
  <c r="O29" i="16"/>
  <c r="I29" i="16"/>
  <c r="K29" i="16"/>
  <c r="Q29" i="16"/>
  <c r="T29" i="16"/>
  <c r="S29" i="16"/>
  <c r="R29" i="16"/>
  <c r="P29" i="16"/>
  <c r="J29" i="16"/>
  <c r="O28" i="16"/>
  <c r="I28" i="16"/>
  <c r="K28" i="16"/>
  <c r="Q28" i="16"/>
  <c r="T28" i="16"/>
  <c r="S28" i="16"/>
  <c r="R28" i="16"/>
  <c r="P28" i="16"/>
  <c r="J28" i="16"/>
  <c r="O27" i="16"/>
  <c r="I27" i="16"/>
  <c r="K27" i="16"/>
  <c r="Q27" i="16"/>
  <c r="T27" i="16"/>
  <c r="S27" i="16"/>
  <c r="R27" i="16"/>
  <c r="P27" i="16"/>
  <c r="J27" i="16"/>
  <c r="O26" i="16"/>
  <c r="I26" i="16"/>
  <c r="K26" i="16"/>
  <c r="Q26" i="16"/>
  <c r="T26" i="16"/>
  <c r="S26" i="16"/>
  <c r="R26" i="16"/>
  <c r="P26" i="16"/>
  <c r="J26" i="16"/>
  <c r="O25" i="16"/>
  <c r="I25" i="16"/>
  <c r="K25" i="16"/>
  <c r="Q25" i="16"/>
  <c r="T25" i="16"/>
  <c r="S25" i="16"/>
  <c r="R25" i="16"/>
  <c r="P25" i="16"/>
  <c r="J25" i="16"/>
  <c r="O24" i="16"/>
  <c r="I24" i="16"/>
  <c r="K24" i="16"/>
  <c r="Q24" i="16"/>
  <c r="T24" i="16"/>
  <c r="S24" i="16"/>
  <c r="R24" i="16"/>
  <c r="P24" i="16"/>
  <c r="J24" i="16"/>
  <c r="O23" i="16"/>
  <c r="I23" i="16"/>
  <c r="K23" i="16"/>
  <c r="Q23" i="16"/>
  <c r="T23" i="16"/>
  <c r="S23" i="16"/>
  <c r="R23" i="16"/>
  <c r="P23" i="16"/>
  <c r="J23" i="16"/>
  <c r="O22" i="16"/>
  <c r="I22" i="16"/>
  <c r="K22" i="16"/>
  <c r="Q22" i="16"/>
  <c r="T22" i="16"/>
  <c r="S22" i="16"/>
  <c r="R22" i="16"/>
  <c r="P22" i="16"/>
  <c r="J22" i="16"/>
  <c r="O21" i="16"/>
  <c r="I21" i="16"/>
  <c r="K21" i="16"/>
  <c r="Q21" i="16"/>
  <c r="T21" i="16"/>
  <c r="S21" i="16"/>
  <c r="R21" i="16"/>
  <c r="P21" i="16"/>
  <c r="J21" i="16"/>
  <c r="O20" i="16"/>
  <c r="I20" i="16"/>
  <c r="K20" i="16"/>
  <c r="Q20" i="16"/>
  <c r="T20" i="16"/>
  <c r="S20" i="16"/>
  <c r="R20" i="16"/>
  <c r="P20" i="16"/>
  <c r="J20" i="16"/>
  <c r="O19" i="16"/>
  <c r="I19" i="16"/>
  <c r="K19" i="16"/>
  <c r="Q19" i="16"/>
  <c r="T19" i="16"/>
  <c r="S19" i="16"/>
  <c r="R19" i="16"/>
  <c r="P19" i="16"/>
  <c r="J19" i="16"/>
  <c r="O18" i="16"/>
  <c r="I18" i="16"/>
  <c r="K18" i="16"/>
  <c r="Q18" i="16"/>
  <c r="T18" i="16"/>
  <c r="S18" i="16"/>
  <c r="R18" i="16"/>
  <c r="P18" i="16"/>
  <c r="J18" i="16"/>
  <c r="O17" i="16"/>
  <c r="I17" i="16"/>
  <c r="K17" i="16"/>
  <c r="Q17" i="16"/>
  <c r="T17" i="16"/>
  <c r="S17" i="16"/>
  <c r="R17" i="16"/>
  <c r="P17" i="16"/>
  <c r="J17" i="16"/>
  <c r="O16" i="16"/>
  <c r="I16" i="16"/>
  <c r="K16" i="16"/>
  <c r="Q16" i="16"/>
  <c r="T16" i="16"/>
  <c r="S16" i="16"/>
  <c r="R16" i="16"/>
  <c r="P16" i="16"/>
  <c r="J16" i="16"/>
  <c r="O15" i="16"/>
  <c r="I15" i="16"/>
  <c r="K15" i="16"/>
  <c r="S15" i="16"/>
  <c r="R15" i="16"/>
  <c r="P15" i="16"/>
  <c r="J15" i="16"/>
  <c r="O14" i="16"/>
  <c r="I14" i="16"/>
  <c r="K14" i="16"/>
  <c r="Q14" i="16"/>
  <c r="T14" i="16"/>
  <c r="S14" i="16"/>
  <c r="R14" i="16"/>
  <c r="P14" i="16"/>
  <c r="J14" i="16"/>
  <c r="O13" i="16"/>
  <c r="I13" i="16"/>
  <c r="K13" i="16"/>
  <c r="Q13" i="16"/>
  <c r="T13" i="16"/>
  <c r="S13" i="16"/>
  <c r="R13" i="16"/>
  <c r="P13" i="16"/>
  <c r="J13" i="16"/>
  <c r="O12" i="16"/>
  <c r="I12" i="16"/>
  <c r="K12" i="16"/>
  <c r="Q12" i="16"/>
  <c r="T12" i="16"/>
  <c r="S12" i="16"/>
  <c r="R12" i="16"/>
  <c r="P12" i="16"/>
  <c r="J12" i="16"/>
  <c r="O11" i="16"/>
  <c r="I11" i="16"/>
  <c r="K11" i="16"/>
  <c r="Q11" i="16"/>
  <c r="T11" i="16"/>
  <c r="S11" i="16"/>
  <c r="R11" i="16"/>
  <c r="P11" i="16"/>
  <c r="J11" i="16"/>
  <c r="O10" i="16"/>
  <c r="I10" i="16"/>
  <c r="K10" i="16"/>
  <c r="Q10" i="16"/>
  <c r="T10" i="16"/>
  <c r="S10" i="16"/>
  <c r="R10" i="16"/>
  <c r="P10" i="16"/>
  <c r="J10" i="16"/>
  <c r="O9" i="16"/>
  <c r="I9" i="16"/>
  <c r="K9" i="16"/>
  <c r="Q9" i="16"/>
  <c r="T9" i="16"/>
  <c r="S9" i="16"/>
  <c r="R9" i="16"/>
  <c r="P9" i="16"/>
  <c r="J9" i="16"/>
  <c r="O6" i="16"/>
  <c r="I6" i="16"/>
  <c r="S165" i="15"/>
  <c r="M111" i="15"/>
  <c r="N111" i="15"/>
  <c r="O165" i="15"/>
  <c r="G111" i="15"/>
  <c r="H111" i="15"/>
  <c r="I165" i="15"/>
  <c r="R165" i="15"/>
  <c r="P165" i="15"/>
  <c r="J165" i="15"/>
  <c r="A152" i="15"/>
  <c r="A153" i="15"/>
  <c r="A154" i="15"/>
  <c r="A155" i="15"/>
  <c r="A156" i="15"/>
  <c r="A157" i="15"/>
  <c r="A158" i="15"/>
  <c r="A159" i="15"/>
  <c r="A160" i="15"/>
  <c r="A161" i="15"/>
  <c r="A162" i="15"/>
  <c r="A163" i="15"/>
  <c r="A164" i="15"/>
  <c r="A165" i="15"/>
  <c r="S164" i="15"/>
  <c r="O164" i="15"/>
  <c r="I164" i="15"/>
  <c r="R164" i="15"/>
  <c r="P164" i="15"/>
  <c r="J164" i="15"/>
  <c r="S163" i="15"/>
  <c r="O163" i="15"/>
  <c r="I163" i="15"/>
  <c r="R163" i="15"/>
  <c r="P163" i="15"/>
  <c r="J163" i="15"/>
  <c r="S162" i="15"/>
  <c r="O162" i="15"/>
  <c r="I162" i="15"/>
  <c r="R162" i="15"/>
  <c r="P162" i="15"/>
  <c r="J162" i="15"/>
  <c r="S161" i="15"/>
  <c r="O161" i="15"/>
  <c r="I161" i="15"/>
  <c r="R161" i="15"/>
  <c r="P161" i="15"/>
  <c r="J161" i="15"/>
  <c r="S160" i="15"/>
  <c r="O160" i="15"/>
  <c r="I160" i="15"/>
  <c r="R160" i="15"/>
  <c r="P160" i="15"/>
  <c r="J160" i="15"/>
  <c r="S159" i="15"/>
  <c r="O159" i="15"/>
  <c r="I159" i="15"/>
  <c r="R159" i="15"/>
  <c r="P159" i="15"/>
  <c r="J159" i="15"/>
  <c r="S158" i="15"/>
  <c r="O158" i="15"/>
  <c r="I158" i="15"/>
  <c r="R158" i="15"/>
  <c r="P158" i="15"/>
  <c r="J158" i="15"/>
  <c r="S157" i="15"/>
  <c r="O157" i="15"/>
  <c r="I157" i="15"/>
  <c r="R157" i="15"/>
  <c r="P157" i="15"/>
  <c r="J157" i="15"/>
  <c r="S156" i="15"/>
  <c r="O156" i="15"/>
  <c r="I156" i="15"/>
  <c r="R156" i="15"/>
  <c r="P156" i="15"/>
  <c r="J156" i="15"/>
  <c r="S155" i="15"/>
  <c r="O155" i="15"/>
  <c r="I155" i="15"/>
  <c r="R155" i="15"/>
  <c r="P155" i="15"/>
  <c r="J155" i="15"/>
  <c r="S154" i="15"/>
  <c r="O154" i="15"/>
  <c r="I154" i="15"/>
  <c r="R154" i="15"/>
  <c r="P154" i="15"/>
  <c r="J154" i="15"/>
  <c r="S153" i="15"/>
  <c r="O153" i="15"/>
  <c r="I153" i="15"/>
  <c r="R153" i="15"/>
  <c r="P153" i="15"/>
  <c r="J153" i="15"/>
  <c r="S152" i="15"/>
  <c r="O152" i="15"/>
  <c r="I152" i="15"/>
  <c r="R152" i="15"/>
  <c r="P152" i="15"/>
  <c r="J152" i="15"/>
  <c r="S151" i="15"/>
  <c r="O151" i="15"/>
  <c r="I151" i="15"/>
  <c r="R151" i="15"/>
  <c r="P151" i="15"/>
  <c r="J151" i="15"/>
  <c r="S149" i="15"/>
  <c r="O149" i="15"/>
  <c r="I149" i="15"/>
  <c r="R149" i="15"/>
  <c r="P149" i="15"/>
  <c r="J149" i="15"/>
  <c r="A136" i="15"/>
  <c r="A137" i="15"/>
  <c r="A138" i="15"/>
  <c r="A139" i="15"/>
  <c r="A140" i="15"/>
  <c r="A141" i="15"/>
  <c r="A142" i="15"/>
  <c r="A143" i="15"/>
  <c r="A144" i="15"/>
  <c r="A145" i="15"/>
  <c r="A146" i="15"/>
  <c r="A147" i="15"/>
  <c r="A148" i="15"/>
  <c r="A149" i="15"/>
  <c r="S148" i="15"/>
  <c r="O148" i="15"/>
  <c r="I148" i="15"/>
  <c r="R148" i="15"/>
  <c r="P148" i="15"/>
  <c r="J148" i="15"/>
  <c r="S147" i="15"/>
  <c r="O147" i="15"/>
  <c r="I147" i="15"/>
  <c r="R147" i="15"/>
  <c r="P147" i="15"/>
  <c r="J147" i="15"/>
  <c r="S146" i="15"/>
  <c r="O146" i="15"/>
  <c r="I146" i="15"/>
  <c r="R146" i="15"/>
  <c r="P146" i="15"/>
  <c r="J146" i="15"/>
  <c r="S145" i="15"/>
  <c r="O145" i="15"/>
  <c r="I145" i="15"/>
  <c r="R145" i="15"/>
  <c r="P145" i="15"/>
  <c r="J145" i="15"/>
  <c r="S144" i="15"/>
  <c r="O144" i="15"/>
  <c r="I144" i="15"/>
  <c r="R144" i="15"/>
  <c r="P144" i="15"/>
  <c r="J144" i="15"/>
  <c r="S143" i="15"/>
  <c r="O143" i="15"/>
  <c r="I143" i="15"/>
  <c r="R143" i="15"/>
  <c r="P143" i="15"/>
  <c r="J143" i="15"/>
  <c r="S142" i="15"/>
  <c r="O142" i="15"/>
  <c r="I142" i="15"/>
  <c r="R142" i="15"/>
  <c r="P142" i="15"/>
  <c r="J142" i="15"/>
  <c r="S141" i="15"/>
  <c r="O141" i="15"/>
  <c r="I141" i="15"/>
  <c r="R141" i="15"/>
  <c r="P141" i="15"/>
  <c r="J141" i="15"/>
  <c r="S140" i="15"/>
  <c r="O140" i="15"/>
  <c r="I140" i="15"/>
  <c r="R140" i="15"/>
  <c r="P140" i="15"/>
  <c r="J140" i="15"/>
  <c r="S139" i="15"/>
  <c r="O139" i="15"/>
  <c r="I139" i="15"/>
  <c r="R139" i="15"/>
  <c r="P139" i="15"/>
  <c r="J139" i="15"/>
  <c r="S138" i="15"/>
  <c r="O138" i="15"/>
  <c r="I138" i="15"/>
  <c r="R138" i="15"/>
  <c r="P138" i="15"/>
  <c r="J138" i="15"/>
  <c r="S137" i="15"/>
  <c r="O137" i="15"/>
  <c r="I137" i="15"/>
  <c r="R137" i="15"/>
  <c r="P137" i="15"/>
  <c r="J137" i="15"/>
  <c r="S136" i="15"/>
  <c r="O136" i="15"/>
  <c r="I136" i="15"/>
  <c r="R136" i="15"/>
  <c r="P136" i="15"/>
  <c r="J136" i="15"/>
  <c r="S135" i="15"/>
  <c r="O135" i="15"/>
  <c r="I135" i="15"/>
  <c r="R135" i="15"/>
  <c r="P135" i="15"/>
  <c r="J135" i="15"/>
  <c r="S133" i="15"/>
  <c r="O133" i="15"/>
  <c r="I133" i="15"/>
  <c r="R133" i="15"/>
  <c r="P133" i="15"/>
  <c r="J133" i="15"/>
  <c r="A115" i="15"/>
  <c r="A116" i="15"/>
  <c r="A117" i="15"/>
  <c r="A118" i="15"/>
  <c r="A119" i="15"/>
  <c r="A120" i="15"/>
  <c r="A121" i="15"/>
  <c r="A122" i="15"/>
  <c r="A123" i="15"/>
  <c r="A124" i="15"/>
  <c r="A125" i="15"/>
  <c r="A126" i="15"/>
  <c r="A127" i="15"/>
  <c r="A128" i="15"/>
  <c r="A129" i="15"/>
  <c r="A130" i="15"/>
  <c r="A131" i="15"/>
  <c r="A132" i="15"/>
  <c r="A133" i="15"/>
  <c r="S132" i="15"/>
  <c r="O132" i="15"/>
  <c r="I132" i="15"/>
  <c r="R132" i="15"/>
  <c r="P132" i="15"/>
  <c r="J132" i="15"/>
  <c r="S131" i="15"/>
  <c r="O131" i="15"/>
  <c r="I131" i="15"/>
  <c r="R131" i="15"/>
  <c r="P131" i="15"/>
  <c r="J131" i="15"/>
  <c r="S130" i="15"/>
  <c r="O130" i="15"/>
  <c r="I130" i="15"/>
  <c r="R130" i="15"/>
  <c r="P130" i="15"/>
  <c r="J130" i="15"/>
  <c r="S129" i="15"/>
  <c r="O129" i="15"/>
  <c r="I129" i="15"/>
  <c r="R129" i="15"/>
  <c r="P129" i="15"/>
  <c r="J129" i="15"/>
  <c r="S128" i="15"/>
  <c r="O128" i="15"/>
  <c r="I128" i="15"/>
  <c r="R128" i="15"/>
  <c r="P128" i="15"/>
  <c r="J128" i="15"/>
  <c r="S127" i="15"/>
  <c r="O127" i="15"/>
  <c r="I127" i="15"/>
  <c r="R127" i="15"/>
  <c r="P127" i="15"/>
  <c r="J127" i="15"/>
  <c r="S126" i="15"/>
  <c r="O126" i="15"/>
  <c r="I126" i="15"/>
  <c r="R126" i="15"/>
  <c r="P126" i="15"/>
  <c r="J126" i="15"/>
  <c r="S125" i="15"/>
  <c r="O125" i="15"/>
  <c r="I125" i="15"/>
  <c r="R125" i="15"/>
  <c r="P125" i="15"/>
  <c r="J125" i="15"/>
  <c r="S124" i="15"/>
  <c r="O124" i="15"/>
  <c r="I124" i="15"/>
  <c r="R124" i="15"/>
  <c r="P124" i="15"/>
  <c r="J124" i="15"/>
  <c r="S123" i="15"/>
  <c r="O123" i="15"/>
  <c r="I123" i="15"/>
  <c r="R123" i="15"/>
  <c r="P123" i="15"/>
  <c r="J123" i="15"/>
  <c r="S122" i="15"/>
  <c r="O122" i="15"/>
  <c r="I122" i="15"/>
  <c r="R122" i="15"/>
  <c r="P122" i="15"/>
  <c r="J122" i="15"/>
  <c r="S121" i="15"/>
  <c r="O121" i="15"/>
  <c r="I121" i="15"/>
  <c r="R121" i="15"/>
  <c r="P121" i="15"/>
  <c r="J121" i="15"/>
  <c r="S120" i="15"/>
  <c r="O120" i="15"/>
  <c r="I120" i="15"/>
  <c r="R120" i="15"/>
  <c r="P120" i="15"/>
  <c r="J120" i="15"/>
  <c r="S119" i="15"/>
  <c r="O119" i="15"/>
  <c r="I119" i="15"/>
  <c r="R119" i="15"/>
  <c r="P119" i="15"/>
  <c r="J119" i="15"/>
  <c r="S118" i="15"/>
  <c r="O118" i="15"/>
  <c r="I118" i="15"/>
  <c r="R118" i="15"/>
  <c r="P118" i="15"/>
  <c r="J118" i="15"/>
  <c r="S117" i="15"/>
  <c r="O117" i="15"/>
  <c r="I117" i="15"/>
  <c r="R117" i="15"/>
  <c r="P117" i="15"/>
  <c r="J117" i="15"/>
  <c r="S116" i="15"/>
  <c r="O116" i="15"/>
  <c r="I116" i="15"/>
  <c r="R116" i="15"/>
  <c r="P116" i="15"/>
  <c r="J116" i="15"/>
  <c r="S115" i="15"/>
  <c r="O115" i="15"/>
  <c r="I115" i="15"/>
  <c r="R115" i="15"/>
  <c r="P115" i="15"/>
  <c r="J115" i="15"/>
  <c r="S114" i="15"/>
  <c r="O114" i="15"/>
  <c r="I114" i="15"/>
  <c r="R114" i="15"/>
  <c r="P114" i="15"/>
  <c r="J114" i="15"/>
  <c r="S108" i="15"/>
  <c r="M76" i="15"/>
  <c r="N76" i="15"/>
  <c r="O108" i="15"/>
  <c r="G76" i="15"/>
  <c r="H76" i="15"/>
  <c r="I108" i="15"/>
  <c r="R108" i="15"/>
  <c r="P108" i="15"/>
  <c r="J108"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S107" i="15"/>
  <c r="O107" i="15"/>
  <c r="I107" i="15"/>
  <c r="R107" i="15"/>
  <c r="P107" i="15"/>
  <c r="J107" i="15"/>
  <c r="S106" i="15"/>
  <c r="O106" i="15"/>
  <c r="I106" i="15"/>
  <c r="R106" i="15"/>
  <c r="P106" i="15"/>
  <c r="J106" i="15"/>
  <c r="S105" i="15"/>
  <c r="O105" i="15"/>
  <c r="I105" i="15"/>
  <c r="R105" i="15"/>
  <c r="P105" i="15"/>
  <c r="J105" i="15"/>
  <c r="S104" i="15"/>
  <c r="O104" i="15"/>
  <c r="I104" i="15"/>
  <c r="R104" i="15"/>
  <c r="P104" i="15"/>
  <c r="J104" i="15"/>
  <c r="S103" i="15"/>
  <c r="O103" i="15"/>
  <c r="I103" i="15"/>
  <c r="R103" i="15"/>
  <c r="P103" i="15"/>
  <c r="J103" i="15"/>
  <c r="S102" i="15"/>
  <c r="O102" i="15"/>
  <c r="I102" i="15"/>
  <c r="R102" i="15"/>
  <c r="P102" i="15"/>
  <c r="J102" i="15"/>
  <c r="S101" i="15"/>
  <c r="O101" i="15"/>
  <c r="I101" i="15"/>
  <c r="R101" i="15"/>
  <c r="P101" i="15"/>
  <c r="J101" i="15"/>
  <c r="S100" i="15"/>
  <c r="O100" i="15"/>
  <c r="I100" i="15"/>
  <c r="R100" i="15"/>
  <c r="P100" i="15"/>
  <c r="J100" i="15"/>
  <c r="S99" i="15"/>
  <c r="O99" i="15"/>
  <c r="I99" i="15"/>
  <c r="R99" i="15"/>
  <c r="P99" i="15"/>
  <c r="J99" i="15"/>
  <c r="S98" i="15"/>
  <c r="O98" i="15"/>
  <c r="I98" i="15"/>
  <c r="R98" i="15"/>
  <c r="P98" i="15"/>
  <c r="J98" i="15"/>
  <c r="S97" i="15"/>
  <c r="O97" i="15"/>
  <c r="I97" i="15"/>
  <c r="R97" i="15"/>
  <c r="P97" i="15"/>
  <c r="J97" i="15"/>
  <c r="S96" i="15"/>
  <c r="O96" i="15"/>
  <c r="I96" i="15"/>
  <c r="R96" i="15"/>
  <c r="P96" i="15"/>
  <c r="J96" i="15"/>
  <c r="S95" i="15"/>
  <c r="O95" i="15"/>
  <c r="I95" i="15"/>
  <c r="R95" i="15"/>
  <c r="P95" i="15"/>
  <c r="J95" i="15"/>
  <c r="S94" i="15"/>
  <c r="O94" i="15"/>
  <c r="I94" i="15"/>
  <c r="R94" i="15"/>
  <c r="P94" i="15"/>
  <c r="J94" i="15"/>
  <c r="S93" i="15"/>
  <c r="O93" i="15"/>
  <c r="I93" i="15"/>
  <c r="R93" i="15"/>
  <c r="P93" i="15"/>
  <c r="J93" i="15"/>
  <c r="S92" i="15"/>
  <c r="O92" i="15"/>
  <c r="I92" i="15"/>
  <c r="R92" i="15"/>
  <c r="P92" i="15"/>
  <c r="J92" i="15"/>
  <c r="S91" i="15"/>
  <c r="O91" i="15"/>
  <c r="I91" i="15"/>
  <c r="R91" i="15"/>
  <c r="P91" i="15"/>
  <c r="J91" i="15"/>
  <c r="S90" i="15"/>
  <c r="O90" i="15"/>
  <c r="I90" i="15"/>
  <c r="R90" i="15"/>
  <c r="P90" i="15"/>
  <c r="J90" i="15"/>
  <c r="S89" i="15"/>
  <c r="O89" i="15"/>
  <c r="I89" i="15"/>
  <c r="R89" i="15"/>
  <c r="P89" i="15"/>
  <c r="J89" i="15"/>
  <c r="S88" i="15"/>
  <c r="O88" i="15"/>
  <c r="I88" i="15"/>
  <c r="R88" i="15"/>
  <c r="P88" i="15"/>
  <c r="J88" i="15"/>
  <c r="S87" i="15"/>
  <c r="O87" i="15"/>
  <c r="I87" i="15"/>
  <c r="R87" i="15"/>
  <c r="P87" i="15"/>
  <c r="J87" i="15"/>
  <c r="S86" i="15"/>
  <c r="O86" i="15"/>
  <c r="I86" i="15"/>
  <c r="R86" i="15"/>
  <c r="P86" i="15"/>
  <c r="J86" i="15"/>
  <c r="S85" i="15"/>
  <c r="O85" i="15"/>
  <c r="I85" i="15"/>
  <c r="R85" i="15"/>
  <c r="P85" i="15"/>
  <c r="J85" i="15"/>
  <c r="S84" i="15"/>
  <c r="O84" i="15"/>
  <c r="I84" i="15"/>
  <c r="R84" i="15"/>
  <c r="P84" i="15"/>
  <c r="J84" i="15"/>
  <c r="S83" i="15"/>
  <c r="O83" i="15"/>
  <c r="I83" i="15"/>
  <c r="R83" i="15"/>
  <c r="P83" i="15"/>
  <c r="J83" i="15"/>
  <c r="S82" i="15"/>
  <c r="O82" i="15"/>
  <c r="I82" i="15"/>
  <c r="R82" i="15"/>
  <c r="P82" i="15"/>
  <c r="J82" i="15"/>
  <c r="S81" i="15"/>
  <c r="O81" i="15"/>
  <c r="I81" i="15"/>
  <c r="R81" i="15"/>
  <c r="P81" i="15"/>
  <c r="J81" i="15"/>
  <c r="S80" i="15"/>
  <c r="O80" i="15"/>
  <c r="I80" i="15"/>
  <c r="R80" i="15"/>
  <c r="P80" i="15"/>
  <c r="J80" i="15"/>
  <c r="S79" i="15"/>
  <c r="O79" i="15"/>
  <c r="I79" i="15"/>
  <c r="R79" i="15"/>
  <c r="P79" i="15"/>
  <c r="J79" i="15"/>
  <c r="M41" i="15"/>
  <c r="N41" i="15"/>
  <c r="O73" i="15"/>
  <c r="G41" i="15"/>
  <c r="H41" i="15"/>
  <c r="I73" i="15"/>
  <c r="Q73" i="15"/>
  <c r="K73" i="15"/>
  <c r="T73" i="15"/>
  <c r="S73" i="15"/>
  <c r="R73" i="15"/>
  <c r="P73" i="15"/>
  <c r="J73"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O72" i="15"/>
  <c r="I72" i="15"/>
  <c r="Q72" i="15"/>
  <c r="K72" i="15"/>
  <c r="T72" i="15"/>
  <c r="S72" i="15"/>
  <c r="R72" i="15"/>
  <c r="P72" i="15"/>
  <c r="J72" i="15"/>
  <c r="O71" i="15"/>
  <c r="I71" i="15"/>
  <c r="Q71" i="15"/>
  <c r="K71" i="15"/>
  <c r="T71" i="15"/>
  <c r="S71" i="15"/>
  <c r="R71" i="15"/>
  <c r="P71" i="15"/>
  <c r="J71" i="15"/>
  <c r="O70" i="15"/>
  <c r="I70" i="15"/>
  <c r="Q70" i="15"/>
  <c r="K70" i="15"/>
  <c r="T70" i="15"/>
  <c r="S70" i="15"/>
  <c r="R70" i="15"/>
  <c r="P70" i="15"/>
  <c r="J70" i="15"/>
  <c r="O69" i="15"/>
  <c r="I69" i="15"/>
  <c r="Q69" i="15"/>
  <c r="K69" i="15"/>
  <c r="T69" i="15"/>
  <c r="S69" i="15"/>
  <c r="R69" i="15"/>
  <c r="P69" i="15"/>
  <c r="J69" i="15"/>
  <c r="O68" i="15"/>
  <c r="I68" i="15"/>
  <c r="Q68" i="15"/>
  <c r="K68" i="15"/>
  <c r="T68" i="15"/>
  <c r="S68" i="15"/>
  <c r="R68" i="15"/>
  <c r="P68" i="15"/>
  <c r="J68" i="15"/>
  <c r="O67" i="15"/>
  <c r="I67" i="15"/>
  <c r="Q67" i="15"/>
  <c r="K67" i="15"/>
  <c r="T67" i="15"/>
  <c r="S67" i="15"/>
  <c r="R67" i="15"/>
  <c r="P67" i="15"/>
  <c r="J67" i="15"/>
  <c r="O66" i="15"/>
  <c r="I66" i="15"/>
  <c r="Q66" i="15"/>
  <c r="K66" i="15"/>
  <c r="T66" i="15"/>
  <c r="S66" i="15"/>
  <c r="R66" i="15"/>
  <c r="P66" i="15"/>
  <c r="J66" i="15"/>
  <c r="O65" i="15"/>
  <c r="I65" i="15"/>
  <c r="Q65" i="15"/>
  <c r="K65" i="15"/>
  <c r="T65" i="15"/>
  <c r="S65" i="15"/>
  <c r="R65" i="15"/>
  <c r="P65" i="15"/>
  <c r="J65" i="15"/>
  <c r="O64" i="15"/>
  <c r="I64" i="15"/>
  <c r="Q64" i="15"/>
  <c r="K64" i="15"/>
  <c r="T64" i="15"/>
  <c r="S64" i="15"/>
  <c r="R64" i="15"/>
  <c r="P64" i="15"/>
  <c r="J64" i="15"/>
  <c r="O63" i="15"/>
  <c r="I63" i="15"/>
  <c r="Q63" i="15"/>
  <c r="K63" i="15"/>
  <c r="T63" i="15"/>
  <c r="S63" i="15"/>
  <c r="R63" i="15"/>
  <c r="P63" i="15"/>
  <c r="J63" i="15"/>
  <c r="O62" i="15"/>
  <c r="I62" i="15"/>
  <c r="Q62" i="15"/>
  <c r="K62" i="15"/>
  <c r="T62" i="15"/>
  <c r="S62" i="15"/>
  <c r="R62" i="15"/>
  <c r="P62" i="15"/>
  <c r="J62" i="15"/>
  <c r="O61" i="15"/>
  <c r="I61" i="15"/>
  <c r="Q61" i="15"/>
  <c r="K61" i="15"/>
  <c r="T61" i="15"/>
  <c r="S61" i="15"/>
  <c r="R61" i="15"/>
  <c r="P61" i="15"/>
  <c r="J61" i="15"/>
  <c r="O60" i="15"/>
  <c r="I60" i="15"/>
  <c r="Q60" i="15"/>
  <c r="K60" i="15"/>
  <c r="T60" i="15"/>
  <c r="S60" i="15"/>
  <c r="R60" i="15"/>
  <c r="P60" i="15"/>
  <c r="J60" i="15"/>
  <c r="O59" i="15"/>
  <c r="I59" i="15"/>
  <c r="Q59" i="15"/>
  <c r="K59" i="15"/>
  <c r="T59" i="15"/>
  <c r="S59" i="15"/>
  <c r="R59" i="15"/>
  <c r="P59" i="15"/>
  <c r="J59" i="15"/>
  <c r="O58" i="15"/>
  <c r="I58" i="15"/>
  <c r="Q58" i="15"/>
  <c r="K58" i="15"/>
  <c r="T58" i="15"/>
  <c r="S58" i="15"/>
  <c r="R58" i="15"/>
  <c r="P58" i="15"/>
  <c r="J58" i="15"/>
  <c r="O57" i="15"/>
  <c r="I57" i="15"/>
  <c r="Q57" i="15"/>
  <c r="K57" i="15"/>
  <c r="T57" i="15"/>
  <c r="S57" i="15"/>
  <c r="R57" i="15"/>
  <c r="P57" i="15"/>
  <c r="J57" i="15"/>
  <c r="O56" i="15"/>
  <c r="I56" i="15"/>
  <c r="Q56" i="15"/>
  <c r="K56" i="15"/>
  <c r="T56" i="15"/>
  <c r="S56" i="15"/>
  <c r="R56" i="15"/>
  <c r="P56" i="15"/>
  <c r="J56" i="15"/>
  <c r="O55" i="15"/>
  <c r="I55" i="15"/>
  <c r="Q55" i="15"/>
  <c r="K55" i="15"/>
  <c r="T55" i="15"/>
  <c r="S55" i="15"/>
  <c r="R55" i="15"/>
  <c r="P55" i="15"/>
  <c r="J55" i="15"/>
  <c r="O54" i="15"/>
  <c r="I54" i="15"/>
  <c r="Q54" i="15"/>
  <c r="K54" i="15"/>
  <c r="T54" i="15"/>
  <c r="S54" i="15"/>
  <c r="R54" i="15"/>
  <c r="P54" i="15"/>
  <c r="J54" i="15"/>
  <c r="S53" i="15"/>
  <c r="R53" i="15"/>
  <c r="P53" i="15"/>
  <c r="J53" i="15"/>
  <c r="O52" i="15"/>
  <c r="I52" i="15"/>
  <c r="S52" i="15"/>
  <c r="R52" i="15"/>
  <c r="P52" i="15"/>
  <c r="J52" i="15"/>
  <c r="O51" i="15"/>
  <c r="I51" i="15"/>
  <c r="S51" i="15"/>
  <c r="R51" i="15"/>
  <c r="P51" i="15"/>
  <c r="J51" i="15"/>
  <c r="S50" i="15"/>
  <c r="R50" i="15"/>
  <c r="P50" i="15"/>
  <c r="J50" i="15"/>
  <c r="O49" i="15"/>
  <c r="I49" i="15"/>
  <c r="S49" i="15"/>
  <c r="R49" i="15"/>
  <c r="P49" i="15"/>
  <c r="J49" i="15"/>
  <c r="S48" i="15"/>
  <c r="R48" i="15"/>
  <c r="P48" i="15"/>
  <c r="J48" i="15"/>
  <c r="O47" i="15"/>
  <c r="I47" i="15"/>
  <c r="S47" i="15"/>
  <c r="R47" i="15"/>
  <c r="P47" i="15"/>
  <c r="J47" i="15"/>
  <c r="O46" i="15"/>
  <c r="I46" i="15"/>
  <c r="S46" i="15"/>
  <c r="R46" i="15"/>
  <c r="P46" i="15"/>
  <c r="J46" i="15"/>
  <c r="S45" i="15"/>
  <c r="R45" i="15"/>
  <c r="P45" i="15"/>
  <c r="J45" i="15"/>
  <c r="O44" i="15"/>
  <c r="I44" i="15"/>
  <c r="Q44" i="15"/>
  <c r="K44" i="15"/>
  <c r="T44" i="15"/>
  <c r="S44" i="15"/>
  <c r="R44" i="15"/>
  <c r="P44" i="15"/>
  <c r="J44" i="15"/>
  <c r="O38" i="15"/>
  <c r="I38" i="15"/>
  <c r="K38" i="15"/>
  <c r="Q38" i="15"/>
  <c r="T38" i="15"/>
  <c r="S38" i="15"/>
  <c r="R38" i="15"/>
  <c r="P38" i="15"/>
  <c r="J38"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O37" i="15"/>
  <c r="I37" i="15"/>
  <c r="K37" i="15"/>
  <c r="Q37" i="15"/>
  <c r="T37" i="15"/>
  <c r="S37" i="15"/>
  <c r="R37" i="15"/>
  <c r="P37" i="15"/>
  <c r="J37" i="15"/>
  <c r="O36" i="15"/>
  <c r="I36" i="15"/>
  <c r="K36" i="15"/>
  <c r="Q36" i="15"/>
  <c r="T36" i="15"/>
  <c r="S36" i="15"/>
  <c r="R36" i="15"/>
  <c r="P36" i="15"/>
  <c r="J36" i="15"/>
  <c r="O35" i="15"/>
  <c r="I35" i="15"/>
  <c r="K35" i="15"/>
  <c r="Q35" i="15"/>
  <c r="T35" i="15"/>
  <c r="S35" i="15"/>
  <c r="R35" i="15"/>
  <c r="P35" i="15"/>
  <c r="J35" i="15"/>
  <c r="O34" i="15"/>
  <c r="I34" i="15"/>
  <c r="K34" i="15"/>
  <c r="Q34" i="15"/>
  <c r="T34" i="15"/>
  <c r="S34" i="15"/>
  <c r="R34" i="15"/>
  <c r="P34" i="15"/>
  <c r="J34" i="15"/>
  <c r="O33" i="15"/>
  <c r="I33" i="15"/>
  <c r="K33" i="15"/>
  <c r="Q33" i="15"/>
  <c r="T33" i="15"/>
  <c r="S33" i="15"/>
  <c r="R33" i="15"/>
  <c r="P33" i="15"/>
  <c r="J33" i="15"/>
  <c r="O32" i="15"/>
  <c r="I32" i="15"/>
  <c r="K32" i="15"/>
  <c r="Q32" i="15"/>
  <c r="T32" i="15"/>
  <c r="S32" i="15"/>
  <c r="R32" i="15"/>
  <c r="P32" i="15"/>
  <c r="J32" i="15"/>
  <c r="O31" i="15"/>
  <c r="I31" i="15"/>
  <c r="K31" i="15"/>
  <c r="Q31" i="15"/>
  <c r="T31" i="15"/>
  <c r="S31" i="15"/>
  <c r="R31" i="15"/>
  <c r="P31" i="15"/>
  <c r="J31" i="15"/>
  <c r="O30" i="15"/>
  <c r="I30" i="15"/>
  <c r="K30" i="15"/>
  <c r="Q30" i="15"/>
  <c r="T30" i="15"/>
  <c r="S30" i="15"/>
  <c r="R30" i="15"/>
  <c r="P30" i="15"/>
  <c r="J30" i="15"/>
  <c r="O29" i="15"/>
  <c r="I29" i="15"/>
  <c r="K29" i="15"/>
  <c r="Q29" i="15"/>
  <c r="T29" i="15"/>
  <c r="S29" i="15"/>
  <c r="R29" i="15"/>
  <c r="P29" i="15"/>
  <c r="J29" i="15"/>
  <c r="O28" i="15"/>
  <c r="I28" i="15"/>
  <c r="K28" i="15"/>
  <c r="Q28" i="15"/>
  <c r="T28" i="15"/>
  <c r="S28" i="15"/>
  <c r="R28" i="15"/>
  <c r="P28" i="15"/>
  <c r="J28" i="15"/>
  <c r="O27" i="15"/>
  <c r="I27" i="15"/>
  <c r="K27" i="15"/>
  <c r="Q27" i="15"/>
  <c r="T27" i="15"/>
  <c r="S27" i="15"/>
  <c r="R27" i="15"/>
  <c r="P27" i="15"/>
  <c r="J27" i="15"/>
  <c r="O26" i="15"/>
  <c r="I26" i="15"/>
  <c r="K26" i="15"/>
  <c r="Q26" i="15"/>
  <c r="T26" i="15"/>
  <c r="S26" i="15"/>
  <c r="R26" i="15"/>
  <c r="P26" i="15"/>
  <c r="J26" i="15"/>
  <c r="O25" i="15"/>
  <c r="I25" i="15"/>
  <c r="K25" i="15"/>
  <c r="Q25" i="15"/>
  <c r="T25" i="15"/>
  <c r="S25" i="15"/>
  <c r="R25" i="15"/>
  <c r="P25" i="15"/>
  <c r="J25" i="15"/>
  <c r="O24" i="15"/>
  <c r="I24" i="15"/>
  <c r="K24" i="15"/>
  <c r="Q24" i="15"/>
  <c r="T24" i="15"/>
  <c r="S24" i="15"/>
  <c r="R24" i="15"/>
  <c r="P24" i="15"/>
  <c r="J24" i="15"/>
  <c r="O23" i="15"/>
  <c r="I23" i="15"/>
  <c r="K23" i="15"/>
  <c r="Q23" i="15"/>
  <c r="T23" i="15"/>
  <c r="S23" i="15"/>
  <c r="R23" i="15"/>
  <c r="P23" i="15"/>
  <c r="J23" i="15"/>
  <c r="O22" i="15"/>
  <c r="I22" i="15"/>
  <c r="K22" i="15"/>
  <c r="Q22" i="15"/>
  <c r="T22" i="15"/>
  <c r="S22" i="15"/>
  <c r="R22" i="15"/>
  <c r="P22" i="15"/>
  <c r="J22" i="15"/>
  <c r="O21" i="15"/>
  <c r="I21" i="15"/>
  <c r="K21" i="15"/>
  <c r="Q21" i="15"/>
  <c r="T21" i="15"/>
  <c r="S21" i="15"/>
  <c r="R21" i="15"/>
  <c r="P21" i="15"/>
  <c r="J21" i="15"/>
  <c r="O20" i="15"/>
  <c r="I20" i="15"/>
  <c r="K20" i="15"/>
  <c r="Q20" i="15"/>
  <c r="T20" i="15"/>
  <c r="S20" i="15"/>
  <c r="R20" i="15"/>
  <c r="P20" i="15"/>
  <c r="J20" i="15"/>
  <c r="S19" i="15"/>
  <c r="R19" i="15"/>
  <c r="P19" i="15"/>
  <c r="J19" i="15"/>
  <c r="S18" i="15"/>
  <c r="R18" i="15"/>
  <c r="P18" i="15"/>
  <c r="J18" i="15"/>
  <c r="O17" i="15"/>
  <c r="I17" i="15"/>
  <c r="K17" i="15"/>
  <c r="Q17" i="15"/>
  <c r="T17" i="15"/>
  <c r="S17" i="15"/>
  <c r="R17" i="15"/>
  <c r="P17" i="15"/>
  <c r="J17" i="15"/>
  <c r="O16" i="15"/>
  <c r="I16" i="15"/>
  <c r="K16" i="15"/>
  <c r="Q16" i="15"/>
  <c r="T16" i="15"/>
  <c r="S16" i="15"/>
  <c r="R16" i="15"/>
  <c r="P16" i="15"/>
  <c r="J16" i="15"/>
  <c r="S15" i="15"/>
  <c r="R15" i="15"/>
  <c r="P15" i="15"/>
  <c r="J15" i="15"/>
  <c r="S14" i="15"/>
  <c r="R14" i="15"/>
  <c r="P14" i="15"/>
  <c r="J14" i="15"/>
  <c r="O13" i="15"/>
  <c r="I13" i="15"/>
  <c r="K13" i="15"/>
  <c r="Q13" i="15"/>
  <c r="T13" i="15"/>
  <c r="S13" i="15"/>
  <c r="R13" i="15"/>
  <c r="P13" i="15"/>
  <c r="J13" i="15"/>
  <c r="O12" i="15"/>
  <c r="I12" i="15"/>
  <c r="K12" i="15"/>
  <c r="Q12" i="15"/>
  <c r="T12" i="15"/>
  <c r="S12" i="15"/>
  <c r="R12" i="15"/>
  <c r="P12" i="15"/>
  <c r="J12" i="15"/>
  <c r="S11" i="15"/>
  <c r="R11" i="15"/>
  <c r="P11" i="15"/>
  <c r="J11" i="15"/>
  <c r="O10" i="15"/>
  <c r="I10" i="15"/>
  <c r="K10" i="15"/>
  <c r="Q10" i="15"/>
  <c r="T10" i="15"/>
  <c r="S10" i="15"/>
  <c r="R10" i="15"/>
  <c r="P10" i="15"/>
  <c r="J10" i="15"/>
  <c r="O9" i="15"/>
  <c r="I9" i="15"/>
  <c r="K9" i="15"/>
  <c r="Q9" i="15"/>
  <c r="T9" i="15"/>
  <c r="S9" i="15"/>
  <c r="R9" i="15"/>
  <c r="P9" i="15"/>
  <c r="J9" i="15"/>
  <c r="O6" i="15"/>
  <c r="I6" i="15"/>
  <c r="S165" i="14"/>
  <c r="M111" i="14"/>
  <c r="N111" i="14"/>
  <c r="O165" i="14"/>
  <c r="G111" i="14"/>
  <c r="H111" i="14"/>
  <c r="I165" i="14"/>
  <c r="R165" i="14"/>
  <c r="P165" i="14"/>
  <c r="J165" i="14"/>
  <c r="A152" i="14"/>
  <c r="A153" i="14"/>
  <c r="A154" i="14"/>
  <c r="A155" i="14"/>
  <c r="A156" i="14"/>
  <c r="A157" i="14"/>
  <c r="A158" i="14"/>
  <c r="A159" i="14"/>
  <c r="A160" i="14"/>
  <c r="A161" i="14"/>
  <c r="A162" i="14"/>
  <c r="A163" i="14"/>
  <c r="A164" i="14"/>
  <c r="A165" i="14"/>
  <c r="S164" i="14"/>
  <c r="O164" i="14"/>
  <c r="I164" i="14"/>
  <c r="R164" i="14"/>
  <c r="P164" i="14"/>
  <c r="J164" i="14"/>
  <c r="S163" i="14"/>
  <c r="O163" i="14"/>
  <c r="I163" i="14"/>
  <c r="R163" i="14"/>
  <c r="P163" i="14"/>
  <c r="J163" i="14"/>
  <c r="S162" i="14"/>
  <c r="O162" i="14"/>
  <c r="I162" i="14"/>
  <c r="R162" i="14"/>
  <c r="P162" i="14"/>
  <c r="J162" i="14"/>
  <c r="S161" i="14"/>
  <c r="O161" i="14"/>
  <c r="I161" i="14"/>
  <c r="R161" i="14"/>
  <c r="P161" i="14"/>
  <c r="J161" i="14"/>
  <c r="S160" i="14"/>
  <c r="O160" i="14"/>
  <c r="I160" i="14"/>
  <c r="R160" i="14"/>
  <c r="P160" i="14"/>
  <c r="J160" i="14"/>
  <c r="S159" i="14"/>
  <c r="O159" i="14"/>
  <c r="I159" i="14"/>
  <c r="R159" i="14"/>
  <c r="P159" i="14"/>
  <c r="J159" i="14"/>
  <c r="S158" i="14"/>
  <c r="O158" i="14"/>
  <c r="I158" i="14"/>
  <c r="R158" i="14"/>
  <c r="P158" i="14"/>
  <c r="J158" i="14"/>
  <c r="S157" i="14"/>
  <c r="O157" i="14"/>
  <c r="I157" i="14"/>
  <c r="R157" i="14"/>
  <c r="P157" i="14"/>
  <c r="J157" i="14"/>
  <c r="S156" i="14"/>
  <c r="O156" i="14"/>
  <c r="I156" i="14"/>
  <c r="R156" i="14"/>
  <c r="P156" i="14"/>
  <c r="J156" i="14"/>
  <c r="S155" i="14"/>
  <c r="O155" i="14"/>
  <c r="I155" i="14"/>
  <c r="R155" i="14"/>
  <c r="P155" i="14"/>
  <c r="J155" i="14"/>
  <c r="S154" i="14"/>
  <c r="O154" i="14"/>
  <c r="I154" i="14"/>
  <c r="R154" i="14"/>
  <c r="P154" i="14"/>
  <c r="J154" i="14"/>
  <c r="S153" i="14"/>
  <c r="O153" i="14"/>
  <c r="I153" i="14"/>
  <c r="R153" i="14"/>
  <c r="P153" i="14"/>
  <c r="J153" i="14"/>
  <c r="S152" i="14"/>
  <c r="O152" i="14"/>
  <c r="I152" i="14"/>
  <c r="R152" i="14"/>
  <c r="P152" i="14"/>
  <c r="J152" i="14"/>
  <c r="S151" i="14"/>
  <c r="O151" i="14"/>
  <c r="I151" i="14"/>
  <c r="R151" i="14"/>
  <c r="P151" i="14"/>
  <c r="J151" i="14"/>
  <c r="S149" i="14"/>
  <c r="O149" i="14"/>
  <c r="I149" i="14"/>
  <c r="R149" i="14"/>
  <c r="P149" i="14"/>
  <c r="J149" i="14"/>
  <c r="A136" i="14"/>
  <c r="A137" i="14"/>
  <c r="A138" i="14"/>
  <c r="A139" i="14"/>
  <c r="A140" i="14"/>
  <c r="A141" i="14"/>
  <c r="A142" i="14"/>
  <c r="A143" i="14"/>
  <c r="A144" i="14"/>
  <c r="A145" i="14"/>
  <c r="A146" i="14"/>
  <c r="A147" i="14"/>
  <c r="A148" i="14"/>
  <c r="A149" i="14"/>
  <c r="S148" i="14"/>
  <c r="O148" i="14"/>
  <c r="I148" i="14"/>
  <c r="R148" i="14"/>
  <c r="P148" i="14"/>
  <c r="J148" i="14"/>
  <c r="S147" i="14"/>
  <c r="O147" i="14"/>
  <c r="I147" i="14"/>
  <c r="R147" i="14"/>
  <c r="P147" i="14"/>
  <c r="J147" i="14"/>
  <c r="S146" i="14"/>
  <c r="O146" i="14"/>
  <c r="I146" i="14"/>
  <c r="R146" i="14"/>
  <c r="P146" i="14"/>
  <c r="J146" i="14"/>
  <c r="S145" i="14"/>
  <c r="O145" i="14"/>
  <c r="I145" i="14"/>
  <c r="R145" i="14"/>
  <c r="P145" i="14"/>
  <c r="J145" i="14"/>
  <c r="S144" i="14"/>
  <c r="O144" i="14"/>
  <c r="I144" i="14"/>
  <c r="R144" i="14"/>
  <c r="P144" i="14"/>
  <c r="J144" i="14"/>
  <c r="S143" i="14"/>
  <c r="O143" i="14"/>
  <c r="I143" i="14"/>
  <c r="R143" i="14"/>
  <c r="P143" i="14"/>
  <c r="J143" i="14"/>
  <c r="S142" i="14"/>
  <c r="O142" i="14"/>
  <c r="I142" i="14"/>
  <c r="R142" i="14"/>
  <c r="P142" i="14"/>
  <c r="J142" i="14"/>
  <c r="S141" i="14"/>
  <c r="O141" i="14"/>
  <c r="I141" i="14"/>
  <c r="R141" i="14"/>
  <c r="P141" i="14"/>
  <c r="J141" i="14"/>
  <c r="S140" i="14"/>
  <c r="O140" i="14"/>
  <c r="I140" i="14"/>
  <c r="R140" i="14"/>
  <c r="P140" i="14"/>
  <c r="J140" i="14"/>
  <c r="S139" i="14"/>
  <c r="O139" i="14"/>
  <c r="I139" i="14"/>
  <c r="R139" i="14"/>
  <c r="P139" i="14"/>
  <c r="J139" i="14"/>
  <c r="S138" i="14"/>
  <c r="O138" i="14"/>
  <c r="I138" i="14"/>
  <c r="R138" i="14"/>
  <c r="P138" i="14"/>
  <c r="J138" i="14"/>
  <c r="S137" i="14"/>
  <c r="O137" i="14"/>
  <c r="I137" i="14"/>
  <c r="R137" i="14"/>
  <c r="P137" i="14"/>
  <c r="J137" i="14"/>
  <c r="S136" i="14"/>
  <c r="O136" i="14"/>
  <c r="I136" i="14"/>
  <c r="R136" i="14"/>
  <c r="P136" i="14"/>
  <c r="J136" i="14"/>
  <c r="S135" i="14"/>
  <c r="O135" i="14"/>
  <c r="I135" i="14"/>
  <c r="R135" i="14"/>
  <c r="P135" i="14"/>
  <c r="J135" i="14"/>
  <c r="S133" i="14"/>
  <c r="O133" i="14"/>
  <c r="I133" i="14"/>
  <c r="R133" i="14"/>
  <c r="P133" i="14"/>
  <c r="J133" i="14"/>
  <c r="A115" i="14"/>
  <c r="A116" i="14"/>
  <c r="A117" i="14"/>
  <c r="A118" i="14"/>
  <c r="A119" i="14"/>
  <c r="A120" i="14"/>
  <c r="A121" i="14"/>
  <c r="A122" i="14"/>
  <c r="A123" i="14"/>
  <c r="A124" i="14"/>
  <c r="A125" i="14"/>
  <c r="A126" i="14"/>
  <c r="A127" i="14"/>
  <c r="A128" i="14"/>
  <c r="A129" i="14"/>
  <c r="A130" i="14"/>
  <c r="A131" i="14"/>
  <c r="A132" i="14"/>
  <c r="A133" i="14"/>
  <c r="S132" i="14"/>
  <c r="O132" i="14"/>
  <c r="I132" i="14"/>
  <c r="R132" i="14"/>
  <c r="P132" i="14"/>
  <c r="J132" i="14"/>
  <c r="S131" i="14"/>
  <c r="O131" i="14"/>
  <c r="I131" i="14"/>
  <c r="R131" i="14"/>
  <c r="P131" i="14"/>
  <c r="J131" i="14"/>
  <c r="S130" i="14"/>
  <c r="O130" i="14"/>
  <c r="I130" i="14"/>
  <c r="R130" i="14"/>
  <c r="P130" i="14"/>
  <c r="J130" i="14"/>
  <c r="S129" i="14"/>
  <c r="O129" i="14"/>
  <c r="I129" i="14"/>
  <c r="R129" i="14"/>
  <c r="P129" i="14"/>
  <c r="J129" i="14"/>
  <c r="S128" i="14"/>
  <c r="O128" i="14"/>
  <c r="I128" i="14"/>
  <c r="R128" i="14"/>
  <c r="P128" i="14"/>
  <c r="J128" i="14"/>
  <c r="S127" i="14"/>
  <c r="O127" i="14"/>
  <c r="I127" i="14"/>
  <c r="R127" i="14"/>
  <c r="P127" i="14"/>
  <c r="J127" i="14"/>
  <c r="S126" i="14"/>
  <c r="O126" i="14"/>
  <c r="I126" i="14"/>
  <c r="R126" i="14"/>
  <c r="P126" i="14"/>
  <c r="J126" i="14"/>
  <c r="S125" i="14"/>
  <c r="O125" i="14"/>
  <c r="I125" i="14"/>
  <c r="R125" i="14"/>
  <c r="P125" i="14"/>
  <c r="J125" i="14"/>
  <c r="S124" i="14"/>
  <c r="O124" i="14"/>
  <c r="I124" i="14"/>
  <c r="R124" i="14"/>
  <c r="P124" i="14"/>
  <c r="J124" i="14"/>
  <c r="S123" i="14"/>
  <c r="O123" i="14"/>
  <c r="I123" i="14"/>
  <c r="R123" i="14"/>
  <c r="P123" i="14"/>
  <c r="J123" i="14"/>
  <c r="S122" i="14"/>
  <c r="O122" i="14"/>
  <c r="I122" i="14"/>
  <c r="R122" i="14"/>
  <c r="P122" i="14"/>
  <c r="J122" i="14"/>
  <c r="S121" i="14"/>
  <c r="O121" i="14"/>
  <c r="I121" i="14"/>
  <c r="R121" i="14"/>
  <c r="P121" i="14"/>
  <c r="J121" i="14"/>
  <c r="S120" i="14"/>
  <c r="O120" i="14"/>
  <c r="I120" i="14"/>
  <c r="R120" i="14"/>
  <c r="P120" i="14"/>
  <c r="J120" i="14"/>
  <c r="S119" i="14"/>
  <c r="O119" i="14"/>
  <c r="I119" i="14"/>
  <c r="R119" i="14"/>
  <c r="P119" i="14"/>
  <c r="J119" i="14"/>
  <c r="S118" i="14"/>
  <c r="O118" i="14"/>
  <c r="I118" i="14"/>
  <c r="R118" i="14"/>
  <c r="P118" i="14"/>
  <c r="J118" i="14"/>
  <c r="S117" i="14"/>
  <c r="O117" i="14"/>
  <c r="I117" i="14"/>
  <c r="R117" i="14"/>
  <c r="P117" i="14"/>
  <c r="J117" i="14"/>
  <c r="S116" i="14"/>
  <c r="O116" i="14"/>
  <c r="I116" i="14"/>
  <c r="R116" i="14"/>
  <c r="P116" i="14"/>
  <c r="J116" i="14"/>
  <c r="S115" i="14"/>
  <c r="O115" i="14"/>
  <c r="I115" i="14"/>
  <c r="R115" i="14"/>
  <c r="P115" i="14"/>
  <c r="J115" i="14"/>
  <c r="S114" i="14"/>
  <c r="O114" i="14"/>
  <c r="I114" i="14"/>
  <c r="R114" i="14"/>
  <c r="P114" i="14"/>
  <c r="J114" i="14"/>
  <c r="S108" i="14"/>
  <c r="M76" i="14"/>
  <c r="N76" i="14"/>
  <c r="O108" i="14"/>
  <c r="G76" i="14"/>
  <c r="H76" i="14"/>
  <c r="I108" i="14"/>
  <c r="R108" i="14"/>
  <c r="P108" i="14"/>
  <c r="J108"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S107" i="14"/>
  <c r="O107" i="14"/>
  <c r="I107" i="14"/>
  <c r="R107" i="14"/>
  <c r="P107" i="14"/>
  <c r="J107" i="14"/>
  <c r="S106" i="14"/>
  <c r="O106" i="14"/>
  <c r="I106" i="14"/>
  <c r="R106" i="14"/>
  <c r="P106" i="14"/>
  <c r="J106" i="14"/>
  <c r="S105" i="14"/>
  <c r="O105" i="14"/>
  <c r="I105" i="14"/>
  <c r="R105" i="14"/>
  <c r="P105" i="14"/>
  <c r="J105" i="14"/>
  <c r="S104" i="14"/>
  <c r="O104" i="14"/>
  <c r="I104" i="14"/>
  <c r="R104" i="14"/>
  <c r="P104" i="14"/>
  <c r="J104" i="14"/>
  <c r="S103" i="14"/>
  <c r="O103" i="14"/>
  <c r="I103" i="14"/>
  <c r="R103" i="14"/>
  <c r="P103" i="14"/>
  <c r="J103" i="14"/>
  <c r="S102" i="14"/>
  <c r="O102" i="14"/>
  <c r="I102" i="14"/>
  <c r="R102" i="14"/>
  <c r="P102" i="14"/>
  <c r="J102" i="14"/>
  <c r="S101" i="14"/>
  <c r="O101" i="14"/>
  <c r="I101" i="14"/>
  <c r="R101" i="14"/>
  <c r="P101" i="14"/>
  <c r="J101" i="14"/>
  <c r="S100" i="14"/>
  <c r="O100" i="14"/>
  <c r="I100" i="14"/>
  <c r="R100" i="14"/>
  <c r="P100" i="14"/>
  <c r="J100" i="14"/>
  <c r="S99" i="14"/>
  <c r="O99" i="14"/>
  <c r="I99" i="14"/>
  <c r="R99" i="14"/>
  <c r="P99" i="14"/>
  <c r="J99" i="14"/>
  <c r="S98" i="14"/>
  <c r="O98" i="14"/>
  <c r="I98" i="14"/>
  <c r="R98" i="14"/>
  <c r="P98" i="14"/>
  <c r="J98" i="14"/>
  <c r="S97" i="14"/>
  <c r="O97" i="14"/>
  <c r="I97" i="14"/>
  <c r="R97" i="14"/>
  <c r="P97" i="14"/>
  <c r="J97" i="14"/>
  <c r="S96" i="14"/>
  <c r="O96" i="14"/>
  <c r="I96" i="14"/>
  <c r="R96" i="14"/>
  <c r="P96" i="14"/>
  <c r="J96" i="14"/>
  <c r="S95" i="14"/>
  <c r="O95" i="14"/>
  <c r="I95" i="14"/>
  <c r="R95" i="14"/>
  <c r="P95" i="14"/>
  <c r="J95" i="14"/>
  <c r="S94" i="14"/>
  <c r="O94" i="14"/>
  <c r="I94" i="14"/>
  <c r="R94" i="14"/>
  <c r="P94" i="14"/>
  <c r="J94" i="14"/>
  <c r="S93" i="14"/>
  <c r="O93" i="14"/>
  <c r="I93" i="14"/>
  <c r="R93" i="14"/>
  <c r="P93" i="14"/>
  <c r="J93" i="14"/>
  <c r="S92" i="14"/>
  <c r="O92" i="14"/>
  <c r="I92" i="14"/>
  <c r="R92" i="14"/>
  <c r="P92" i="14"/>
  <c r="J92" i="14"/>
  <c r="S91" i="14"/>
  <c r="O91" i="14"/>
  <c r="I91" i="14"/>
  <c r="R91" i="14"/>
  <c r="P91" i="14"/>
  <c r="J91" i="14"/>
  <c r="S90" i="14"/>
  <c r="O90" i="14"/>
  <c r="I90" i="14"/>
  <c r="R90" i="14"/>
  <c r="P90" i="14"/>
  <c r="J90" i="14"/>
  <c r="S89" i="14"/>
  <c r="O89" i="14"/>
  <c r="I89" i="14"/>
  <c r="R89" i="14"/>
  <c r="P89" i="14"/>
  <c r="J89" i="14"/>
  <c r="S88" i="14"/>
  <c r="O88" i="14"/>
  <c r="I88" i="14"/>
  <c r="R88" i="14"/>
  <c r="P88" i="14"/>
  <c r="J88" i="14"/>
  <c r="S87" i="14"/>
  <c r="O87" i="14"/>
  <c r="I87" i="14"/>
  <c r="R87" i="14"/>
  <c r="P87" i="14"/>
  <c r="J87" i="14"/>
  <c r="S86" i="14"/>
  <c r="O86" i="14"/>
  <c r="I86" i="14"/>
  <c r="R86" i="14"/>
  <c r="P86" i="14"/>
  <c r="J86" i="14"/>
  <c r="S85" i="14"/>
  <c r="O85" i="14"/>
  <c r="I85" i="14"/>
  <c r="R85" i="14"/>
  <c r="P85" i="14"/>
  <c r="J85" i="14"/>
  <c r="S84" i="14"/>
  <c r="O84" i="14"/>
  <c r="I84" i="14"/>
  <c r="R84" i="14"/>
  <c r="P84" i="14"/>
  <c r="J84" i="14"/>
  <c r="S83" i="14"/>
  <c r="O83" i="14"/>
  <c r="I83" i="14"/>
  <c r="R83" i="14"/>
  <c r="P83" i="14"/>
  <c r="J83" i="14"/>
  <c r="S82" i="14"/>
  <c r="O82" i="14"/>
  <c r="I82" i="14"/>
  <c r="R82" i="14"/>
  <c r="P82" i="14"/>
  <c r="J82" i="14"/>
  <c r="S81" i="14"/>
  <c r="O81" i="14"/>
  <c r="I81" i="14"/>
  <c r="R81" i="14"/>
  <c r="P81" i="14"/>
  <c r="J81" i="14"/>
  <c r="S80" i="14"/>
  <c r="O80" i="14"/>
  <c r="I80" i="14"/>
  <c r="R80" i="14"/>
  <c r="P80" i="14"/>
  <c r="J80" i="14"/>
  <c r="S79" i="14"/>
  <c r="O79" i="14"/>
  <c r="I79" i="14"/>
  <c r="R79" i="14"/>
  <c r="P79" i="14"/>
  <c r="J79" i="14"/>
  <c r="M41" i="14"/>
  <c r="N41" i="14"/>
  <c r="O73" i="14"/>
  <c r="G41" i="14"/>
  <c r="H41" i="14"/>
  <c r="I73" i="14"/>
  <c r="Q73" i="14"/>
  <c r="K73" i="14"/>
  <c r="T73" i="14"/>
  <c r="S73" i="14"/>
  <c r="R73" i="14"/>
  <c r="P73" i="14"/>
  <c r="J73"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O72" i="14"/>
  <c r="I72" i="14"/>
  <c r="Q72" i="14"/>
  <c r="K72" i="14"/>
  <c r="T72" i="14"/>
  <c r="S72" i="14"/>
  <c r="R72" i="14"/>
  <c r="P72" i="14"/>
  <c r="J72" i="14"/>
  <c r="O71" i="14"/>
  <c r="I71" i="14"/>
  <c r="Q71" i="14"/>
  <c r="K71" i="14"/>
  <c r="T71" i="14"/>
  <c r="S71" i="14"/>
  <c r="R71" i="14"/>
  <c r="P71" i="14"/>
  <c r="J71" i="14"/>
  <c r="O70" i="14"/>
  <c r="I70" i="14"/>
  <c r="Q70" i="14"/>
  <c r="K70" i="14"/>
  <c r="T70" i="14"/>
  <c r="S70" i="14"/>
  <c r="R70" i="14"/>
  <c r="P70" i="14"/>
  <c r="J70" i="14"/>
  <c r="O69" i="14"/>
  <c r="I69" i="14"/>
  <c r="Q69" i="14"/>
  <c r="K69" i="14"/>
  <c r="T69" i="14"/>
  <c r="S69" i="14"/>
  <c r="R69" i="14"/>
  <c r="P69" i="14"/>
  <c r="J69" i="14"/>
  <c r="O68" i="14"/>
  <c r="I68" i="14"/>
  <c r="Q68" i="14"/>
  <c r="K68" i="14"/>
  <c r="T68" i="14"/>
  <c r="S68" i="14"/>
  <c r="R68" i="14"/>
  <c r="P68" i="14"/>
  <c r="J68" i="14"/>
  <c r="O67" i="14"/>
  <c r="I67" i="14"/>
  <c r="Q67" i="14"/>
  <c r="K67" i="14"/>
  <c r="T67" i="14"/>
  <c r="S67" i="14"/>
  <c r="R67" i="14"/>
  <c r="P67" i="14"/>
  <c r="J67" i="14"/>
  <c r="O66" i="14"/>
  <c r="I66" i="14"/>
  <c r="Q66" i="14"/>
  <c r="K66" i="14"/>
  <c r="T66" i="14"/>
  <c r="S66" i="14"/>
  <c r="R66" i="14"/>
  <c r="P66" i="14"/>
  <c r="J66" i="14"/>
  <c r="O65" i="14"/>
  <c r="I65" i="14"/>
  <c r="Q65" i="14"/>
  <c r="K65" i="14"/>
  <c r="T65" i="14"/>
  <c r="S65" i="14"/>
  <c r="R65" i="14"/>
  <c r="P65" i="14"/>
  <c r="J65" i="14"/>
  <c r="O64" i="14"/>
  <c r="I64" i="14"/>
  <c r="Q64" i="14"/>
  <c r="K64" i="14"/>
  <c r="T64" i="14"/>
  <c r="S64" i="14"/>
  <c r="R64" i="14"/>
  <c r="P64" i="14"/>
  <c r="J64" i="14"/>
  <c r="O63" i="14"/>
  <c r="I63" i="14"/>
  <c r="Q63" i="14"/>
  <c r="K63" i="14"/>
  <c r="T63" i="14"/>
  <c r="S63" i="14"/>
  <c r="R63" i="14"/>
  <c r="P63" i="14"/>
  <c r="J63" i="14"/>
  <c r="O62" i="14"/>
  <c r="I62" i="14"/>
  <c r="Q62" i="14"/>
  <c r="K62" i="14"/>
  <c r="T62" i="14"/>
  <c r="S62" i="14"/>
  <c r="R62" i="14"/>
  <c r="P62" i="14"/>
  <c r="J62" i="14"/>
  <c r="O61" i="14"/>
  <c r="I61" i="14"/>
  <c r="Q61" i="14"/>
  <c r="K61" i="14"/>
  <c r="T61" i="14"/>
  <c r="S61" i="14"/>
  <c r="R61" i="14"/>
  <c r="P61" i="14"/>
  <c r="J61" i="14"/>
  <c r="O60" i="14"/>
  <c r="I60" i="14"/>
  <c r="Q60" i="14"/>
  <c r="K60" i="14"/>
  <c r="T60" i="14"/>
  <c r="S60" i="14"/>
  <c r="R60" i="14"/>
  <c r="P60" i="14"/>
  <c r="J60" i="14"/>
  <c r="O59" i="14"/>
  <c r="I59" i="14"/>
  <c r="Q59" i="14"/>
  <c r="K59" i="14"/>
  <c r="T59" i="14"/>
  <c r="S59" i="14"/>
  <c r="R59" i="14"/>
  <c r="P59" i="14"/>
  <c r="J59" i="14"/>
  <c r="O58" i="14"/>
  <c r="I58" i="14"/>
  <c r="Q58" i="14"/>
  <c r="K58" i="14"/>
  <c r="T58" i="14"/>
  <c r="S58" i="14"/>
  <c r="R58" i="14"/>
  <c r="P58" i="14"/>
  <c r="J58" i="14"/>
  <c r="O57" i="14"/>
  <c r="I57" i="14"/>
  <c r="Q57" i="14"/>
  <c r="K57" i="14"/>
  <c r="T57" i="14"/>
  <c r="S57" i="14"/>
  <c r="R57" i="14"/>
  <c r="P57" i="14"/>
  <c r="J57" i="14"/>
  <c r="O56" i="14"/>
  <c r="I56" i="14"/>
  <c r="Q56" i="14"/>
  <c r="K56" i="14"/>
  <c r="T56" i="14"/>
  <c r="S56" i="14"/>
  <c r="R56" i="14"/>
  <c r="P56" i="14"/>
  <c r="J56" i="14"/>
  <c r="O55" i="14"/>
  <c r="I55" i="14"/>
  <c r="Q55" i="14"/>
  <c r="K55" i="14"/>
  <c r="T55" i="14"/>
  <c r="S55" i="14"/>
  <c r="R55" i="14"/>
  <c r="P55" i="14"/>
  <c r="J55" i="14"/>
  <c r="O54" i="14"/>
  <c r="I54" i="14"/>
  <c r="Q54" i="14"/>
  <c r="K54" i="14"/>
  <c r="T54" i="14"/>
  <c r="S54" i="14"/>
  <c r="R54" i="14"/>
  <c r="P54" i="14"/>
  <c r="J54" i="14"/>
  <c r="O53" i="14"/>
  <c r="I53" i="14"/>
  <c r="Q53" i="14"/>
  <c r="K53" i="14"/>
  <c r="T53" i="14"/>
  <c r="S53" i="14"/>
  <c r="R53" i="14"/>
  <c r="P53" i="14"/>
  <c r="J53" i="14"/>
  <c r="O52" i="14"/>
  <c r="I52" i="14"/>
  <c r="Q52" i="14"/>
  <c r="K52" i="14"/>
  <c r="T52" i="14"/>
  <c r="S52" i="14"/>
  <c r="R52" i="14"/>
  <c r="P52" i="14"/>
  <c r="J52" i="14"/>
  <c r="O51" i="14"/>
  <c r="I51" i="14"/>
  <c r="Q51" i="14"/>
  <c r="K51" i="14"/>
  <c r="T51" i="14"/>
  <c r="S51" i="14"/>
  <c r="R51" i="14"/>
  <c r="P51" i="14"/>
  <c r="J51" i="14"/>
  <c r="O50" i="14"/>
  <c r="I50" i="14"/>
  <c r="Q50" i="14"/>
  <c r="K50" i="14"/>
  <c r="T50" i="14"/>
  <c r="S50" i="14"/>
  <c r="R50" i="14"/>
  <c r="P50" i="14"/>
  <c r="J50" i="14"/>
  <c r="O49" i="14"/>
  <c r="I49" i="14"/>
  <c r="Q49" i="14"/>
  <c r="K49" i="14"/>
  <c r="T49" i="14"/>
  <c r="S49" i="14"/>
  <c r="R49" i="14"/>
  <c r="P49" i="14"/>
  <c r="J49" i="14"/>
  <c r="O48" i="14"/>
  <c r="I48" i="14"/>
  <c r="Q48" i="14"/>
  <c r="K48" i="14"/>
  <c r="T48" i="14"/>
  <c r="S48" i="14"/>
  <c r="R48" i="14"/>
  <c r="P48" i="14"/>
  <c r="J48" i="14"/>
  <c r="O47" i="14"/>
  <c r="I47" i="14"/>
  <c r="Q47" i="14"/>
  <c r="K47" i="14"/>
  <c r="T47" i="14"/>
  <c r="S47" i="14"/>
  <c r="R47" i="14"/>
  <c r="P47" i="14"/>
  <c r="J47" i="14"/>
  <c r="O46" i="14"/>
  <c r="I46" i="14"/>
  <c r="Q46" i="14"/>
  <c r="K46" i="14"/>
  <c r="T46" i="14"/>
  <c r="S46" i="14"/>
  <c r="R46" i="14"/>
  <c r="P46" i="14"/>
  <c r="J46" i="14"/>
  <c r="O45" i="14"/>
  <c r="I45" i="14"/>
  <c r="Q45" i="14"/>
  <c r="K45" i="14"/>
  <c r="T45" i="14"/>
  <c r="S45" i="14"/>
  <c r="R45" i="14"/>
  <c r="P45" i="14"/>
  <c r="J45" i="14"/>
  <c r="O44" i="14"/>
  <c r="I44" i="14"/>
  <c r="Q44" i="14"/>
  <c r="K44" i="14"/>
  <c r="T44" i="14"/>
  <c r="S44" i="14"/>
  <c r="R44" i="14"/>
  <c r="P44" i="14"/>
  <c r="J44" i="14"/>
  <c r="M6" i="14"/>
  <c r="N6" i="14"/>
  <c r="O38" i="14"/>
  <c r="G6" i="14"/>
  <c r="H6" i="14"/>
  <c r="Q38" i="14"/>
  <c r="T38" i="14"/>
  <c r="S38" i="14"/>
  <c r="R38" i="14"/>
  <c r="P38"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O37" i="14"/>
  <c r="Q37" i="14"/>
  <c r="T37" i="14"/>
  <c r="S37" i="14"/>
  <c r="R37" i="14"/>
  <c r="P37" i="14"/>
  <c r="O36" i="14"/>
  <c r="Q36" i="14"/>
  <c r="T36" i="14"/>
  <c r="S36" i="14"/>
  <c r="R36" i="14"/>
  <c r="P36" i="14"/>
  <c r="O35" i="14"/>
  <c r="Q35" i="14"/>
  <c r="T35" i="14"/>
  <c r="S35" i="14"/>
  <c r="R35" i="14"/>
  <c r="P35" i="14"/>
  <c r="O34" i="14"/>
  <c r="Q34" i="14"/>
  <c r="T34" i="14"/>
  <c r="S34" i="14"/>
  <c r="R34" i="14"/>
  <c r="P34" i="14"/>
  <c r="O33" i="14"/>
  <c r="Q33" i="14"/>
  <c r="T33" i="14"/>
  <c r="S33" i="14"/>
  <c r="R33" i="14"/>
  <c r="P33" i="14"/>
  <c r="O32" i="14"/>
  <c r="Q32" i="14"/>
  <c r="T32" i="14"/>
  <c r="S32" i="14"/>
  <c r="R32" i="14"/>
  <c r="P32" i="14"/>
  <c r="O31" i="14"/>
  <c r="Q31" i="14"/>
  <c r="T31" i="14"/>
  <c r="S31" i="14"/>
  <c r="R31" i="14"/>
  <c r="P31" i="14"/>
  <c r="O30" i="14"/>
  <c r="Q30" i="14"/>
  <c r="T30" i="14"/>
  <c r="S30" i="14"/>
  <c r="R30" i="14"/>
  <c r="P30" i="14"/>
  <c r="O29" i="14"/>
  <c r="Q29" i="14"/>
  <c r="T29" i="14"/>
  <c r="S29" i="14"/>
  <c r="R29" i="14"/>
  <c r="P29" i="14"/>
  <c r="O28" i="14"/>
  <c r="Q28" i="14"/>
  <c r="T28" i="14"/>
  <c r="S28" i="14"/>
  <c r="R28" i="14"/>
  <c r="P28" i="14"/>
  <c r="O27" i="14"/>
  <c r="Q27" i="14"/>
  <c r="T27" i="14"/>
  <c r="S27" i="14"/>
  <c r="R27" i="14"/>
  <c r="P27" i="14"/>
  <c r="O26" i="14"/>
  <c r="Q26" i="14"/>
  <c r="T26" i="14"/>
  <c r="S26" i="14"/>
  <c r="R26" i="14"/>
  <c r="P26" i="14"/>
  <c r="O25" i="14"/>
  <c r="Q25" i="14"/>
  <c r="T25" i="14"/>
  <c r="S25" i="14"/>
  <c r="R25" i="14"/>
  <c r="P25" i="14"/>
  <c r="O24" i="14"/>
  <c r="Q24" i="14"/>
  <c r="T24" i="14"/>
  <c r="S24" i="14"/>
  <c r="R24" i="14"/>
  <c r="P24" i="14"/>
  <c r="O23" i="14"/>
  <c r="Q23" i="14"/>
  <c r="T23" i="14"/>
  <c r="S23" i="14"/>
  <c r="R23" i="14"/>
  <c r="P23" i="14"/>
  <c r="O22" i="14"/>
  <c r="Q22" i="14"/>
  <c r="T22" i="14"/>
  <c r="S22" i="14"/>
  <c r="R22" i="14"/>
  <c r="P22" i="14"/>
  <c r="O21" i="14"/>
  <c r="Q21" i="14"/>
  <c r="T21" i="14"/>
  <c r="S21" i="14"/>
  <c r="R21" i="14"/>
  <c r="P21" i="14"/>
  <c r="O20" i="14"/>
  <c r="Q20" i="14"/>
  <c r="T20" i="14"/>
  <c r="S20" i="14"/>
  <c r="R20" i="14"/>
  <c r="P20" i="14"/>
  <c r="O19" i="14"/>
  <c r="Q19" i="14"/>
  <c r="T19" i="14"/>
  <c r="S19" i="14"/>
  <c r="R19" i="14"/>
  <c r="P19" i="14"/>
  <c r="O18" i="14"/>
  <c r="Q18" i="14"/>
  <c r="T18" i="14"/>
  <c r="S18" i="14"/>
  <c r="R18" i="14"/>
  <c r="P18" i="14"/>
  <c r="O17" i="14"/>
  <c r="Q17" i="14"/>
  <c r="T17" i="14"/>
  <c r="S17" i="14"/>
  <c r="R17" i="14"/>
  <c r="P17" i="14"/>
  <c r="O16" i="14"/>
  <c r="Q16" i="14"/>
  <c r="T16" i="14"/>
  <c r="S16" i="14"/>
  <c r="R16" i="14"/>
  <c r="P16" i="14"/>
  <c r="O15" i="14"/>
  <c r="Q15" i="14"/>
  <c r="T15" i="14"/>
  <c r="S15" i="14"/>
  <c r="R15" i="14"/>
  <c r="P15" i="14"/>
  <c r="O14" i="14"/>
  <c r="Q14" i="14"/>
  <c r="T14" i="14"/>
  <c r="S14" i="14"/>
  <c r="R14" i="14"/>
  <c r="P14" i="14"/>
  <c r="O13" i="14"/>
  <c r="Q13" i="14"/>
  <c r="T13" i="14"/>
  <c r="S13" i="14"/>
  <c r="R13" i="14"/>
  <c r="P13" i="14"/>
  <c r="O12" i="14"/>
  <c r="T12" i="14"/>
  <c r="S12" i="14"/>
  <c r="R12" i="14"/>
  <c r="P12" i="14"/>
  <c r="O11" i="14"/>
  <c r="Q11" i="14"/>
  <c r="T11" i="14"/>
  <c r="S11" i="14"/>
  <c r="R11" i="14"/>
  <c r="P11" i="14"/>
  <c r="O10" i="14"/>
  <c r="Q10" i="14"/>
  <c r="T10" i="14"/>
  <c r="S10" i="14"/>
  <c r="R10" i="14"/>
  <c r="P10" i="14"/>
  <c r="O9" i="14"/>
  <c r="Q9" i="14"/>
  <c r="T9" i="14"/>
  <c r="S9" i="14"/>
  <c r="R9" i="14"/>
  <c r="P9" i="14"/>
  <c r="O6" i="14"/>
  <c r="I6" i="14"/>
  <c r="G6" i="13"/>
  <c r="H6" i="13"/>
  <c r="I10" i="13"/>
  <c r="S165" i="13"/>
  <c r="M111" i="13"/>
  <c r="N111" i="13"/>
  <c r="O165" i="13"/>
  <c r="G111" i="13"/>
  <c r="H111" i="13"/>
  <c r="I165" i="13"/>
  <c r="R165" i="13"/>
  <c r="P165" i="13"/>
  <c r="J165" i="13"/>
  <c r="A152" i="13"/>
  <c r="A153" i="13"/>
  <c r="A154" i="13"/>
  <c r="A155" i="13"/>
  <c r="A156" i="13"/>
  <c r="A157" i="13"/>
  <c r="A158" i="13"/>
  <c r="A159" i="13"/>
  <c r="A160" i="13"/>
  <c r="A161" i="13"/>
  <c r="A162" i="13"/>
  <c r="A163" i="13"/>
  <c r="A164" i="13"/>
  <c r="A165" i="13"/>
  <c r="S164" i="13"/>
  <c r="O164" i="13"/>
  <c r="I164" i="13"/>
  <c r="R164" i="13"/>
  <c r="P164" i="13"/>
  <c r="J164" i="13"/>
  <c r="S163" i="13"/>
  <c r="O163" i="13"/>
  <c r="I163" i="13"/>
  <c r="R163" i="13"/>
  <c r="P163" i="13"/>
  <c r="J163" i="13"/>
  <c r="S162" i="13"/>
  <c r="O162" i="13"/>
  <c r="I162" i="13"/>
  <c r="R162" i="13"/>
  <c r="P162" i="13"/>
  <c r="J162" i="13"/>
  <c r="S161" i="13"/>
  <c r="O161" i="13"/>
  <c r="I161" i="13"/>
  <c r="R161" i="13"/>
  <c r="P161" i="13"/>
  <c r="J161" i="13"/>
  <c r="S160" i="13"/>
  <c r="O160" i="13"/>
  <c r="I160" i="13"/>
  <c r="R160" i="13"/>
  <c r="P160" i="13"/>
  <c r="J160" i="13"/>
  <c r="S159" i="13"/>
  <c r="O159" i="13"/>
  <c r="I159" i="13"/>
  <c r="R159" i="13"/>
  <c r="P159" i="13"/>
  <c r="J159" i="13"/>
  <c r="S158" i="13"/>
  <c r="O158" i="13"/>
  <c r="I158" i="13"/>
  <c r="R158" i="13"/>
  <c r="P158" i="13"/>
  <c r="J158" i="13"/>
  <c r="S157" i="13"/>
  <c r="O157" i="13"/>
  <c r="I157" i="13"/>
  <c r="R157" i="13"/>
  <c r="P157" i="13"/>
  <c r="J157" i="13"/>
  <c r="S156" i="13"/>
  <c r="O156" i="13"/>
  <c r="I156" i="13"/>
  <c r="R156" i="13"/>
  <c r="P156" i="13"/>
  <c r="J156" i="13"/>
  <c r="S155" i="13"/>
  <c r="O155" i="13"/>
  <c r="I155" i="13"/>
  <c r="R155" i="13"/>
  <c r="P155" i="13"/>
  <c r="J155" i="13"/>
  <c r="S154" i="13"/>
  <c r="O154" i="13"/>
  <c r="I154" i="13"/>
  <c r="R154" i="13"/>
  <c r="P154" i="13"/>
  <c r="J154" i="13"/>
  <c r="S153" i="13"/>
  <c r="O153" i="13"/>
  <c r="I153" i="13"/>
  <c r="R153" i="13"/>
  <c r="P153" i="13"/>
  <c r="J153" i="13"/>
  <c r="S152" i="13"/>
  <c r="O152" i="13"/>
  <c r="I152" i="13"/>
  <c r="R152" i="13"/>
  <c r="P152" i="13"/>
  <c r="J152" i="13"/>
  <c r="S151" i="13"/>
  <c r="O151" i="13"/>
  <c r="I151" i="13"/>
  <c r="R151" i="13"/>
  <c r="P151" i="13"/>
  <c r="J151" i="13"/>
  <c r="S149" i="13"/>
  <c r="O149" i="13"/>
  <c r="I149" i="13"/>
  <c r="R149" i="13"/>
  <c r="P149" i="13"/>
  <c r="J149" i="13"/>
  <c r="A136" i="13"/>
  <c r="A137" i="13"/>
  <c r="A138" i="13"/>
  <c r="A139" i="13"/>
  <c r="A140" i="13"/>
  <c r="A141" i="13"/>
  <c r="A142" i="13"/>
  <c r="A143" i="13"/>
  <c r="A144" i="13"/>
  <c r="A145" i="13"/>
  <c r="A146" i="13"/>
  <c r="A147" i="13"/>
  <c r="A148" i="13"/>
  <c r="A149" i="13"/>
  <c r="S148" i="13"/>
  <c r="O148" i="13"/>
  <c r="I148" i="13"/>
  <c r="R148" i="13"/>
  <c r="P148" i="13"/>
  <c r="J148" i="13"/>
  <c r="S147" i="13"/>
  <c r="O147" i="13"/>
  <c r="I147" i="13"/>
  <c r="R147" i="13"/>
  <c r="P147" i="13"/>
  <c r="J147" i="13"/>
  <c r="S146" i="13"/>
  <c r="O146" i="13"/>
  <c r="I146" i="13"/>
  <c r="R146" i="13"/>
  <c r="P146" i="13"/>
  <c r="J146" i="13"/>
  <c r="S145" i="13"/>
  <c r="O145" i="13"/>
  <c r="I145" i="13"/>
  <c r="R145" i="13"/>
  <c r="P145" i="13"/>
  <c r="J145" i="13"/>
  <c r="S144" i="13"/>
  <c r="O144" i="13"/>
  <c r="I144" i="13"/>
  <c r="R144" i="13"/>
  <c r="P144" i="13"/>
  <c r="J144" i="13"/>
  <c r="S143" i="13"/>
  <c r="O143" i="13"/>
  <c r="I143" i="13"/>
  <c r="R143" i="13"/>
  <c r="P143" i="13"/>
  <c r="J143" i="13"/>
  <c r="S142" i="13"/>
  <c r="O142" i="13"/>
  <c r="I142" i="13"/>
  <c r="R142" i="13"/>
  <c r="P142" i="13"/>
  <c r="J142" i="13"/>
  <c r="S141" i="13"/>
  <c r="O141" i="13"/>
  <c r="I141" i="13"/>
  <c r="R141" i="13"/>
  <c r="P141" i="13"/>
  <c r="J141" i="13"/>
  <c r="S140" i="13"/>
  <c r="O140" i="13"/>
  <c r="I140" i="13"/>
  <c r="R140" i="13"/>
  <c r="P140" i="13"/>
  <c r="J140" i="13"/>
  <c r="S139" i="13"/>
  <c r="O139" i="13"/>
  <c r="I139" i="13"/>
  <c r="R139" i="13"/>
  <c r="P139" i="13"/>
  <c r="J139" i="13"/>
  <c r="S138" i="13"/>
  <c r="O138" i="13"/>
  <c r="I138" i="13"/>
  <c r="R138" i="13"/>
  <c r="P138" i="13"/>
  <c r="J138" i="13"/>
  <c r="S137" i="13"/>
  <c r="O137" i="13"/>
  <c r="I137" i="13"/>
  <c r="R137" i="13"/>
  <c r="P137" i="13"/>
  <c r="J137" i="13"/>
  <c r="S136" i="13"/>
  <c r="O136" i="13"/>
  <c r="I136" i="13"/>
  <c r="R136" i="13"/>
  <c r="P136" i="13"/>
  <c r="J136" i="13"/>
  <c r="S135" i="13"/>
  <c r="O135" i="13"/>
  <c r="I135" i="13"/>
  <c r="R135" i="13"/>
  <c r="P135" i="13"/>
  <c r="J135" i="13"/>
  <c r="S133" i="13"/>
  <c r="O133" i="13"/>
  <c r="I133" i="13"/>
  <c r="R133" i="13"/>
  <c r="P133" i="13"/>
  <c r="J133" i="13"/>
  <c r="A115" i="13"/>
  <c r="A116" i="13"/>
  <c r="A117" i="13"/>
  <c r="A118" i="13"/>
  <c r="A119" i="13"/>
  <c r="A120" i="13"/>
  <c r="A121" i="13"/>
  <c r="A122" i="13"/>
  <c r="A123" i="13"/>
  <c r="A124" i="13"/>
  <c r="A125" i="13"/>
  <c r="A126" i="13"/>
  <c r="A127" i="13"/>
  <c r="A128" i="13"/>
  <c r="A129" i="13"/>
  <c r="A130" i="13"/>
  <c r="A131" i="13"/>
  <c r="A132" i="13"/>
  <c r="A133" i="13"/>
  <c r="S132" i="13"/>
  <c r="O132" i="13"/>
  <c r="I132" i="13"/>
  <c r="R132" i="13"/>
  <c r="P132" i="13"/>
  <c r="J132" i="13"/>
  <c r="S131" i="13"/>
  <c r="O131" i="13"/>
  <c r="I131" i="13"/>
  <c r="R131" i="13"/>
  <c r="P131" i="13"/>
  <c r="J131" i="13"/>
  <c r="S130" i="13"/>
  <c r="O130" i="13"/>
  <c r="I130" i="13"/>
  <c r="R130" i="13"/>
  <c r="P130" i="13"/>
  <c r="J130" i="13"/>
  <c r="S129" i="13"/>
  <c r="O129" i="13"/>
  <c r="I129" i="13"/>
  <c r="R129" i="13"/>
  <c r="P129" i="13"/>
  <c r="J129" i="13"/>
  <c r="S128" i="13"/>
  <c r="O128" i="13"/>
  <c r="I128" i="13"/>
  <c r="R128" i="13"/>
  <c r="P128" i="13"/>
  <c r="J128" i="13"/>
  <c r="S127" i="13"/>
  <c r="O127" i="13"/>
  <c r="I127" i="13"/>
  <c r="R127" i="13"/>
  <c r="P127" i="13"/>
  <c r="J127" i="13"/>
  <c r="S126" i="13"/>
  <c r="O126" i="13"/>
  <c r="I126" i="13"/>
  <c r="R126" i="13"/>
  <c r="P126" i="13"/>
  <c r="J126" i="13"/>
  <c r="S125" i="13"/>
  <c r="O125" i="13"/>
  <c r="I125" i="13"/>
  <c r="R125" i="13"/>
  <c r="P125" i="13"/>
  <c r="J125" i="13"/>
  <c r="S124" i="13"/>
  <c r="O124" i="13"/>
  <c r="I124" i="13"/>
  <c r="R124" i="13"/>
  <c r="P124" i="13"/>
  <c r="J124" i="13"/>
  <c r="S123" i="13"/>
  <c r="O123" i="13"/>
  <c r="I123" i="13"/>
  <c r="R123" i="13"/>
  <c r="P123" i="13"/>
  <c r="J123" i="13"/>
  <c r="S122" i="13"/>
  <c r="O122" i="13"/>
  <c r="I122" i="13"/>
  <c r="R122" i="13"/>
  <c r="P122" i="13"/>
  <c r="J122" i="13"/>
  <c r="S121" i="13"/>
  <c r="O121" i="13"/>
  <c r="I121" i="13"/>
  <c r="R121" i="13"/>
  <c r="P121" i="13"/>
  <c r="J121" i="13"/>
  <c r="S120" i="13"/>
  <c r="O120" i="13"/>
  <c r="I120" i="13"/>
  <c r="R120" i="13"/>
  <c r="P120" i="13"/>
  <c r="J120" i="13"/>
  <c r="S119" i="13"/>
  <c r="O119" i="13"/>
  <c r="I119" i="13"/>
  <c r="R119" i="13"/>
  <c r="P119" i="13"/>
  <c r="J119" i="13"/>
  <c r="S118" i="13"/>
  <c r="O118" i="13"/>
  <c r="I118" i="13"/>
  <c r="R118" i="13"/>
  <c r="P118" i="13"/>
  <c r="J118" i="13"/>
  <c r="S117" i="13"/>
  <c r="O117" i="13"/>
  <c r="I117" i="13"/>
  <c r="R117" i="13"/>
  <c r="P117" i="13"/>
  <c r="J117" i="13"/>
  <c r="S116" i="13"/>
  <c r="O116" i="13"/>
  <c r="I116" i="13"/>
  <c r="R116" i="13"/>
  <c r="P116" i="13"/>
  <c r="J116" i="13"/>
  <c r="S115" i="13"/>
  <c r="O115" i="13"/>
  <c r="I115" i="13"/>
  <c r="R115" i="13"/>
  <c r="P115" i="13"/>
  <c r="J115" i="13"/>
  <c r="S114" i="13"/>
  <c r="O114" i="13"/>
  <c r="I114" i="13"/>
  <c r="R114" i="13"/>
  <c r="P114" i="13"/>
  <c r="J114" i="13"/>
  <c r="S108" i="13"/>
  <c r="M76" i="13"/>
  <c r="N76" i="13"/>
  <c r="O108" i="13"/>
  <c r="G76" i="13"/>
  <c r="H76" i="13"/>
  <c r="I108" i="13"/>
  <c r="R108" i="13"/>
  <c r="P108" i="13"/>
  <c r="J108"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S107" i="13"/>
  <c r="O107" i="13"/>
  <c r="I107" i="13"/>
  <c r="R107" i="13"/>
  <c r="P107" i="13"/>
  <c r="J107" i="13"/>
  <c r="S106" i="13"/>
  <c r="O106" i="13"/>
  <c r="I106" i="13"/>
  <c r="R106" i="13"/>
  <c r="P106" i="13"/>
  <c r="J106" i="13"/>
  <c r="S105" i="13"/>
  <c r="O105" i="13"/>
  <c r="I105" i="13"/>
  <c r="R105" i="13"/>
  <c r="P105" i="13"/>
  <c r="J105" i="13"/>
  <c r="S104" i="13"/>
  <c r="O104" i="13"/>
  <c r="I104" i="13"/>
  <c r="R104" i="13"/>
  <c r="P104" i="13"/>
  <c r="J104" i="13"/>
  <c r="S103" i="13"/>
  <c r="O103" i="13"/>
  <c r="I103" i="13"/>
  <c r="R103" i="13"/>
  <c r="P103" i="13"/>
  <c r="J103" i="13"/>
  <c r="S102" i="13"/>
  <c r="O102" i="13"/>
  <c r="I102" i="13"/>
  <c r="R102" i="13"/>
  <c r="P102" i="13"/>
  <c r="J102" i="13"/>
  <c r="S101" i="13"/>
  <c r="O101" i="13"/>
  <c r="I101" i="13"/>
  <c r="R101" i="13"/>
  <c r="P101" i="13"/>
  <c r="J101" i="13"/>
  <c r="S100" i="13"/>
  <c r="O100" i="13"/>
  <c r="I100" i="13"/>
  <c r="R100" i="13"/>
  <c r="P100" i="13"/>
  <c r="J100" i="13"/>
  <c r="S99" i="13"/>
  <c r="O99" i="13"/>
  <c r="I99" i="13"/>
  <c r="R99" i="13"/>
  <c r="P99" i="13"/>
  <c r="J99" i="13"/>
  <c r="S98" i="13"/>
  <c r="O98" i="13"/>
  <c r="I98" i="13"/>
  <c r="R98" i="13"/>
  <c r="P98" i="13"/>
  <c r="J98" i="13"/>
  <c r="S97" i="13"/>
  <c r="O97" i="13"/>
  <c r="I97" i="13"/>
  <c r="R97" i="13"/>
  <c r="P97" i="13"/>
  <c r="J97" i="13"/>
  <c r="S96" i="13"/>
  <c r="O96" i="13"/>
  <c r="I96" i="13"/>
  <c r="R96" i="13"/>
  <c r="P96" i="13"/>
  <c r="J96" i="13"/>
  <c r="S95" i="13"/>
  <c r="O95" i="13"/>
  <c r="I95" i="13"/>
  <c r="R95" i="13"/>
  <c r="P95" i="13"/>
  <c r="J95" i="13"/>
  <c r="S94" i="13"/>
  <c r="O94" i="13"/>
  <c r="I94" i="13"/>
  <c r="R94" i="13"/>
  <c r="P94" i="13"/>
  <c r="J94" i="13"/>
  <c r="S93" i="13"/>
  <c r="O93" i="13"/>
  <c r="I93" i="13"/>
  <c r="R93" i="13"/>
  <c r="P93" i="13"/>
  <c r="J93" i="13"/>
  <c r="S92" i="13"/>
  <c r="O92" i="13"/>
  <c r="I92" i="13"/>
  <c r="R92" i="13"/>
  <c r="P92" i="13"/>
  <c r="J92" i="13"/>
  <c r="S91" i="13"/>
  <c r="O91" i="13"/>
  <c r="I91" i="13"/>
  <c r="R91" i="13"/>
  <c r="P91" i="13"/>
  <c r="J91" i="13"/>
  <c r="S90" i="13"/>
  <c r="O90" i="13"/>
  <c r="I90" i="13"/>
  <c r="R90" i="13"/>
  <c r="P90" i="13"/>
  <c r="J90" i="13"/>
  <c r="S89" i="13"/>
  <c r="O89" i="13"/>
  <c r="I89" i="13"/>
  <c r="R89" i="13"/>
  <c r="P89" i="13"/>
  <c r="J89" i="13"/>
  <c r="S88" i="13"/>
  <c r="O88" i="13"/>
  <c r="I88" i="13"/>
  <c r="R88" i="13"/>
  <c r="P88" i="13"/>
  <c r="J88" i="13"/>
  <c r="S87" i="13"/>
  <c r="O87" i="13"/>
  <c r="I87" i="13"/>
  <c r="R87" i="13"/>
  <c r="P87" i="13"/>
  <c r="J87" i="13"/>
  <c r="S86" i="13"/>
  <c r="O86" i="13"/>
  <c r="I86" i="13"/>
  <c r="R86" i="13"/>
  <c r="P86" i="13"/>
  <c r="J86" i="13"/>
  <c r="S85" i="13"/>
  <c r="O85" i="13"/>
  <c r="I85" i="13"/>
  <c r="R85" i="13"/>
  <c r="P85" i="13"/>
  <c r="J85" i="13"/>
  <c r="S84" i="13"/>
  <c r="O84" i="13"/>
  <c r="I84" i="13"/>
  <c r="R84" i="13"/>
  <c r="P84" i="13"/>
  <c r="J84" i="13"/>
  <c r="S83" i="13"/>
  <c r="O83" i="13"/>
  <c r="I83" i="13"/>
  <c r="R83" i="13"/>
  <c r="P83" i="13"/>
  <c r="J83" i="13"/>
  <c r="S82" i="13"/>
  <c r="O82" i="13"/>
  <c r="I82" i="13"/>
  <c r="R82" i="13"/>
  <c r="P82" i="13"/>
  <c r="J82" i="13"/>
  <c r="S81" i="13"/>
  <c r="O81" i="13"/>
  <c r="I81" i="13"/>
  <c r="R81" i="13"/>
  <c r="P81" i="13"/>
  <c r="J81" i="13"/>
  <c r="S80" i="13"/>
  <c r="O80" i="13"/>
  <c r="I80" i="13"/>
  <c r="R80" i="13"/>
  <c r="P80" i="13"/>
  <c r="J80" i="13"/>
  <c r="S79" i="13"/>
  <c r="O79" i="13"/>
  <c r="I79" i="13"/>
  <c r="R79" i="13"/>
  <c r="P79" i="13"/>
  <c r="J79" i="13"/>
  <c r="M41" i="13"/>
  <c r="N41" i="13"/>
  <c r="O73" i="13"/>
  <c r="G41" i="13"/>
  <c r="H41" i="13"/>
  <c r="I73" i="13"/>
  <c r="Q73" i="13"/>
  <c r="K73" i="13"/>
  <c r="T73" i="13"/>
  <c r="S73" i="13"/>
  <c r="R73" i="13"/>
  <c r="P73" i="13"/>
  <c r="J73"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O72" i="13"/>
  <c r="I72" i="13"/>
  <c r="Q72" i="13"/>
  <c r="K72" i="13"/>
  <c r="T72" i="13"/>
  <c r="S72" i="13"/>
  <c r="R72" i="13"/>
  <c r="P72" i="13"/>
  <c r="J72" i="13"/>
  <c r="O71" i="13"/>
  <c r="I71" i="13"/>
  <c r="Q71" i="13"/>
  <c r="K71" i="13"/>
  <c r="T71" i="13"/>
  <c r="S71" i="13"/>
  <c r="R71" i="13"/>
  <c r="P71" i="13"/>
  <c r="J71" i="13"/>
  <c r="O70" i="13"/>
  <c r="I70" i="13"/>
  <c r="Q70" i="13"/>
  <c r="K70" i="13"/>
  <c r="T70" i="13"/>
  <c r="S70" i="13"/>
  <c r="R70" i="13"/>
  <c r="P70" i="13"/>
  <c r="J70" i="13"/>
  <c r="O69" i="13"/>
  <c r="I69" i="13"/>
  <c r="Q69" i="13"/>
  <c r="K69" i="13"/>
  <c r="T69" i="13"/>
  <c r="S69" i="13"/>
  <c r="R69" i="13"/>
  <c r="P69" i="13"/>
  <c r="J69" i="13"/>
  <c r="O68" i="13"/>
  <c r="I68" i="13"/>
  <c r="Q68" i="13"/>
  <c r="K68" i="13"/>
  <c r="T68" i="13"/>
  <c r="S68" i="13"/>
  <c r="R68" i="13"/>
  <c r="P68" i="13"/>
  <c r="J68" i="13"/>
  <c r="O67" i="13"/>
  <c r="I67" i="13"/>
  <c r="Q67" i="13"/>
  <c r="K67" i="13"/>
  <c r="T67" i="13"/>
  <c r="S67" i="13"/>
  <c r="R67" i="13"/>
  <c r="P67" i="13"/>
  <c r="J67" i="13"/>
  <c r="O66" i="13"/>
  <c r="I66" i="13"/>
  <c r="Q66" i="13"/>
  <c r="K66" i="13"/>
  <c r="T66" i="13"/>
  <c r="S66" i="13"/>
  <c r="R66" i="13"/>
  <c r="P66" i="13"/>
  <c r="J66" i="13"/>
  <c r="O65" i="13"/>
  <c r="I65" i="13"/>
  <c r="Q65" i="13"/>
  <c r="K65" i="13"/>
  <c r="T65" i="13"/>
  <c r="S65" i="13"/>
  <c r="R65" i="13"/>
  <c r="P65" i="13"/>
  <c r="J65" i="13"/>
  <c r="O64" i="13"/>
  <c r="I64" i="13"/>
  <c r="Q64" i="13"/>
  <c r="K64" i="13"/>
  <c r="T64" i="13"/>
  <c r="S64" i="13"/>
  <c r="R64" i="13"/>
  <c r="P64" i="13"/>
  <c r="J64" i="13"/>
  <c r="O63" i="13"/>
  <c r="I63" i="13"/>
  <c r="Q63" i="13"/>
  <c r="K63" i="13"/>
  <c r="T63" i="13"/>
  <c r="S63" i="13"/>
  <c r="R63" i="13"/>
  <c r="P63" i="13"/>
  <c r="J63" i="13"/>
  <c r="O62" i="13"/>
  <c r="I62" i="13"/>
  <c r="Q62" i="13"/>
  <c r="K62" i="13"/>
  <c r="T62" i="13"/>
  <c r="S62" i="13"/>
  <c r="R62" i="13"/>
  <c r="P62" i="13"/>
  <c r="J62" i="13"/>
  <c r="O61" i="13"/>
  <c r="I61" i="13"/>
  <c r="Q61" i="13"/>
  <c r="K61" i="13"/>
  <c r="T61" i="13"/>
  <c r="S61" i="13"/>
  <c r="R61" i="13"/>
  <c r="P61" i="13"/>
  <c r="J61" i="13"/>
  <c r="O60" i="13"/>
  <c r="I60" i="13"/>
  <c r="Q60" i="13"/>
  <c r="K60" i="13"/>
  <c r="T60" i="13"/>
  <c r="S60" i="13"/>
  <c r="R60" i="13"/>
  <c r="P60" i="13"/>
  <c r="J60" i="13"/>
  <c r="O59" i="13"/>
  <c r="I59" i="13"/>
  <c r="Q59" i="13"/>
  <c r="K59" i="13"/>
  <c r="T59" i="13"/>
  <c r="S59" i="13"/>
  <c r="R59" i="13"/>
  <c r="P59" i="13"/>
  <c r="J59" i="13"/>
  <c r="O58" i="13"/>
  <c r="I58" i="13"/>
  <c r="Q58" i="13"/>
  <c r="K58" i="13"/>
  <c r="T58" i="13"/>
  <c r="S58" i="13"/>
  <c r="R58" i="13"/>
  <c r="P58" i="13"/>
  <c r="J58" i="13"/>
  <c r="O57" i="13"/>
  <c r="I57" i="13"/>
  <c r="Q57" i="13"/>
  <c r="K57" i="13"/>
  <c r="T57" i="13"/>
  <c r="S57" i="13"/>
  <c r="R57" i="13"/>
  <c r="P57" i="13"/>
  <c r="J57" i="13"/>
  <c r="O56" i="13"/>
  <c r="I56" i="13"/>
  <c r="Q56" i="13"/>
  <c r="K56" i="13"/>
  <c r="T56" i="13"/>
  <c r="S56" i="13"/>
  <c r="R56" i="13"/>
  <c r="P56" i="13"/>
  <c r="J56" i="13"/>
  <c r="O55" i="13"/>
  <c r="I55" i="13"/>
  <c r="Q55" i="13"/>
  <c r="K55" i="13"/>
  <c r="T55" i="13"/>
  <c r="S55" i="13"/>
  <c r="R55" i="13"/>
  <c r="P55" i="13"/>
  <c r="J55" i="13"/>
  <c r="O54" i="13"/>
  <c r="I54" i="13"/>
  <c r="Q54" i="13"/>
  <c r="K54" i="13"/>
  <c r="T54" i="13"/>
  <c r="S54" i="13"/>
  <c r="R54" i="13"/>
  <c r="P54" i="13"/>
  <c r="J54" i="13"/>
  <c r="O53" i="13"/>
  <c r="I53" i="13"/>
  <c r="Q53" i="13"/>
  <c r="K53" i="13"/>
  <c r="T53" i="13"/>
  <c r="S53" i="13"/>
  <c r="R53" i="13"/>
  <c r="P53" i="13"/>
  <c r="J53" i="13"/>
  <c r="O52" i="13"/>
  <c r="I52" i="13"/>
  <c r="Q52" i="13"/>
  <c r="K52" i="13"/>
  <c r="T52" i="13"/>
  <c r="S52" i="13"/>
  <c r="R52" i="13"/>
  <c r="P52" i="13"/>
  <c r="J52" i="13"/>
  <c r="O51" i="13"/>
  <c r="I51" i="13"/>
  <c r="Q51" i="13"/>
  <c r="K51" i="13"/>
  <c r="T51" i="13"/>
  <c r="S51" i="13"/>
  <c r="R51" i="13"/>
  <c r="P51" i="13"/>
  <c r="J51" i="13"/>
  <c r="O50" i="13"/>
  <c r="I50" i="13"/>
  <c r="Q50" i="13"/>
  <c r="K50" i="13"/>
  <c r="T50" i="13"/>
  <c r="S50" i="13"/>
  <c r="R50" i="13"/>
  <c r="P50" i="13"/>
  <c r="J50" i="13"/>
  <c r="O49" i="13"/>
  <c r="I49" i="13"/>
  <c r="Q49" i="13"/>
  <c r="K49" i="13"/>
  <c r="T49" i="13"/>
  <c r="S49" i="13"/>
  <c r="R49" i="13"/>
  <c r="P49" i="13"/>
  <c r="J49" i="13"/>
  <c r="O48" i="13"/>
  <c r="I48" i="13"/>
  <c r="Q48" i="13"/>
  <c r="K48" i="13"/>
  <c r="T48" i="13"/>
  <c r="S48" i="13"/>
  <c r="R48" i="13"/>
  <c r="P48" i="13"/>
  <c r="J48" i="13"/>
  <c r="O47" i="13"/>
  <c r="I47" i="13"/>
  <c r="Q47" i="13"/>
  <c r="K47" i="13"/>
  <c r="T47" i="13"/>
  <c r="S47" i="13"/>
  <c r="R47" i="13"/>
  <c r="P47" i="13"/>
  <c r="J47" i="13"/>
  <c r="O46" i="13"/>
  <c r="I46" i="13"/>
  <c r="Q46" i="13"/>
  <c r="K46" i="13"/>
  <c r="T46" i="13"/>
  <c r="S46" i="13"/>
  <c r="R46" i="13"/>
  <c r="P46" i="13"/>
  <c r="J46" i="13"/>
  <c r="O45" i="13"/>
  <c r="I45" i="13"/>
  <c r="Q45" i="13"/>
  <c r="K45" i="13"/>
  <c r="T45" i="13"/>
  <c r="S45" i="13"/>
  <c r="R45" i="13"/>
  <c r="P45" i="13"/>
  <c r="J45" i="13"/>
  <c r="O44" i="13"/>
  <c r="I44" i="13"/>
  <c r="Q44" i="13"/>
  <c r="K44" i="13"/>
  <c r="T44" i="13"/>
  <c r="S44" i="13"/>
  <c r="R44" i="13"/>
  <c r="P44" i="13"/>
  <c r="J44" i="13"/>
  <c r="M6" i="13"/>
  <c r="N6" i="13"/>
  <c r="O38" i="13"/>
  <c r="I38" i="13"/>
  <c r="K38" i="13"/>
  <c r="Q38" i="13"/>
  <c r="T38" i="13"/>
  <c r="S38" i="13"/>
  <c r="R38" i="13"/>
  <c r="P38" i="13"/>
  <c r="J38"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O37" i="13"/>
  <c r="I37" i="13"/>
  <c r="K37" i="13"/>
  <c r="Q37" i="13"/>
  <c r="T37" i="13"/>
  <c r="S37" i="13"/>
  <c r="R37" i="13"/>
  <c r="P37" i="13"/>
  <c r="J37" i="13"/>
  <c r="O36" i="13"/>
  <c r="I36" i="13"/>
  <c r="K36" i="13"/>
  <c r="Q36" i="13"/>
  <c r="T36" i="13"/>
  <c r="S36" i="13"/>
  <c r="R36" i="13"/>
  <c r="P36" i="13"/>
  <c r="J36" i="13"/>
  <c r="O35" i="13"/>
  <c r="I35" i="13"/>
  <c r="K35" i="13"/>
  <c r="Q35" i="13"/>
  <c r="T35" i="13"/>
  <c r="S35" i="13"/>
  <c r="R35" i="13"/>
  <c r="P35" i="13"/>
  <c r="J35" i="13"/>
  <c r="O34" i="13"/>
  <c r="I34" i="13"/>
  <c r="K34" i="13"/>
  <c r="Q34" i="13"/>
  <c r="T34" i="13"/>
  <c r="S34" i="13"/>
  <c r="R34" i="13"/>
  <c r="P34" i="13"/>
  <c r="J34" i="13"/>
  <c r="O33" i="13"/>
  <c r="I33" i="13"/>
  <c r="K33" i="13"/>
  <c r="Q33" i="13"/>
  <c r="T33" i="13"/>
  <c r="S33" i="13"/>
  <c r="R33" i="13"/>
  <c r="P33" i="13"/>
  <c r="J33" i="13"/>
  <c r="O32" i="13"/>
  <c r="I32" i="13"/>
  <c r="K32" i="13"/>
  <c r="Q32" i="13"/>
  <c r="T32" i="13"/>
  <c r="S32" i="13"/>
  <c r="R32" i="13"/>
  <c r="P32" i="13"/>
  <c r="J32" i="13"/>
  <c r="O31" i="13"/>
  <c r="I31" i="13"/>
  <c r="K31" i="13"/>
  <c r="Q31" i="13"/>
  <c r="T31" i="13"/>
  <c r="S31" i="13"/>
  <c r="R31" i="13"/>
  <c r="P31" i="13"/>
  <c r="J31" i="13"/>
  <c r="O30" i="13"/>
  <c r="I30" i="13"/>
  <c r="K30" i="13"/>
  <c r="Q30" i="13"/>
  <c r="T30" i="13"/>
  <c r="S30" i="13"/>
  <c r="R30" i="13"/>
  <c r="P30" i="13"/>
  <c r="J30" i="13"/>
  <c r="O29" i="13"/>
  <c r="I29" i="13"/>
  <c r="K29" i="13"/>
  <c r="Q29" i="13"/>
  <c r="T29" i="13"/>
  <c r="S29" i="13"/>
  <c r="R29" i="13"/>
  <c r="P29" i="13"/>
  <c r="J29" i="13"/>
  <c r="O28" i="13"/>
  <c r="I28" i="13"/>
  <c r="K28" i="13"/>
  <c r="Q28" i="13"/>
  <c r="T28" i="13"/>
  <c r="S28" i="13"/>
  <c r="R28" i="13"/>
  <c r="P28" i="13"/>
  <c r="J28" i="13"/>
  <c r="O27" i="13"/>
  <c r="I27" i="13"/>
  <c r="K27" i="13"/>
  <c r="Q27" i="13"/>
  <c r="T27" i="13"/>
  <c r="S27" i="13"/>
  <c r="R27" i="13"/>
  <c r="P27" i="13"/>
  <c r="J27" i="13"/>
  <c r="O26" i="13"/>
  <c r="I26" i="13"/>
  <c r="K26" i="13"/>
  <c r="Q26" i="13"/>
  <c r="T26" i="13"/>
  <c r="S26" i="13"/>
  <c r="R26" i="13"/>
  <c r="P26" i="13"/>
  <c r="J26" i="13"/>
  <c r="O25" i="13"/>
  <c r="I25" i="13"/>
  <c r="K25" i="13"/>
  <c r="Q25" i="13"/>
  <c r="T25" i="13"/>
  <c r="S25" i="13"/>
  <c r="R25" i="13"/>
  <c r="P25" i="13"/>
  <c r="J25" i="13"/>
  <c r="O24" i="13"/>
  <c r="I24" i="13"/>
  <c r="K24" i="13"/>
  <c r="Q24" i="13"/>
  <c r="T24" i="13"/>
  <c r="S24" i="13"/>
  <c r="R24" i="13"/>
  <c r="P24" i="13"/>
  <c r="J24" i="13"/>
  <c r="O23" i="13"/>
  <c r="I23" i="13"/>
  <c r="K23" i="13"/>
  <c r="Q23" i="13"/>
  <c r="T23" i="13"/>
  <c r="S23" i="13"/>
  <c r="R23" i="13"/>
  <c r="P23" i="13"/>
  <c r="J23" i="13"/>
  <c r="O22" i="13"/>
  <c r="I22" i="13"/>
  <c r="K22" i="13"/>
  <c r="Q22" i="13"/>
  <c r="T22" i="13"/>
  <c r="S22" i="13"/>
  <c r="R22" i="13"/>
  <c r="P22" i="13"/>
  <c r="J22" i="13"/>
  <c r="O21" i="13"/>
  <c r="I21" i="13"/>
  <c r="K21" i="13"/>
  <c r="Q21" i="13"/>
  <c r="T21" i="13"/>
  <c r="S21" i="13"/>
  <c r="R21" i="13"/>
  <c r="P21" i="13"/>
  <c r="J21" i="13"/>
  <c r="O20" i="13"/>
  <c r="I20" i="13"/>
  <c r="K20" i="13"/>
  <c r="Q20" i="13"/>
  <c r="T20" i="13"/>
  <c r="S20" i="13"/>
  <c r="R20" i="13"/>
  <c r="P20" i="13"/>
  <c r="J20" i="13"/>
  <c r="O19" i="13"/>
  <c r="I19" i="13"/>
  <c r="K19" i="13"/>
  <c r="Q19" i="13"/>
  <c r="T19" i="13"/>
  <c r="S19" i="13"/>
  <c r="R19" i="13"/>
  <c r="P19" i="13"/>
  <c r="J19" i="13"/>
  <c r="O18" i="13"/>
  <c r="I18" i="13"/>
  <c r="K18" i="13"/>
  <c r="Q18" i="13"/>
  <c r="T18" i="13"/>
  <c r="S18" i="13"/>
  <c r="R18" i="13"/>
  <c r="P18" i="13"/>
  <c r="J18" i="13"/>
  <c r="O17" i="13"/>
  <c r="I17" i="13"/>
  <c r="K17" i="13"/>
  <c r="Q17" i="13"/>
  <c r="T17" i="13"/>
  <c r="S17" i="13"/>
  <c r="R17" i="13"/>
  <c r="P17" i="13"/>
  <c r="J17" i="13"/>
  <c r="O16" i="13"/>
  <c r="I16" i="13"/>
  <c r="K16" i="13"/>
  <c r="Q16" i="13"/>
  <c r="T16" i="13"/>
  <c r="S16" i="13"/>
  <c r="R16" i="13"/>
  <c r="P16" i="13"/>
  <c r="J16" i="13"/>
  <c r="O15" i="13"/>
  <c r="I15" i="13"/>
  <c r="K15" i="13"/>
  <c r="Q15" i="13"/>
  <c r="T15" i="13"/>
  <c r="S15" i="13"/>
  <c r="R15" i="13"/>
  <c r="P15" i="13"/>
  <c r="J15" i="13"/>
  <c r="O14" i="13"/>
  <c r="I14" i="13"/>
  <c r="K14" i="13"/>
  <c r="Q14" i="13"/>
  <c r="T14" i="13"/>
  <c r="S14" i="13"/>
  <c r="R14" i="13"/>
  <c r="P14" i="13"/>
  <c r="J14" i="13"/>
  <c r="O13" i="13"/>
  <c r="I13" i="13"/>
  <c r="K13" i="13"/>
  <c r="Q13" i="13"/>
  <c r="T13" i="13"/>
  <c r="S13" i="13"/>
  <c r="R13" i="13"/>
  <c r="P13" i="13"/>
  <c r="J13" i="13"/>
  <c r="O12" i="13"/>
  <c r="I12" i="13"/>
  <c r="K12" i="13"/>
  <c r="Q12" i="13"/>
  <c r="T12" i="13"/>
  <c r="S12" i="13"/>
  <c r="R12" i="13"/>
  <c r="P12" i="13"/>
  <c r="J12" i="13"/>
  <c r="O11" i="13"/>
  <c r="I11" i="13"/>
  <c r="K11" i="13"/>
  <c r="Q11" i="13"/>
  <c r="T11" i="13"/>
  <c r="S11" i="13"/>
  <c r="R11" i="13"/>
  <c r="P11" i="13"/>
  <c r="J11" i="13"/>
  <c r="O10" i="13"/>
  <c r="K10" i="13"/>
  <c r="Q10" i="13"/>
  <c r="T10" i="13"/>
  <c r="S10" i="13"/>
  <c r="R10" i="13"/>
  <c r="P10" i="13"/>
  <c r="J10" i="13"/>
  <c r="O9" i="13"/>
  <c r="I9" i="13"/>
  <c r="K9" i="13"/>
  <c r="Q9" i="13"/>
  <c r="T9" i="13"/>
  <c r="S9" i="13"/>
  <c r="R9" i="13"/>
  <c r="P9" i="13"/>
  <c r="J9" i="13"/>
  <c r="O6" i="13"/>
  <c r="I6" i="13"/>
  <c r="S165" i="11"/>
  <c r="M111" i="11"/>
  <c r="N111" i="11"/>
  <c r="O165" i="11"/>
  <c r="G111" i="11"/>
  <c r="H111" i="11"/>
  <c r="I165" i="11"/>
  <c r="R165" i="11"/>
  <c r="P165" i="11"/>
  <c r="J165" i="11"/>
  <c r="A152" i="11"/>
  <c r="A153" i="11"/>
  <c r="A154" i="11"/>
  <c r="A155" i="11"/>
  <c r="A156" i="11"/>
  <c r="A157" i="11"/>
  <c r="A158" i="11"/>
  <c r="A159" i="11"/>
  <c r="A160" i="11"/>
  <c r="A161" i="11"/>
  <c r="A162" i="11"/>
  <c r="A163" i="11"/>
  <c r="A164" i="11"/>
  <c r="A165" i="11"/>
  <c r="S164" i="11"/>
  <c r="O164" i="11"/>
  <c r="I164" i="11"/>
  <c r="R164" i="11"/>
  <c r="P164" i="11"/>
  <c r="J164" i="11"/>
  <c r="S163" i="11"/>
  <c r="O163" i="11"/>
  <c r="I163" i="11"/>
  <c r="R163" i="11"/>
  <c r="P163" i="11"/>
  <c r="J163" i="11"/>
  <c r="S162" i="11"/>
  <c r="O162" i="11"/>
  <c r="I162" i="11"/>
  <c r="R162" i="11"/>
  <c r="P162" i="11"/>
  <c r="J162" i="11"/>
  <c r="S161" i="11"/>
  <c r="O161" i="11"/>
  <c r="I161" i="11"/>
  <c r="R161" i="11"/>
  <c r="P161" i="11"/>
  <c r="J161" i="11"/>
  <c r="S160" i="11"/>
  <c r="O160" i="11"/>
  <c r="I160" i="11"/>
  <c r="R160" i="11"/>
  <c r="P160" i="11"/>
  <c r="J160" i="11"/>
  <c r="S159" i="11"/>
  <c r="O159" i="11"/>
  <c r="I159" i="11"/>
  <c r="R159" i="11"/>
  <c r="P159" i="11"/>
  <c r="J159" i="11"/>
  <c r="S158" i="11"/>
  <c r="O158" i="11"/>
  <c r="I158" i="11"/>
  <c r="R158" i="11"/>
  <c r="P158" i="11"/>
  <c r="J158" i="11"/>
  <c r="S157" i="11"/>
  <c r="O157" i="11"/>
  <c r="I157" i="11"/>
  <c r="R157" i="11"/>
  <c r="P157" i="11"/>
  <c r="J157" i="11"/>
  <c r="S156" i="11"/>
  <c r="O156" i="11"/>
  <c r="I156" i="11"/>
  <c r="R156" i="11"/>
  <c r="P156" i="11"/>
  <c r="J156" i="11"/>
  <c r="S155" i="11"/>
  <c r="O155" i="11"/>
  <c r="I155" i="11"/>
  <c r="R155" i="11"/>
  <c r="P155" i="11"/>
  <c r="J155" i="11"/>
  <c r="S154" i="11"/>
  <c r="O154" i="11"/>
  <c r="I154" i="11"/>
  <c r="R154" i="11"/>
  <c r="P154" i="11"/>
  <c r="J154" i="11"/>
  <c r="S153" i="11"/>
  <c r="O153" i="11"/>
  <c r="I153" i="11"/>
  <c r="R153" i="11"/>
  <c r="P153" i="11"/>
  <c r="J153" i="11"/>
  <c r="S152" i="11"/>
  <c r="O152" i="11"/>
  <c r="I152" i="11"/>
  <c r="R152" i="11"/>
  <c r="P152" i="11"/>
  <c r="J152" i="11"/>
  <c r="S151" i="11"/>
  <c r="O151" i="11"/>
  <c r="I151" i="11"/>
  <c r="R151" i="11"/>
  <c r="P151" i="11"/>
  <c r="J151" i="11"/>
  <c r="S149" i="11"/>
  <c r="O149" i="11"/>
  <c r="I149" i="11"/>
  <c r="R149" i="11"/>
  <c r="P149" i="11"/>
  <c r="J149" i="11"/>
  <c r="A136" i="11"/>
  <c r="A137" i="11"/>
  <c r="A138" i="11"/>
  <c r="A139" i="11"/>
  <c r="A140" i="11"/>
  <c r="A141" i="11"/>
  <c r="A142" i="11"/>
  <c r="A143" i="11"/>
  <c r="A144" i="11"/>
  <c r="A145" i="11"/>
  <c r="A146" i="11"/>
  <c r="A147" i="11"/>
  <c r="A148" i="11"/>
  <c r="A149" i="11"/>
  <c r="S148" i="11"/>
  <c r="O148" i="11"/>
  <c r="I148" i="11"/>
  <c r="R148" i="11"/>
  <c r="P148" i="11"/>
  <c r="J148" i="11"/>
  <c r="S147" i="11"/>
  <c r="O147" i="11"/>
  <c r="I147" i="11"/>
  <c r="R147" i="11"/>
  <c r="P147" i="11"/>
  <c r="J147" i="11"/>
  <c r="S146" i="11"/>
  <c r="O146" i="11"/>
  <c r="I146" i="11"/>
  <c r="R146" i="11"/>
  <c r="P146" i="11"/>
  <c r="J146" i="11"/>
  <c r="S145" i="11"/>
  <c r="O145" i="11"/>
  <c r="I145" i="11"/>
  <c r="R145" i="11"/>
  <c r="P145" i="11"/>
  <c r="J145" i="11"/>
  <c r="S144" i="11"/>
  <c r="O144" i="11"/>
  <c r="I144" i="11"/>
  <c r="R144" i="11"/>
  <c r="P144" i="11"/>
  <c r="J144" i="11"/>
  <c r="S143" i="11"/>
  <c r="O143" i="11"/>
  <c r="I143" i="11"/>
  <c r="R143" i="11"/>
  <c r="P143" i="11"/>
  <c r="J143" i="11"/>
  <c r="S142" i="11"/>
  <c r="O142" i="11"/>
  <c r="I142" i="11"/>
  <c r="R142" i="11"/>
  <c r="P142" i="11"/>
  <c r="J142" i="11"/>
  <c r="S141" i="11"/>
  <c r="O141" i="11"/>
  <c r="I141" i="11"/>
  <c r="R141" i="11"/>
  <c r="P141" i="11"/>
  <c r="J141" i="11"/>
  <c r="S140" i="11"/>
  <c r="O140" i="11"/>
  <c r="I140" i="11"/>
  <c r="R140" i="11"/>
  <c r="P140" i="11"/>
  <c r="J140" i="11"/>
  <c r="S139" i="11"/>
  <c r="O139" i="11"/>
  <c r="I139" i="11"/>
  <c r="R139" i="11"/>
  <c r="P139" i="11"/>
  <c r="J139" i="11"/>
  <c r="S138" i="11"/>
  <c r="O138" i="11"/>
  <c r="I138" i="11"/>
  <c r="R138" i="11"/>
  <c r="P138" i="11"/>
  <c r="J138" i="11"/>
  <c r="S137" i="11"/>
  <c r="O137" i="11"/>
  <c r="I137" i="11"/>
  <c r="R137" i="11"/>
  <c r="P137" i="11"/>
  <c r="J137" i="11"/>
  <c r="S136" i="11"/>
  <c r="O136" i="11"/>
  <c r="I136" i="11"/>
  <c r="R136" i="11"/>
  <c r="P136" i="11"/>
  <c r="J136" i="11"/>
  <c r="S135" i="11"/>
  <c r="O135" i="11"/>
  <c r="I135" i="11"/>
  <c r="R135" i="11"/>
  <c r="P135" i="11"/>
  <c r="J135" i="11"/>
  <c r="S133" i="11"/>
  <c r="O133" i="11"/>
  <c r="I133" i="11"/>
  <c r="R133" i="11"/>
  <c r="P133" i="11"/>
  <c r="J133" i="11"/>
  <c r="A115" i="11"/>
  <c r="A116" i="11"/>
  <c r="A117" i="11"/>
  <c r="A118" i="11"/>
  <c r="A119" i="11"/>
  <c r="A120" i="11"/>
  <c r="A121" i="11"/>
  <c r="A122" i="11"/>
  <c r="A123" i="11"/>
  <c r="A124" i="11"/>
  <c r="A125" i="11"/>
  <c r="A126" i="11"/>
  <c r="A127" i="11"/>
  <c r="A128" i="11"/>
  <c r="A129" i="11"/>
  <c r="A130" i="11"/>
  <c r="A131" i="11"/>
  <c r="A132" i="11"/>
  <c r="A133" i="11"/>
  <c r="S132" i="11"/>
  <c r="O132" i="11"/>
  <c r="I132" i="11"/>
  <c r="R132" i="11"/>
  <c r="P132" i="11"/>
  <c r="J132" i="11"/>
  <c r="S131" i="11"/>
  <c r="O131" i="11"/>
  <c r="I131" i="11"/>
  <c r="R131" i="11"/>
  <c r="P131" i="11"/>
  <c r="J131" i="11"/>
  <c r="S130" i="11"/>
  <c r="O130" i="11"/>
  <c r="I130" i="11"/>
  <c r="R130" i="11"/>
  <c r="P130" i="11"/>
  <c r="J130" i="11"/>
  <c r="S129" i="11"/>
  <c r="O129" i="11"/>
  <c r="I129" i="11"/>
  <c r="R129" i="11"/>
  <c r="P129" i="11"/>
  <c r="J129" i="11"/>
  <c r="S128" i="11"/>
  <c r="O128" i="11"/>
  <c r="I128" i="11"/>
  <c r="R128" i="11"/>
  <c r="P128" i="11"/>
  <c r="J128" i="11"/>
  <c r="S127" i="11"/>
  <c r="O127" i="11"/>
  <c r="I127" i="11"/>
  <c r="R127" i="11"/>
  <c r="P127" i="11"/>
  <c r="J127" i="11"/>
  <c r="S126" i="11"/>
  <c r="O126" i="11"/>
  <c r="I126" i="11"/>
  <c r="R126" i="11"/>
  <c r="P126" i="11"/>
  <c r="J126" i="11"/>
  <c r="S125" i="11"/>
  <c r="O125" i="11"/>
  <c r="I125" i="11"/>
  <c r="R125" i="11"/>
  <c r="P125" i="11"/>
  <c r="J125" i="11"/>
  <c r="S124" i="11"/>
  <c r="O124" i="11"/>
  <c r="I124" i="11"/>
  <c r="R124" i="11"/>
  <c r="P124" i="11"/>
  <c r="J124" i="11"/>
  <c r="S123" i="11"/>
  <c r="O123" i="11"/>
  <c r="I123" i="11"/>
  <c r="R123" i="11"/>
  <c r="P123" i="11"/>
  <c r="J123" i="11"/>
  <c r="S122" i="11"/>
  <c r="O122" i="11"/>
  <c r="I122" i="11"/>
  <c r="R122" i="11"/>
  <c r="P122" i="11"/>
  <c r="J122" i="11"/>
  <c r="S121" i="11"/>
  <c r="O121" i="11"/>
  <c r="I121" i="11"/>
  <c r="R121" i="11"/>
  <c r="P121" i="11"/>
  <c r="J121" i="11"/>
  <c r="S120" i="11"/>
  <c r="O120" i="11"/>
  <c r="I120" i="11"/>
  <c r="R120" i="11"/>
  <c r="P120" i="11"/>
  <c r="J120" i="11"/>
  <c r="S119" i="11"/>
  <c r="O119" i="11"/>
  <c r="I119" i="11"/>
  <c r="R119" i="11"/>
  <c r="P119" i="11"/>
  <c r="J119" i="11"/>
  <c r="S118" i="11"/>
  <c r="O118" i="11"/>
  <c r="I118" i="11"/>
  <c r="R118" i="11"/>
  <c r="P118" i="11"/>
  <c r="J118" i="11"/>
  <c r="S117" i="11"/>
  <c r="O117" i="11"/>
  <c r="I117" i="11"/>
  <c r="R117" i="11"/>
  <c r="P117" i="11"/>
  <c r="J117" i="11"/>
  <c r="S116" i="11"/>
  <c r="O116" i="11"/>
  <c r="I116" i="11"/>
  <c r="R116" i="11"/>
  <c r="P116" i="11"/>
  <c r="J116" i="11"/>
  <c r="S115" i="11"/>
  <c r="O115" i="11"/>
  <c r="I115" i="11"/>
  <c r="R115" i="11"/>
  <c r="P115" i="11"/>
  <c r="J115" i="11"/>
  <c r="S114" i="11"/>
  <c r="O114" i="11"/>
  <c r="I114" i="11"/>
  <c r="R114" i="11"/>
  <c r="P114" i="11"/>
  <c r="J114" i="11"/>
  <c r="S108" i="11"/>
  <c r="M76" i="11"/>
  <c r="N76" i="11"/>
  <c r="O108" i="11"/>
  <c r="G76" i="11"/>
  <c r="H76" i="11"/>
  <c r="I108" i="11"/>
  <c r="R108" i="11"/>
  <c r="P108" i="11"/>
  <c r="J108"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S107" i="11"/>
  <c r="O107" i="11"/>
  <c r="I107" i="11"/>
  <c r="R107" i="11"/>
  <c r="P107" i="11"/>
  <c r="J107" i="11"/>
  <c r="S106" i="11"/>
  <c r="O106" i="11"/>
  <c r="I106" i="11"/>
  <c r="R106" i="11"/>
  <c r="P106" i="11"/>
  <c r="J106" i="11"/>
  <c r="S105" i="11"/>
  <c r="O105" i="11"/>
  <c r="I105" i="11"/>
  <c r="R105" i="11"/>
  <c r="P105" i="11"/>
  <c r="J105" i="11"/>
  <c r="S104" i="11"/>
  <c r="O104" i="11"/>
  <c r="I104" i="11"/>
  <c r="R104" i="11"/>
  <c r="P104" i="11"/>
  <c r="J104" i="11"/>
  <c r="S103" i="11"/>
  <c r="O103" i="11"/>
  <c r="I103" i="11"/>
  <c r="R103" i="11"/>
  <c r="P103" i="11"/>
  <c r="J103" i="11"/>
  <c r="S102" i="11"/>
  <c r="O102" i="11"/>
  <c r="I102" i="11"/>
  <c r="R102" i="11"/>
  <c r="P102" i="11"/>
  <c r="J102" i="11"/>
  <c r="S101" i="11"/>
  <c r="O101" i="11"/>
  <c r="I101" i="11"/>
  <c r="R101" i="11"/>
  <c r="P101" i="11"/>
  <c r="J101" i="11"/>
  <c r="S100" i="11"/>
  <c r="O100" i="11"/>
  <c r="I100" i="11"/>
  <c r="R100" i="11"/>
  <c r="P100" i="11"/>
  <c r="J100" i="11"/>
  <c r="S99" i="11"/>
  <c r="O99" i="11"/>
  <c r="I99" i="11"/>
  <c r="R99" i="11"/>
  <c r="P99" i="11"/>
  <c r="J99" i="11"/>
  <c r="S98" i="11"/>
  <c r="O98" i="11"/>
  <c r="I98" i="11"/>
  <c r="R98" i="11"/>
  <c r="P98" i="11"/>
  <c r="J98" i="11"/>
  <c r="S97" i="11"/>
  <c r="O97" i="11"/>
  <c r="I97" i="11"/>
  <c r="R97" i="11"/>
  <c r="P97" i="11"/>
  <c r="J97" i="11"/>
  <c r="S96" i="11"/>
  <c r="O96" i="11"/>
  <c r="I96" i="11"/>
  <c r="R96" i="11"/>
  <c r="P96" i="11"/>
  <c r="J96" i="11"/>
  <c r="S95" i="11"/>
  <c r="O95" i="11"/>
  <c r="I95" i="11"/>
  <c r="R95" i="11"/>
  <c r="P95" i="11"/>
  <c r="J95" i="11"/>
  <c r="S94" i="11"/>
  <c r="O94" i="11"/>
  <c r="I94" i="11"/>
  <c r="R94" i="11"/>
  <c r="P94" i="11"/>
  <c r="J94" i="11"/>
  <c r="S93" i="11"/>
  <c r="O93" i="11"/>
  <c r="I93" i="11"/>
  <c r="R93" i="11"/>
  <c r="P93" i="11"/>
  <c r="J93" i="11"/>
  <c r="S92" i="11"/>
  <c r="O92" i="11"/>
  <c r="I92" i="11"/>
  <c r="R92" i="11"/>
  <c r="P92" i="11"/>
  <c r="J92" i="11"/>
  <c r="S91" i="11"/>
  <c r="O91" i="11"/>
  <c r="I91" i="11"/>
  <c r="R91" i="11"/>
  <c r="P91" i="11"/>
  <c r="J91" i="11"/>
  <c r="S90" i="11"/>
  <c r="O90" i="11"/>
  <c r="I90" i="11"/>
  <c r="R90" i="11"/>
  <c r="P90" i="11"/>
  <c r="J90" i="11"/>
  <c r="S89" i="11"/>
  <c r="O89" i="11"/>
  <c r="I89" i="11"/>
  <c r="R89" i="11"/>
  <c r="P89" i="11"/>
  <c r="J89" i="11"/>
  <c r="S88" i="11"/>
  <c r="O88" i="11"/>
  <c r="I88" i="11"/>
  <c r="R88" i="11"/>
  <c r="P88" i="11"/>
  <c r="J88" i="11"/>
  <c r="S87" i="11"/>
  <c r="O87" i="11"/>
  <c r="I87" i="11"/>
  <c r="R87" i="11"/>
  <c r="P87" i="11"/>
  <c r="J87" i="11"/>
  <c r="S86" i="11"/>
  <c r="O86" i="11"/>
  <c r="I86" i="11"/>
  <c r="R86" i="11"/>
  <c r="P86" i="11"/>
  <c r="J86" i="11"/>
  <c r="S85" i="11"/>
  <c r="O85" i="11"/>
  <c r="I85" i="11"/>
  <c r="R85" i="11"/>
  <c r="P85" i="11"/>
  <c r="J85" i="11"/>
  <c r="S84" i="11"/>
  <c r="O84" i="11"/>
  <c r="I84" i="11"/>
  <c r="R84" i="11"/>
  <c r="P84" i="11"/>
  <c r="J84" i="11"/>
  <c r="S83" i="11"/>
  <c r="O83" i="11"/>
  <c r="I83" i="11"/>
  <c r="R83" i="11"/>
  <c r="P83" i="11"/>
  <c r="J83" i="11"/>
  <c r="S82" i="11"/>
  <c r="O82" i="11"/>
  <c r="I82" i="11"/>
  <c r="R82" i="11"/>
  <c r="P82" i="11"/>
  <c r="J82" i="11"/>
  <c r="S81" i="11"/>
  <c r="O81" i="11"/>
  <c r="I81" i="11"/>
  <c r="R81" i="11"/>
  <c r="P81" i="11"/>
  <c r="J81" i="11"/>
  <c r="S80" i="11"/>
  <c r="O80" i="11"/>
  <c r="I80" i="11"/>
  <c r="R80" i="11"/>
  <c r="P80" i="11"/>
  <c r="J80" i="11"/>
  <c r="S79" i="11"/>
  <c r="O79" i="11"/>
  <c r="I79" i="11"/>
  <c r="R79" i="11"/>
  <c r="P79" i="11"/>
  <c r="J79" i="11"/>
  <c r="M41" i="11"/>
  <c r="N41" i="11"/>
  <c r="O73" i="11"/>
  <c r="I73" i="11"/>
  <c r="Q73" i="11"/>
  <c r="K73" i="11"/>
  <c r="T73" i="11"/>
  <c r="S73" i="11"/>
  <c r="R73" i="11"/>
  <c r="P73" i="11"/>
  <c r="J73"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O72" i="11"/>
  <c r="I72" i="11"/>
  <c r="Q72" i="11"/>
  <c r="K72" i="11"/>
  <c r="T72" i="11"/>
  <c r="S72" i="11"/>
  <c r="R72" i="11"/>
  <c r="P72" i="11"/>
  <c r="J72" i="11"/>
  <c r="O71" i="11"/>
  <c r="I71" i="11"/>
  <c r="Q71" i="11"/>
  <c r="K71" i="11"/>
  <c r="T71" i="11"/>
  <c r="S71" i="11"/>
  <c r="R71" i="11"/>
  <c r="P71" i="11"/>
  <c r="J71" i="11"/>
  <c r="O70" i="11"/>
  <c r="I70" i="11"/>
  <c r="Q70" i="11"/>
  <c r="K70" i="11"/>
  <c r="T70" i="11"/>
  <c r="S70" i="11"/>
  <c r="R70" i="11"/>
  <c r="P70" i="11"/>
  <c r="J70" i="11"/>
  <c r="O69" i="11"/>
  <c r="I69" i="11"/>
  <c r="Q69" i="11"/>
  <c r="K69" i="11"/>
  <c r="T69" i="11"/>
  <c r="S69" i="11"/>
  <c r="R69" i="11"/>
  <c r="P69" i="11"/>
  <c r="J69" i="11"/>
  <c r="O68" i="11"/>
  <c r="I68" i="11"/>
  <c r="Q68" i="11"/>
  <c r="K68" i="11"/>
  <c r="T68" i="11"/>
  <c r="S68" i="11"/>
  <c r="R68" i="11"/>
  <c r="P68" i="11"/>
  <c r="J68" i="11"/>
  <c r="O67" i="11"/>
  <c r="I67" i="11"/>
  <c r="Q67" i="11"/>
  <c r="K67" i="11"/>
  <c r="T67" i="11"/>
  <c r="S67" i="11"/>
  <c r="R67" i="11"/>
  <c r="P67" i="11"/>
  <c r="J67" i="11"/>
  <c r="O66" i="11"/>
  <c r="I66" i="11"/>
  <c r="Q66" i="11"/>
  <c r="K66" i="11"/>
  <c r="T66" i="11"/>
  <c r="S66" i="11"/>
  <c r="R66" i="11"/>
  <c r="P66" i="11"/>
  <c r="J66" i="11"/>
  <c r="O65" i="11"/>
  <c r="I65" i="11"/>
  <c r="Q65" i="11"/>
  <c r="K65" i="11"/>
  <c r="T65" i="11"/>
  <c r="S65" i="11"/>
  <c r="R65" i="11"/>
  <c r="P65" i="11"/>
  <c r="J65" i="11"/>
  <c r="O64" i="11"/>
  <c r="I64" i="11"/>
  <c r="Q64" i="11"/>
  <c r="K64" i="11"/>
  <c r="T64" i="11"/>
  <c r="S64" i="11"/>
  <c r="R64" i="11"/>
  <c r="P64" i="11"/>
  <c r="J64" i="11"/>
  <c r="O63" i="11"/>
  <c r="I63" i="11"/>
  <c r="Q63" i="11"/>
  <c r="K63" i="11"/>
  <c r="T63" i="11"/>
  <c r="S63" i="11"/>
  <c r="R63" i="11"/>
  <c r="P63" i="11"/>
  <c r="J63" i="11"/>
  <c r="O62" i="11"/>
  <c r="I62" i="11"/>
  <c r="Q62" i="11"/>
  <c r="K62" i="11"/>
  <c r="T62" i="11"/>
  <c r="S62" i="11"/>
  <c r="R62" i="11"/>
  <c r="P62" i="11"/>
  <c r="J62" i="11"/>
  <c r="O61" i="11"/>
  <c r="I61" i="11"/>
  <c r="Q61" i="11"/>
  <c r="K61" i="11"/>
  <c r="T61" i="11"/>
  <c r="S61" i="11"/>
  <c r="R61" i="11"/>
  <c r="P61" i="11"/>
  <c r="J61" i="11"/>
  <c r="O60" i="11"/>
  <c r="I60" i="11"/>
  <c r="Q60" i="11"/>
  <c r="K60" i="11"/>
  <c r="T60" i="11"/>
  <c r="S60" i="11"/>
  <c r="R60" i="11"/>
  <c r="P60" i="11"/>
  <c r="J60" i="11"/>
  <c r="O59" i="11"/>
  <c r="I59" i="11"/>
  <c r="Q59" i="11"/>
  <c r="K59" i="11"/>
  <c r="T59" i="11"/>
  <c r="S59" i="11"/>
  <c r="R59" i="11"/>
  <c r="P59" i="11"/>
  <c r="J59" i="11"/>
  <c r="O58" i="11"/>
  <c r="I58" i="11"/>
  <c r="Q58" i="11"/>
  <c r="K58" i="11"/>
  <c r="T58" i="11"/>
  <c r="S58" i="11"/>
  <c r="R58" i="11"/>
  <c r="P58" i="11"/>
  <c r="J58" i="11"/>
  <c r="O57" i="11"/>
  <c r="I57" i="11"/>
  <c r="Q57" i="11"/>
  <c r="K57" i="11"/>
  <c r="T57" i="11"/>
  <c r="S57" i="11"/>
  <c r="R57" i="11"/>
  <c r="P57" i="11"/>
  <c r="J57" i="11"/>
  <c r="O56" i="11"/>
  <c r="I56" i="11"/>
  <c r="Q56" i="11"/>
  <c r="K56" i="11"/>
  <c r="T56" i="11"/>
  <c r="S56" i="11"/>
  <c r="R56" i="11"/>
  <c r="P56" i="11"/>
  <c r="J56" i="11"/>
  <c r="O55" i="11"/>
  <c r="I55" i="11"/>
  <c r="Q55" i="11"/>
  <c r="K55" i="11"/>
  <c r="T55" i="11"/>
  <c r="S55" i="11"/>
  <c r="R55" i="11"/>
  <c r="P55" i="11"/>
  <c r="J55" i="11"/>
  <c r="O54" i="11"/>
  <c r="I54" i="11"/>
  <c r="Q54" i="11"/>
  <c r="K54" i="11"/>
  <c r="T54" i="11"/>
  <c r="S54" i="11"/>
  <c r="R54" i="11"/>
  <c r="P54" i="11"/>
  <c r="J54" i="11"/>
  <c r="O53" i="11"/>
  <c r="I53" i="11"/>
  <c r="Q53" i="11"/>
  <c r="K53" i="11"/>
  <c r="T53" i="11"/>
  <c r="S53" i="11"/>
  <c r="R53" i="11"/>
  <c r="P53" i="11"/>
  <c r="J53" i="11"/>
  <c r="O52" i="11"/>
  <c r="I52" i="11"/>
  <c r="Q52" i="11"/>
  <c r="K52" i="11"/>
  <c r="T52" i="11"/>
  <c r="S52" i="11"/>
  <c r="R52" i="11"/>
  <c r="P52" i="11"/>
  <c r="J52" i="11"/>
  <c r="O51" i="11"/>
  <c r="I51" i="11"/>
  <c r="Q51" i="11"/>
  <c r="K51" i="11"/>
  <c r="T51" i="11"/>
  <c r="S51" i="11"/>
  <c r="R51" i="11"/>
  <c r="P51" i="11"/>
  <c r="J51" i="11"/>
  <c r="O50" i="11"/>
  <c r="I50" i="11"/>
  <c r="Q50" i="11"/>
  <c r="K50" i="11"/>
  <c r="T50" i="11"/>
  <c r="S50" i="11"/>
  <c r="R50" i="11"/>
  <c r="P50" i="11"/>
  <c r="J50" i="11"/>
  <c r="O49" i="11"/>
  <c r="I49" i="11"/>
  <c r="Q49" i="11"/>
  <c r="K49" i="11"/>
  <c r="T49" i="11"/>
  <c r="S49" i="11"/>
  <c r="R49" i="11"/>
  <c r="P49" i="11"/>
  <c r="J49" i="11"/>
  <c r="O48" i="11"/>
  <c r="I48" i="11"/>
  <c r="Q48" i="11"/>
  <c r="K48" i="11"/>
  <c r="T48" i="11"/>
  <c r="S48" i="11"/>
  <c r="R48" i="11"/>
  <c r="P48" i="11"/>
  <c r="J48" i="11"/>
  <c r="O47" i="11"/>
  <c r="I47" i="11"/>
  <c r="Q47" i="11"/>
  <c r="K47" i="11"/>
  <c r="T47" i="11"/>
  <c r="S47" i="11"/>
  <c r="R47" i="11"/>
  <c r="P47" i="11"/>
  <c r="J47" i="11"/>
  <c r="S46" i="11"/>
  <c r="R46" i="11"/>
  <c r="P46" i="11"/>
  <c r="J46" i="11"/>
  <c r="O45" i="11"/>
  <c r="I45" i="11"/>
  <c r="Q45" i="11"/>
  <c r="K45" i="11"/>
  <c r="S45" i="11"/>
  <c r="R45" i="11"/>
  <c r="P45" i="11"/>
  <c r="J45" i="11"/>
  <c r="S44" i="11"/>
  <c r="R44" i="11"/>
  <c r="P44" i="11"/>
  <c r="J44" i="11"/>
  <c r="O38" i="11"/>
  <c r="I38" i="11"/>
  <c r="K38" i="11"/>
  <c r="Q38" i="11"/>
  <c r="T38" i="11"/>
  <c r="S38" i="11"/>
  <c r="R38" i="11"/>
  <c r="P38" i="11"/>
  <c r="J38"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O37" i="11"/>
  <c r="I37" i="11"/>
  <c r="K37" i="11"/>
  <c r="Q37" i="11"/>
  <c r="T37" i="11"/>
  <c r="S37" i="11"/>
  <c r="R37" i="11"/>
  <c r="P37" i="11"/>
  <c r="J37" i="11"/>
  <c r="O36" i="11"/>
  <c r="I36" i="11"/>
  <c r="K36" i="11"/>
  <c r="Q36" i="11"/>
  <c r="T36" i="11"/>
  <c r="S36" i="11"/>
  <c r="R36" i="11"/>
  <c r="P36" i="11"/>
  <c r="J36" i="11"/>
  <c r="O35" i="11"/>
  <c r="I35" i="11"/>
  <c r="K35" i="11"/>
  <c r="Q35" i="11"/>
  <c r="T35" i="11"/>
  <c r="S35" i="11"/>
  <c r="R35" i="11"/>
  <c r="P35" i="11"/>
  <c r="J35" i="11"/>
  <c r="O34" i="11"/>
  <c r="I34" i="11"/>
  <c r="K34" i="11"/>
  <c r="Q34" i="11"/>
  <c r="T34" i="11"/>
  <c r="S34" i="11"/>
  <c r="R34" i="11"/>
  <c r="P34" i="11"/>
  <c r="J34" i="11"/>
  <c r="O33" i="11"/>
  <c r="I33" i="11"/>
  <c r="K33" i="11"/>
  <c r="Q33" i="11"/>
  <c r="T33" i="11"/>
  <c r="S33" i="11"/>
  <c r="R33" i="11"/>
  <c r="P33" i="11"/>
  <c r="J33" i="11"/>
  <c r="O32" i="11"/>
  <c r="I32" i="11"/>
  <c r="K32" i="11"/>
  <c r="Q32" i="11"/>
  <c r="T32" i="11"/>
  <c r="S32" i="11"/>
  <c r="R32" i="11"/>
  <c r="P32" i="11"/>
  <c r="J32" i="11"/>
  <c r="O31" i="11"/>
  <c r="I31" i="11"/>
  <c r="K31" i="11"/>
  <c r="Q31" i="11"/>
  <c r="T31" i="11"/>
  <c r="S31" i="11"/>
  <c r="R31" i="11"/>
  <c r="P31" i="11"/>
  <c r="J31" i="11"/>
  <c r="O30" i="11"/>
  <c r="I30" i="11"/>
  <c r="K30" i="11"/>
  <c r="Q30" i="11"/>
  <c r="T30" i="11"/>
  <c r="S30" i="11"/>
  <c r="R30" i="11"/>
  <c r="P30" i="11"/>
  <c r="J30" i="11"/>
  <c r="O29" i="11"/>
  <c r="I29" i="11"/>
  <c r="K29" i="11"/>
  <c r="Q29" i="11"/>
  <c r="T29" i="11"/>
  <c r="S29" i="11"/>
  <c r="R29" i="11"/>
  <c r="P29" i="11"/>
  <c r="J29" i="11"/>
  <c r="O28" i="11"/>
  <c r="I28" i="11"/>
  <c r="K28" i="11"/>
  <c r="Q28" i="11"/>
  <c r="T28" i="11"/>
  <c r="S28" i="11"/>
  <c r="R28" i="11"/>
  <c r="P28" i="11"/>
  <c r="J28" i="11"/>
  <c r="O27" i="11"/>
  <c r="I27" i="11"/>
  <c r="K27" i="11"/>
  <c r="Q27" i="11"/>
  <c r="T27" i="11"/>
  <c r="S27" i="11"/>
  <c r="R27" i="11"/>
  <c r="P27" i="11"/>
  <c r="J27" i="11"/>
  <c r="O26" i="11"/>
  <c r="I26" i="11"/>
  <c r="K26" i="11"/>
  <c r="Q26" i="11"/>
  <c r="T26" i="11"/>
  <c r="S26" i="11"/>
  <c r="R26" i="11"/>
  <c r="P26" i="11"/>
  <c r="J26" i="11"/>
  <c r="O25" i="11"/>
  <c r="I25" i="11"/>
  <c r="K25" i="11"/>
  <c r="Q25" i="11"/>
  <c r="T25" i="11"/>
  <c r="S25" i="11"/>
  <c r="R25" i="11"/>
  <c r="P25" i="11"/>
  <c r="J25" i="11"/>
  <c r="O24" i="11"/>
  <c r="I24" i="11"/>
  <c r="K24" i="11"/>
  <c r="Q24" i="11"/>
  <c r="T24" i="11"/>
  <c r="S24" i="11"/>
  <c r="R24" i="11"/>
  <c r="P24" i="11"/>
  <c r="J24" i="11"/>
  <c r="O23" i="11"/>
  <c r="I23" i="11"/>
  <c r="K23" i="11"/>
  <c r="Q23" i="11"/>
  <c r="T23" i="11"/>
  <c r="S23" i="11"/>
  <c r="R23" i="11"/>
  <c r="P23" i="11"/>
  <c r="J23" i="11"/>
  <c r="O22" i="11"/>
  <c r="I22" i="11"/>
  <c r="K22" i="11"/>
  <c r="Q22" i="11"/>
  <c r="T22" i="11"/>
  <c r="S22" i="11"/>
  <c r="R22" i="11"/>
  <c r="P22" i="11"/>
  <c r="J22" i="11"/>
  <c r="O21" i="11"/>
  <c r="I21" i="11"/>
  <c r="K21" i="11"/>
  <c r="Q21" i="11"/>
  <c r="T21" i="11"/>
  <c r="S21" i="11"/>
  <c r="R21" i="11"/>
  <c r="P21" i="11"/>
  <c r="J21" i="11"/>
  <c r="O20" i="11"/>
  <c r="I20" i="11"/>
  <c r="K20" i="11"/>
  <c r="Q20" i="11"/>
  <c r="T20" i="11"/>
  <c r="S20" i="11"/>
  <c r="R20" i="11"/>
  <c r="P20" i="11"/>
  <c r="J20" i="11"/>
  <c r="O19" i="11"/>
  <c r="I19" i="11"/>
  <c r="K19" i="11"/>
  <c r="Q19" i="11"/>
  <c r="T19" i="11"/>
  <c r="S19" i="11"/>
  <c r="R19" i="11"/>
  <c r="P19" i="11"/>
  <c r="J19" i="11"/>
  <c r="O18" i="11"/>
  <c r="I18" i="11"/>
  <c r="K18" i="11"/>
  <c r="Q18" i="11"/>
  <c r="T18" i="11"/>
  <c r="S18" i="11"/>
  <c r="R18" i="11"/>
  <c r="P18" i="11"/>
  <c r="J18" i="11"/>
  <c r="O17" i="11"/>
  <c r="I17" i="11"/>
  <c r="K17" i="11"/>
  <c r="Q17" i="11"/>
  <c r="T17" i="11"/>
  <c r="S17" i="11"/>
  <c r="R17" i="11"/>
  <c r="P17" i="11"/>
  <c r="J17" i="11"/>
  <c r="O16" i="11"/>
  <c r="I16" i="11"/>
  <c r="K16" i="11"/>
  <c r="Q16" i="11"/>
  <c r="T16" i="11"/>
  <c r="S16" i="11"/>
  <c r="R16" i="11"/>
  <c r="P16" i="11"/>
  <c r="J16" i="11"/>
  <c r="S15" i="11"/>
  <c r="R15" i="11"/>
  <c r="P15" i="11"/>
  <c r="J15" i="11"/>
  <c r="S14" i="11"/>
  <c r="R14" i="11"/>
  <c r="P14" i="11"/>
  <c r="J14" i="11"/>
  <c r="S13" i="11"/>
  <c r="R13" i="11"/>
  <c r="P13" i="11"/>
  <c r="J13" i="11"/>
  <c r="O12" i="11"/>
  <c r="I12" i="11"/>
  <c r="K12" i="11"/>
  <c r="Q12" i="11"/>
  <c r="T12" i="11"/>
  <c r="S12" i="11"/>
  <c r="R12" i="11"/>
  <c r="P12" i="11"/>
  <c r="J12" i="11"/>
  <c r="S11" i="11"/>
  <c r="R11" i="11"/>
  <c r="P11" i="11"/>
  <c r="J11" i="11"/>
  <c r="S10" i="11"/>
  <c r="R10" i="11"/>
  <c r="P10" i="11"/>
  <c r="J10" i="11"/>
  <c r="S9" i="11"/>
  <c r="R9" i="11"/>
  <c r="P9" i="11"/>
  <c r="J9" i="11"/>
  <c r="O6" i="11"/>
  <c r="I6" i="11"/>
  <c r="S165" i="10"/>
  <c r="M111" i="10"/>
  <c r="N111" i="10"/>
  <c r="O165" i="10"/>
  <c r="G111" i="10"/>
  <c r="H111" i="10"/>
  <c r="I165" i="10"/>
  <c r="R165" i="10"/>
  <c r="P165" i="10"/>
  <c r="J165" i="10"/>
  <c r="A152" i="10"/>
  <c r="A153" i="10"/>
  <c r="A154" i="10"/>
  <c r="A155" i="10"/>
  <c r="A156" i="10"/>
  <c r="A157" i="10"/>
  <c r="A158" i="10"/>
  <c r="A159" i="10"/>
  <c r="A160" i="10"/>
  <c r="A161" i="10"/>
  <c r="A162" i="10"/>
  <c r="A163" i="10"/>
  <c r="A164" i="10"/>
  <c r="A165" i="10"/>
  <c r="S164" i="10"/>
  <c r="O164" i="10"/>
  <c r="I164" i="10"/>
  <c r="R164" i="10"/>
  <c r="P164" i="10"/>
  <c r="J164" i="10"/>
  <c r="S163" i="10"/>
  <c r="O163" i="10"/>
  <c r="I163" i="10"/>
  <c r="R163" i="10"/>
  <c r="P163" i="10"/>
  <c r="J163" i="10"/>
  <c r="S162" i="10"/>
  <c r="O162" i="10"/>
  <c r="I162" i="10"/>
  <c r="R162" i="10"/>
  <c r="P162" i="10"/>
  <c r="J162" i="10"/>
  <c r="S161" i="10"/>
  <c r="O161" i="10"/>
  <c r="I161" i="10"/>
  <c r="R161" i="10"/>
  <c r="P161" i="10"/>
  <c r="J161" i="10"/>
  <c r="S160" i="10"/>
  <c r="O160" i="10"/>
  <c r="I160" i="10"/>
  <c r="R160" i="10"/>
  <c r="P160" i="10"/>
  <c r="J160" i="10"/>
  <c r="S159" i="10"/>
  <c r="O159" i="10"/>
  <c r="I159" i="10"/>
  <c r="R159" i="10"/>
  <c r="P159" i="10"/>
  <c r="J159" i="10"/>
  <c r="S158" i="10"/>
  <c r="O158" i="10"/>
  <c r="I158" i="10"/>
  <c r="R158" i="10"/>
  <c r="P158" i="10"/>
  <c r="J158" i="10"/>
  <c r="S157" i="10"/>
  <c r="O157" i="10"/>
  <c r="I157" i="10"/>
  <c r="R157" i="10"/>
  <c r="P157" i="10"/>
  <c r="J157" i="10"/>
  <c r="S156" i="10"/>
  <c r="O156" i="10"/>
  <c r="I156" i="10"/>
  <c r="R156" i="10"/>
  <c r="P156" i="10"/>
  <c r="J156" i="10"/>
  <c r="S155" i="10"/>
  <c r="O155" i="10"/>
  <c r="I155" i="10"/>
  <c r="R155" i="10"/>
  <c r="P155" i="10"/>
  <c r="J155" i="10"/>
  <c r="S154" i="10"/>
  <c r="O154" i="10"/>
  <c r="I154" i="10"/>
  <c r="R154" i="10"/>
  <c r="P154" i="10"/>
  <c r="J154" i="10"/>
  <c r="S153" i="10"/>
  <c r="O153" i="10"/>
  <c r="I153" i="10"/>
  <c r="R153" i="10"/>
  <c r="P153" i="10"/>
  <c r="J153" i="10"/>
  <c r="S152" i="10"/>
  <c r="O152" i="10"/>
  <c r="I152" i="10"/>
  <c r="R152" i="10"/>
  <c r="P152" i="10"/>
  <c r="J152" i="10"/>
  <c r="S151" i="10"/>
  <c r="O151" i="10"/>
  <c r="I151" i="10"/>
  <c r="R151" i="10"/>
  <c r="P151" i="10"/>
  <c r="J151" i="10"/>
  <c r="S149" i="10"/>
  <c r="O149" i="10"/>
  <c r="I149" i="10"/>
  <c r="R149" i="10"/>
  <c r="P149" i="10"/>
  <c r="J149" i="10"/>
  <c r="A136" i="10"/>
  <c r="A137" i="10"/>
  <c r="A138" i="10"/>
  <c r="A139" i="10"/>
  <c r="A140" i="10"/>
  <c r="A141" i="10"/>
  <c r="A142" i="10"/>
  <c r="A143" i="10"/>
  <c r="A144" i="10"/>
  <c r="A145" i="10"/>
  <c r="A146" i="10"/>
  <c r="A147" i="10"/>
  <c r="A148" i="10"/>
  <c r="A149" i="10"/>
  <c r="S148" i="10"/>
  <c r="O148" i="10"/>
  <c r="I148" i="10"/>
  <c r="R148" i="10"/>
  <c r="P148" i="10"/>
  <c r="J148" i="10"/>
  <c r="S147" i="10"/>
  <c r="O147" i="10"/>
  <c r="I147" i="10"/>
  <c r="R147" i="10"/>
  <c r="P147" i="10"/>
  <c r="J147" i="10"/>
  <c r="S146" i="10"/>
  <c r="O146" i="10"/>
  <c r="I146" i="10"/>
  <c r="R146" i="10"/>
  <c r="P146" i="10"/>
  <c r="J146" i="10"/>
  <c r="S145" i="10"/>
  <c r="O145" i="10"/>
  <c r="I145" i="10"/>
  <c r="R145" i="10"/>
  <c r="P145" i="10"/>
  <c r="J145" i="10"/>
  <c r="S144" i="10"/>
  <c r="O144" i="10"/>
  <c r="I144" i="10"/>
  <c r="R144" i="10"/>
  <c r="P144" i="10"/>
  <c r="J144" i="10"/>
  <c r="S143" i="10"/>
  <c r="O143" i="10"/>
  <c r="I143" i="10"/>
  <c r="R143" i="10"/>
  <c r="P143" i="10"/>
  <c r="J143" i="10"/>
  <c r="S142" i="10"/>
  <c r="O142" i="10"/>
  <c r="I142" i="10"/>
  <c r="R142" i="10"/>
  <c r="P142" i="10"/>
  <c r="J142" i="10"/>
  <c r="S141" i="10"/>
  <c r="O141" i="10"/>
  <c r="I141" i="10"/>
  <c r="R141" i="10"/>
  <c r="P141" i="10"/>
  <c r="J141" i="10"/>
  <c r="S140" i="10"/>
  <c r="O140" i="10"/>
  <c r="I140" i="10"/>
  <c r="R140" i="10"/>
  <c r="P140" i="10"/>
  <c r="J140" i="10"/>
  <c r="S139" i="10"/>
  <c r="O139" i="10"/>
  <c r="I139" i="10"/>
  <c r="R139" i="10"/>
  <c r="P139" i="10"/>
  <c r="J139" i="10"/>
  <c r="S138" i="10"/>
  <c r="O138" i="10"/>
  <c r="I138" i="10"/>
  <c r="R138" i="10"/>
  <c r="P138" i="10"/>
  <c r="J138" i="10"/>
  <c r="S137" i="10"/>
  <c r="O137" i="10"/>
  <c r="I137" i="10"/>
  <c r="R137" i="10"/>
  <c r="P137" i="10"/>
  <c r="J137" i="10"/>
  <c r="S136" i="10"/>
  <c r="O136" i="10"/>
  <c r="I136" i="10"/>
  <c r="R136" i="10"/>
  <c r="P136" i="10"/>
  <c r="J136" i="10"/>
  <c r="S135" i="10"/>
  <c r="O135" i="10"/>
  <c r="I135" i="10"/>
  <c r="R135" i="10"/>
  <c r="P135" i="10"/>
  <c r="J135" i="10"/>
  <c r="S133" i="10"/>
  <c r="O133" i="10"/>
  <c r="I133" i="10"/>
  <c r="R133" i="10"/>
  <c r="P133" i="10"/>
  <c r="J133" i="10"/>
  <c r="A115" i="10"/>
  <c r="A116" i="10"/>
  <c r="A117" i="10"/>
  <c r="A118" i="10"/>
  <c r="A119" i="10"/>
  <c r="A120" i="10"/>
  <c r="A121" i="10"/>
  <c r="A122" i="10"/>
  <c r="A123" i="10"/>
  <c r="A124" i="10"/>
  <c r="A125" i="10"/>
  <c r="A126" i="10"/>
  <c r="A127" i="10"/>
  <c r="A128" i="10"/>
  <c r="A129" i="10"/>
  <c r="A130" i="10"/>
  <c r="A131" i="10"/>
  <c r="A132" i="10"/>
  <c r="A133" i="10"/>
  <c r="S132" i="10"/>
  <c r="O132" i="10"/>
  <c r="I132" i="10"/>
  <c r="R132" i="10"/>
  <c r="P132" i="10"/>
  <c r="J132" i="10"/>
  <c r="S131" i="10"/>
  <c r="O131" i="10"/>
  <c r="I131" i="10"/>
  <c r="R131" i="10"/>
  <c r="P131" i="10"/>
  <c r="J131" i="10"/>
  <c r="S130" i="10"/>
  <c r="O130" i="10"/>
  <c r="I130" i="10"/>
  <c r="R130" i="10"/>
  <c r="P130" i="10"/>
  <c r="J130" i="10"/>
  <c r="S129" i="10"/>
  <c r="O129" i="10"/>
  <c r="I129" i="10"/>
  <c r="R129" i="10"/>
  <c r="P129" i="10"/>
  <c r="J129" i="10"/>
  <c r="S128" i="10"/>
  <c r="O128" i="10"/>
  <c r="I128" i="10"/>
  <c r="R128" i="10"/>
  <c r="P128" i="10"/>
  <c r="J128" i="10"/>
  <c r="S127" i="10"/>
  <c r="O127" i="10"/>
  <c r="I127" i="10"/>
  <c r="R127" i="10"/>
  <c r="P127" i="10"/>
  <c r="J127" i="10"/>
  <c r="S126" i="10"/>
  <c r="O126" i="10"/>
  <c r="I126" i="10"/>
  <c r="R126" i="10"/>
  <c r="P126" i="10"/>
  <c r="J126" i="10"/>
  <c r="S125" i="10"/>
  <c r="O125" i="10"/>
  <c r="I125" i="10"/>
  <c r="R125" i="10"/>
  <c r="P125" i="10"/>
  <c r="J125" i="10"/>
  <c r="S124" i="10"/>
  <c r="O124" i="10"/>
  <c r="I124" i="10"/>
  <c r="R124" i="10"/>
  <c r="P124" i="10"/>
  <c r="J124" i="10"/>
  <c r="S123" i="10"/>
  <c r="O123" i="10"/>
  <c r="I123" i="10"/>
  <c r="R123" i="10"/>
  <c r="P123" i="10"/>
  <c r="J123" i="10"/>
  <c r="S122" i="10"/>
  <c r="O122" i="10"/>
  <c r="I122" i="10"/>
  <c r="R122" i="10"/>
  <c r="P122" i="10"/>
  <c r="J122" i="10"/>
  <c r="S121" i="10"/>
  <c r="O121" i="10"/>
  <c r="I121" i="10"/>
  <c r="R121" i="10"/>
  <c r="P121" i="10"/>
  <c r="J121" i="10"/>
  <c r="S120" i="10"/>
  <c r="O120" i="10"/>
  <c r="I120" i="10"/>
  <c r="R120" i="10"/>
  <c r="P120" i="10"/>
  <c r="J120" i="10"/>
  <c r="S119" i="10"/>
  <c r="O119" i="10"/>
  <c r="I119" i="10"/>
  <c r="R119" i="10"/>
  <c r="P119" i="10"/>
  <c r="J119" i="10"/>
  <c r="S118" i="10"/>
  <c r="O118" i="10"/>
  <c r="I118" i="10"/>
  <c r="R118" i="10"/>
  <c r="P118" i="10"/>
  <c r="J118" i="10"/>
  <c r="S117" i="10"/>
  <c r="O117" i="10"/>
  <c r="I117" i="10"/>
  <c r="R117" i="10"/>
  <c r="P117" i="10"/>
  <c r="J117" i="10"/>
  <c r="S116" i="10"/>
  <c r="O116" i="10"/>
  <c r="I116" i="10"/>
  <c r="R116" i="10"/>
  <c r="P116" i="10"/>
  <c r="J116" i="10"/>
  <c r="S115" i="10"/>
  <c r="O115" i="10"/>
  <c r="I115" i="10"/>
  <c r="R115" i="10"/>
  <c r="P115" i="10"/>
  <c r="J115" i="10"/>
  <c r="S114" i="10"/>
  <c r="O114" i="10"/>
  <c r="I114" i="10"/>
  <c r="R114" i="10"/>
  <c r="P114" i="10"/>
  <c r="J114" i="10"/>
  <c r="S108" i="10"/>
  <c r="M76" i="10"/>
  <c r="N76" i="10"/>
  <c r="O108" i="10"/>
  <c r="G76" i="10"/>
  <c r="H76" i="10"/>
  <c r="I108" i="10"/>
  <c r="R108" i="10"/>
  <c r="P108" i="10"/>
  <c r="J108"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S107" i="10"/>
  <c r="O107" i="10"/>
  <c r="I107" i="10"/>
  <c r="R107" i="10"/>
  <c r="P107" i="10"/>
  <c r="J107" i="10"/>
  <c r="S106" i="10"/>
  <c r="O106" i="10"/>
  <c r="I106" i="10"/>
  <c r="R106" i="10"/>
  <c r="P106" i="10"/>
  <c r="J106" i="10"/>
  <c r="S105" i="10"/>
  <c r="O105" i="10"/>
  <c r="I105" i="10"/>
  <c r="R105" i="10"/>
  <c r="P105" i="10"/>
  <c r="J105" i="10"/>
  <c r="S104" i="10"/>
  <c r="O104" i="10"/>
  <c r="I104" i="10"/>
  <c r="R104" i="10"/>
  <c r="P104" i="10"/>
  <c r="J104" i="10"/>
  <c r="S103" i="10"/>
  <c r="O103" i="10"/>
  <c r="I103" i="10"/>
  <c r="R103" i="10"/>
  <c r="P103" i="10"/>
  <c r="J103" i="10"/>
  <c r="S102" i="10"/>
  <c r="O102" i="10"/>
  <c r="I102" i="10"/>
  <c r="R102" i="10"/>
  <c r="P102" i="10"/>
  <c r="J102" i="10"/>
  <c r="S101" i="10"/>
  <c r="O101" i="10"/>
  <c r="I101" i="10"/>
  <c r="R101" i="10"/>
  <c r="P101" i="10"/>
  <c r="J101" i="10"/>
  <c r="S100" i="10"/>
  <c r="O100" i="10"/>
  <c r="I100" i="10"/>
  <c r="R100" i="10"/>
  <c r="P100" i="10"/>
  <c r="J100" i="10"/>
  <c r="S99" i="10"/>
  <c r="O99" i="10"/>
  <c r="I99" i="10"/>
  <c r="R99" i="10"/>
  <c r="P99" i="10"/>
  <c r="J99" i="10"/>
  <c r="S98" i="10"/>
  <c r="O98" i="10"/>
  <c r="I98" i="10"/>
  <c r="R98" i="10"/>
  <c r="P98" i="10"/>
  <c r="J98" i="10"/>
  <c r="S97" i="10"/>
  <c r="O97" i="10"/>
  <c r="I97" i="10"/>
  <c r="R97" i="10"/>
  <c r="P97" i="10"/>
  <c r="J97" i="10"/>
  <c r="S96" i="10"/>
  <c r="O96" i="10"/>
  <c r="I96" i="10"/>
  <c r="R96" i="10"/>
  <c r="P96" i="10"/>
  <c r="J96" i="10"/>
  <c r="S95" i="10"/>
  <c r="O95" i="10"/>
  <c r="I95" i="10"/>
  <c r="R95" i="10"/>
  <c r="P95" i="10"/>
  <c r="J95" i="10"/>
  <c r="S94" i="10"/>
  <c r="O94" i="10"/>
  <c r="I94" i="10"/>
  <c r="R94" i="10"/>
  <c r="P94" i="10"/>
  <c r="J94" i="10"/>
  <c r="S93" i="10"/>
  <c r="O93" i="10"/>
  <c r="I93" i="10"/>
  <c r="R93" i="10"/>
  <c r="P93" i="10"/>
  <c r="J93" i="10"/>
  <c r="S92" i="10"/>
  <c r="O92" i="10"/>
  <c r="I92" i="10"/>
  <c r="R92" i="10"/>
  <c r="P92" i="10"/>
  <c r="J92" i="10"/>
  <c r="S91" i="10"/>
  <c r="O91" i="10"/>
  <c r="I91" i="10"/>
  <c r="R91" i="10"/>
  <c r="P91" i="10"/>
  <c r="J91" i="10"/>
  <c r="S90" i="10"/>
  <c r="O90" i="10"/>
  <c r="I90" i="10"/>
  <c r="R90" i="10"/>
  <c r="P90" i="10"/>
  <c r="J90" i="10"/>
  <c r="S89" i="10"/>
  <c r="O89" i="10"/>
  <c r="I89" i="10"/>
  <c r="R89" i="10"/>
  <c r="P89" i="10"/>
  <c r="J89" i="10"/>
  <c r="S88" i="10"/>
  <c r="O88" i="10"/>
  <c r="I88" i="10"/>
  <c r="R88" i="10"/>
  <c r="P88" i="10"/>
  <c r="J88" i="10"/>
  <c r="S87" i="10"/>
  <c r="O87" i="10"/>
  <c r="I87" i="10"/>
  <c r="R87" i="10"/>
  <c r="P87" i="10"/>
  <c r="J87" i="10"/>
  <c r="S86" i="10"/>
  <c r="O86" i="10"/>
  <c r="I86" i="10"/>
  <c r="R86" i="10"/>
  <c r="P86" i="10"/>
  <c r="J86" i="10"/>
  <c r="S85" i="10"/>
  <c r="O85" i="10"/>
  <c r="I85" i="10"/>
  <c r="R85" i="10"/>
  <c r="P85" i="10"/>
  <c r="J85" i="10"/>
  <c r="S84" i="10"/>
  <c r="O84" i="10"/>
  <c r="I84" i="10"/>
  <c r="R84" i="10"/>
  <c r="P84" i="10"/>
  <c r="J84" i="10"/>
  <c r="S83" i="10"/>
  <c r="O83" i="10"/>
  <c r="I83" i="10"/>
  <c r="R83" i="10"/>
  <c r="P83" i="10"/>
  <c r="J83" i="10"/>
  <c r="S82" i="10"/>
  <c r="O82" i="10"/>
  <c r="I82" i="10"/>
  <c r="R82" i="10"/>
  <c r="P82" i="10"/>
  <c r="J82" i="10"/>
  <c r="S81" i="10"/>
  <c r="O81" i="10"/>
  <c r="I81" i="10"/>
  <c r="R81" i="10"/>
  <c r="P81" i="10"/>
  <c r="J81" i="10"/>
  <c r="S80" i="10"/>
  <c r="O80" i="10"/>
  <c r="I80" i="10"/>
  <c r="R80" i="10"/>
  <c r="P80" i="10"/>
  <c r="J80" i="10"/>
  <c r="S79" i="10"/>
  <c r="O79" i="10"/>
  <c r="I79" i="10"/>
  <c r="R79" i="10"/>
  <c r="P79" i="10"/>
  <c r="J79" i="10"/>
  <c r="M41" i="10"/>
  <c r="N41" i="10"/>
  <c r="O73" i="10"/>
  <c r="G41" i="10"/>
  <c r="H41" i="10"/>
  <c r="I73" i="10"/>
  <c r="Q73" i="10"/>
  <c r="T73" i="10"/>
  <c r="S73" i="10"/>
  <c r="R73" i="10"/>
  <c r="P73" i="10"/>
  <c r="K73" i="10"/>
  <c r="J73"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O72" i="10"/>
  <c r="I72" i="10"/>
  <c r="Q72" i="10"/>
  <c r="T72" i="10"/>
  <c r="S72" i="10"/>
  <c r="R72" i="10"/>
  <c r="P72" i="10"/>
  <c r="K72" i="10"/>
  <c r="J72" i="10"/>
  <c r="O71" i="10"/>
  <c r="I71" i="10"/>
  <c r="Q71" i="10"/>
  <c r="T71" i="10"/>
  <c r="S71" i="10"/>
  <c r="R71" i="10"/>
  <c r="P71" i="10"/>
  <c r="K71" i="10"/>
  <c r="J71" i="10"/>
  <c r="O70" i="10"/>
  <c r="I70" i="10"/>
  <c r="Q70" i="10"/>
  <c r="T70" i="10"/>
  <c r="S70" i="10"/>
  <c r="R70" i="10"/>
  <c r="P70" i="10"/>
  <c r="K70" i="10"/>
  <c r="J70" i="10"/>
  <c r="O69" i="10"/>
  <c r="I69" i="10"/>
  <c r="Q69" i="10"/>
  <c r="T69" i="10"/>
  <c r="S69" i="10"/>
  <c r="R69" i="10"/>
  <c r="P69" i="10"/>
  <c r="K69" i="10"/>
  <c r="J69" i="10"/>
  <c r="O68" i="10"/>
  <c r="I68" i="10"/>
  <c r="Q68" i="10"/>
  <c r="T68" i="10"/>
  <c r="S68" i="10"/>
  <c r="R68" i="10"/>
  <c r="P68" i="10"/>
  <c r="K68" i="10"/>
  <c r="J68" i="10"/>
  <c r="O67" i="10"/>
  <c r="I67" i="10"/>
  <c r="Q67" i="10"/>
  <c r="T67" i="10"/>
  <c r="S67" i="10"/>
  <c r="R67" i="10"/>
  <c r="P67" i="10"/>
  <c r="K67" i="10"/>
  <c r="J67" i="10"/>
  <c r="O66" i="10"/>
  <c r="I66" i="10"/>
  <c r="Q66" i="10"/>
  <c r="T66" i="10"/>
  <c r="S66" i="10"/>
  <c r="R66" i="10"/>
  <c r="P66" i="10"/>
  <c r="K66" i="10"/>
  <c r="J66" i="10"/>
  <c r="O65" i="10"/>
  <c r="I65" i="10"/>
  <c r="Q65" i="10"/>
  <c r="K65" i="10"/>
  <c r="T65" i="10"/>
  <c r="S65" i="10"/>
  <c r="R65" i="10"/>
  <c r="P65" i="10"/>
  <c r="J65" i="10"/>
  <c r="O64" i="10"/>
  <c r="I64" i="10"/>
  <c r="Q64" i="10"/>
  <c r="K64" i="10"/>
  <c r="T64" i="10"/>
  <c r="S64" i="10"/>
  <c r="R64" i="10"/>
  <c r="P64" i="10"/>
  <c r="J64" i="10"/>
  <c r="O63" i="10"/>
  <c r="I63" i="10"/>
  <c r="Q63" i="10"/>
  <c r="K63" i="10"/>
  <c r="T63" i="10"/>
  <c r="S63" i="10"/>
  <c r="R63" i="10"/>
  <c r="P63" i="10"/>
  <c r="J63" i="10"/>
  <c r="O62" i="10"/>
  <c r="I62" i="10"/>
  <c r="Q62" i="10"/>
  <c r="K62" i="10"/>
  <c r="T62" i="10"/>
  <c r="S62" i="10"/>
  <c r="R62" i="10"/>
  <c r="P62" i="10"/>
  <c r="J62" i="10"/>
  <c r="O61" i="10"/>
  <c r="I61" i="10"/>
  <c r="Q61" i="10"/>
  <c r="K61" i="10"/>
  <c r="T61" i="10"/>
  <c r="S61" i="10"/>
  <c r="R61" i="10"/>
  <c r="P61" i="10"/>
  <c r="J61" i="10"/>
  <c r="O60" i="10"/>
  <c r="I60" i="10"/>
  <c r="Q60" i="10"/>
  <c r="K60" i="10"/>
  <c r="T60" i="10"/>
  <c r="S60" i="10"/>
  <c r="R60" i="10"/>
  <c r="P60" i="10"/>
  <c r="J60" i="10"/>
  <c r="O59" i="10"/>
  <c r="I59" i="10"/>
  <c r="Q59" i="10"/>
  <c r="K59" i="10"/>
  <c r="T59" i="10"/>
  <c r="S59" i="10"/>
  <c r="R59" i="10"/>
  <c r="P59" i="10"/>
  <c r="J59" i="10"/>
  <c r="O58" i="10"/>
  <c r="I58" i="10"/>
  <c r="Q58" i="10"/>
  <c r="K58" i="10"/>
  <c r="T58" i="10"/>
  <c r="S58" i="10"/>
  <c r="R58" i="10"/>
  <c r="P58" i="10"/>
  <c r="J58" i="10"/>
  <c r="O57" i="10"/>
  <c r="I57" i="10"/>
  <c r="Q57" i="10"/>
  <c r="K57" i="10"/>
  <c r="T57" i="10"/>
  <c r="S57" i="10"/>
  <c r="R57" i="10"/>
  <c r="P57" i="10"/>
  <c r="J57" i="10"/>
  <c r="O56" i="10"/>
  <c r="I56" i="10"/>
  <c r="Q56" i="10"/>
  <c r="K56" i="10"/>
  <c r="T56" i="10"/>
  <c r="S56" i="10"/>
  <c r="R56" i="10"/>
  <c r="P56" i="10"/>
  <c r="J56" i="10"/>
  <c r="O55" i="10"/>
  <c r="I55" i="10"/>
  <c r="Q55" i="10"/>
  <c r="K55" i="10"/>
  <c r="T55" i="10"/>
  <c r="S55" i="10"/>
  <c r="R55" i="10"/>
  <c r="P55" i="10"/>
  <c r="J55" i="10"/>
  <c r="O54" i="10"/>
  <c r="I54" i="10"/>
  <c r="Q54" i="10"/>
  <c r="K54" i="10"/>
  <c r="T54" i="10"/>
  <c r="S54" i="10"/>
  <c r="R54" i="10"/>
  <c r="P54" i="10"/>
  <c r="J54" i="10"/>
  <c r="O53" i="10"/>
  <c r="I53" i="10"/>
  <c r="Q53" i="10"/>
  <c r="K53" i="10"/>
  <c r="T53" i="10"/>
  <c r="S53" i="10"/>
  <c r="R53" i="10"/>
  <c r="P53" i="10"/>
  <c r="J53" i="10"/>
  <c r="O52" i="10"/>
  <c r="I52" i="10"/>
  <c r="Q52" i="10"/>
  <c r="K52" i="10"/>
  <c r="T52" i="10"/>
  <c r="S52" i="10"/>
  <c r="R52" i="10"/>
  <c r="P52" i="10"/>
  <c r="J52" i="10"/>
  <c r="O51" i="10"/>
  <c r="I51" i="10"/>
  <c r="Q51" i="10"/>
  <c r="K51" i="10"/>
  <c r="T51" i="10"/>
  <c r="S51" i="10"/>
  <c r="R51" i="10"/>
  <c r="P51" i="10"/>
  <c r="J51" i="10"/>
  <c r="O50" i="10"/>
  <c r="I50" i="10"/>
  <c r="Q50" i="10"/>
  <c r="K50" i="10"/>
  <c r="T50" i="10"/>
  <c r="S50" i="10"/>
  <c r="R50" i="10"/>
  <c r="P50" i="10"/>
  <c r="J50" i="10"/>
  <c r="O49" i="10"/>
  <c r="I49" i="10"/>
  <c r="Q49" i="10"/>
  <c r="K49" i="10"/>
  <c r="T49" i="10"/>
  <c r="S49" i="10"/>
  <c r="R49" i="10"/>
  <c r="P49" i="10"/>
  <c r="J49" i="10"/>
  <c r="O48" i="10"/>
  <c r="I48" i="10"/>
  <c r="Q48" i="10"/>
  <c r="K48" i="10"/>
  <c r="T48" i="10"/>
  <c r="S48" i="10"/>
  <c r="R48" i="10"/>
  <c r="P48" i="10"/>
  <c r="J48" i="10"/>
  <c r="O47" i="10"/>
  <c r="I47" i="10"/>
  <c r="Q47" i="10"/>
  <c r="K47" i="10"/>
  <c r="T47" i="10"/>
  <c r="S47" i="10"/>
  <c r="R47" i="10"/>
  <c r="P47" i="10"/>
  <c r="J47" i="10"/>
  <c r="O46" i="10"/>
  <c r="I46" i="10"/>
  <c r="Q46" i="10"/>
  <c r="K46" i="10"/>
  <c r="T46" i="10"/>
  <c r="S46" i="10"/>
  <c r="R46" i="10"/>
  <c r="P46" i="10"/>
  <c r="J46" i="10"/>
  <c r="O45" i="10"/>
  <c r="I45" i="10"/>
  <c r="Q45" i="10"/>
  <c r="K45" i="10"/>
  <c r="T45" i="10"/>
  <c r="S45" i="10"/>
  <c r="R45" i="10"/>
  <c r="P45" i="10"/>
  <c r="J45" i="10"/>
  <c r="O44" i="10"/>
  <c r="I44" i="10"/>
  <c r="Q44" i="10"/>
  <c r="T44" i="10"/>
  <c r="S44" i="10"/>
  <c r="R44" i="10"/>
  <c r="P44" i="10"/>
  <c r="K44" i="10"/>
  <c r="J44" i="10"/>
  <c r="M6" i="10"/>
  <c r="N6" i="10"/>
  <c r="O38" i="10"/>
  <c r="G6" i="10"/>
  <c r="H6" i="10"/>
  <c r="I38" i="10"/>
  <c r="K38" i="10"/>
  <c r="Q38" i="10"/>
  <c r="T38" i="10"/>
  <c r="S38" i="10"/>
  <c r="R38" i="10"/>
  <c r="P38" i="10"/>
  <c r="J38"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O37" i="10"/>
  <c r="I37" i="10"/>
  <c r="K37" i="10"/>
  <c r="Q37" i="10"/>
  <c r="T37" i="10"/>
  <c r="S37" i="10"/>
  <c r="R37" i="10"/>
  <c r="P37" i="10"/>
  <c r="J37" i="10"/>
  <c r="O36" i="10"/>
  <c r="I36" i="10"/>
  <c r="K36" i="10"/>
  <c r="Q36" i="10"/>
  <c r="T36" i="10"/>
  <c r="S36" i="10"/>
  <c r="R36" i="10"/>
  <c r="P36" i="10"/>
  <c r="J36" i="10"/>
  <c r="O35" i="10"/>
  <c r="I35" i="10"/>
  <c r="K35" i="10"/>
  <c r="Q35" i="10"/>
  <c r="T35" i="10"/>
  <c r="S35" i="10"/>
  <c r="R35" i="10"/>
  <c r="P35" i="10"/>
  <c r="J35" i="10"/>
  <c r="O34" i="10"/>
  <c r="I34" i="10"/>
  <c r="K34" i="10"/>
  <c r="Q34" i="10"/>
  <c r="T34" i="10"/>
  <c r="S34" i="10"/>
  <c r="R34" i="10"/>
  <c r="P34" i="10"/>
  <c r="J34" i="10"/>
  <c r="O33" i="10"/>
  <c r="I33" i="10"/>
  <c r="K33" i="10"/>
  <c r="Q33" i="10"/>
  <c r="T33" i="10"/>
  <c r="S33" i="10"/>
  <c r="R33" i="10"/>
  <c r="P33" i="10"/>
  <c r="J33" i="10"/>
  <c r="O32" i="10"/>
  <c r="I32" i="10"/>
  <c r="K32" i="10"/>
  <c r="Q32" i="10"/>
  <c r="T32" i="10"/>
  <c r="S32" i="10"/>
  <c r="R32" i="10"/>
  <c r="P32" i="10"/>
  <c r="J32" i="10"/>
  <c r="O31" i="10"/>
  <c r="I31" i="10"/>
  <c r="K31" i="10"/>
  <c r="Q31" i="10"/>
  <c r="T31" i="10"/>
  <c r="S31" i="10"/>
  <c r="R31" i="10"/>
  <c r="P31" i="10"/>
  <c r="J31" i="10"/>
  <c r="O30" i="10"/>
  <c r="I30" i="10"/>
  <c r="K30" i="10"/>
  <c r="Q30" i="10"/>
  <c r="T30" i="10"/>
  <c r="S30" i="10"/>
  <c r="R30" i="10"/>
  <c r="P30" i="10"/>
  <c r="J30" i="10"/>
  <c r="O29" i="10"/>
  <c r="I29" i="10"/>
  <c r="K29" i="10"/>
  <c r="Q29" i="10"/>
  <c r="T29" i="10"/>
  <c r="S29" i="10"/>
  <c r="R29" i="10"/>
  <c r="P29" i="10"/>
  <c r="J29" i="10"/>
  <c r="O28" i="10"/>
  <c r="I28" i="10"/>
  <c r="K28" i="10"/>
  <c r="Q28" i="10"/>
  <c r="T28" i="10"/>
  <c r="S28" i="10"/>
  <c r="R28" i="10"/>
  <c r="P28" i="10"/>
  <c r="J28" i="10"/>
  <c r="O27" i="10"/>
  <c r="I27" i="10"/>
  <c r="K27" i="10"/>
  <c r="Q27" i="10"/>
  <c r="T27" i="10"/>
  <c r="S27" i="10"/>
  <c r="R27" i="10"/>
  <c r="P27" i="10"/>
  <c r="J27" i="10"/>
  <c r="O26" i="10"/>
  <c r="I26" i="10"/>
  <c r="K26" i="10"/>
  <c r="Q26" i="10"/>
  <c r="T26" i="10"/>
  <c r="S26" i="10"/>
  <c r="R26" i="10"/>
  <c r="P26" i="10"/>
  <c r="J26" i="10"/>
  <c r="O25" i="10"/>
  <c r="I25" i="10"/>
  <c r="K25" i="10"/>
  <c r="Q25" i="10"/>
  <c r="T25" i="10"/>
  <c r="S25" i="10"/>
  <c r="R25" i="10"/>
  <c r="P25" i="10"/>
  <c r="J25" i="10"/>
  <c r="O24" i="10"/>
  <c r="I24" i="10"/>
  <c r="K24" i="10"/>
  <c r="Q24" i="10"/>
  <c r="T24" i="10"/>
  <c r="S24" i="10"/>
  <c r="R24" i="10"/>
  <c r="P24" i="10"/>
  <c r="J24" i="10"/>
  <c r="O23" i="10"/>
  <c r="I23" i="10"/>
  <c r="K23" i="10"/>
  <c r="Q23" i="10"/>
  <c r="T23" i="10"/>
  <c r="S23" i="10"/>
  <c r="R23" i="10"/>
  <c r="P23" i="10"/>
  <c r="J23" i="10"/>
  <c r="O22" i="10"/>
  <c r="I22" i="10"/>
  <c r="K22" i="10"/>
  <c r="Q22" i="10"/>
  <c r="T22" i="10"/>
  <c r="S22" i="10"/>
  <c r="R22" i="10"/>
  <c r="P22" i="10"/>
  <c r="J22" i="10"/>
  <c r="O21" i="10"/>
  <c r="I21" i="10"/>
  <c r="K21" i="10"/>
  <c r="Q21" i="10"/>
  <c r="T21" i="10"/>
  <c r="S21" i="10"/>
  <c r="R21" i="10"/>
  <c r="P21" i="10"/>
  <c r="J21" i="10"/>
  <c r="O20" i="10"/>
  <c r="I20" i="10"/>
  <c r="K20" i="10"/>
  <c r="Q20" i="10"/>
  <c r="T20" i="10"/>
  <c r="S20" i="10"/>
  <c r="R20" i="10"/>
  <c r="P20" i="10"/>
  <c r="J20" i="10"/>
  <c r="O19" i="10"/>
  <c r="I19" i="10"/>
  <c r="K19" i="10"/>
  <c r="Q19" i="10"/>
  <c r="T19" i="10"/>
  <c r="S19" i="10"/>
  <c r="R19" i="10"/>
  <c r="P19" i="10"/>
  <c r="J19" i="10"/>
  <c r="O18" i="10"/>
  <c r="I18" i="10"/>
  <c r="K18" i="10"/>
  <c r="Q18" i="10"/>
  <c r="T18" i="10"/>
  <c r="S18" i="10"/>
  <c r="R18" i="10"/>
  <c r="P18" i="10"/>
  <c r="J18" i="10"/>
  <c r="O17" i="10"/>
  <c r="I17" i="10"/>
  <c r="K17" i="10"/>
  <c r="Q17" i="10"/>
  <c r="T17" i="10"/>
  <c r="S17" i="10"/>
  <c r="R17" i="10"/>
  <c r="P17" i="10"/>
  <c r="J17" i="10"/>
  <c r="O16" i="10"/>
  <c r="I16" i="10"/>
  <c r="K16" i="10"/>
  <c r="Q16" i="10"/>
  <c r="T16" i="10"/>
  <c r="S16" i="10"/>
  <c r="R16" i="10"/>
  <c r="P16" i="10"/>
  <c r="J16" i="10"/>
  <c r="O15" i="10"/>
  <c r="I15" i="10"/>
  <c r="K15" i="10"/>
  <c r="Q15" i="10"/>
  <c r="T15" i="10"/>
  <c r="S15" i="10"/>
  <c r="R15" i="10"/>
  <c r="P15" i="10"/>
  <c r="J15" i="10"/>
  <c r="O14" i="10"/>
  <c r="I14" i="10"/>
  <c r="K14" i="10"/>
  <c r="Q14" i="10"/>
  <c r="T14" i="10"/>
  <c r="S14" i="10"/>
  <c r="R14" i="10"/>
  <c r="P14" i="10"/>
  <c r="J14" i="10"/>
  <c r="O13" i="10"/>
  <c r="I13" i="10"/>
  <c r="K13" i="10"/>
  <c r="Q13" i="10"/>
  <c r="T13" i="10"/>
  <c r="S13" i="10"/>
  <c r="R13" i="10"/>
  <c r="P13" i="10"/>
  <c r="J13" i="10"/>
  <c r="O12" i="10"/>
  <c r="I12" i="10"/>
  <c r="K12" i="10"/>
  <c r="Q12" i="10"/>
  <c r="T12" i="10"/>
  <c r="S12" i="10"/>
  <c r="R12" i="10"/>
  <c r="P12" i="10"/>
  <c r="J12" i="10"/>
  <c r="O11" i="10"/>
  <c r="I11" i="10"/>
  <c r="K11" i="10"/>
  <c r="Q11" i="10"/>
  <c r="T11" i="10"/>
  <c r="S11" i="10"/>
  <c r="R11" i="10"/>
  <c r="P11" i="10"/>
  <c r="J11" i="10"/>
  <c r="O10" i="10"/>
  <c r="I10" i="10"/>
  <c r="K10" i="10"/>
  <c r="Q10" i="10"/>
  <c r="T10" i="10"/>
  <c r="S10" i="10"/>
  <c r="R10" i="10"/>
  <c r="P10" i="10"/>
  <c r="J10" i="10"/>
  <c r="O9" i="10"/>
  <c r="I9" i="10"/>
  <c r="K9" i="10"/>
  <c r="Q9" i="10"/>
  <c r="T9" i="10"/>
  <c r="S9" i="10"/>
  <c r="R9" i="10"/>
  <c r="P9" i="10"/>
  <c r="J9" i="10"/>
  <c r="O6" i="10"/>
  <c r="I6" i="10"/>
  <c r="S165" i="9"/>
  <c r="M111" i="9"/>
  <c r="N111" i="9"/>
  <c r="O165" i="9"/>
  <c r="G111" i="9"/>
  <c r="H111" i="9"/>
  <c r="I165" i="9"/>
  <c r="R165" i="9"/>
  <c r="P165" i="9"/>
  <c r="J165" i="9"/>
  <c r="A152" i="9"/>
  <c r="A153" i="9"/>
  <c r="A154" i="9"/>
  <c r="A155" i="9"/>
  <c r="A156" i="9"/>
  <c r="A157" i="9"/>
  <c r="A158" i="9"/>
  <c r="A159" i="9"/>
  <c r="A160" i="9"/>
  <c r="A161" i="9"/>
  <c r="A162" i="9"/>
  <c r="A163" i="9"/>
  <c r="A164" i="9"/>
  <c r="A165" i="9"/>
  <c r="S164" i="9"/>
  <c r="O164" i="9"/>
  <c r="I164" i="9"/>
  <c r="R164" i="9"/>
  <c r="P164" i="9"/>
  <c r="J164" i="9"/>
  <c r="S163" i="9"/>
  <c r="O163" i="9"/>
  <c r="I163" i="9"/>
  <c r="R163" i="9"/>
  <c r="P163" i="9"/>
  <c r="J163" i="9"/>
  <c r="S162" i="9"/>
  <c r="O162" i="9"/>
  <c r="I162" i="9"/>
  <c r="R162" i="9"/>
  <c r="P162" i="9"/>
  <c r="J162" i="9"/>
  <c r="S161" i="9"/>
  <c r="O161" i="9"/>
  <c r="I161" i="9"/>
  <c r="R161" i="9"/>
  <c r="P161" i="9"/>
  <c r="J161" i="9"/>
  <c r="S160" i="9"/>
  <c r="O160" i="9"/>
  <c r="I160" i="9"/>
  <c r="R160" i="9"/>
  <c r="P160" i="9"/>
  <c r="J160" i="9"/>
  <c r="S159" i="9"/>
  <c r="O159" i="9"/>
  <c r="I159" i="9"/>
  <c r="R159" i="9"/>
  <c r="P159" i="9"/>
  <c r="J159" i="9"/>
  <c r="S158" i="9"/>
  <c r="O158" i="9"/>
  <c r="I158" i="9"/>
  <c r="R158" i="9"/>
  <c r="P158" i="9"/>
  <c r="J158" i="9"/>
  <c r="S157" i="9"/>
  <c r="O157" i="9"/>
  <c r="I157" i="9"/>
  <c r="R157" i="9"/>
  <c r="P157" i="9"/>
  <c r="J157" i="9"/>
  <c r="S156" i="9"/>
  <c r="O156" i="9"/>
  <c r="I156" i="9"/>
  <c r="R156" i="9"/>
  <c r="P156" i="9"/>
  <c r="J156" i="9"/>
  <c r="S155" i="9"/>
  <c r="O155" i="9"/>
  <c r="I155" i="9"/>
  <c r="R155" i="9"/>
  <c r="P155" i="9"/>
  <c r="J155" i="9"/>
  <c r="S154" i="9"/>
  <c r="O154" i="9"/>
  <c r="I154" i="9"/>
  <c r="R154" i="9"/>
  <c r="P154" i="9"/>
  <c r="J154" i="9"/>
  <c r="S153" i="9"/>
  <c r="O153" i="9"/>
  <c r="I153" i="9"/>
  <c r="R153" i="9"/>
  <c r="P153" i="9"/>
  <c r="J153" i="9"/>
  <c r="S152" i="9"/>
  <c r="O152" i="9"/>
  <c r="I152" i="9"/>
  <c r="R152" i="9"/>
  <c r="P152" i="9"/>
  <c r="J152" i="9"/>
  <c r="S151" i="9"/>
  <c r="O151" i="9"/>
  <c r="I151" i="9"/>
  <c r="R151" i="9"/>
  <c r="P151" i="9"/>
  <c r="J151" i="9"/>
  <c r="S149" i="9"/>
  <c r="O149" i="9"/>
  <c r="I149" i="9"/>
  <c r="R149" i="9"/>
  <c r="P149" i="9"/>
  <c r="J149" i="9"/>
  <c r="A136" i="9"/>
  <c r="A137" i="9"/>
  <c r="A138" i="9"/>
  <c r="A139" i="9"/>
  <c r="A140" i="9"/>
  <c r="A141" i="9"/>
  <c r="A142" i="9"/>
  <c r="A143" i="9"/>
  <c r="A144" i="9"/>
  <c r="A145" i="9"/>
  <c r="A146" i="9"/>
  <c r="A147" i="9"/>
  <c r="A148" i="9"/>
  <c r="A149" i="9"/>
  <c r="S148" i="9"/>
  <c r="O148" i="9"/>
  <c r="I148" i="9"/>
  <c r="R148" i="9"/>
  <c r="P148" i="9"/>
  <c r="J148" i="9"/>
  <c r="S147" i="9"/>
  <c r="O147" i="9"/>
  <c r="I147" i="9"/>
  <c r="R147" i="9"/>
  <c r="P147" i="9"/>
  <c r="J147" i="9"/>
  <c r="S146" i="9"/>
  <c r="O146" i="9"/>
  <c r="I146" i="9"/>
  <c r="R146" i="9"/>
  <c r="P146" i="9"/>
  <c r="J146" i="9"/>
  <c r="S145" i="9"/>
  <c r="O145" i="9"/>
  <c r="I145" i="9"/>
  <c r="R145" i="9"/>
  <c r="P145" i="9"/>
  <c r="J145" i="9"/>
  <c r="S144" i="9"/>
  <c r="O144" i="9"/>
  <c r="I144" i="9"/>
  <c r="R144" i="9"/>
  <c r="P144" i="9"/>
  <c r="J144" i="9"/>
  <c r="S143" i="9"/>
  <c r="O143" i="9"/>
  <c r="I143" i="9"/>
  <c r="R143" i="9"/>
  <c r="P143" i="9"/>
  <c r="J143" i="9"/>
  <c r="S142" i="9"/>
  <c r="O142" i="9"/>
  <c r="I142" i="9"/>
  <c r="R142" i="9"/>
  <c r="P142" i="9"/>
  <c r="J142" i="9"/>
  <c r="S141" i="9"/>
  <c r="O141" i="9"/>
  <c r="I141" i="9"/>
  <c r="R141" i="9"/>
  <c r="P141" i="9"/>
  <c r="J141" i="9"/>
  <c r="S140" i="9"/>
  <c r="O140" i="9"/>
  <c r="I140" i="9"/>
  <c r="R140" i="9"/>
  <c r="P140" i="9"/>
  <c r="J140" i="9"/>
  <c r="S139" i="9"/>
  <c r="O139" i="9"/>
  <c r="I139" i="9"/>
  <c r="R139" i="9"/>
  <c r="P139" i="9"/>
  <c r="J139" i="9"/>
  <c r="S138" i="9"/>
  <c r="O138" i="9"/>
  <c r="I138" i="9"/>
  <c r="R138" i="9"/>
  <c r="P138" i="9"/>
  <c r="J138" i="9"/>
  <c r="S137" i="9"/>
  <c r="O137" i="9"/>
  <c r="I137" i="9"/>
  <c r="R137" i="9"/>
  <c r="P137" i="9"/>
  <c r="J137" i="9"/>
  <c r="S136" i="9"/>
  <c r="O136" i="9"/>
  <c r="I136" i="9"/>
  <c r="R136" i="9"/>
  <c r="P136" i="9"/>
  <c r="J136" i="9"/>
  <c r="S135" i="9"/>
  <c r="O135" i="9"/>
  <c r="I135" i="9"/>
  <c r="R135" i="9"/>
  <c r="P135" i="9"/>
  <c r="J135" i="9"/>
  <c r="S133" i="9"/>
  <c r="O133" i="9"/>
  <c r="I133" i="9"/>
  <c r="R133" i="9"/>
  <c r="P133" i="9"/>
  <c r="J133" i="9"/>
  <c r="A115" i="9"/>
  <c r="A116" i="9"/>
  <c r="A117" i="9"/>
  <c r="A118" i="9"/>
  <c r="A119" i="9"/>
  <c r="A120" i="9"/>
  <c r="A121" i="9"/>
  <c r="A122" i="9"/>
  <c r="A123" i="9"/>
  <c r="A124" i="9"/>
  <c r="A125" i="9"/>
  <c r="A126" i="9"/>
  <c r="A127" i="9"/>
  <c r="A128" i="9"/>
  <c r="A129" i="9"/>
  <c r="A130" i="9"/>
  <c r="A131" i="9"/>
  <c r="A132" i="9"/>
  <c r="A133" i="9"/>
  <c r="S132" i="9"/>
  <c r="O132" i="9"/>
  <c r="I132" i="9"/>
  <c r="R132" i="9"/>
  <c r="P132" i="9"/>
  <c r="J132" i="9"/>
  <c r="S131" i="9"/>
  <c r="O131" i="9"/>
  <c r="I131" i="9"/>
  <c r="R131" i="9"/>
  <c r="P131" i="9"/>
  <c r="J131" i="9"/>
  <c r="S130" i="9"/>
  <c r="O130" i="9"/>
  <c r="I130" i="9"/>
  <c r="R130" i="9"/>
  <c r="P130" i="9"/>
  <c r="J130" i="9"/>
  <c r="S129" i="9"/>
  <c r="O129" i="9"/>
  <c r="I129" i="9"/>
  <c r="R129" i="9"/>
  <c r="P129" i="9"/>
  <c r="J129" i="9"/>
  <c r="S128" i="9"/>
  <c r="O128" i="9"/>
  <c r="I128" i="9"/>
  <c r="R128" i="9"/>
  <c r="P128" i="9"/>
  <c r="J128" i="9"/>
  <c r="S127" i="9"/>
  <c r="O127" i="9"/>
  <c r="I127" i="9"/>
  <c r="R127" i="9"/>
  <c r="P127" i="9"/>
  <c r="J127" i="9"/>
  <c r="S126" i="9"/>
  <c r="O126" i="9"/>
  <c r="I126" i="9"/>
  <c r="R126" i="9"/>
  <c r="P126" i="9"/>
  <c r="J126" i="9"/>
  <c r="S125" i="9"/>
  <c r="O125" i="9"/>
  <c r="I125" i="9"/>
  <c r="R125" i="9"/>
  <c r="P125" i="9"/>
  <c r="J125" i="9"/>
  <c r="S124" i="9"/>
  <c r="O124" i="9"/>
  <c r="I124" i="9"/>
  <c r="R124" i="9"/>
  <c r="P124" i="9"/>
  <c r="J124" i="9"/>
  <c r="S123" i="9"/>
  <c r="O123" i="9"/>
  <c r="I123" i="9"/>
  <c r="R123" i="9"/>
  <c r="P123" i="9"/>
  <c r="J123" i="9"/>
  <c r="S122" i="9"/>
  <c r="O122" i="9"/>
  <c r="I122" i="9"/>
  <c r="R122" i="9"/>
  <c r="P122" i="9"/>
  <c r="J122" i="9"/>
  <c r="S121" i="9"/>
  <c r="O121" i="9"/>
  <c r="I121" i="9"/>
  <c r="R121" i="9"/>
  <c r="P121" i="9"/>
  <c r="J121" i="9"/>
  <c r="S120" i="9"/>
  <c r="O120" i="9"/>
  <c r="I120" i="9"/>
  <c r="R120" i="9"/>
  <c r="P120" i="9"/>
  <c r="J120" i="9"/>
  <c r="S119" i="9"/>
  <c r="O119" i="9"/>
  <c r="I119" i="9"/>
  <c r="R119" i="9"/>
  <c r="P119" i="9"/>
  <c r="J119" i="9"/>
  <c r="S118" i="9"/>
  <c r="O118" i="9"/>
  <c r="I118" i="9"/>
  <c r="R118" i="9"/>
  <c r="P118" i="9"/>
  <c r="J118" i="9"/>
  <c r="S117" i="9"/>
  <c r="O117" i="9"/>
  <c r="I117" i="9"/>
  <c r="R117" i="9"/>
  <c r="P117" i="9"/>
  <c r="J117" i="9"/>
  <c r="S116" i="9"/>
  <c r="O116" i="9"/>
  <c r="I116" i="9"/>
  <c r="R116" i="9"/>
  <c r="P116" i="9"/>
  <c r="J116" i="9"/>
  <c r="S115" i="9"/>
  <c r="O115" i="9"/>
  <c r="I115" i="9"/>
  <c r="R115" i="9"/>
  <c r="P115" i="9"/>
  <c r="J115" i="9"/>
  <c r="S114" i="9"/>
  <c r="O114" i="9"/>
  <c r="I114" i="9"/>
  <c r="R114" i="9"/>
  <c r="P114" i="9"/>
  <c r="J114" i="9"/>
  <c r="S108" i="9"/>
  <c r="M76" i="9"/>
  <c r="N76" i="9"/>
  <c r="O108" i="9"/>
  <c r="G76" i="9"/>
  <c r="H76" i="9"/>
  <c r="I108" i="9"/>
  <c r="R108" i="9"/>
  <c r="P108" i="9"/>
  <c r="J108"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S107" i="9"/>
  <c r="O107" i="9"/>
  <c r="I107" i="9"/>
  <c r="R107" i="9"/>
  <c r="P107" i="9"/>
  <c r="J107" i="9"/>
  <c r="S106" i="9"/>
  <c r="O106" i="9"/>
  <c r="I106" i="9"/>
  <c r="R106" i="9"/>
  <c r="P106" i="9"/>
  <c r="J106" i="9"/>
  <c r="S105" i="9"/>
  <c r="O105" i="9"/>
  <c r="I105" i="9"/>
  <c r="R105" i="9"/>
  <c r="P105" i="9"/>
  <c r="J105" i="9"/>
  <c r="S104" i="9"/>
  <c r="O104" i="9"/>
  <c r="I104" i="9"/>
  <c r="R104" i="9"/>
  <c r="P104" i="9"/>
  <c r="J104" i="9"/>
  <c r="S103" i="9"/>
  <c r="O103" i="9"/>
  <c r="I103" i="9"/>
  <c r="R103" i="9"/>
  <c r="P103" i="9"/>
  <c r="J103" i="9"/>
  <c r="S102" i="9"/>
  <c r="O102" i="9"/>
  <c r="I102" i="9"/>
  <c r="R102" i="9"/>
  <c r="P102" i="9"/>
  <c r="J102" i="9"/>
  <c r="S101" i="9"/>
  <c r="O101" i="9"/>
  <c r="I101" i="9"/>
  <c r="R101" i="9"/>
  <c r="P101" i="9"/>
  <c r="J101" i="9"/>
  <c r="S100" i="9"/>
  <c r="O100" i="9"/>
  <c r="I100" i="9"/>
  <c r="R100" i="9"/>
  <c r="P100" i="9"/>
  <c r="J100" i="9"/>
  <c r="S99" i="9"/>
  <c r="O99" i="9"/>
  <c r="I99" i="9"/>
  <c r="R99" i="9"/>
  <c r="P99" i="9"/>
  <c r="J99" i="9"/>
  <c r="S98" i="9"/>
  <c r="O98" i="9"/>
  <c r="I98" i="9"/>
  <c r="R98" i="9"/>
  <c r="P98" i="9"/>
  <c r="J98" i="9"/>
  <c r="S97" i="9"/>
  <c r="O97" i="9"/>
  <c r="I97" i="9"/>
  <c r="R97" i="9"/>
  <c r="P97" i="9"/>
  <c r="J97" i="9"/>
  <c r="S96" i="9"/>
  <c r="O96" i="9"/>
  <c r="I96" i="9"/>
  <c r="R96" i="9"/>
  <c r="P96" i="9"/>
  <c r="J96" i="9"/>
  <c r="S95" i="9"/>
  <c r="O95" i="9"/>
  <c r="I95" i="9"/>
  <c r="R95" i="9"/>
  <c r="P95" i="9"/>
  <c r="J95" i="9"/>
  <c r="S94" i="9"/>
  <c r="O94" i="9"/>
  <c r="I94" i="9"/>
  <c r="R94" i="9"/>
  <c r="P94" i="9"/>
  <c r="J94" i="9"/>
  <c r="S93" i="9"/>
  <c r="O93" i="9"/>
  <c r="I93" i="9"/>
  <c r="R93" i="9"/>
  <c r="P93" i="9"/>
  <c r="J93" i="9"/>
  <c r="S92" i="9"/>
  <c r="O92" i="9"/>
  <c r="I92" i="9"/>
  <c r="R92" i="9"/>
  <c r="P92" i="9"/>
  <c r="J92" i="9"/>
  <c r="S91" i="9"/>
  <c r="O91" i="9"/>
  <c r="I91" i="9"/>
  <c r="R91" i="9"/>
  <c r="P91" i="9"/>
  <c r="J91" i="9"/>
  <c r="S90" i="9"/>
  <c r="O90" i="9"/>
  <c r="I90" i="9"/>
  <c r="R90" i="9"/>
  <c r="P90" i="9"/>
  <c r="J90" i="9"/>
  <c r="S89" i="9"/>
  <c r="O89" i="9"/>
  <c r="I89" i="9"/>
  <c r="R89" i="9"/>
  <c r="P89" i="9"/>
  <c r="J89" i="9"/>
  <c r="S88" i="9"/>
  <c r="O88" i="9"/>
  <c r="I88" i="9"/>
  <c r="R88" i="9"/>
  <c r="P88" i="9"/>
  <c r="J88" i="9"/>
  <c r="S87" i="9"/>
  <c r="O87" i="9"/>
  <c r="I87" i="9"/>
  <c r="R87" i="9"/>
  <c r="P87" i="9"/>
  <c r="J87" i="9"/>
  <c r="S86" i="9"/>
  <c r="O86" i="9"/>
  <c r="I86" i="9"/>
  <c r="R86" i="9"/>
  <c r="P86" i="9"/>
  <c r="J86" i="9"/>
  <c r="S85" i="9"/>
  <c r="O85" i="9"/>
  <c r="I85" i="9"/>
  <c r="R85" i="9"/>
  <c r="P85" i="9"/>
  <c r="J85" i="9"/>
  <c r="S84" i="9"/>
  <c r="O84" i="9"/>
  <c r="I84" i="9"/>
  <c r="R84" i="9"/>
  <c r="P84" i="9"/>
  <c r="J84" i="9"/>
  <c r="S83" i="9"/>
  <c r="O83" i="9"/>
  <c r="I83" i="9"/>
  <c r="R83" i="9"/>
  <c r="P83" i="9"/>
  <c r="J83" i="9"/>
  <c r="S82" i="9"/>
  <c r="O82" i="9"/>
  <c r="I82" i="9"/>
  <c r="R82" i="9"/>
  <c r="P82" i="9"/>
  <c r="J82" i="9"/>
  <c r="S81" i="9"/>
  <c r="O81" i="9"/>
  <c r="I81" i="9"/>
  <c r="R81" i="9"/>
  <c r="P81" i="9"/>
  <c r="J81" i="9"/>
  <c r="S80" i="9"/>
  <c r="O80" i="9"/>
  <c r="I80" i="9"/>
  <c r="R80" i="9"/>
  <c r="P80" i="9"/>
  <c r="J80" i="9"/>
  <c r="S79" i="9"/>
  <c r="O79" i="9"/>
  <c r="I79" i="9"/>
  <c r="R79" i="9"/>
  <c r="P79" i="9"/>
  <c r="J79" i="9"/>
  <c r="M41" i="9"/>
  <c r="N41" i="9"/>
  <c r="O73" i="9"/>
  <c r="G41" i="9"/>
  <c r="H41" i="9"/>
  <c r="I73" i="9"/>
  <c r="K73" i="9"/>
  <c r="Q73" i="9"/>
  <c r="T73" i="9"/>
  <c r="S73" i="9"/>
  <c r="R73" i="9"/>
  <c r="P73" i="9"/>
  <c r="J73"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O72" i="9"/>
  <c r="I72" i="9"/>
  <c r="K72" i="9"/>
  <c r="Q72" i="9"/>
  <c r="T72" i="9"/>
  <c r="S72" i="9"/>
  <c r="R72" i="9"/>
  <c r="P72" i="9"/>
  <c r="J72" i="9"/>
  <c r="O71" i="9"/>
  <c r="I71" i="9"/>
  <c r="K71" i="9"/>
  <c r="Q71" i="9"/>
  <c r="T71" i="9"/>
  <c r="S71" i="9"/>
  <c r="R71" i="9"/>
  <c r="P71" i="9"/>
  <c r="J71" i="9"/>
  <c r="O70" i="9"/>
  <c r="I70" i="9"/>
  <c r="K70" i="9"/>
  <c r="Q70" i="9"/>
  <c r="T70" i="9"/>
  <c r="S70" i="9"/>
  <c r="R70" i="9"/>
  <c r="P70" i="9"/>
  <c r="J70" i="9"/>
  <c r="O69" i="9"/>
  <c r="I69" i="9"/>
  <c r="K69" i="9"/>
  <c r="Q69" i="9"/>
  <c r="T69" i="9"/>
  <c r="S69" i="9"/>
  <c r="R69" i="9"/>
  <c r="P69" i="9"/>
  <c r="J69" i="9"/>
  <c r="O68" i="9"/>
  <c r="I68" i="9"/>
  <c r="K68" i="9"/>
  <c r="Q68" i="9"/>
  <c r="T68" i="9"/>
  <c r="S68" i="9"/>
  <c r="R68" i="9"/>
  <c r="P68" i="9"/>
  <c r="J68" i="9"/>
  <c r="O67" i="9"/>
  <c r="I67" i="9"/>
  <c r="K67" i="9"/>
  <c r="Q67" i="9"/>
  <c r="T67" i="9"/>
  <c r="S67" i="9"/>
  <c r="R67" i="9"/>
  <c r="P67" i="9"/>
  <c r="J67" i="9"/>
  <c r="O66" i="9"/>
  <c r="I66" i="9"/>
  <c r="K66" i="9"/>
  <c r="Q66" i="9"/>
  <c r="T66" i="9"/>
  <c r="S66" i="9"/>
  <c r="R66" i="9"/>
  <c r="P66" i="9"/>
  <c r="J66" i="9"/>
  <c r="O65" i="9"/>
  <c r="I65" i="9"/>
  <c r="K65" i="9"/>
  <c r="Q65" i="9"/>
  <c r="T65" i="9"/>
  <c r="S65" i="9"/>
  <c r="R65" i="9"/>
  <c r="P65" i="9"/>
  <c r="J65" i="9"/>
  <c r="O64" i="9"/>
  <c r="I64" i="9"/>
  <c r="K64" i="9"/>
  <c r="Q64" i="9"/>
  <c r="T64" i="9"/>
  <c r="S64" i="9"/>
  <c r="R64" i="9"/>
  <c r="P64" i="9"/>
  <c r="J64" i="9"/>
  <c r="O63" i="9"/>
  <c r="I63" i="9"/>
  <c r="K63" i="9"/>
  <c r="Q63" i="9"/>
  <c r="T63" i="9"/>
  <c r="S63" i="9"/>
  <c r="R63" i="9"/>
  <c r="P63" i="9"/>
  <c r="J63" i="9"/>
  <c r="O62" i="9"/>
  <c r="I62" i="9"/>
  <c r="K62" i="9"/>
  <c r="Q62" i="9"/>
  <c r="T62" i="9"/>
  <c r="S62" i="9"/>
  <c r="R62" i="9"/>
  <c r="P62" i="9"/>
  <c r="J62" i="9"/>
  <c r="O61" i="9"/>
  <c r="I61" i="9"/>
  <c r="K61" i="9"/>
  <c r="Q61" i="9"/>
  <c r="T61" i="9"/>
  <c r="S61" i="9"/>
  <c r="R61" i="9"/>
  <c r="P61" i="9"/>
  <c r="J61" i="9"/>
  <c r="O60" i="9"/>
  <c r="I60" i="9"/>
  <c r="K60" i="9"/>
  <c r="Q60" i="9"/>
  <c r="T60" i="9"/>
  <c r="S60" i="9"/>
  <c r="R60" i="9"/>
  <c r="P60" i="9"/>
  <c r="J60" i="9"/>
  <c r="O59" i="9"/>
  <c r="I59" i="9"/>
  <c r="K59" i="9"/>
  <c r="Q59" i="9"/>
  <c r="T59" i="9"/>
  <c r="S59" i="9"/>
  <c r="R59" i="9"/>
  <c r="P59" i="9"/>
  <c r="J59" i="9"/>
  <c r="O58" i="9"/>
  <c r="I58" i="9"/>
  <c r="K58" i="9"/>
  <c r="Q58" i="9"/>
  <c r="T58" i="9"/>
  <c r="S58" i="9"/>
  <c r="R58" i="9"/>
  <c r="P58" i="9"/>
  <c r="J58" i="9"/>
  <c r="O57" i="9"/>
  <c r="I57" i="9"/>
  <c r="K57" i="9"/>
  <c r="Q57" i="9"/>
  <c r="T57" i="9"/>
  <c r="S57" i="9"/>
  <c r="R57" i="9"/>
  <c r="P57" i="9"/>
  <c r="J57" i="9"/>
  <c r="O56" i="9"/>
  <c r="I56" i="9"/>
  <c r="K56" i="9"/>
  <c r="Q56" i="9"/>
  <c r="T56" i="9"/>
  <c r="S56" i="9"/>
  <c r="R56" i="9"/>
  <c r="P56" i="9"/>
  <c r="J56" i="9"/>
  <c r="O55" i="9"/>
  <c r="I55" i="9"/>
  <c r="K55" i="9"/>
  <c r="Q55" i="9"/>
  <c r="T55" i="9"/>
  <c r="S55" i="9"/>
  <c r="R55" i="9"/>
  <c r="P55" i="9"/>
  <c r="J55" i="9"/>
  <c r="O54" i="9"/>
  <c r="I54" i="9"/>
  <c r="K54" i="9"/>
  <c r="Q54" i="9"/>
  <c r="T54" i="9"/>
  <c r="S54" i="9"/>
  <c r="R54" i="9"/>
  <c r="P54" i="9"/>
  <c r="J54" i="9"/>
  <c r="O53" i="9"/>
  <c r="I53" i="9"/>
  <c r="K53" i="9"/>
  <c r="Q53" i="9"/>
  <c r="T53" i="9"/>
  <c r="S53" i="9"/>
  <c r="R53" i="9"/>
  <c r="P53" i="9"/>
  <c r="J53" i="9"/>
  <c r="O52" i="9"/>
  <c r="I52" i="9"/>
  <c r="K52" i="9"/>
  <c r="Q52" i="9"/>
  <c r="T52" i="9"/>
  <c r="S52" i="9"/>
  <c r="R52" i="9"/>
  <c r="P52" i="9"/>
  <c r="J52" i="9"/>
  <c r="O51" i="9"/>
  <c r="I51" i="9"/>
  <c r="K51" i="9"/>
  <c r="Q51" i="9"/>
  <c r="T51" i="9"/>
  <c r="S51" i="9"/>
  <c r="R51" i="9"/>
  <c r="P51" i="9"/>
  <c r="J51" i="9"/>
  <c r="O50" i="9"/>
  <c r="I50" i="9"/>
  <c r="K50" i="9"/>
  <c r="Q50" i="9"/>
  <c r="T50" i="9"/>
  <c r="S50" i="9"/>
  <c r="R50" i="9"/>
  <c r="P50" i="9"/>
  <c r="J50" i="9"/>
  <c r="O49" i="9"/>
  <c r="I49" i="9"/>
  <c r="K49" i="9"/>
  <c r="Q49" i="9"/>
  <c r="T49" i="9"/>
  <c r="S49" i="9"/>
  <c r="R49" i="9"/>
  <c r="P49" i="9"/>
  <c r="J49" i="9"/>
  <c r="O48" i="9"/>
  <c r="I48" i="9"/>
  <c r="K48" i="9"/>
  <c r="Q48" i="9"/>
  <c r="T48" i="9"/>
  <c r="S48" i="9"/>
  <c r="R48" i="9"/>
  <c r="P48" i="9"/>
  <c r="J48" i="9"/>
  <c r="O47" i="9"/>
  <c r="I47" i="9"/>
  <c r="K47" i="9"/>
  <c r="Q47" i="9"/>
  <c r="T47" i="9"/>
  <c r="S47" i="9"/>
  <c r="R47" i="9"/>
  <c r="P47" i="9"/>
  <c r="J47" i="9"/>
  <c r="O46" i="9"/>
  <c r="I46" i="9"/>
  <c r="K46" i="9"/>
  <c r="Q46" i="9"/>
  <c r="T46" i="9"/>
  <c r="S46" i="9"/>
  <c r="R46" i="9"/>
  <c r="P46" i="9"/>
  <c r="J46" i="9"/>
  <c r="O45" i="9"/>
  <c r="I45" i="9"/>
  <c r="K45" i="9"/>
  <c r="Q45" i="9"/>
  <c r="T45" i="9"/>
  <c r="S45" i="9"/>
  <c r="R45" i="9"/>
  <c r="P45" i="9"/>
  <c r="J45" i="9"/>
  <c r="O44" i="9"/>
  <c r="I44" i="9"/>
  <c r="K44" i="9"/>
  <c r="Q44" i="9"/>
  <c r="T44" i="9"/>
  <c r="S44" i="9"/>
  <c r="R44" i="9"/>
  <c r="P44" i="9"/>
  <c r="J44" i="9"/>
  <c r="M6" i="9"/>
  <c r="N6" i="9"/>
  <c r="O38" i="9"/>
  <c r="G6" i="9"/>
  <c r="H6" i="9"/>
  <c r="I38" i="9"/>
  <c r="K38" i="9"/>
  <c r="Q38" i="9"/>
  <c r="T38" i="9"/>
  <c r="S38" i="9"/>
  <c r="R38" i="9"/>
  <c r="P38" i="9"/>
  <c r="J38"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O37" i="9"/>
  <c r="I37" i="9"/>
  <c r="K37" i="9"/>
  <c r="Q37" i="9"/>
  <c r="T37" i="9"/>
  <c r="S37" i="9"/>
  <c r="R37" i="9"/>
  <c r="P37" i="9"/>
  <c r="J37" i="9"/>
  <c r="O36" i="9"/>
  <c r="I36" i="9"/>
  <c r="K36" i="9"/>
  <c r="Q36" i="9"/>
  <c r="T36" i="9"/>
  <c r="S36" i="9"/>
  <c r="R36" i="9"/>
  <c r="P36" i="9"/>
  <c r="J36" i="9"/>
  <c r="O35" i="9"/>
  <c r="I35" i="9"/>
  <c r="K35" i="9"/>
  <c r="Q35" i="9"/>
  <c r="T35" i="9"/>
  <c r="S35" i="9"/>
  <c r="R35" i="9"/>
  <c r="P35" i="9"/>
  <c r="J35" i="9"/>
  <c r="O34" i="9"/>
  <c r="I34" i="9"/>
  <c r="K34" i="9"/>
  <c r="Q34" i="9"/>
  <c r="T34" i="9"/>
  <c r="S34" i="9"/>
  <c r="R34" i="9"/>
  <c r="P34" i="9"/>
  <c r="J34" i="9"/>
  <c r="O33" i="9"/>
  <c r="I33" i="9"/>
  <c r="K33" i="9"/>
  <c r="Q33" i="9"/>
  <c r="T33" i="9"/>
  <c r="S33" i="9"/>
  <c r="R33" i="9"/>
  <c r="P33" i="9"/>
  <c r="J33" i="9"/>
  <c r="O32" i="9"/>
  <c r="I32" i="9"/>
  <c r="K32" i="9"/>
  <c r="Q32" i="9"/>
  <c r="T32" i="9"/>
  <c r="S32" i="9"/>
  <c r="R32" i="9"/>
  <c r="P32" i="9"/>
  <c r="J32" i="9"/>
  <c r="O31" i="9"/>
  <c r="I31" i="9"/>
  <c r="K31" i="9"/>
  <c r="Q31" i="9"/>
  <c r="T31" i="9"/>
  <c r="S31" i="9"/>
  <c r="R31" i="9"/>
  <c r="P31" i="9"/>
  <c r="J31" i="9"/>
  <c r="O30" i="9"/>
  <c r="I30" i="9"/>
  <c r="K30" i="9"/>
  <c r="Q30" i="9"/>
  <c r="T30" i="9"/>
  <c r="S30" i="9"/>
  <c r="R30" i="9"/>
  <c r="P30" i="9"/>
  <c r="J30" i="9"/>
  <c r="O29" i="9"/>
  <c r="I29" i="9"/>
  <c r="K29" i="9"/>
  <c r="Q29" i="9"/>
  <c r="T29" i="9"/>
  <c r="S29" i="9"/>
  <c r="R29" i="9"/>
  <c r="P29" i="9"/>
  <c r="J29" i="9"/>
  <c r="O28" i="9"/>
  <c r="I28" i="9"/>
  <c r="K28" i="9"/>
  <c r="Q28" i="9"/>
  <c r="T28" i="9"/>
  <c r="S28" i="9"/>
  <c r="R28" i="9"/>
  <c r="P28" i="9"/>
  <c r="J28" i="9"/>
  <c r="O27" i="9"/>
  <c r="I27" i="9"/>
  <c r="K27" i="9"/>
  <c r="Q27" i="9"/>
  <c r="T27" i="9"/>
  <c r="S27" i="9"/>
  <c r="R27" i="9"/>
  <c r="P27" i="9"/>
  <c r="J27" i="9"/>
  <c r="O26" i="9"/>
  <c r="I26" i="9"/>
  <c r="K26" i="9"/>
  <c r="Q26" i="9"/>
  <c r="T26" i="9"/>
  <c r="S26" i="9"/>
  <c r="R26" i="9"/>
  <c r="P26" i="9"/>
  <c r="J26" i="9"/>
  <c r="O25" i="9"/>
  <c r="I25" i="9"/>
  <c r="K25" i="9"/>
  <c r="Q25" i="9"/>
  <c r="T25" i="9"/>
  <c r="S25" i="9"/>
  <c r="R25" i="9"/>
  <c r="P25" i="9"/>
  <c r="J25" i="9"/>
  <c r="O24" i="9"/>
  <c r="I24" i="9"/>
  <c r="K24" i="9"/>
  <c r="Q24" i="9"/>
  <c r="T24" i="9"/>
  <c r="S24" i="9"/>
  <c r="R24" i="9"/>
  <c r="P24" i="9"/>
  <c r="J24" i="9"/>
  <c r="O23" i="9"/>
  <c r="I23" i="9"/>
  <c r="K23" i="9"/>
  <c r="Q23" i="9"/>
  <c r="T23" i="9"/>
  <c r="S23" i="9"/>
  <c r="R23" i="9"/>
  <c r="P23" i="9"/>
  <c r="J23" i="9"/>
  <c r="O22" i="9"/>
  <c r="I22" i="9"/>
  <c r="K22" i="9"/>
  <c r="Q22" i="9"/>
  <c r="T22" i="9"/>
  <c r="S22" i="9"/>
  <c r="R22" i="9"/>
  <c r="P22" i="9"/>
  <c r="J22" i="9"/>
  <c r="O21" i="9"/>
  <c r="I21" i="9"/>
  <c r="K21" i="9"/>
  <c r="Q21" i="9"/>
  <c r="T21" i="9"/>
  <c r="S21" i="9"/>
  <c r="R21" i="9"/>
  <c r="P21" i="9"/>
  <c r="J21" i="9"/>
  <c r="O20" i="9"/>
  <c r="I20" i="9"/>
  <c r="K20" i="9"/>
  <c r="Q20" i="9"/>
  <c r="T20" i="9"/>
  <c r="S20" i="9"/>
  <c r="R20" i="9"/>
  <c r="P20" i="9"/>
  <c r="J20" i="9"/>
  <c r="O19" i="9"/>
  <c r="I19" i="9"/>
  <c r="K19" i="9"/>
  <c r="Q19" i="9"/>
  <c r="T19" i="9"/>
  <c r="S19" i="9"/>
  <c r="R19" i="9"/>
  <c r="P19" i="9"/>
  <c r="J19" i="9"/>
  <c r="O18" i="9"/>
  <c r="I18" i="9"/>
  <c r="K18" i="9"/>
  <c r="Q18" i="9"/>
  <c r="T18" i="9"/>
  <c r="S18" i="9"/>
  <c r="R18" i="9"/>
  <c r="P18" i="9"/>
  <c r="J18" i="9"/>
  <c r="O17" i="9"/>
  <c r="I17" i="9"/>
  <c r="K17" i="9"/>
  <c r="Q17" i="9"/>
  <c r="T17" i="9"/>
  <c r="S17" i="9"/>
  <c r="R17" i="9"/>
  <c r="P17" i="9"/>
  <c r="J17" i="9"/>
  <c r="O16" i="9"/>
  <c r="I16" i="9"/>
  <c r="K16" i="9"/>
  <c r="Q16" i="9"/>
  <c r="T16" i="9"/>
  <c r="S16" i="9"/>
  <c r="R16" i="9"/>
  <c r="P16" i="9"/>
  <c r="J16" i="9"/>
  <c r="O15" i="9"/>
  <c r="I15" i="9"/>
  <c r="K15" i="9"/>
  <c r="Q15" i="9"/>
  <c r="T15" i="9"/>
  <c r="S15" i="9"/>
  <c r="R15" i="9"/>
  <c r="P15" i="9"/>
  <c r="J15" i="9"/>
  <c r="O14" i="9"/>
  <c r="I14" i="9"/>
  <c r="K14" i="9"/>
  <c r="Q14" i="9"/>
  <c r="T14" i="9"/>
  <c r="S14" i="9"/>
  <c r="R14" i="9"/>
  <c r="P14" i="9"/>
  <c r="J14" i="9"/>
  <c r="O13" i="9"/>
  <c r="I13" i="9"/>
  <c r="K13" i="9"/>
  <c r="Q13" i="9"/>
  <c r="T13" i="9"/>
  <c r="S13" i="9"/>
  <c r="R13" i="9"/>
  <c r="P13" i="9"/>
  <c r="J13" i="9"/>
  <c r="O12" i="9"/>
  <c r="I12" i="9"/>
  <c r="K12" i="9"/>
  <c r="Q12" i="9"/>
  <c r="T12" i="9"/>
  <c r="S12" i="9"/>
  <c r="R12" i="9"/>
  <c r="P12" i="9"/>
  <c r="J12" i="9"/>
  <c r="O11" i="9"/>
  <c r="I11" i="9"/>
  <c r="K11" i="9"/>
  <c r="Q11" i="9"/>
  <c r="T11" i="9"/>
  <c r="S11" i="9"/>
  <c r="R11" i="9"/>
  <c r="P11" i="9"/>
  <c r="J11" i="9"/>
  <c r="O10" i="9"/>
  <c r="I10" i="9"/>
  <c r="K10" i="9"/>
  <c r="Q10" i="9"/>
  <c r="T10" i="9"/>
  <c r="S10" i="9"/>
  <c r="R10" i="9"/>
  <c r="P10" i="9"/>
  <c r="J10" i="9"/>
  <c r="O9" i="9"/>
  <c r="I9" i="9"/>
  <c r="K9" i="9"/>
  <c r="Q9" i="9"/>
  <c r="T9" i="9"/>
  <c r="S9" i="9"/>
  <c r="R9" i="9"/>
  <c r="P9" i="9"/>
  <c r="J9" i="9"/>
  <c r="O6" i="9"/>
  <c r="I6" i="9"/>
  <c r="N6" i="7"/>
  <c r="O10" i="7"/>
  <c r="Q10" i="7"/>
  <c r="G41" i="7"/>
  <c r="H41" i="7"/>
  <c r="I46" i="7"/>
  <c r="K46" i="7"/>
  <c r="M41" i="7"/>
  <c r="N41" i="7"/>
  <c r="O47" i="7"/>
  <c r="Q47" i="7"/>
  <c r="P46" i="7"/>
  <c r="O45" i="7"/>
  <c r="J47" i="7"/>
  <c r="I57" i="7"/>
  <c r="P13" i="7"/>
  <c r="H6" i="7"/>
  <c r="I14" i="7"/>
  <c r="S165" i="7"/>
  <c r="M111" i="7"/>
  <c r="N111" i="7"/>
  <c r="O165" i="7"/>
  <c r="G111" i="7"/>
  <c r="H111" i="7"/>
  <c r="I165" i="7"/>
  <c r="R165" i="7"/>
  <c r="P165" i="7"/>
  <c r="J165" i="7"/>
  <c r="A152" i="7"/>
  <c r="A153" i="7"/>
  <c r="A154" i="7"/>
  <c r="A155" i="7"/>
  <c r="A156" i="7"/>
  <c r="A157" i="7"/>
  <c r="A158" i="7"/>
  <c r="A159" i="7"/>
  <c r="A160" i="7"/>
  <c r="A161" i="7"/>
  <c r="A162" i="7"/>
  <c r="A163" i="7"/>
  <c r="A164" i="7"/>
  <c r="A165" i="7"/>
  <c r="S164" i="7"/>
  <c r="O164" i="7"/>
  <c r="I164" i="7"/>
  <c r="R164" i="7"/>
  <c r="P164" i="7"/>
  <c r="J164" i="7"/>
  <c r="S163" i="7"/>
  <c r="O163" i="7"/>
  <c r="I163" i="7"/>
  <c r="R163" i="7"/>
  <c r="P163" i="7"/>
  <c r="J163" i="7"/>
  <c r="S162" i="7"/>
  <c r="O162" i="7"/>
  <c r="I162" i="7"/>
  <c r="R162" i="7"/>
  <c r="P162" i="7"/>
  <c r="J162" i="7"/>
  <c r="S161" i="7"/>
  <c r="O161" i="7"/>
  <c r="I161" i="7"/>
  <c r="R161" i="7"/>
  <c r="P161" i="7"/>
  <c r="J161" i="7"/>
  <c r="S160" i="7"/>
  <c r="O160" i="7"/>
  <c r="I160" i="7"/>
  <c r="R160" i="7"/>
  <c r="P160" i="7"/>
  <c r="J160" i="7"/>
  <c r="S159" i="7"/>
  <c r="O159" i="7"/>
  <c r="I159" i="7"/>
  <c r="R159" i="7"/>
  <c r="P159" i="7"/>
  <c r="J159" i="7"/>
  <c r="S158" i="7"/>
  <c r="O158" i="7"/>
  <c r="I158" i="7"/>
  <c r="R158" i="7"/>
  <c r="P158" i="7"/>
  <c r="J158" i="7"/>
  <c r="S157" i="7"/>
  <c r="O157" i="7"/>
  <c r="I157" i="7"/>
  <c r="R157" i="7"/>
  <c r="P157" i="7"/>
  <c r="J157" i="7"/>
  <c r="S156" i="7"/>
  <c r="O156" i="7"/>
  <c r="I156" i="7"/>
  <c r="R156" i="7"/>
  <c r="P156" i="7"/>
  <c r="J156" i="7"/>
  <c r="S155" i="7"/>
  <c r="O155" i="7"/>
  <c r="I155" i="7"/>
  <c r="R155" i="7"/>
  <c r="P155" i="7"/>
  <c r="J155" i="7"/>
  <c r="S154" i="7"/>
  <c r="O154" i="7"/>
  <c r="I154" i="7"/>
  <c r="R154" i="7"/>
  <c r="P154" i="7"/>
  <c r="J154" i="7"/>
  <c r="S153" i="7"/>
  <c r="O153" i="7"/>
  <c r="I153" i="7"/>
  <c r="R153" i="7"/>
  <c r="P153" i="7"/>
  <c r="J153" i="7"/>
  <c r="S152" i="7"/>
  <c r="O152" i="7"/>
  <c r="I152" i="7"/>
  <c r="R152" i="7"/>
  <c r="P152" i="7"/>
  <c r="J152" i="7"/>
  <c r="S151" i="7"/>
  <c r="O151" i="7"/>
  <c r="I151" i="7"/>
  <c r="R151" i="7"/>
  <c r="P151" i="7"/>
  <c r="J151" i="7"/>
  <c r="S149" i="7"/>
  <c r="O149" i="7"/>
  <c r="I149" i="7"/>
  <c r="R149" i="7"/>
  <c r="P149" i="7"/>
  <c r="J149" i="7"/>
  <c r="A136" i="7"/>
  <c r="A137" i="7"/>
  <c r="A138" i="7"/>
  <c r="A139" i="7"/>
  <c r="A140" i="7"/>
  <c r="A141" i="7"/>
  <c r="A142" i="7"/>
  <c r="A143" i="7"/>
  <c r="A144" i="7"/>
  <c r="A145" i="7"/>
  <c r="A146" i="7"/>
  <c r="A147" i="7"/>
  <c r="A148" i="7"/>
  <c r="A149" i="7"/>
  <c r="S148" i="7"/>
  <c r="O148" i="7"/>
  <c r="I148" i="7"/>
  <c r="R148" i="7"/>
  <c r="P148" i="7"/>
  <c r="J148" i="7"/>
  <c r="S147" i="7"/>
  <c r="O147" i="7"/>
  <c r="I147" i="7"/>
  <c r="R147" i="7"/>
  <c r="P147" i="7"/>
  <c r="J147" i="7"/>
  <c r="S146" i="7"/>
  <c r="O146" i="7"/>
  <c r="I146" i="7"/>
  <c r="R146" i="7"/>
  <c r="P146" i="7"/>
  <c r="J146" i="7"/>
  <c r="S145" i="7"/>
  <c r="O145" i="7"/>
  <c r="I145" i="7"/>
  <c r="R145" i="7"/>
  <c r="P145" i="7"/>
  <c r="J145" i="7"/>
  <c r="S144" i="7"/>
  <c r="O144" i="7"/>
  <c r="I144" i="7"/>
  <c r="R144" i="7"/>
  <c r="P144" i="7"/>
  <c r="J144" i="7"/>
  <c r="S143" i="7"/>
  <c r="O143" i="7"/>
  <c r="I143" i="7"/>
  <c r="R143" i="7"/>
  <c r="P143" i="7"/>
  <c r="J143" i="7"/>
  <c r="S142" i="7"/>
  <c r="O142" i="7"/>
  <c r="I142" i="7"/>
  <c r="R142" i="7"/>
  <c r="P142" i="7"/>
  <c r="J142" i="7"/>
  <c r="S141" i="7"/>
  <c r="O141" i="7"/>
  <c r="I141" i="7"/>
  <c r="R141" i="7"/>
  <c r="P141" i="7"/>
  <c r="J141" i="7"/>
  <c r="S140" i="7"/>
  <c r="O140" i="7"/>
  <c r="I140" i="7"/>
  <c r="R140" i="7"/>
  <c r="P140" i="7"/>
  <c r="J140" i="7"/>
  <c r="S139" i="7"/>
  <c r="O139" i="7"/>
  <c r="I139" i="7"/>
  <c r="R139" i="7"/>
  <c r="P139" i="7"/>
  <c r="J139" i="7"/>
  <c r="S138" i="7"/>
  <c r="O138" i="7"/>
  <c r="I138" i="7"/>
  <c r="R138" i="7"/>
  <c r="P138" i="7"/>
  <c r="J138" i="7"/>
  <c r="S137" i="7"/>
  <c r="O137" i="7"/>
  <c r="I137" i="7"/>
  <c r="R137" i="7"/>
  <c r="P137" i="7"/>
  <c r="J137" i="7"/>
  <c r="S136" i="7"/>
  <c r="O136" i="7"/>
  <c r="I136" i="7"/>
  <c r="R136" i="7"/>
  <c r="P136" i="7"/>
  <c r="J136" i="7"/>
  <c r="S135" i="7"/>
  <c r="O135" i="7"/>
  <c r="I135" i="7"/>
  <c r="R135" i="7"/>
  <c r="P135" i="7"/>
  <c r="J135" i="7"/>
  <c r="S133" i="7"/>
  <c r="O133" i="7"/>
  <c r="I133" i="7"/>
  <c r="R133" i="7"/>
  <c r="P133" i="7"/>
  <c r="J133" i="7"/>
  <c r="A115" i="7"/>
  <c r="A116" i="7"/>
  <c r="A117" i="7"/>
  <c r="A118" i="7"/>
  <c r="A119" i="7"/>
  <c r="A120" i="7"/>
  <c r="A121" i="7"/>
  <c r="A122" i="7"/>
  <c r="A123" i="7"/>
  <c r="A124" i="7"/>
  <c r="A125" i="7"/>
  <c r="A126" i="7"/>
  <c r="A127" i="7"/>
  <c r="A128" i="7"/>
  <c r="A129" i="7"/>
  <c r="A130" i="7"/>
  <c r="A131" i="7"/>
  <c r="A132" i="7"/>
  <c r="A133" i="7"/>
  <c r="S132" i="7"/>
  <c r="O132" i="7"/>
  <c r="I132" i="7"/>
  <c r="R132" i="7"/>
  <c r="P132" i="7"/>
  <c r="J132" i="7"/>
  <c r="S131" i="7"/>
  <c r="O131" i="7"/>
  <c r="I131" i="7"/>
  <c r="R131" i="7"/>
  <c r="P131" i="7"/>
  <c r="J131" i="7"/>
  <c r="S130" i="7"/>
  <c r="O130" i="7"/>
  <c r="I130" i="7"/>
  <c r="R130" i="7"/>
  <c r="P130" i="7"/>
  <c r="J130" i="7"/>
  <c r="S129" i="7"/>
  <c r="O129" i="7"/>
  <c r="I129" i="7"/>
  <c r="R129" i="7"/>
  <c r="P129" i="7"/>
  <c r="J129" i="7"/>
  <c r="S128" i="7"/>
  <c r="O128" i="7"/>
  <c r="I128" i="7"/>
  <c r="R128" i="7"/>
  <c r="P128" i="7"/>
  <c r="J128" i="7"/>
  <c r="S127" i="7"/>
  <c r="O127" i="7"/>
  <c r="I127" i="7"/>
  <c r="R127" i="7"/>
  <c r="P127" i="7"/>
  <c r="J127" i="7"/>
  <c r="S126" i="7"/>
  <c r="O126" i="7"/>
  <c r="I126" i="7"/>
  <c r="R126" i="7"/>
  <c r="P126" i="7"/>
  <c r="J126" i="7"/>
  <c r="S125" i="7"/>
  <c r="O125" i="7"/>
  <c r="I125" i="7"/>
  <c r="R125" i="7"/>
  <c r="P125" i="7"/>
  <c r="J125" i="7"/>
  <c r="S124" i="7"/>
  <c r="O124" i="7"/>
  <c r="I124" i="7"/>
  <c r="R124" i="7"/>
  <c r="P124" i="7"/>
  <c r="J124" i="7"/>
  <c r="S123" i="7"/>
  <c r="O123" i="7"/>
  <c r="I123" i="7"/>
  <c r="R123" i="7"/>
  <c r="P123" i="7"/>
  <c r="J123" i="7"/>
  <c r="S122" i="7"/>
  <c r="O122" i="7"/>
  <c r="I122" i="7"/>
  <c r="R122" i="7"/>
  <c r="P122" i="7"/>
  <c r="J122" i="7"/>
  <c r="S121" i="7"/>
  <c r="O121" i="7"/>
  <c r="I121" i="7"/>
  <c r="R121" i="7"/>
  <c r="P121" i="7"/>
  <c r="J121" i="7"/>
  <c r="S120" i="7"/>
  <c r="O120" i="7"/>
  <c r="I120" i="7"/>
  <c r="R120" i="7"/>
  <c r="P120" i="7"/>
  <c r="J120" i="7"/>
  <c r="S119" i="7"/>
  <c r="O119" i="7"/>
  <c r="I119" i="7"/>
  <c r="R119" i="7"/>
  <c r="P119" i="7"/>
  <c r="J119" i="7"/>
  <c r="S118" i="7"/>
  <c r="O118" i="7"/>
  <c r="I118" i="7"/>
  <c r="R118" i="7"/>
  <c r="P118" i="7"/>
  <c r="J118" i="7"/>
  <c r="S117" i="7"/>
  <c r="O117" i="7"/>
  <c r="I117" i="7"/>
  <c r="R117" i="7"/>
  <c r="P117" i="7"/>
  <c r="J117" i="7"/>
  <c r="S116" i="7"/>
  <c r="O116" i="7"/>
  <c r="I116" i="7"/>
  <c r="R116" i="7"/>
  <c r="P116" i="7"/>
  <c r="J116" i="7"/>
  <c r="S115" i="7"/>
  <c r="O115" i="7"/>
  <c r="I115" i="7"/>
  <c r="R115" i="7"/>
  <c r="P115" i="7"/>
  <c r="J115" i="7"/>
  <c r="S114" i="7"/>
  <c r="O114" i="7"/>
  <c r="I114" i="7"/>
  <c r="R114" i="7"/>
  <c r="P114" i="7"/>
  <c r="J114" i="7"/>
  <c r="S108" i="7"/>
  <c r="M76" i="7"/>
  <c r="N76" i="7"/>
  <c r="O108" i="7"/>
  <c r="G76" i="7"/>
  <c r="H76" i="7"/>
  <c r="I108" i="7"/>
  <c r="R108" i="7"/>
  <c r="P108" i="7"/>
  <c r="J108"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S107" i="7"/>
  <c r="O107" i="7"/>
  <c r="I107" i="7"/>
  <c r="R107" i="7"/>
  <c r="P107" i="7"/>
  <c r="J107" i="7"/>
  <c r="S106" i="7"/>
  <c r="O106" i="7"/>
  <c r="I106" i="7"/>
  <c r="R106" i="7"/>
  <c r="P106" i="7"/>
  <c r="J106" i="7"/>
  <c r="S105" i="7"/>
  <c r="O105" i="7"/>
  <c r="I105" i="7"/>
  <c r="R105" i="7"/>
  <c r="P105" i="7"/>
  <c r="J105" i="7"/>
  <c r="S104" i="7"/>
  <c r="O104" i="7"/>
  <c r="I104" i="7"/>
  <c r="R104" i="7"/>
  <c r="P104" i="7"/>
  <c r="J104" i="7"/>
  <c r="S103" i="7"/>
  <c r="O103" i="7"/>
  <c r="I103" i="7"/>
  <c r="R103" i="7"/>
  <c r="P103" i="7"/>
  <c r="J103" i="7"/>
  <c r="S102" i="7"/>
  <c r="O102" i="7"/>
  <c r="I102" i="7"/>
  <c r="R102" i="7"/>
  <c r="P102" i="7"/>
  <c r="J102" i="7"/>
  <c r="S101" i="7"/>
  <c r="O101" i="7"/>
  <c r="I101" i="7"/>
  <c r="R101" i="7"/>
  <c r="P101" i="7"/>
  <c r="J101" i="7"/>
  <c r="S100" i="7"/>
  <c r="O100" i="7"/>
  <c r="I100" i="7"/>
  <c r="R100" i="7"/>
  <c r="P100" i="7"/>
  <c r="J100" i="7"/>
  <c r="S99" i="7"/>
  <c r="O99" i="7"/>
  <c r="I99" i="7"/>
  <c r="R99" i="7"/>
  <c r="P99" i="7"/>
  <c r="J99" i="7"/>
  <c r="S98" i="7"/>
  <c r="O98" i="7"/>
  <c r="I98" i="7"/>
  <c r="R98" i="7"/>
  <c r="P98" i="7"/>
  <c r="J98" i="7"/>
  <c r="S97" i="7"/>
  <c r="O97" i="7"/>
  <c r="I97" i="7"/>
  <c r="R97" i="7"/>
  <c r="P97" i="7"/>
  <c r="J97" i="7"/>
  <c r="S96" i="7"/>
  <c r="O96" i="7"/>
  <c r="I96" i="7"/>
  <c r="R96" i="7"/>
  <c r="P96" i="7"/>
  <c r="J96" i="7"/>
  <c r="S95" i="7"/>
  <c r="O95" i="7"/>
  <c r="I95" i="7"/>
  <c r="R95" i="7"/>
  <c r="P95" i="7"/>
  <c r="J95" i="7"/>
  <c r="S94" i="7"/>
  <c r="O94" i="7"/>
  <c r="I94" i="7"/>
  <c r="R94" i="7"/>
  <c r="P94" i="7"/>
  <c r="J94" i="7"/>
  <c r="S93" i="7"/>
  <c r="O93" i="7"/>
  <c r="I93" i="7"/>
  <c r="R93" i="7"/>
  <c r="P93" i="7"/>
  <c r="J93" i="7"/>
  <c r="S92" i="7"/>
  <c r="O92" i="7"/>
  <c r="I92" i="7"/>
  <c r="R92" i="7"/>
  <c r="P92" i="7"/>
  <c r="J92" i="7"/>
  <c r="S91" i="7"/>
  <c r="O91" i="7"/>
  <c r="I91" i="7"/>
  <c r="R91" i="7"/>
  <c r="P91" i="7"/>
  <c r="J91" i="7"/>
  <c r="S90" i="7"/>
  <c r="O90" i="7"/>
  <c r="I90" i="7"/>
  <c r="R90" i="7"/>
  <c r="P90" i="7"/>
  <c r="J90" i="7"/>
  <c r="S89" i="7"/>
  <c r="O89" i="7"/>
  <c r="I89" i="7"/>
  <c r="R89" i="7"/>
  <c r="P89" i="7"/>
  <c r="J89" i="7"/>
  <c r="S88" i="7"/>
  <c r="O88" i="7"/>
  <c r="I88" i="7"/>
  <c r="R88" i="7"/>
  <c r="P88" i="7"/>
  <c r="J88" i="7"/>
  <c r="S87" i="7"/>
  <c r="O87" i="7"/>
  <c r="I87" i="7"/>
  <c r="R87" i="7"/>
  <c r="P87" i="7"/>
  <c r="J87" i="7"/>
  <c r="S86" i="7"/>
  <c r="O86" i="7"/>
  <c r="I86" i="7"/>
  <c r="R86" i="7"/>
  <c r="P86" i="7"/>
  <c r="J86" i="7"/>
  <c r="S85" i="7"/>
  <c r="O85" i="7"/>
  <c r="I85" i="7"/>
  <c r="R85" i="7"/>
  <c r="P85" i="7"/>
  <c r="J85" i="7"/>
  <c r="S84" i="7"/>
  <c r="O84" i="7"/>
  <c r="I84" i="7"/>
  <c r="R84" i="7"/>
  <c r="P84" i="7"/>
  <c r="J84" i="7"/>
  <c r="S83" i="7"/>
  <c r="O83" i="7"/>
  <c r="I83" i="7"/>
  <c r="R83" i="7"/>
  <c r="P83" i="7"/>
  <c r="J83" i="7"/>
  <c r="S82" i="7"/>
  <c r="O82" i="7"/>
  <c r="I82" i="7"/>
  <c r="R82" i="7"/>
  <c r="P82" i="7"/>
  <c r="J82" i="7"/>
  <c r="S81" i="7"/>
  <c r="O81" i="7"/>
  <c r="I81" i="7"/>
  <c r="R81" i="7"/>
  <c r="P81" i="7"/>
  <c r="J81" i="7"/>
  <c r="S80" i="7"/>
  <c r="O80" i="7"/>
  <c r="I80" i="7"/>
  <c r="R80" i="7"/>
  <c r="P80" i="7"/>
  <c r="J80" i="7"/>
  <c r="S79" i="7"/>
  <c r="O79" i="7"/>
  <c r="I79" i="7"/>
  <c r="R79" i="7"/>
  <c r="P79" i="7"/>
  <c r="J79" i="7"/>
  <c r="O73" i="7"/>
  <c r="I73" i="7"/>
  <c r="Q73" i="7"/>
  <c r="K73" i="7"/>
  <c r="T73" i="7"/>
  <c r="S73" i="7"/>
  <c r="R73" i="7"/>
  <c r="P73" i="7"/>
  <c r="J73"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O72" i="7"/>
  <c r="I72" i="7"/>
  <c r="Q72" i="7"/>
  <c r="K72" i="7"/>
  <c r="T72" i="7"/>
  <c r="S72" i="7"/>
  <c r="R72" i="7"/>
  <c r="P72" i="7"/>
  <c r="J72" i="7"/>
  <c r="O71" i="7"/>
  <c r="I71" i="7"/>
  <c r="Q71" i="7"/>
  <c r="K71" i="7"/>
  <c r="T71" i="7"/>
  <c r="S71" i="7"/>
  <c r="R71" i="7"/>
  <c r="P71" i="7"/>
  <c r="J71" i="7"/>
  <c r="O70" i="7"/>
  <c r="I70" i="7"/>
  <c r="Q70" i="7"/>
  <c r="K70" i="7"/>
  <c r="T70" i="7"/>
  <c r="S70" i="7"/>
  <c r="R70" i="7"/>
  <c r="P70" i="7"/>
  <c r="J70" i="7"/>
  <c r="O69" i="7"/>
  <c r="I69" i="7"/>
  <c r="Q69" i="7"/>
  <c r="K69" i="7"/>
  <c r="T69" i="7"/>
  <c r="S69" i="7"/>
  <c r="R69" i="7"/>
  <c r="P69" i="7"/>
  <c r="J69" i="7"/>
  <c r="O68" i="7"/>
  <c r="I68" i="7"/>
  <c r="Q68" i="7"/>
  <c r="K68" i="7"/>
  <c r="T68" i="7"/>
  <c r="S68" i="7"/>
  <c r="R68" i="7"/>
  <c r="P68" i="7"/>
  <c r="J68" i="7"/>
  <c r="O67" i="7"/>
  <c r="I67" i="7"/>
  <c r="Q67" i="7"/>
  <c r="K67" i="7"/>
  <c r="T67" i="7"/>
  <c r="S67" i="7"/>
  <c r="R67" i="7"/>
  <c r="P67" i="7"/>
  <c r="J67" i="7"/>
  <c r="O66" i="7"/>
  <c r="I66" i="7"/>
  <c r="Q66" i="7"/>
  <c r="K66" i="7"/>
  <c r="T66" i="7"/>
  <c r="S66" i="7"/>
  <c r="R66" i="7"/>
  <c r="P66" i="7"/>
  <c r="J66" i="7"/>
  <c r="O65" i="7"/>
  <c r="I65" i="7"/>
  <c r="Q65" i="7"/>
  <c r="K65" i="7"/>
  <c r="T65" i="7"/>
  <c r="S65" i="7"/>
  <c r="R65" i="7"/>
  <c r="P65" i="7"/>
  <c r="J65" i="7"/>
  <c r="O64" i="7"/>
  <c r="I64" i="7"/>
  <c r="Q64" i="7"/>
  <c r="K64" i="7"/>
  <c r="T64" i="7"/>
  <c r="S64" i="7"/>
  <c r="R64" i="7"/>
  <c r="P64" i="7"/>
  <c r="J64" i="7"/>
  <c r="O63" i="7"/>
  <c r="I63" i="7"/>
  <c r="Q63" i="7"/>
  <c r="K63" i="7"/>
  <c r="T63" i="7"/>
  <c r="S63" i="7"/>
  <c r="R63" i="7"/>
  <c r="P63" i="7"/>
  <c r="J63" i="7"/>
  <c r="O62" i="7"/>
  <c r="I62" i="7"/>
  <c r="Q62" i="7"/>
  <c r="K62" i="7"/>
  <c r="T62" i="7"/>
  <c r="S62" i="7"/>
  <c r="R62" i="7"/>
  <c r="P62" i="7"/>
  <c r="J62" i="7"/>
  <c r="O61" i="7"/>
  <c r="I61" i="7"/>
  <c r="Q61" i="7"/>
  <c r="K61" i="7"/>
  <c r="T61" i="7"/>
  <c r="S61" i="7"/>
  <c r="R61" i="7"/>
  <c r="P61" i="7"/>
  <c r="J61" i="7"/>
  <c r="O60" i="7"/>
  <c r="I60" i="7"/>
  <c r="Q60" i="7"/>
  <c r="K60" i="7"/>
  <c r="T60" i="7"/>
  <c r="S60" i="7"/>
  <c r="R60" i="7"/>
  <c r="P60" i="7"/>
  <c r="J60" i="7"/>
  <c r="O59" i="7"/>
  <c r="I59" i="7"/>
  <c r="Q59" i="7"/>
  <c r="K59" i="7"/>
  <c r="T59" i="7"/>
  <c r="S59" i="7"/>
  <c r="R59" i="7"/>
  <c r="P59" i="7"/>
  <c r="J59" i="7"/>
  <c r="O58" i="7"/>
  <c r="I58" i="7"/>
  <c r="Q58" i="7"/>
  <c r="K58" i="7"/>
  <c r="T58" i="7"/>
  <c r="S58" i="7"/>
  <c r="R58" i="7"/>
  <c r="P58" i="7"/>
  <c r="J58" i="7"/>
  <c r="O57" i="7"/>
  <c r="Q57" i="7"/>
  <c r="K57" i="7"/>
  <c r="T57" i="7"/>
  <c r="S57" i="7"/>
  <c r="R57" i="7"/>
  <c r="P57" i="7"/>
  <c r="J57" i="7"/>
  <c r="O56" i="7"/>
  <c r="I56" i="7"/>
  <c r="Q56" i="7"/>
  <c r="K56" i="7"/>
  <c r="T56" i="7"/>
  <c r="S56" i="7"/>
  <c r="R56" i="7"/>
  <c r="P56" i="7"/>
  <c r="J56" i="7"/>
  <c r="O55" i="7"/>
  <c r="I55" i="7"/>
  <c r="Q55" i="7"/>
  <c r="K55" i="7"/>
  <c r="T55" i="7"/>
  <c r="S55" i="7"/>
  <c r="R55" i="7"/>
  <c r="P55" i="7"/>
  <c r="J55" i="7"/>
  <c r="O54" i="7"/>
  <c r="I54" i="7"/>
  <c r="Q54" i="7"/>
  <c r="K54" i="7"/>
  <c r="T54" i="7"/>
  <c r="S54" i="7"/>
  <c r="R54" i="7"/>
  <c r="P54" i="7"/>
  <c r="J54" i="7"/>
  <c r="O53" i="7"/>
  <c r="I53" i="7"/>
  <c r="Q53" i="7"/>
  <c r="K53" i="7"/>
  <c r="T53" i="7"/>
  <c r="S53" i="7"/>
  <c r="R53" i="7"/>
  <c r="P53" i="7"/>
  <c r="J53" i="7"/>
  <c r="O52" i="7"/>
  <c r="I52" i="7"/>
  <c r="Q52" i="7"/>
  <c r="K52" i="7"/>
  <c r="T52" i="7"/>
  <c r="S52" i="7"/>
  <c r="R52" i="7"/>
  <c r="P52" i="7"/>
  <c r="J52" i="7"/>
  <c r="O51" i="7"/>
  <c r="I51" i="7"/>
  <c r="Q51" i="7"/>
  <c r="K51" i="7"/>
  <c r="T51" i="7"/>
  <c r="S51" i="7"/>
  <c r="R51" i="7"/>
  <c r="P51" i="7"/>
  <c r="J51" i="7"/>
  <c r="O50" i="7"/>
  <c r="I50" i="7"/>
  <c r="Q50" i="7"/>
  <c r="K50" i="7"/>
  <c r="T50" i="7"/>
  <c r="S50" i="7"/>
  <c r="R50" i="7"/>
  <c r="P50" i="7"/>
  <c r="J50" i="7"/>
  <c r="O49" i="7"/>
  <c r="I49" i="7"/>
  <c r="Q49" i="7"/>
  <c r="K49" i="7"/>
  <c r="T49" i="7"/>
  <c r="S49" i="7"/>
  <c r="R49" i="7"/>
  <c r="P49" i="7"/>
  <c r="J49" i="7"/>
  <c r="O48" i="7"/>
  <c r="I48" i="7"/>
  <c r="Q48" i="7"/>
  <c r="K48" i="7"/>
  <c r="T48" i="7"/>
  <c r="S48" i="7"/>
  <c r="R48" i="7"/>
  <c r="P48" i="7"/>
  <c r="J48" i="7"/>
  <c r="I47" i="7"/>
  <c r="K47" i="7"/>
  <c r="T47" i="7"/>
  <c r="S47" i="7"/>
  <c r="R47" i="7"/>
  <c r="P47" i="7"/>
  <c r="O46" i="7"/>
  <c r="Q46" i="7"/>
  <c r="T46" i="7"/>
  <c r="S46" i="7"/>
  <c r="R46" i="7"/>
  <c r="J46" i="7"/>
  <c r="I45" i="7"/>
  <c r="Q45" i="7"/>
  <c r="K45" i="7"/>
  <c r="T45" i="7"/>
  <c r="S45" i="7"/>
  <c r="R45" i="7"/>
  <c r="P45" i="7"/>
  <c r="J45" i="7"/>
  <c r="O44" i="7"/>
  <c r="I44" i="7"/>
  <c r="Q44" i="7"/>
  <c r="K44" i="7"/>
  <c r="T44" i="7"/>
  <c r="S44" i="7"/>
  <c r="R44" i="7"/>
  <c r="P44" i="7"/>
  <c r="J44" i="7"/>
  <c r="O38" i="7"/>
  <c r="I38" i="7"/>
  <c r="K38" i="7"/>
  <c r="Q38" i="7"/>
  <c r="T38" i="7"/>
  <c r="S38" i="7"/>
  <c r="R38" i="7"/>
  <c r="P38" i="7"/>
  <c r="J38"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O37" i="7"/>
  <c r="I37" i="7"/>
  <c r="K37" i="7"/>
  <c r="Q37" i="7"/>
  <c r="T37" i="7"/>
  <c r="S37" i="7"/>
  <c r="R37" i="7"/>
  <c r="P37" i="7"/>
  <c r="J37" i="7"/>
  <c r="O36" i="7"/>
  <c r="I36" i="7"/>
  <c r="K36" i="7"/>
  <c r="Q36" i="7"/>
  <c r="T36" i="7"/>
  <c r="S36" i="7"/>
  <c r="R36" i="7"/>
  <c r="P36" i="7"/>
  <c r="J36" i="7"/>
  <c r="O35" i="7"/>
  <c r="I35" i="7"/>
  <c r="K35" i="7"/>
  <c r="Q35" i="7"/>
  <c r="T35" i="7"/>
  <c r="S35" i="7"/>
  <c r="R35" i="7"/>
  <c r="P35" i="7"/>
  <c r="J35" i="7"/>
  <c r="O34" i="7"/>
  <c r="I34" i="7"/>
  <c r="K34" i="7"/>
  <c r="Q34" i="7"/>
  <c r="T34" i="7"/>
  <c r="S34" i="7"/>
  <c r="R34" i="7"/>
  <c r="P34" i="7"/>
  <c r="J34" i="7"/>
  <c r="O33" i="7"/>
  <c r="I33" i="7"/>
  <c r="K33" i="7"/>
  <c r="Q33" i="7"/>
  <c r="T33" i="7"/>
  <c r="S33" i="7"/>
  <c r="R33" i="7"/>
  <c r="P33" i="7"/>
  <c r="J33" i="7"/>
  <c r="O32" i="7"/>
  <c r="I32" i="7"/>
  <c r="K32" i="7"/>
  <c r="Q32" i="7"/>
  <c r="T32" i="7"/>
  <c r="S32" i="7"/>
  <c r="R32" i="7"/>
  <c r="P32" i="7"/>
  <c r="J32" i="7"/>
  <c r="O31" i="7"/>
  <c r="I31" i="7"/>
  <c r="K31" i="7"/>
  <c r="Q31" i="7"/>
  <c r="T31" i="7"/>
  <c r="S31" i="7"/>
  <c r="R31" i="7"/>
  <c r="P31" i="7"/>
  <c r="J31" i="7"/>
  <c r="O30" i="7"/>
  <c r="I30" i="7"/>
  <c r="K30" i="7"/>
  <c r="Q30" i="7"/>
  <c r="T30" i="7"/>
  <c r="S30" i="7"/>
  <c r="R30" i="7"/>
  <c r="P30" i="7"/>
  <c r="J30" i="7"/>
  <c r="O29" i="7"/>
  <c r="I29" i="7"/>
  <c r="K29" i="7"/>
  <c r="Q29" i="7"/>
  <c r="T29" i="7"/>
  <c r="S29" i="7"/>
  <c r="R29" i="7"/>
  <c r="P29" i="7"/>
  <c r="J29" i="7"/>
  <c r="O28" i="7"/>
  <c r="I28" i="7"/>
  <c r="K28" i="7"/>
  <c r="Q28" i="7"/>
  <c r="T28" i="7"/>
  <c r="S28" i="7"/>
  <c r="R28" i="7"/>
  <c r="P28" i="7"/>
  <c r="J28" i="7"/>
  <c r="O27" i="7"/>
  <c r="I27" i="7"/>
  <c r="K27" i="7"/>
  <c r="Q27" i="7"/>
  <c r="T27" i="7"/>
  <c r="S27" i="7"/>
  <c r="R27" i="7"/>
  <c r="P27" i="7"/>
  <c r="J27" i="7"/>
  <c r="O26" i="7"/>
  <c r="I26" i="7"/>
  <c r="K26" i="7"/>
  <c r="Q26" i="7"/>
  <c r="T26" i="7"/>
  <c r="S26" i="7"/>
  <c r="R26" i="7"/>
  <c r="P26" i="7"/>
  <c r="J26" i="7"/>
  <c r="O25" i="7"/>
  <c r="I25" i="7"/>
  <c r="K25" i="7"/>
  <c r="Q25" i="7"/>
  <c r="T25" i="7"/>
  <c r="S25" i="7"/>
  <c r="R25" i="7"/>
  <c r="P25" i="7"/>
  <c r="J25" i="7"/>
  <c r="O24" i="7"/>
  <c r="I24" i="7"/>
  <c r="K24" i="7"/>
  <c r="Q24" i="7"/>
  <c r="T24" i="7"/>
  <c r="S24" i="7"/>
  <c r="R24" i="7"/>
  <c r="P24" i="7"/>
  <c r="J24" i="7"/>
  <c r="O23" i="7"/>
  <c r="I23" i="7"/>
  <c r="K23" i="7"/>
  <c r="Q23" i="7"/>
  <c r="T23" i="7"/>
  <c r="S23" i="7"/>
  <c r="R23" i="7"/>
  <c r="P23" i="7"/>
  <c r="J23" i="7"/>
  <c r="O22" i="7"/>
  <c r="I22" i="7"/>
  <c r="K22" i="7"/>
  <c r="Q22" i="7"/>
  <c r="T22" i="7"/>
  <c r="S22" i="7"/>
  <c r="R22" i="7"/>
  <c r="P22" i="7"/>
  <c r="J22" i="7"/>
  <c r="O21" i="7"/>
  <c r="I21" i="7"/>
  <c r="K21" i="7"/>
  <c r="Q21" i="7"/>
  <c r="T21" i="7"/>
  <c r="S21" i="7"/>
  <c r="R21" i="7"/>
  <c r="P21" i="7"/>
  <c r="J21" i="7"/>
  <c r="O20" i="7"/>
  <c r="I20" i="7"/>
  <c r="K20" i="7"/>
  <c r="Q20" i="7"/>
  <c r="T20" i="7"/>
  <c r="S20" i="7"/>
  <c r="R20" i="7"/>
  <c r="P20" i="7"/>
  <c r="J20" i="7"/>
  <c r="O19" i="7"/>
  <c r="I19" i="7"/>
  <c r="K19" i="7"/>
  <c r="Q19" i="7"/>
  <c r="T19" i="7"/>
  <c r="S19" i="7"/>
  <c r="R19" i="7"/>
  <c r="P19" i="7"/>
  <c r="J19" i="7"/>
  <c r="O18" i="7"/>
  <c r="I18" i="7"/>
  <c r="K18" i="7"/>
  <c r="Q18" i="7"/>
  <c r="T18" i="7"/>
  <c r="S18" i="7"/>
  <c r="R18" i="7"/>
  <c r="P18" i="7"/>
  <c r="J18" i="7"/>
  <c r="O17" i="7"/>
  <c r="I17" i="7"/>
  <c r="K17" i="7"/>
  <c r="Q17" i="7"/>
  <c r="T17" i="7"/>
  <c r="S17" i="7"/>
  <c r="R17" i="7"/>
  <c r="P17" i="7"/>
  <c r="J17" i="7"/>
  <c r="O16" i="7"/>
  <c r="I16" i="7"/>
  <c r="K16" i="7"/>
  <c r="Q16" i="7"/>
  <c r="T16" i="7"/>
  <c r="S16" i="7"/>
  <c r="R16" i="7"/>
  <c r="P16" i="7"/>
  <c r="J16" i="7"/>
  <c r="O15" i="7"/>
  <c r="I15" i="7"/>
  <c r="K15" i="7"/>
  <c r="Q15" i="7"/>
  <c r="T15" i="7"/>
  <c r="S15" i="7"/>
  <c r="R15" i="7"/>
  <c r="P15" i="7"/>
  <c r="J15" i="7"/>
  <c r="O14" i="7"/>
  <c r="K14" i="7"/>
  <c r="Q14" i="7"/>
  <c r="T14" i="7"/>
  <c r="S14" i="7"/>
  <c r="R14" i="7"/>
  <c r="P14" i="7"/>
  <c r="J14" i="7"/>
  <c r="O13" i="7"/>
  <c r="I13" i="7"/>
  <c r="K13" i="7"/>
  <c r="Q13" i="7"/>
  <c r="T13" i="7"/>
  <c r="S13" i="7"/>
  <c r="R13" i="7"/>
  <c r="J13" i="7"/>
  <c r="O12" i="7"/>
  <c r="I12" i="7"/>
  <c r="K12" i="7"/>
  <c r="Q12" i="7"/>
  <c r="T12" i="7"/>
  <c r="S12" i="7"/>
  <c r="R12" i="7"/>
  <c r="P12" i="7"/>
  <c r="J12" i="7"/>
  <c r="O11" i="7"/>
  <c r="I11" i="7"/>
  <c r="K11" i="7"/>
  <c r="Q11" i="7"/>
  <c r="T11" i="7"/>
  <c r="S11" i="7"/>
  <c r="R11" i="7"/>
  <c r="P11" i="7"/>
  <c r="J11" i="7"/>
  <c r="I10" i="7"/>
  <c r="K10" i="7"/>
  <c r="T10" i="7"/>
  <c r="S10" i="7"/>
  <c r="R10" i="7"/>
  <c r="P10" i="7"/>
  <c r="J10" i="7"/>
  <c r="O9" i="7"/>
  <c r="I9" i="7"/>
  <c r="K9" i="7"/>
  <c r="Q9" i="7"/>
  <c r="T9" i="7"/>
  <c r="S9" i="7"/>
  <c r="R9" i="7"/>
  <c r="P9" i="7"/>
  <c r="J9" i="7"/>
  <c r="M111" i="6"/>
  <c r="N111" i="6"/>
  <c r="O151" i="6"/>
  <c r="J151" i="6"/>
  <c r="G111" i="6"/>
  <c r="H111" i="6"/>
  <c r="I151" i="6"/>
  <c r="P165" i="6"/>
  <c r="O165" i="6"/>
  <c r="J165" i="6"/>
  <c r="I165" i="6"/>
  <c r="P164" i="6"/>
  <c r="O164" i="6"/>
  <c r="J164" i="6"/>
  <c r="I164" i="6"/>
  <c r="P163" i="6"/>
  <c r="O163" i="6"/>
  <c r="J163" i="6"/>
  <c r="I163" i="6"/>
  <c r="P162" i="6"/>
  <c r="O162" i="6"/>
  <c r="J162" i="6"/>
  <c r="I162" i="6"/>
  <c r="P161" i="6"/>
  <c r="O161" i="6"/>
  <c r="J161" i="6"/>
  <c r="I161" i="6"/>
  <c r="P160" i="6"/>
  <c r="O160" i="6"/>
  <c r="J160" i="6"/>
  <c r="I160" i="6"/>
  <c r="P159" i="6"/>
  <c r="O159" i="6"/>
  <c r="J159" i="6"/>
  <c r="I159" i="6"/>
  <c r="P158" i="6"/>
  <c r="O158" i="6"/>
  <c r="J158" i="6"/>
  <c r="I158" i="6"/>
  <c r="P157" i="6"/>
  <c r="O157" i="6"/>
  <c r="J157" i="6"/>
  <c r="I157" i="6"/>
  <c r="P156" i="6"/>
  <c r="O156" i="6"/>
  <c r="J156" i="6"/>
  <c r="I156" i="6"/>
  <c r="P155" i="6"/>
  <c r="O155" i="6"/>
  <c r="J155" i="6"/>
  <c r="I155" i="6"/>
  <c r="P154" i="6"/>
  <c r="O154" i="6"/>
  <c r="J154" i="6"/>
  <c r="I154" i="6"/>
  <c r="P153" i="6"/>
  <c r="O153" i="6"/>
  <c r="J153" i="6"/>
  <c r="I153" i="6"/>
  <c r="P152" i="6"/>
  <c r="O152" i="6"/>
  <c r="J152" i="6"/>
  <c r="I152" i="6"/>
  <c r="P151" i="6"/>
  <c r="J135" i="6"/>
  <c r="I135" i="6"/>
  <c r="J149" i="6"/>
  <c r="I149" i="6"/>
  <c r="J148" i="6"/>
  <c r="I148" i="6"/>
  <c r="J147" i="6"/>
  <c r="I147" i="6"/>
  <c r="J146" i="6"/>
  <c r="I146" i="6"/>
  <c r="J145" i="6"/>
  <c r="I145" i="6"/>
  <c r="J144" i="6"/>
  <c r="I144" i="6"/>
  <c r="J143" i="6"/>
  <c r="I143" i="6"/>
  <c r="J142" i="6"/>
  <c r="I142" i="6"/>
  <c r="J141" i="6"/>
  <c r="I141" i="6"/>
  <c r="J140" i="6"/>
  <c r="I140" i="6"/>
  <c r="J139" i="6"/>
  <c r="I139" i="6"/>
  <c r="J138" i="6"/>
  <c r="I138" i="6"/>
  <c r="J137" i="6"/>
  <c r="I137" i="6"/>
  <c r="J136" i="6"/>
  <c r="I136" i="6"/>
  <c r="O143" i="6"/>
  <c r="O136" i="6"/>
  <c r="P136" i="6"/>
  <c r="O137" i="6"/>
  <c r="P137" i="6"/>
  <c r="O138" i="6"/>
  <c r="P138" i="6"/>
  <c r="O139" i="6"/>
  <c r="P139" i="6"/>
  <c r="O140" i="6"/>
  <c r="P140" i="6"/>
  <c r="O141" i="6"/>
  <c r="P141" i="6"/>
  <c r="O142" i="6"/>
  <c r="P142" i="6"/>
  <c r="P143" i="6"/>
  <c r="O144" i="6"/>
  <c r="P144" i="6"/>
  <c r="O145" i="6"/>
  <c r="P145" i="6"/>
  <c r="O146" i="6"/>
  <c r="P146" i="6"/>
  <c r="O147" i="6"/>
  <c r="P147" i="6"/>
  <c r="O148" i="6"/>
  <c r="P148" i="6"/>
  <c r="O149" i="6"/>
  <c r="P149" i="6"/>
  <c r="O135" i="6"/>
  <c r="O133" i="6"/>
  <c r="P133" i="6"/>
  <c r="P135" i="6"/>
  <c r="P129" i="6"/>
  <c r="O115" i="6"/>
  <c r="P115" i="6"/>
  <c r="O116" i="6"/>
  <c r="P116" i="6"/>
  <c r="O117" i="6"/>
  <c r="P117" i="6"/>
  <c r="O118" i="6"/>
  <c r="P118" i="6"/>
  <c r="O119" i="6"/>
  <c r="P119" i="6"/>
  <c r="O120" i="6"/>
  <c r="P120" i="6"/>
  <c r="O121" i="6"/>
  <c r="P121" i="6"/>
  <c r="O122" i="6"/>
  <c r="P122" i="6"/>
  <c r="O123" i="6"/>
  <c r="P123" i="6"/>
  <c r="O124" i="6"/>
  <c r="P124" i="6"/>
  <c r="O125" i="6"/>
  <c r="P125" i="6"/>
  <c r="O126" i="6"/>
  <c r="P126" i="6"/>
  <c r="O127" i="6"/>
  <c r="P127" i="6"/>
  <c r="O128" i="6"/>
  <c r="P128" i="6"/>
  <c r="O129" i="6"/>
  <c r="O130" i="6"/>
  <c r="P130" i="6"/>
  <c r="O131" i="6"/>
  <c r="P131" i="6"/>
  <c r="O132" i="6"/>
  <c r="P132" i="6"/>
  <c r="P114" i="6"/>
  <c r="O114" i="6"/>
  <c r="J114" i="6"/>
  <c r="I114" i="6"/>
  <c r="M76" i="6"/>
  <c r="N76" i="6"/>
  <c r="O82" i="6"/>
  <c r="P81" i="6"/>
  <c r="O80" i="6"/>
  <c r="P80" i="6"/>
  <c r="O81" i="6"/>
  <c r="P82" i="6"/>
  <c r="O83" i="6"/>
  <c r="P83" i="6"/>
  <c r="O84" i="6"/>
  <c r="P84" i="6"/>
  <c r="O85" i="6"/>
  <c r="P85" i="6"/>
  <c r="O86" i="6"/>
  <c r="P86" i="6"/>
  <c r="O87" i="6"/>
  <c r="P87" i="6"/>
  <c r="O88" i="6"/>
  <c r="P88" i="6"/>
  <c r="O89" i="6"/>
  <c r="P89" i="6"/>
  <c r="O90" i="6"/>
  <c r="P90" i="6"/>
  <c r="O91" i="6"/>
  <c r="P91" i="6"/>
  <c r="O92" i="6"/>
  <c r="P92" i="6"/>
  <c r="O93" i="6"/>
  <c r="P93" i="6"/>
  <c r="O94" i="6"/>
  <c r="P94" i="6"/>
  <c r="O95" i="6"/>
  <c r="P95" i="6"/>
  <c r="O96" i="6"/>
  <c r="P96" i="6"/>
  <c r="O97" i="6"/>
  <c r="P97" i="6"/>
  <c r="O98" i="6"/>
  <c r="P98" i="6"/>
  <c r="O99" i="6"/>
  <c r="P99" i="6"/>
  <c r="O100" i="6"/>
  <c r="P100" i="6"/>
  <c r="O101" i="6"/>
  <c r="P101" i="6"/>
  <c r="O102" i="6"/>
  <c r="P102" i="6"/>
  <c r="O103" i="6"/>
  <c r="P103" i="6"/>
  <c r="O104" i="6"/>
  <c r="P104" i="6"/>
  <c r="O105" i="6"/>
  <c r="P105" i="6"/>
  <c r="O106" i="6"/>
  <c r="P106" i="6"/>
  <c r="O107" i="6"/>
  <c r="P107" i="6"/>
  <c r="O108" i="6"/>
  <c r="P108" i="6"/>
  <c r="P79" i="6"/>
  <c r="O79" i="6"/>
  <c r="J83" i="6"/>
  <c r="G76" i="6"/>
  <c r="H76" i="6"/>
  <c r="I82" i="6"/>
  <c r="P47" i="6"/>
  <c r="N6" i="6"/>
  <c r="O10" i="6"/>
  <c r="P10" i="6"/>
  <c r="Q10" i="6"/>
  <c r="O11" i="6"/>
  <c r="P11" i="6"/>
  <c r="Q11" i="6"/>
  <c r="O12" i="6"/>
  <c r="P12" i="6"/>
  <c r="Q12" i="6"/>
  <c r="O13" i="6"/>
  <c r="P13" i="6"/>
  <c r="Q13" i="6"/>
  <c r="O14" i="6"/>
  <c r="P14" i="6"/>
  <c r="Q14" i="6"/>
  <c r="O15" i="6"/>
  <c r="P15" i="6"/>
  <c r="Q15" i="6"/>
  <c r="O16" i="6"/>
  <c r="P16" i="6"/>
  <c r="Q16" i="6"/>
  <c r="O17" i="6"/>
  <c r="P17" i="6"/>
  <c r="Q17" i="6"/>
  <c r="O18" i="6"/>
  <c r="P18" i="6"/>
  <c r="Q18" i="6"/>
  <c r="O19" i="6"/>
  <c r="P19" i="6"/>
  <c r="Q19" i="6"/>
  <c r="O20" i="6"/>
  <c r="P20" i="6"/>
  <c r="Q20" i="6"/>
  <c r="O21" i="6"/>
  <c r="P21" i="6"/>
  <c r="Q21" i="6"/>
  <c r="O22" i="6"/>
  <c r="P22" i="6"/>
  <c r="Q22" i="6"/>
  <c r="O23" i="6"/>
  <c r="P23" i="6"/>
  <c r="Q23" i="6"/>
  <c r="O24" i="6"/>
  <c r="P24" i="6"/>
  <c r="Q24" i="6"/>
  <c r="O25" i="6"/>
  <c r="P25" i="6"/>
  <c r="Q25" i="6"/>
  <c r="O26" i="6"/>
  <c r="P26" i="6"/>
  <c r="Q26" i="6"/>
  <c r="O27" i="6"/>
  <c r="P27" i="6"/>
  <c r="Q27" i="6"/>
  <c r="O28" i="6"/>
  <c r="P28" i="6"/>
  <c r="Q28" i="6"/>
  <c r="O29" i="6"/>
  <c r="P29" i="6"/>
  <c r="Q29" i="6"/>
  <c r="O30" i="6"/>
  <c r="P30" i="6"/>
  <c r="Q30" i="6"/>
  <c r="O31" i="6"/>
  <c r="P31" i="6"/>
  <c r="Q31" i="6"/>
  <c r="O32" i="6"/>
  <c r="P32" i="6"/>
  <c r="Q32" i="6"/>
  <c r="O33" i="6"/>
  <c r="P33" i="6"/>
  <c r="Q33" i="6"/>
  <c r="O34" i="6"/>
  <c r="P34" i="6"/>
  <c r="Q34" i="6"/>
  <c r="O35" i="6"/>
  <c r="P35" i="6"/>
  <c r="Q35" i="6"/>
  <c r="O36" i="6"/>
  <c r="P36" i="6"/>
  <c r="Q36" i="6"/>
  <c r="O37" i="6"/>
  <c r="P37" i="6"/>
  <c r="Q37" i="6"/>
  <c r="O38" i="6"/>
  <c r="P38" i="6"/>
  <c r="Q38" i="6"/>
  <c r="O9" i="6"/>
  <c r="P9" i="6"/>
  <c r="Q9" i="6"/>
  <c r="P45" i="6"/>
  <c r="P46" i="6"/>
  <c r="P48" i="6"/>
  <c r="O49" i="6"/>
  <c r="P49" i="6"/>
  <c r="Q49" i="6"/>
  <c r="O50" i="6"/>
  <c r="P50" i="6"/>
  <c r="Q50" i="6"/>
  <c r="O51" i="6"/>
  <c r="P51" i="6"/>
  <c r="Q51" i="6"/>
  <c r="O52" i="6"/>
  <c r="P52" i="6"/>
  <c r="Q52" i="6"/>
  <c r="O53" i="6"/>
  <c r="P53" i="6"/>
  <c r="Q53" i="6"/>
  <c r="O54" i="6"/>
  <c r="P54" i="6"/>
  <c r="Q54" i="6"/>
  <c r="O55" i="6"/>
  <c r="P55" i="6"/>
  <c r="Q55" i="6"/>
  <c r="O56" i="6"/>
  <c r="P56" i="6"/>
  <c r="Q56" i="6"/>
  <c r="O57" i="6"/>
  <c r="P57" i="6"/>
  <c r="Q57" i="6"/>
  <c r="O58" i="6"/>
  <c r="P58" i="6"/>
  <c r="Q58" i="6"/>
  <c r="O59" i="6"/>
  <c r="P59" i="6"/>
  <c r="Q59" i="6"/>
  <c r="O60" i="6"/>
  <c r="P60" i="6"/>
  <c r="Q60" i="6"/>
  <c r="O61" i="6"/>
  <c r="P61" i="6"/>
  <c r="Q61" i="6"/>
  <c r="O62" i="6"/>
  <c r="P62" i="6"/>
  <c r="Q62" i="6"/>
  <c r="O63" i="6"/>
  <c r="P63" i="6"/>
  <c r="Q63" i="6"/>
  <c r="O64" i="6"/>
  <c r="P64" i="6"/>
  <c r="Q64" i="6"/>
  <c r="O65" i="6"/>
  <c r="P65" i="6"/>
  <c r="Q65" i="6"/>
  <c r="O66" i="6"/>
  <c r="P66" i="6"/>
  <c r="Q66" i="6"/>
  <c r="O67" i="6"/>
  <c r="P67" i="6"/>
  <c r="Q67" i="6"/>
  <c r="O68" i="6"/>
  <c r="P68" i="6"/>
  <c r="Q68" i="6"/>
  <c r="O69" i="6"/>
  <c r="P69" i="6"/>
  <c r="Q69" i="6"/>
  <c r="O70" i="6"/>
  <c r="P70" i="6"/>
  <c r="Q70" i="6"/>
  <c r="O71" i="6"/>
  <c r="P71" i="6"/>
  <c r="Q71" i="6"/>
  <c r="O72" i="6"/>
  <c r="P72" i="6"/>
  <c r="Q72" i="6"/>
  <c r="O73" i="6"/>
  <c r="P73" i="6"/>
  <c r="Q73" i="6"/>
  <c r="P44" i="6"/>
  <c r="I115" i="6"/>
  <c r="J115" i="6"/>
  <c r="I116" i="6"/>
  <c r="J116" i="6"/>
  <c r="I117" i="6"/>
  <c r="J117" i="6"/>
  <c r="I118" i="6"/>
  <c r="J118" i="6"/>
  <c r="I119" i="6"/>
  <c r="J119" i="6"/>
  <c r="I120" i="6"/>
  <c r="J120" i="6"/>
  <c r="I121" i="6"/>
  <c r="J121" i="6"/>
  <c r="I122" i="6"/>
  <c r="J122" i="6"/>
  <c r="I123" i="6"/>
  <c r="J123" i="6"/>
  <c r="I124" i="6"/>
  <c r="J124" i="6"/>
  <c r="I125" i="6"/>
  <c r="J125" i="6"/>
  <c r="I126" i="6"/>
  <c r="J126" i="6"/>
  <c r="I127" i="6"/>
  <c r="J127" i="6"/>
  <c r="I128" i="6"/>
  <c r="J128" i="6"/>
  <c r="I129" i="6"/>
  <c r="J129" i="6"/>
  <c r="I130" i="6"/>
  <c r="J130" i="6"/>
  <c r="I131" i="6"/>
  <c r="J131" i="6"/>
  <c r="I132" i="6"/>
  <c r="J132" i="6"/>
  <c r="I133" i="6"/>
  <c r="J133" i="6"/>
  <c r="I80" i="6"/>
  <c r="J80" i="6"/>
  <c r="I81" i="6"/>
  <c r="J81" i="6"/>
  <c r="J82" i="6"/>
  <c r="I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J79" i="6"/>
  <c r="I79" i="6"/>
  <c r="J45" i="6"/>
  <c r="J46" i="6"/>
  <c r="J47" i="6"/>
  <c r="J48" i="6"/>
  <c r="I49" i="6"/>
  <c r="J49" i="6"/>
  <c r="K49" i="6"/>
  <c r="I50" i="6"/>
  <c r="J50" i="6"/>
  <c r="K50" i="6"/>
  <c r="I51" i="6"/>
  <c r="J51" i="6"/>
  <c r="K51" i="6"/>
  <c r="I52" i="6"/>
  <c r="J52" i="6"/>
  <c r="K52" i="6"/>
  <c r="I53" i="6"/>
  <c r="J53" i="6"/>
  <c r="K53" i="6"/>
  <c r="I54" i="6"/>
  <c r="J54" i="6"/>
  <c r="K54" i="6"/>
  <c r="I55" i="6"/>
  <c r="J55" i="6"/>
  <c r="K55" i="6"/>
  <c r="I56" i="6"/>
  <c r="J56" i="6"/>
  <c r="K56" i="6"/>
  <c r="I57" i="6"/>
  <c r="J57" i="6"/>
  <c r="K57" i="6"/>
  <c r="I58" i="6"/>
  <c r="J58" i="6"/>
  <c r="K58" i="6"/>
  <c r="I59" i="6"/>
  <c r="J59" i="6"/>
  <c r="K59" i="6"/>
  <c r="I60" i="6"/>
  <c r="J60" i="6"/>
  <c r="K60" i="6"/>
  <c r="I61" i="6"/>
  <c r="J61" i="6"/>
  <c r="K61" i="6"/>
  <c r="I62" i="6"/>
  <c r="J62" i="6"/>
  <c r="K62" i="6"/>
  <c r="I63" i="6"/>
  <c r="J63" i="6"/>
  <c r="K63" i="6"/>
  <c r="I64" i="6"/>
  <c r="J64" i="6"/>
  <c r="K64" i="6"/>
  <c r="I65" i="6"/>
  <c r="J65" i="6"/>
  <c r="K65" i="6"/>
  <c r="I66" i="6"/>
  <c r="J66" i="6"/>
  <c r="K66" i="6"/>
  <c r="I67" i="6"/>
  <c r="J67" i="6"/>
  <c r="K67" i="6"/>
  <c r="I68" i="6"/>
  <c r="J68" i="6"/>
  <c r="K68" i="6"/>
  <c r="I69" i="6"/>
  <c r="J69" i="6"/>
  <c r="K69" i="6"/>
  <c r="I70" i="6"/>
  <c r="J70" i="6"/>
  <c r="K70" i="6"/>
  <c r="I71" i="6"/>
  <c r="J71" i="6"/>
  <c r="K71" i="6"/>
  <c r="I72" i="6"/>
  <c r="J72" i="6"/>
  <c r="K72" i="6"/>
  <c r="I73" i="6"/>
  <c r="J73" i="6"/>
  <c r="K73" i="6"/>
  <c r="J44" i="6"/>
  <c r="M111" i="8"/>
  <c r="N111" i="8"/>
  <c r="H111" i="8"/>
  <c r="P165" i="8"/>
  <c r="G111" i="8"/>
  <c r="O165" i="8"/>
  <c r="P164" i="8"/>
  <c r="O164" i="8"/>
  <c r="P163" i="8"/>
  <c r="O163" i="8"/>
  <c r="P162" i="8"/>
  <c r="O162" i="8"/>
  <c r="P161" i="8"/>
  <c r="O161" i="8"/>
  <c r="P160" i="8"/>
  <c r="O160" i="8"/>
  <c r="P159" i="8"/>
  <c r="O159" i="8"/>
  <c r="P158" i="8"/>
  <c r="O158" i="8"/>
  <c r="P157" i="8"/>
  <c r="O157" i="8"/>
  <c r="P156" i="8"/>
  <c r="O156" i="8"/>
  <c r="P155" i="8"/>
  <c r="O155" i="8"/>
  <c r="P154" i="8"/>
  <c r="O154" i="8"/>
  <c r="P153" i="8"/>
  <c r="O153" i="8"/>
  <c r="P152" i="8"/>
  <c r="O152" i="8"/>
  <c r="P151" i="8"/>
  <c r="O151" i="8"/>
  <c r="J165" i="8"/>
  <c r="I165" i="8"/>
  <c r="J164" i="8"/>
  <c r="I164" i="8"/>
  <c r="J163" i="8"/>
  <c r="I163" i="8"/>
  <c r="J162" i="8"/>
  <c r="I162" i="8"/>
  <c r="J161" i="8"/>
  <c r="I161" i="8"/>
  <c r="J160" i="8"/>
  <c r="I160" i="8"/>
  <c r="J159" i="8"/>
  <c r="I159" i="8"/>
  <c r="J158" i="8"/>
  <c r="I158" i="8"/>
  <c r="J157" i="8"/>
  <c r="I157" i="8"/>
  <c r="J156" i="8"/>
  <c r="I156" i="8"/>
  <c r="J155" i="8"/>
  <c r="I155" i="8"/>
  <c r="J154" i="8"/>
  <c r="I154" i="8"/>
  <c r="J153" i="8"/>
  <c r="I153" i="8"/>
  <c r="J152" i="8"/>
  <c r="I152" i="8"/>
  <c r="J151" i="8"/>
  <c r="I151" i="8"/>
  <c r="P149" i="8"/>
  <c r="O149" i="8"/>
  <c r="P148" i="8"/>
  <c r="O148" i="8"/>
  <c r="P147" i="8"/>
  <c r="O147" i="8"/>
  <c r="P146" i="8"/>
  <c r="O146" i="8"/>
  <c r="P145" i="8"/>
  <c r="O145" i="8"/>
  <c r="P144" i="8"/>
  <c r="O144" i="8"/>
  <c r="P143" i="8"/>
  <c r="O143" i="8"/>
  <c r="P142" i="8"/>
  <c r="O142" i="8"/>
  <c r="P141" i="8"/>
  <c r="O141" i="8"/>
  <c r="P140" i="8"/>
  <c r="O140" i="8"/>
  <c r="P139" i="8"/>
  <c r="O139" i="8"/>
  <c r="P138" i="8"/>
  <c r="O138" i="8"/>
  <c r="P137" i="8"/>
  <c r="O137" i="8"/>
  <c r="P136" i="8"/>
  <c r="O136" i="8"/>
  <c r="P135" i="8"/>
  <c r="O135" i="8"/>
  <c r="J149" i="8"/>
  <c r="I149" i="8"/>
  <c r="J148" i="8"/>
  <c r="I148" i="8"/>
  <c r="J147" i="8"/>
  <c r="I147" i="8"/>
  <c r="J146" i="8"/>
  <c r="I146" i="8"/>
  <c r="J145" i="8"/>
  <c r="I145" i="8"/>
  <c r="J144" i="8"/>
  <c r="I144" i="8"/>
  <c r="J143" i="8"/>
  <c r="I143" i="8"/>
  <c r="J142" i="8"/>
  <c r="I142" i="8"/>
  <c r="J141" i="8"/>
  <c r="I141" i="8"/>
  <c r="J140" i="8"/>
  <c r="I140" i="8"/>
  <c r="J139" i="8"/>
  <c r="I139" i="8"/>
  <c r="J138" i="8"/>
  <c r="I138" i="8"/>
  <c r="J137" i="8"/>
  <c r="I137" i="8"/>
  <c r="J136" i="8"/>
  <c r="I136" i="8"/>
  <c r="J135" i="8"/>
  <c r="I135" i="8"/>
  <c r="P133" i="8"/>
  <c r="O133" i="8"/>
  <c r="P132" i="8"/>
  <c r="O132" i="8"/>
  <c r="P131" i="8"/>
  <c r="O131" i="8"/>
  <c r="P130" i="8"/>
  <c r="O130" i="8"/>
  <c r="P129" i="8"/>
  <c r="O129" i="8"/>
  <c r="P128" i="8"/>
  <c r="O128" i="8"/>
  <c r="P127" i="8"/>
  <c r="O127" i="8"/>
  <c r="P126" i="8"/>
  <c r="O126" i="8"/>
  <c r="P125" i="8"/>
  <c r="O125" i="8"/>
  <c r="P124" i="8"/>
  <c r="O124" i="8"/>
  <c r="P123" i="8"/>
  <c r="O123" i="8"/>
  <c r="P122" i="8"/>
  <c r="O122" i="8"/>
  <c r="P121" i="8"/>
  <c r="O121" i="8"/>
  <c r="P120" i="8"/>
  <c r="O120" i="8"/>
  <c r="P119" i="8"/>
  <c r="O119" i="8"/>
  <c r="P118" i="8"/>
  <c r="O118" i="8"/>
  <c r="P117" i="8"/>
  <c r="O117" i="8"/>
  <c r="P116" i="8"/>
  <c r="O116" i="8"/>
  <c r="P115" i="8"/>
  <c r="O115" i="8"/>
  <c r="P114" i="8"/>
  <c r="O114" i="8"/>
  <c r="I115" i="8"/>
  <c r="J115" i="8"/>
  <c r="I116" i="8"/>
  <c r="J116" i="8"/>
  <c r="I117" i="8"/>
  <c r="J117" i="8"/>
  <c r="I118" i="8"/>
  <c r="J118" i="8"/>
  <c r="I119" i="8"/>
  <c r="J119" i="8"/>
  <c r="I120" i="8"/>
  <c r="J120" i="8"/>
  <c r="I121" i="8"/>
  <c r="J121" i="8"/>
  <c r="I122" i="8"/>
  <c r="J122" i="8"/>
  <c r="I123" i="8"/>
  <c r="J123" i="8"/>
  <c r="I124" i="8"/>
  <c r="J124" i="8"/>
  <c r="I125" i="8"/>
  <c r="J125" i="8"/>
  <c r="I126" i="8"/>
  <c r="J126" i="8"/>
  <c r="I127" i="8"/>
  <c r="J127" i="8"/>
  <c r="I128" i="8"/>
  <c r="J128" i="8"/>
  <c r="I129" i="8"/>
  <c r="J129" i="8"/>
  <c r="I130" i="8"/>
  <c r="J130" i="8"/>
  <c r="I131" i="8"/>
  <c r="J131" i="8"/>
  <c r="I132" i="8"/>
  <c r="J132" i="8"/>
  <c r="I133" i="8"/>
  <c r="J133" i="8"/>
  <c r="J114" i="8"/>
  <c r="I114" i="8"/>
  <c r="P108"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P79" i="8"/>
  <c r="O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J79" i="8"/>
  <c r="I79" i="8"/>
  <c r="K51" i="50"/>
  <c r="K60" i="50"/>
  <c r="K61" i="50"/>
  <c r="K55" i="50"/>
  <c r="K54" i="50"/>
  <c r="K52" i="50"/>
  <c r="K62" i="50"/>
  <c r="K57" i="50"/>
  <c r="K49" i="50"/>
  <c r="K50" i="50"/>
  <c r="K56" i="50"/>
  <c r="K59" i="50"/>
  <c r="K65" i="50"/>
  <c r="K66" i="50"/>
  <c r="K63" i="50"/>
  <c r="K67" i="50"/>
  <c r="K58" i="50"/>
  <c r="K68" i="50"/>
  <c r="K69" i="50"/>
  <c r="K70" i="50"/>
  <c r="K53" i="50"/>
  <c r="K64"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48" i="50"/>
  <c r="J51" i="50"/>
  <c r="J60" i="50"/>
  <c r="J61" i="50"/>
  <c r="J55" i="50"/>
  <c r="J54" i="50"/>
  <c r="J52" i="50"/>
  <c r="J62" i="50"/>
  <c r="J57" i="50"/>
  <c r="J49" i="50"/>
  <c r="J50" i="50"/>
  <c r="J56" i="50"/>
  <c r="J59" i="50"/>
  <c r="J65" i="50"/>
  <c r="J66" i="50"/>
  <c r="J63" i="50"/>
  <c r="J67" i="50"/>
  <c r="J58" i="50"/>
  <c r="J68" i="50"/>
  <c r="J69" i="50"/>
  <c r="J70" i="50"/>
  <c r="J53" i="50"/>
  <c r="J64"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48" i="50"/>
  <c r="I51" i="50"/>
  <c r="I60" i="50"/>
  <c r="I61" i="50"/>
  <c r="I55" i="50"/>
  <c r="I54" i="50"/>
  <c r="I52" i="50"/>
  <c r="I62" i="50"/>
  <c r="I57" i="50"/>
  <c r="I49" i="50"/>
  <c r="I50" i="50"/>
  <c r="I56" i="50"/>
  <c r="I59" i="50"/>
  <c r="I65" i="50"/>
  <c r="I66" i="50"/>
  <c r="I63" i="50"/>
  <c r="I67" i="50"/>
  <c r="I58" i="50"/>
  <c r="I68" i="50"/>
  <c r="I69" i="50"/>
  <c r="I70" i="50"/>
  <c r="I53" i="50"/>
  <c r="I64"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48" i="50"/>
  <c r="H51" i="50"/>
  <c r="H60" i="50"/>
  <c r="H61" i="50"/>
  <c r="H55" i="50"/>
  <c r="H54" i="50"/>
  <c r="H52" i="50"/>
  <c r="H62" i="50"/>
  <c r="H57" i="50"/>
  <c r="H49" i="50"/>
  <c r="H50" i="50"/>
  <c r="H56" i="50"/>
  <c r="H59" i="50"/>
  <c r="H65" i="50"/>
  <c r="H66" i="50"/>
  <c r="H63" i="50"/>
  <c r="H67" i="50"/>
  <c r="H58" i="50"/>
  <c r="H68" i="50"/>
  <c r="H69" i="50"/>
  <c r="H70" i="50"/>
  <c r="H53" i="50"/>
  <c r="H64" i="50"/>
  <c r="H71" i="50"/>
  <c r="H72" i="50"/>
  <c r="H73" i="50"/>
  <c r="H74" i="50"/>
  <c r="H75" i="50"/>
  <c r="H76" i="50"/>
  <c r="H77" i="50"/>
  <c r="H78" i="50"/>
  <c r="H79" i="50"/>
  <c r="H80" i="50"/>
  <c r="H81" i="50"/>
  <c r="H82" i="50"/>
  <c r="H83" i="50"/>
  <c r="H84" i="50"/>
  <c r="H85" i="50"/>
  <c r="H86" i="50"/>
  <c r="H87" i="50"/>
  <c r="H88" i="50"/>
  <c r="H89" i="50"/>
  <c r="H90" i="50"/>
  <c r="H91" i="50"/>
  <c r="H92" i="50"/>
  <c r="H93" i="50"/>
  <c r="H94" i="50"/>
  <c r="H95" i="50"/>
  <c r="H96" i="50"/>
  <c r="H97" i="50"/>
  <c r="H98" i="50"/>
  <c r="H99" i="50"/>
  <c r="H100" i="50"/>
  <c r="H101" i="50"/>
  <c r="H102" i="50"/>
  <c r="H103" i="50"/>
  <c r="H104" i="50"/>
  <c r="H105" i="50"/>
  <c r="H106" i="50"/>
  <c r="H107" i="50"/>
  <c r="H48" i="50"/>
  <c r="G61" i="50"/>
  <c r="G51" i="50"/>
  <c r="G60" i="50"/>
  <c r="G55" i="50"/>
  <c r="G54" i="50"/>
  <c r="G52" i="50"/>
  <c r="G62" i="50"/>
  <c r="G57" i="50"/>
  <c r="G49" i="50"/>
  <c r="G50" i="50"/>
  <c r="G56" i="50"/>
  <c r="G59" i="50"/>
  <c r="G65" i="50"/>
  <c r="G66" i="50"/>
  <c r="G63" i="50"/>
  <c r="G67" i="50"/>
  <c r="G58" i="50"/>
  <c r="G68" i="50"/>
  <c r="G69" i="50"/>
  <c r="G70" i="50"/>
  <c r="G53" i="50"/>
  <c r="G64"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48" i="50"/>
  <c r="F51" i="50"/>
  <c r="F60" i="50"/>
  <c r="F61" i="50"/>
  <c r="F55" i="50"/>
  <c r="F54" i="50"/>
  <c r="F52" i="50"/>
  <c r="F62" i="50"/>
  <c r="F57" i="50"/>
  <c r="F49" i="50"/>
  <c r="F50" i="50"/>
  <c r="F56" i="50"/>
  <c r="F59" i="50"/>
  <c r="F65" i="50"/>
  <c r="F66" i="50"/>
  <c r="F63" i="50"/>
  <c r="F67" i="50"/>
  <c r="F58" i="50"/>
  <c r="F68" i="50"/>
  <c r="F69" i="50"/>
  <c r="F70" i="50"/>
  <c r="F53" i="50"/>
  <c r="F64" i="50"/>
  <c r="F71" i="50"/>
  <c r="F72" i="50"/>
  <c r="F73" i="50"/>
  <c r="F74" i="50"/>
  <c r="F75" i="50"/>
  <c r="F76" i="50"/>
  <c r="F77" i="50"/>
  <c r="F78" i="50"/>
  <c r="F79" i="50"/>
  <c r="F80" i="50"/>
  <c r="F81" i="50"/>
  <c r="F82" i="50"/>
  <c r="F83" i="50"/>
  <c r="F84" i="50"/>
  <c r="F85" i="50"/>
  <c r="F86" i="50"/>
  <c r="F87" i="50"/>
  <c r="F88" i="50"/>
  <c r="F89" i="50"/>
  <c r="F90" i="50"/>
  <c r="F91" i="50"/>
  <c r="F92" i="50"/>
  <c r="F93" i="50"/>
  <c r="F94" i="50"/>
  <c r="F95" i="50"/>
  <c r="F96" i="50"/>
  <c r="F97" i="50"/>
  <c r="F98" i="50"/>
  <c r="F99" i="50"/>
  <c r="F100" i="50"/>
  <c r="F101" i="50"/>
  <c r="F102" i="50"/>
  <c r="F103" i="50"/>
  <c r="F104" i="50"/>
  <c r="F105" i="50"/>
  <c r="F106" i="50"/>
  <c r="F107" i="50"/>
  <c r="F48" i="50"/>
  <c r="K8" i="50"/>
  <c r="K12" i="50"/>
  <c r="K17" i="50"/>
  <c r="K9" i="50"/>
  <c r="K7" i="50"/>
  <c r="K18" i="50"/>
  <c r="K21" i="50"/>
  <c r="K13" i="50"/>
  <c r="K20" i="50"/>
  <c r="K10" i="50"/>
  <c r="K16" i="50"/>
  <c r="K6" i="50"/>
  <c r="K11" i="50"/>
  <c r="K22" i="50"/>
  <c r="K23" i="50"/>
  <c r="K19" i="50"/>
  <c r="K14" i="50"/>
  <c r="K15" i="50"/>
  <c r="K24" i="50"/>
  <c r="K25" i="50"/>
  <c r="K26" i="50"/>
  <c r="K27" i="50"/>
  <c r="K28" i="50"/>
  <c r="K29" i="50"/>
  <c r="K30" i="50"/>
  <c r="K31" i="50"/>
  <c r="K32" i="50"/>
  <c r="K33" i="50"/>
  <c r="K34" i="50"/>
  <c r="K35" i="50"/>
  <c r="K36" i="50"/>
  <c r="K37" i="50"/>
  <c r="K38" i="50"/>
  <c r="K39" i="50"/>
  <c r="K40" i="50"/>
  <c r="K41" i="50"/>
  <c r="K42" i="50"/>
  <c r="K43" i="50"/>
  <c r="K44" i="50"/>
  <c r="K5" i="50"/>
  <c r="J8" i="50"/>
  <c r="J12" i="50"/>
  <c r="J17" i="50"/>
  <c r="J9" i="50"/>
  <c r="J7" i="50"/>
  <c r="J18" i="50"/>
  <c r="J21" i="50"/>
  <c r="J13" i="50"/>
  <c r="J20" i="50"/>
  <c r="J10" i="50"/>
  <c r="J16" i="50"/>
  <c r="J6" i="50"/>
  <c r="J11" i="50"/>
  <c r="J22" i="50"/>
  <c r="J23" i="50"/>
  <c r="J19" i="50"/>
  <c r="J14" i="50"/>
  <c r="J15" i="50"/>
  <c r="J24" i="50"/>
  <c r="J25" i="50"/>
  <c r="J26" i="50"/>
  <c r="J27" i="50"/>
  <c r="J28" i="50"/>
  <c r="J29" i="50"/>
  <c r="J30" i="50"/>
  <c r="J31" i="50"/>
  <c r="J32" i="50"/>
  <c r="J33" i="50"/>
  <c r="J34" i="50"/>
  <c r="J35" i="50"/>
  <c r="J36" i="50"/>
  <c r="J37" i="50"/>
  <c r="J38" i="50"/>
  <c r="J39" i="50"/>
  <c r="J40" i="50"/>
  <c r="J41" i="50"/>
  <c r="J42" i="50"/>
  <c r="J43" i="50"/>
  <c r="J44" i="50"/>
  <c r="J5" i="50"/>
  <c r="I8" i="50"/>
  <c r="I12" i="50"/>
  <c r="I17" i="50"/>
  <c r="I9" i="50"/>
  <c r="I7" i="50"/>
  <c r="I18" i="50"/>
  <c r="I21" i="50"/>
  <c r="I13" i="50"/>
  <c r="I20" i="50"/>
  <c r="I10" i="50"/>
  <c r="I16" i="50"/>
  <c r="I6" i="50"/>
  <c r="I11" i="50"/>
  <c r="I22" i="50"/>
  <c r="I23" i="50"/>
  <c r="I19" i="50"/>
  <c r="I14" i="50"/>
  <c r="I15" i="50"/>
  <c r="I24" i="50"/>
  <c r="I25" i="50"/>
  <c r="I26" i="50"/>
  <c r="I27" i="50"/>
  <c r="I28" i="50"/>
  <c r="I29" i="50"/>
  <c r="I30" i="50"/>
  <c r="I31" i="50"/>
  <c r="I32" i="50"/>
  <c r="I33" i="50"/>
  <c r="I34" i="50"/>
  <c r="I35" i="50"/>
  <c r="I36" i="50"/>
  <c r="I37" i="50"/>
  <c r="I38" i="50"/>
  <c r="I39" i="50"/>
  <c r="I40" i="50"/>
  <c r="I41" i="50"/>
  <c r="I42" i="50"/>
  <c r="I43" i="50"/>
  <c r="I44" i="50"/>
  <c r="I5" i="50"/>
  <c r="H8" i="50"/>
  <c r="H12" i="50"/>
  <c r="H17" i="50"/>
  <c r="H9" i="50"/>
  <c r="H7" i="50"/>
  <c r="H18" i="50"/>
  <c r="H21" i="50"/>
  <c r="H13" i="50"/>
  <c r="H20" i="50"/>
  <c r="H10" i="50"/>
  <c r="H16" i="50"/>
  <c r="H6" i="50"/>
  <c r="H11" i="50"/>
  <c r="H22" i="50"/>
  <c r="H23" i="50"/>
  <c r="H19" i="50"/>
  <c r="H14" i="50"/>
  <c r="H15" i="50"/>
  <c r="H24" i="50"/>
  <c r="H25" i="50"/>
  <c r="H26" i="50"/>
  <c r="H27" i="50"/>
  <c r="H28" i="50"/>
  <c r="H29" i="50"/>
  <c r="H30" i="50"/>
  <c r="H31" i="50"/>
  <c r="H32" i="50"/>
  <c r="H33" i="50"/>
  <c r="H34" i="50"/>
  <c r="H35" i="50"/>
  <c r="H36" i="50"/>
  <c r="H37" i="50"/>
  <c r="H38" i="50"/>
  <c r="H39" i="50"/>
  <c r="H40" i="50"/>
  <c r="H41" i="50"/>
  <c r="H42" i="50"/>
  <c r="H43" i="50"/>
  <c r="H44" i="50"/>
  <c r="H5" i="50"/>
  <c r="G8" i="50"/>
  <c r="G12" i="50"/>
  <c r="G17" i="50"/>
  <c r="G9" i="50"/>
  <c r="G7" i="50"/>
  <c r="G18" i="50"/>
  <c r="G21" i="50"/>
  <c r="G13" i="50"/>
  <c r="G20" i="50"/>
  <c r="G10" i="50"/>
  <c r="G16" i="50"/>
  <c r="G6" i="50"/>
  <c r="G11" i="50"/>
  <c r="G22" i="50"/>
  <c r="G23" i="50"/>
  <c r="G19" i="50"/>
  <c r="G14" i="50"/>
  <c r="G15" i="50"/>
  <c r="G24" i="50"/>
  <c r="G25" i="50"/>
  <c r="G26" i="50"/>
  <c r="G27" i="50"/>
  <c r="G28" i="50"/>
  <c r="G29" i="50"/>
  <c r="G30" i="50"/>
  <c r="G31" i="50"/>
  <c r="G32" i="50"/>
  <c r="G33" i="50"/>
  <c r="G34" i="50"/>
  <c r="G35" i="50"/>
  <c r="G36" i="50"/>
  <c r="G37" i="50"/>
  <c r="G38" i="50"/>
  <c r="G39" i="50"/>
  <c r="G40" i="50"/>
  <c r="G41" i="50"/>
  <c r="G42" i="50"/>
  <c r="G43" i="50"/>
  <c r="G44" i="50"/>
  <c r="G5" i="50"/>
  <c r="F8" i="50"/>
  <c r="F12" i="50"/>
  <c r="F17" i="50"/>
  <c r="F9" i="50"/>
  <c r="F7" i="50"/>
  <c r="F18" i="50"/>
  <c r="F21" i="50"/>
  <c r="I17" i="5"/>
  <c r="K17" i="5"/>
  <c r="T17" i="5"/>
  <c r="F13" i="50"/>
  <c r="F20" i="50"/>
  <c r="F10" i="50"/>
  <c r="F16" i="50"/>
  <c r="F6" i="50"/>
  <c r="F11" i="50"/>
  <c r="F22" i="50"/>
  <c r="F23" i="50"/>
  <c r="F19" i="50"/>
  <c r="F14" i="50"/>
  <c r="F15" i="50"/>
  <c r="F24" i="50"/>
  <c r="F25" i="50"/>
  <c r="F26" i="50"/>
  <c r="F27" i="50"/>
  <c r="F28" i="50"/>
  <c r="F29" i="50"/>
  <c r="F30" i="50"/>
  <c r="F31" i="50"/>
  <c r="F32" i="50"/>
  <c r="F33" i="50"/>
  <c r="F34" i="50"/>
  <c r="F35" i="50"/>
  <c r="F36" i="50"/>
  <c r="F37" i="50"/>
  <c r="F38" i="50"/>
  <c r="F39" i="50"/>
  <c r="F40" i="50"/>
  <c r="F41" i="50"/>
  <c r="F42" i="50"/>
  <c r="F43" i="50"/>
  <c r="F44" i="50"/>
  <c r="F5" i="50"/>
  <c r="Q45" i="8"/>
  <c r="O46" i="8"/>
  <c r="Q46" i="8"/>
  <c r="O47" i="8"/>
  <c r="Q47" i="8"/>
  <c r="O48" i="8"/>
  <c r="Q48" i="8"/>
  <c r="O49" i="8"/>
  <c r="Q49" i="8"/>
  <c r="O50" i="8"/>
  <c r="Q50" i="8"/>
  <c r="O51" i="8"/>
  <c r="Q51" i="8"/>
  <c r="O52" i="8"/>
  <c r="Q52" i="8"/>
  <c r="O53" i="8"/>
  <c r="Q53" i="8"/>
  <c r="O54" i="8"/>
  <c r="Q54" i="8"/>
  <c r="O55" i="8"/>
  <c r="Q55" i="8"/>
  <c r="O56" i="8"/>
  <c r="Q56" i="8"/>
  <c r="O57" i="8"/>
  <c r="Q57" i="8"/>
  <c r="O58" i="8"/>
  <c r="Q58" i="8"/>
  <c r="O59" i="8"/>
  <c r="Q59" i="8"/>
  <c r="Q60" i="8"/>
  <c r="Q61" i="8"/>
  <c r="Q62" i="8"/>
  <c r="Q63" i="8"/>
  <c r="Q64" i="8"/>
  <c r="Q65" i="8"/>
  <c r="Q66" i="8"/>
  <c r="Q67" i="8"/>
  <c r="Q68" i="8"/>
  <c r="Q69" i="8"/>
  <c r="Q70" i="8"/>
  <c r="Q71" i="8"/>
  <c r="Q72" i="8"/>
  <c r="Q73" i="8"/>
  <c r="Q44" i="8"/>
  <c r="G41" i="8"/>
  <c r="H41" i="8"/>
  <c r="O73" i="8"/>
  <c r="P73" i="8"/>
  <c r="O72" i="8"/>
  <c r="P72" i="8"/>
  <c r="O71" i="8"/>
  <c r="P71" i="8"/>
  <c r="O70" i="8"/>
  <c r="P70" i="8"/>
  <c r="O69" i="8"/>
  <c r="P69" i="8"/>
  <c r="O68" i="8"/>
  <c r="P68" i="8"/>
  <c r="O67" i="8"/>
  <c r="P67" i="8"/>
  <c r="O66" i="8"/>
  <c r="P66" i="8"/>
  <c r="O65" i="8"/>
  <c r="P65" i="8"/>
  <c r="O64" i="8"/>
  <c r="P64" i="8"/>
  <c r="O63" i="8"/>
  <c r="P63" i="8"/>
  <c r="O62" i="8"/>
  <c r="P62" i="8"/>
  <c r="O61" i="8"/>
  <c r="P61" i="8"/>
  <c r="O60" i="8"/>
  <c r="P60" i="8"/>
  <c r="P59" i="8"/>
  <c r="P58" i="8"/>
  <c r="P57" i="8"/>
  <c r="P56" i="8"/>
  <c r="P55" i="8"/>
  <c r="P54" i="8"/>
  <c r="P53" i="8"/>
  <c r="P52" i="8"/>
  <c r="P51" i="8"/>
  <c r="P50" i="8"/>
  <c r="P49" i="8"/>
  <c r="P48" i="8"/>
  <c r="P47" i="8"/>
  <c r="P46" i="8"/>
  <c r="O45" i="8"/>
  <c r="P45" i="8"/>
  <c r="O44" i="8"/>
  <c r="P44" i="8"/>
  <c r="I45" i="8"/>
  <c r="J45" i="8"/>
  <c r="K45" i="8"/>
  <c r="I46" i="8"/>
  <c r="J46" i="8"/>
  <c r="K46" i="8"/>
  <c r="I47" i="8"/>
  <c r="J47" i="8"/>
  <c r="K47" i="8"/>
  <c r="I48" i="8"/>
  <c r="J48" i="8"/>
  <c r="K48" i="8"/>
  <c r="I49" i="8"/>
  <c r="J49" i="8"/>
  <c r="K49" i="8"/>
  <c r="I50" i="8"/>
  <c r="J50" i="8"/>
  <c r="K50" i="8"/>
  <c r="I51" i="8"/>
  <c r="J51" i="8"/>
  <c r="K51" i="8"/>
  <c r="I52" i="8"/>
  <c r="J52" i="8"/>
  <c r="K52" i="8"/>
  <c r="I53" i="8"/>
  <c r="J53" i="8"/>
  <c r="K53" i="8"/>
  <c r="I54" i="8"/>
  <c r="J54" i="8"/>
  <c r="K54" i="8"/>
  <c r="I55" i="8"/>
  <c r="J55" i="8"/>
  <c r="K55" i="8"/>
  <c r="I56" i="8"/>
  <c r="J56" i="8"/>
  <c r="K56" i="8"/>
  <c r="I57" i="8"/>
  <c r="J57" i="8"/>
  <c r="K57" i="8"/>
  <c r="I58" i="8"/>
  <c r="J58" i="8"/>
  <c r="K58" i="8"/>
  <c r="I59" i="8"/>
  <c r="J59" i="8"/>
  <c r="K59" i="8"/>
  <c r="I60" i="8"/>
  <c r="J60" i="8"/>
  <c r="K60" i="8"/>
  <c r="I61" i="8"/>
  <c r="J61" i="8"/>
  <c r="K61" i="8"/>
  <c r="I62" i="8"/>
  <c r="J62" i="8"/>
  <c r="K62" i="8"/>
  <c r="I63" i="8"/>
  <c r="J63" i="8"/>
  <c r="K63" i="8"/>
  <c r="I64" i="8"/>
  <c r="J64" i="8"/>
  <c r="K64" i="8"/>
  <c r="I65" i="8"/>
  <c r="J65" i="8"/>
  <c r="K65" i="8"/>
  <c r="I66" i="8"/>
  <c r="J66" i="8"/>
  <c r="K66" i="8"/>
  <c r="I67" i="8"/>
  <c r="J67" i="8"/>
  <c r="K67" i="8"/>
  <c r="I68" i="8"/>
  <c r="J68" i="8"/>
  <c r="K68" i="8"/>
  <c r="I69" i="8"/>
  <c r="J69" i="8"/>
  <c r="K69" i="8"/>
  <c r="I70" i="8"/>
  <c r="J70" i="8"/>
  <c r="K70" i="8"/>
  <c r="I71" i="8"/>
  <c r="J71" i="8"/>
  <c r="K71" i="8"/>
  <c r="I72" i="8"/>
  <c r="J72" i="8"/>
  <c r="K72" i="8"/>
  <c r="I73" i="8"/>
  <c r="J73" i="8"/>
  <c r="K73" i="8"/>
  <c r="I44" i="8"/>
  <c r="K44" i="8"/>
  <c r="J44" i="8"/>
  <c r="O13" i="8"/>
  <c r="O10" i="8"/>
  <c r="O11" i="8"/>
  <c r="O12" i="8"/>
  <c r="O14" i="8"/>
  <c r="O15" i="8"/>
  <c r="O16" i="8"/>
  <c r="O17" i="8"/>
  <c r="O18" i="8"/>
  <c r="O19" i="8"/>
  <c r="O20" i="8"/>
  <c r="O21" i="8"/>
  <c r="O22" i="8"/>
  <c r="O23" i="8"/>
  <c r="O24" i="8"/>
  <c r="O25" i="8"/>
  <c r="O26" i="8"/>
  <c r="O27" i="8"/>
  <c r="O28" i="8"/>
  <c r="O29" i="8"/>
  <c r="O30" i="8"/>
  <c r="O31" i="8"/>
  <c r="O32" i="8"/>
  <c r="O33" i="8"/>
  <c r="O34" i="8"/>
  <c r="O35" i="8"/>
  <c r="O36" i="8"/>
  <c r="O37" i="8"/>
  <c r="O38" i="8"/>
  <c r="O9" i="8"/>
  <c r="Q9" i="8"/>
  <c r="T9" i="8"/>
  <c r="R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9" i="8"/>
  <c r="I10" i="8"/>
  <c r="K10" i="8"/>
  <c r="I11" i="8"/>
  <c r="K11" i="8"/>
  <c r="I12" i="8"/>
  <c r="K12" i="8"/>
  <c r="I13" i="8"/>
  <c r="K13" i="8"/>
  <c r="I14" i="8"/>
  <c r="K14" i="8"/>
  <c r="I15" i="8"/>
  <c r="K15" i="8"/>
  <c r="I16" i="8"/>
  <c r="K16" i="8"/>
  <c r="I17" i="8"/>
  <c r="K17" i="8"/>
  <c r="I18" i="8"/>
  <c r="K18" i="8"/>
  <c r="I19" i="8"/>
  <c r="K19" i="8"/>
  <c r="I20" i="8"/>
  <c r="K20" i="8"/>
  <c r="I21" i="8"/>
  <c r="K21" i="8"/>
  <c r="I22" i="8"/>
  <c r="K22" i="8"/>
  <c r="I23" i="8"/>
  <c r="K23" i="8"/>
  <c r="K24" i="8"/>
  <c r="K25" i="8"/>
  <c r="K26" i="8"/>
  <c r="K27" i="8"/>
  <c r="K28" i="8"/>
  <c r="K29" i="8"/>
  <c r="K30" i="8"/>
  <c r="K31" i="8"/>
  <c r="K32" i="8"/>
  <c r="K33" i="8"/>
  <c r="K34" i="8"/>
  <c r="K35" i="8"/>
  <c r="K36" i="8"/>
  <c r="K37" i="8"/>
  <c r="K38"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9" i="8"/>
  <c r="I24" i="8"/>
  <c r="I25" i="8"/>
  <c r="I26" i="8"/>
  <c r="I27" i="8"/>
  <c r="I28" i="8"/>
  <c r="I29" i="8"/>
  <c r="I30" i="8"/>
  <c r="I31" i="8"/>
  <c r="I32" i="8"/>
  <c r="I33" i="8"/>
  <c r="I34" i="8"/>
  <c r="I35" i="8"/>
  <c r="I36" i="8"/>
  <c r="I37" i="8"/>
  <c r="I38" i="8"/>
  <c r="I9" i="8"/>
  <c r="K9" i="8"/>
  <c r="O152" i="5"/>
  <c r="O153" i="5"/>
  <c r="O154" i="5"/>
  <c r="O155" i="5"/>
  <c r="O156" i="5"/>
  <c r="O157" i="5"/>
  <c r="O158" i="5"/>
  <c r="O159" i="5"/>
  <c r="O160" i="5"/>
  <c r="O161" i="5"/>
  <c r="O162" i="5"/>
  <c r="O163" i="5"/>
  <c r="O164" i="5"/>
  <c r="O165" i="5"/>
  <c r="O151" i="5"/>
  <c r="O136" i="5"/>
  <c r="O137" i="5"/>
  <c r="O138" i="5"/>
  <c r="O139" i="5"/>
  <c r="O140" i="5"/>
  <c r="O141" i="5"/>
  <c r="O142" i="5"/>
  <c r="O143" i="5"/>
  <c r="O144" i="5"/>
  <c r="O145" i="5"/>
  <c r="O146" i="5"/>
  <c r="O147" i="5"/>
  <c r="O148" i="5"/>
  <c r="O149" i="5"/>
  <c r="O135" i="5"/>
  <c r="I152" i="5"/>
  <c r="I153" i="5"/>
  <c r="I154" i="5"/>
  <c r="I155" i="5"/>
  <c r="I156" i="5"/>
  <c r="I157" i="5"/>
  <c r="I158" i="5"/>
  <c r="I159" i="5"/>
  <c r="I160" i="5"/>
  <c r="I161" i="5"/>
  <c r="I162" i="5"/>
  <c r="I163" i="5"/>
  <c r="I164" i="5"/>
  <c r="I165" i="5"/>
  <c r="I151" i="5"/>
  <c r="I136" i="5"/>
  <c r="I137" i="5"/>
  <c r="I138" i="5"/>
  <c r="I139" i="5"/>
  <c r="I140" i="5"/>
  <c r="I141" i="5"/>
  <c r="I142" i="5"/>
  <c r="I143" i="5"/>
  <c r="I144" i="5"/>
  <c r="I145" i="5"/>
  <c r="I146" i="5"/>
  <c r="I147" i="5"/>
  <c r="I148" i="5"/>
  <c r="I149" i="5"/>
  <c r="I135" i="5"/>
  <c r="O115" i="5"/>
  <c r="O116" i="5"/>
  <c r="O117" i="5"/>
  <c r="O118" i="5"/>
  <c r="O119" i="5"/>
  <c r="O120" i="5"/>
  <c r="O121" i="5"/>
  <c r="O122" i="5"/>
  <c r="O123" i="5"/>
  <c r="O124" i="5"/>
  <c r="O125" i="5"/>
  <c r="O126" i="5"/>
  <c r="O127" i="5"/>
  <c r="O128" i="5"/>
  <c r="O129" i="5"/>
  <c r="O130" i="5"/>
  <c r="O131" i="5"/>
  <c r="O132" i="5"/>
  <c r="O133" i="5"/>
  <c r="O114" i="5"/>
  <c r="I115" i="5"/>
  <c r="I116" i="5"/>
  <c r="I117" i="5"/>
  <c r="I118" i="5"/>
  <c r="I119" i="5"/>
  <c r="I120" i="5"/>
  <c r="I121" i="5"/>
  <c r="I122" i="5"/>
  <c r="I123" i="5"/>
  <c r="I124" i="5"/>
  <c r="I125" i="5"/>
  <c r="I126" i="5"/>
  <c r="I127" i="5"/>
  <c r="I128" i="5"/>
  <c r="I129" i="5"/>
  <c r="I130" i="5"/>
  <c r="I131" i="5"/>
  <c r="I132" i="5"/>
  <c r="I133" i="5"/>
  <c r="I114" i="5"/>
  <c r="H111"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79" i="5"/>
  <c r="N76" i="5"/>
  <c r="H76" i="5"/>
  <c r="I81" i="5"/>
  <c r="R81" i="5"/>
  <c r="I80"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79" i="5"/>
  <c r="Q45" i="5"/>
  <c r="Q46" i="5"/>
  <c r="Q47" i="5"/>
  <c r="Q48" i="5"/>
  <c r="Q49" i="5"/>
  <c r="O50" i="5"/>
  <c r="Q50" i="5"/>
  <c r="O51" i="5"/>
  <c r="Q51" i="5"/>
  <c r="O52" i="5"/>
  <c r="Q52" i="5"/>
  <c r="O53" i="5"/>
  <c r="Q53" i="5"/>
  <c r="O54" i="5"/>
  <c r="Q54" i="5"/>
  <c r="O55" i="5"/>
  <c r="Q55" i="5"/>
  <c r="O56" i="5"/>
  <c r="Q56" i="5"/>
  <c r="O57" i="5"/>
  <c r="Q57" i="5"/>
  <c r="O58" i="5"/>
  <c r="Q58" i="5"/>
  <c r="O59" i="5"/>
  <c r="Q59" i="5"/>
  <c r="Q60" i="5"/>
  <c r="Q61" i="5"/>
  <c r="Q62" i="5"/>
  <c r="Q63" i="5"/>
  <c r="Q64" i="5"/>
  <c r="Q65" i="5"/>
  <c r="Q66" i="5"/>
  <c r="Q67" i="5"/>
  <c r="Q68" i="5"/>
  <c r="Q69" i="5"/>
  <c r="Q70" i="5"/>
  <c r="Q71" i="5"/>
  <c r="Q72" i="5"/>
  <c r="Q73" i="5"/>
  <c r="Q44" i="5"/>
  <c r="K44" i="5"/>
  <c r="O45" i="5"/>
  <c r="O46" i="5"/>
  <c r="O47" i="5"/>
  <c r="O48" i="5"/>
  <c r="O49" i="5"/>
  <c r="O60" i="5"/>
  <c r="O61" i="5"/>
  <c r="O62" i="5"/>
  <c r="O63" i="5"/>
  <c r="O64" i="5"/>
  <c r="O65" i="5"/>
  <c r="O66" i="5"/>
  <c r="O67" i="5"/>
  <c r="O68" i="5"/>
  <c r="O69" i="5"/>
  <c r="O70" i="5"/>
  <c r="O71" i="5"/>
  <c r="O72" i="5"/>
  <c r="O73" i="5"/>
  <c r="O44"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9"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9" i="5"/>
  <c r="K37" i="5"/>
  <c r="T50" i="8"/>
  <c r="T55" i="8"/>
  <c r="T54" i="8"/>
  <c r="T44" i="8"/>
  <c r="T51" i="8"/>
  <c r="T46" i="8"/>
  <c r="T56" i="8"/>
  <c r="T57" i="8"/>
  <c r="T58" i="8"/>
  <c r="T48" i="8"/>
  <c r="T20" i="8"/>
  <c r="T18" i="8"/>
  <c r="T14" i="8"/>
  <c r="T12" i="8"/>
  <c r="T11" i="8"/>
  <c r="T17" i="8"/>
  <c r="T19" i="8"/>
  <c r="T15" i="8"/>
  <c r="T23" i="8"/>
  <c r="T21" i="8"/>
  <c r="T22" i="8"/>
  <c r="T10" i="8"/>
  <c r="L5" i="50"/>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9" i="5"/>
  <c r="M107" i="56"/>
  <c r="M57" i="56"/>
  <c r="M59" i="56"/>
  <c r="M60" i="56"/>
  <c r="M54" i="56"/>
  <c r="M53" i="56"/>
  <c r="M61" i="56"/>
  <c r="M62" i="56"/>
  <c r="M52" i="56"/>
  <c r="M51" i="56"/>
  <c r="M49" i="56"/>
  <c r="M55" i="56"/>
  <c r="M63" i="56"/>
  <c r="M58" i="56"/>
  <c r="M64" i="56"/>
  <c r="M56"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50" i="56"/>
  <c r="M48" i="56"/>
  <c r="M24" i="56"/>
  <c r="M25" i="56"/>
  <c r="M10" i="56"/>
  <c r="M26" i="56"/>
  <c r="M13" i="56"/>
  <c r="M15" i="56"/>
  <c r="M14" i="56"/>
  <c r="M21" i="56"/>
  <c r="M27" i="56"/>
  <c r="M28" i="56"/>
  <c r="M20" i="56"/>
  <c r="M29" i="56"/>
  <c r="M16" i="56"/>
  <c r="M30" i="56"/>
  <c r="M31" i="56"/>
  <c r="M17" i="56"/>
  <c r="M32" i="56"/>
  <c r="M9" i="56"/>
  <c r="M33" i="56"/>
  <c r="M34" i="56"/>
  <c r="M35" i="56"/>
  <c r="M36" i="56"/>
  <c r="M37" i="56"/>
  <c r="M38" i="56"/>
  <c r="M39" i="56"/>
  <c r="M40" i="56"/>
  <c r="M41" i="56"/>
  <c r="M42" i="56"/>
  <c r="M43" i="56"/>
  <c r="M44" i="56"/>
  <c r="M11" i="56"/>
  <c r="M7" i="56"/>
  <c r="M22" i="56"/>
  <c r="M6" i="56"/>
  <c r="M18" i="56"/>
  <c r="M8" i="56"/>
  <c r="M23" i="56"/>
  <c r="M19" i="56"/>
  <c r="M5" i="56"/>
  <c r="M12" i="56"/>
  <c r="L48" i="54"/>
  <c r="L26" i="54"/>
  <c r="L17" i="54"/>
  <c r="L31" i="54"/>
  <c r="L25" i="54"/>
  <c r="L34" i="54"/>
  <c r="L35" i="54"/>
  <c r="L20" i="54"/>
  <c r="L30" i="54"/>
  <c r="L9" i="54"/>
  <c r="L6" i="54"/>
  <c r="L7" i="54"/>
  <c r="L19" i="54"/>
  <c r="L10" i="54"/>
  <c r="L11" i="54"/>
  <c r="L27" i="54"/>
  <c r="L12" i="54"/>
  <c r="L32" i="54"/>
  <c r="L21" i="54"/>
  <c r="L28" i="54"/>
  <c r="L29" i="54"/>
  <c r="L13" i="54"/>
  <c r="L5" i="54"/>
  <c r="L33" i="54"/>
  <c r="L18" i="54"/>
  <c r="L14" i="54"/>
  <c r="L8" i="54"/>
  <c r="L22" i="54"/>
  <c r="L23" i="54"/>
  <c r="L16" i="54"/>
  <c r="L24" i="54"/>
  <c r="L36" i="54"/>
  <c r="L37" i="54"/>
  <c r="L38" i="54"/>
  <c r="L39" i="54"/>
  <c r="L15" i="54"/>
  <c r="T53" i="55"/>
  <c r="T55" i="55"/>
  <c r="T49" i="55"/>
  <c r="T63" i="55"/>
  <c r="T58" i="55"/>
  <c r="T77" i="55"/>
  <c r="T75" i="55"/>
  <c r="T54" i="55"/>
  <c r="T73" i="55"/>
  <c r="T72" i="55"/>
  <c r="T60" i="55"/>
  <c r="T57" i="55"/>
  <c r="T47" i="55"/>
  <c r="T64" i="55"/>
  <c r="T74" i="55"/>
  <c r="T76" i="55"/>
  <c r="T61" i="55"/>
  <c r="T48" i="55"/>
  <c r="T62" i="55"/>
  <c r="T78" i="55"/>
  <c r="T80" i="55"/>
  <c r="T65" i="55"/>
  <c r="T81" i="55"/>
  <c r="T71" i="55"/>
  <c r="T68" i="55"/>
  <c r="T79" i="55"/>
  <c r="T82" i="55"/>
  <c r="T70" i="55"/>
  <c r="T51" i="55"/>
  <c r="T56" i="55"/>
  <c r="T52" i="55"/>
  <c r="T59" i="55"/>
  <c r="T66" i="55"/>
  <c r="T69" i="55"/>
  <c r="T83" i="55"/>
  <c r="T67" i="55"/>
  <c r="T84" i="55"/>
  <c r="T85" i="55"/>
  <c r="T86" i="55"/>
  <c r="T87" i="55"/>
  <c r="T88" i="55"/>
  <c r="T89" i="55"/>
  <c r="T90" i="55"/>
  <c r="T91" i="55"/>
  <c r="T92" i="55"/>
  <c r="T93" i="55"/>
  <c r="T50" i="55"/>
  <c r="T31" i="55"/>
  <c r="T10" i="55"/>
  <c r="T20" i="55"/>
  <c r="T11" i="55"/>
  <c r="T36" i="55"/>
  <c r="T12" i="55"/>
  <c r="T25" i="55"/>
  <c r="T16" i="55"/>
  <c r="T19" i="55"/>
  <c r="T5" i="55"/>
  <c r="T33" i="55"/>
  <c r="T27" i="55"/>
  <c r="T24" i="55"/>
  <c r="T17" i="55"/>
  <c r="T21" i="55"/>
  <c r="T35" i="55"/>
  <c r="T34" i="55"/>
  <c r="T28" i="55"/>
  <c r="T6" i="55"/>
  <c r="T22" i="55"/>
  <c r="T8" i="55"/>
  <c r="T32" i="55"/>
  <c r="T7" i="55"/>
  <c r="T13" i="55"/>
  <c r="T37" i="55"/>
  <c r="T9" i="55"/>
  <c r="T38" i="55"/>
  <c r="T39" i="55"/>
  <c r="T40" i="55"/>
  <c r="T41" i="55"/>
  <c r="T42" i="55"/>
  <c r="T14" i="55"/>
  <c r="T26" i="55"/>
  <c r="T18" i="55"/>
  <c r="T23" i="55"/>
  <c r="T30" i="55"/>
  <c r="G1" i="52"/>
  <c r="H1" i="52"/>
  <c r="I1" i="52"/>
  <c r="J1" i="52"/>
  <c r="K1" i="52"/>
  <c r="L1" i="52"/>
  <c r="M1" i="52"/>
  <c r="N1" i="52"/>
  <c r="O1" i="52"/>
  <c r="P1" i="52"/>
  <c r="Q1" i="52"/>
  <c r="R1" i="52"/>
  <c r="S1" i="52"/>
  <c r="T1" i="52"/>
  <c r="L51" i="50"/>
  <c r="L60" i="50"/>
  <c r="L61" i="50"/>
  <c r="L55" i="50"/>
  <c r="L54" i="50"/>
  <c r="L52" i="50"/>
  <c r="L62" i="50"/>
  <c r="L57" i="50"/>
  <c r="L49" i="50"/>
  <c r="L50" i="50"/>
  <c r="L56" i="50"/>
  <c r="L59" i="50"/>
  <c r="L65" i="50"/>
  <c r="L66" i="50"/>
  <c r="L63" i="50"/>
  <c r="L67" i="50"/>
  <c r="L58" i="50"/>
  <c r="L68" i="50"/>
  <c r="L69" i="50"/>
  <c r="L70" i="50"/>
  <c r="L53" i="50"/>
  <c r="L64"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48" i="50"/>
  <c r="L8" i="50"/>
  <c r="L12" i="50"/>
  <c r="L17" i="50"/>
  <c r="L9" i="50"/>
  <c r="L7" i="50"/>
  <c r="L18" i="50"/>
  <c r="L21" i="50"/>
  <c r="L13" i="50"/>
  <c r="L20" i="50"/>
  <c r="L10" i="50"/>
  <c r="L16" i="50"/>
  <c r="L6" i="50"/>
  <c r="L11" i="50"/>
  <c r="L22" i="50"/>
  <c r="L23" i="50"/>
  <c r="L19" i="50"/>
  <c r="L14" i="50"/>
  <c r="L15" i="50"/>
  <c r="L24" i="50"/>
  <c r="L25" i="50"/>
  <c r="L26" i="50"/>
  <c r="L27" i="50"/>
  <c r="L28" i="50"/>
  <c r="L29" i="50"/>
  <c r="L30" i="50"/>
  <c r="L31" i="50"/>
  <c r="L32" i="50"/>
  <c r="L33" i="50"/>
  <c r="L34" i="50"/>
  <c r="L35" i="50"/>
  <c r="L36" i="50"/>
  <c r="L37" i="50"/>
  <c r="L38" i="50"/>
  <c r="L39" i="50"/>
  <c r="L40" i="50"/>
  <c r="L41" i="50"/>
  <c r="L42" i="50"/>
  <c r="L43" i="50"/>
  <c r="L44" i="50"/>
  <c r="G1" i="53"/>
  <c r="H1" i="53"/>
  <c r="I1" i="53"/>
  <c r="J1" i="53"/>
  <c r="K1" i="53"/>
  <c r="L1" i="53"/>
  <c r="M1" i="53"/>
  <c r="G1" i="54"/>
  <c r="H1" i="54"/>
  <c r="I1" i="54"/>
  <c r="J1" i="54"/>
  <c r="K1" i="54"/>
  <c r="G1" i="56"/>
  <c r="H1" i="56"/>
  <c r="I1" i="56"/>
  <c r="J1" i="56"/>
  <c r="K1" i="56"/>
  <c r="L1" i="56"/>
  <c r="A49" i="56"/>
  <c r="A50" i="56"/>
  <c r="A51" i="56"/>
  <c r="A52" i="56"/>
  <c r="A53" i="56"/>
  <c r="A54" i="56"/>
  <c r="A55" i="56"/>
  <c r="A56" i="56"/>
  <c r="A57" i="56"/>
  <c r="A58" i="56"/>
  <c r="A59" i="56"/>
  <c r="A60" i="56"/>
  <c r="A61" i="56"/>
  <c r="A62" i="56"/>
  <c r="A63" i="56"/>
  <c r="A64" i="56"/>
  <c r="A65" i="56"/>
  <c r="A66" i="56"/>
  <c r="A67" i="56"/>
  <c r="A68" i="56"/>
  <c r="A69" i="56"/>
  <c r="A70" i="56"/>
  <c r="A71" i="56"/>
  <c r="A72" i="56"/>
  <c r="A73" i="56"/>
  <c r="A74" i="56"/>
  <c r="A75" i="56"/>
  <c r="A76" i="56"/>
  <c r="A77" i="56"/>
  <c r="A78" i="56"/>
  <c r="A79" i="56"/>
  <c r="A80" i="56"/>
  <c r="A81" i="56"/>
  <c r="A82" i="56"/>
  <c r="A83" i="56"/>
  <c r="A84" i="56"/>
  <c r="A85" i="56"/>
  <c r="A86" i="56"/>
  <c r="A87" i="56"/>
  <c r="A88" i="56"/>
  <c r="A89" i="56"/>
  <c r="A90" i="56"/>
  <c r="A91" i="56"/>
  <c r="A92" i="56"/>
  <c r="A93" i="56"/>
  <c r="A94" i="56"/>
  <c r="A95" i="56"/>
  <c r="A96" i="56"/>
  <c r="A97" i="56"/>
  <c r="A98" i="56"/>
  <c r="A99" i="56"/>
  <c r="A100" i="56"/>
  <c r="A101" i="56"/>
  <c r="A102" i="56"/>
  <c r="A103" i="56"/>
  <c r="A104" i="56"/>
  <c r="A105" i="56"/>
  <c r="A106" i="56"/>
  <c r="A107" i="56"/>
  <c r="A6" i="56"/>
  <c r="A7" i="56"/>
  <c r="A8" i="56"/>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G1" i="55"/>
  <c r="H1" i="55"/>
  <c r="I1" i="55"/>
  <c r="J1" i="55"/>
  <c r="K1" i="55"/>
  <c r="L1" i="55"/>
  <c r="M1" i="55"/>
  <c r="N1" i="55"/>
  <c r="O1" i="55"/>
  <c r="P1" i="55"/>
  <c r="Q1" i="55"/>
  <c r="R1" i="55"/>
  <c r="S1" i="55"/>
  <c r="U12" i="52"/>
  <c r="X69" i="53"/>
  <c r="X72" i="53"/>
  <c r="X93" i="53"/>
  <c r="X86" i="53"/>
  <c r="X79" i="53"/>
  <c r="X59" i="53"/>
  <c r="X65" i="53"/>
  <c r="X49" i="53"/>
  <c r="X77" i="53"/>
  <c r="X76" i="53"/>
  <c r="X96" i="53"/>
  <c r="X92" i="53"/>
  <c r="X94" i="53"/>
  <c r="X90" i="53"/>
  <c r="X103" i="53"/>
  <c r="X104" i="53"/>
  <c r="X105" i="53"/>
  <c r="X106" i="53"/>
  <c r="X107" i="53"/>
  <c r="X34" i="53"/>
  <c r="X7" i="53"/>
  <c r="X14" i="53"/>
  <c r="X25" i="53"/>
  <c r="X38" i="53"/>
  <c r="X19" i="53"/>
  <c r="X40" i="53"/>
  <c r="X30" i="53"/>
  <c r="X31" i="53"/>
  <c r="X32" i="53"/>
  <c r="X21" i="53"/>
  <c r="X9" i="53"/>
  <c r="X5" i="53"/>
  <c r="X8" i="53"/>
  <c r="X18" i="53"/>
  <c r="X6" i="53"/>
  <c r="X23" i="53"/>
  <c r="X27" i="53"/>
  <c r="X35" i="53"/>
  <c r="X15" i="53"/>
  <c r="X10" i="53"/>
  <c r="X17" i="53"/>
  <c r="X11" i="53"/>
  <c r="X29" i="53"/>
  <c r="X37" i="53"/>
  <c r="X39" i="53"/>
  <c r="X36" i="53"/>
  <c r="X26" i="53"/>
  <c r="X13" i="53"/>
  <c r="X12" i="53"/>
  <c r="X22" i="53"/>
  <c r="X20" i="53"/>
  <c r="X41" i="53"/>
  <c r="X42" i="53"/>
  <c r="X16" i="53"/>
  <c r="X28" i="53"/>
  <c r="X33" i="53"/>
  <c r="X43" i="53"/>
  <c r="X44" i="53"/>
  <c r="X24" i="53"/>
  <c r="N1" i="53"/>
  <c r="O1" i="53"/>
  <c r="P1" i="53"/>
  <c r="Q1" i="53"/>
  <c r="R1" i="53"/>
  <c r="S1" i="53"/>
  <c r="T1" i="53"/>
  <c r="U1" i="53"/>
  <c r="V1" i="53"/>
  <c r="W1" i="53"/>
  <c r="U50" i="52"/>
  <c r="U51" i="52"/>
  <c r="U49" i="52"/>
  <c r="U48" i="52"/>
  <c r="U52" i="52"/>
  <c r="U54" i="52"/>
  <c r="U64" i="52"/>
  <c r="U58" i="52"/>
  <c r="U61" i="52"/>
  <c r="U56" i="52"/>
  <c r="U63" i="52"/>
  <c r="U65" i="52"/>
  <c r="U55" i="52"/>
  <c r="U62" i="52"/>
  <c r="U66" i="52"/>
  <c r="U57" i="52"/>
  <c r="U59" i="52"/>
  <c r="U60"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53" i="52"/>
  <c r="U6" i="52"/>
  <c r="U11" i="52"/>
  <c r="U8" i="52"/>
  <c r="U14" i="52"/>
  <c r="U10" i="52"/>
  <c r="U9" i="52"/>
  <c r="U20" i="52"/>
  <c r="U18" i="52"/>
  <c r="U13" i="52"/>
  <c r="U21" i="52"/>
  <c r="U15" i="52"/>
  <c r="U17" i="52"/>
  <c r="U22" i="52"/>
  <c r="U23" i="52"/>
  <c r="U19" i="52"/>
  <c r="U24" i="52"/>
  <c r="U16" i="52"/>
  <c r="U25" i="52"/>
  <c r="U26" i="52"/>
  <c r="U27" i="52"/>
  <c r="U28" i="52"/>
  <c r="U29" i="52"/>
  <c r="U30" i="52"/>
  <c r="U31" i="52"/>
  <c r="U32" i="52"/>
  <c r="U33" i="52"/>
  <c r="U34" i="52"/>
  <c r="U35" i="52"/>
  <c r="U36" i="52"/>
  <c r="U37" i="52"/>
  <c r="U38" i="52"/>
  <c r="U39" i="52"/>
  <c r="U40" i="52"/>
  <c r="U41" i="52"/>
  <c r="U42" i="52"/>
  <c r="U43" i="52"/>
  <c r="U44" i="52"/>
  <c r="U5" i="52"/>
  <c r="G1" i="50"/>
  <c r="H1" i="50"/>
  <c r="I1" i="50"/>
  <c r="J1" i="50"/>
  <c r="K1" i="50"/>
  <c r="A48" i="55"/>
  <c r="A7" i="55"/>
  <c r="A8" i="55"/>
  <c r="A9" i="55"/>
  <c r="A10" i="55"/>
  <c r="A11" i="55"/>
  <c r="A12" i="55"/>
  <c r="A13" i="55"/>
  <c r="A14" i="55"/>
  <c r="A15" i="55"/>
  <c r="A16" i="55"/>
  <c r="A17" i="55"/>
  <c r="A18" i="55"/>
  <c r="A19" i="55"/>
  <c r="A20" i="55"/>
  <c r="A21" i="55"/>
  <c r="A22" i="55"/>
  <c r="A23" i="55"/>
  <c r="A24" i="55"/>
  <c r="A25" i="55"/>
  <c r="A26" i="55"/>
  <c r="A27" i="55"/>
  <c r="A28" i="55"/>
  <c r="A29" i="55"/>
  <c r="A30" i="55"/>
  <c r="A31" i="55"/>
  <c r="A32" i="55"/>
  <c r="A33" i="55"/>
  <c r="A35" i="55"/>
  <c r="A36" i="55"/>
  <c r="A37" i="55"/>
  <c r="A38" i="55"/>
  <c r="A39" i="55"/>
  <c r="A82" i="53"/>
  <c r="A83" i="53"/>
  <c r="A84" i="53"/>
  <c r="A85" i="53"/>
  <c r="A86" i="53"/>
  <c r="A87" i="53"/>
  <c r="A88" i="53"/>
  <c r="A89" i="53"/>
  <c r="A91" i="53"/>
  <c r="A92" i="53"/>
  <c r="A93" i="53"/>
  <c r="A94" i="53"/>
  <c r="A95" i="53"/>
  <c r="A97" i="53"/>
  <c r="A98" i="53"/>
  <c r="A99" i="53"/>
  <c r="A100" i="53"/>
  <c r="A101" i="53"/>
  <c r="A102" i="53"/>
  <c r="A103" i="53"/>
  <c r="A104" i="53"/>
  <c r="A105" i="53"/>
  <c r="A106" i="53"/>
  <c r="A107" i="53"/>
  <c r="A6" i="53"/>
  <c r="A7" i="53"/>
  <c r="A8" i="53"/>
  <c r="A9" i="53"/>
  <c r="A10" i="53"/>
  <c r="A11" i="53"/>
  <c r="A12" i="53"/>
  <c r="A13" i="53"/>
  <c r="A14" i="53"/>
  <c r="A15" i="53"/>
  <c r="A16" i="53"/>
  <c r="A17" i="53"/>
  <c r="A18" i="53"/>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4" i="54"/>
  <c r="A45" i="54"/>
  <c r="A6" i="54"/>
  <c r="A7" i="54"/>
  <c r="A14" i="54"/>
  <c r="A16" i="54"/>
  <c r="A18" i="54"/>
  <c r="A19" i="54"/>
  <c r="A20" i="54"/>
  <c r="A21" i="54"/>
  <c r="A22" i="54"/>
  <c r="A23" i="54"/>
  <c r="A24" i="54"/>
  <c r="A25" i="54"/>
  <c r="A26" i="54"/>
  <c r="A27" i="54"/>
  <c r="A28" i="54"/>
  <c r="A29" i="54"/>
  <c r="A30" i="54"/>
  <c r="A31" i="54"/>
  <c r="A32" i="54"/>
  <c r="A33" i="54"/>
  <c r="A34" i="54"/>
  <c r="A35" i="54"/>
  <c r="A36" i="54"/>
  <c r="A37" i="54"/>
  <c r="A38" i="54"/>
  <c r="A39" i="54"/>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Q53" i="23"/>
  <c r="I53" i="23"/>
  <c r="P53" i="23"/>
  <c r="J53"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Q52" i="23"/>
  <c r="I52" i="23"/>
  <c r="P52" i="23"/>
  <c r="J52" i="23"/>
  <c r="Q51" i="23"/>
  <c r="I51" i="23"/>
  <c r="P51" i="23"/>
  <c r="J51" i="23"/>
  <c r="Q50" i="23"/>
  <c r="I50" i="23"/>
  <c r="P50" i="23"/>
  <c r="J50" i="23"/>
  <c r="Q49" i="23"/>
  <c r="I49" i="23"/>
  <c r="P49" i="23"/>
  <c r="J49" i="23"/>
  <c r="Q48" i="23"/>
  <c r="I48" i="23"/>
  <c r="P48" i="23"/>
  <c r="J48" i="23"/>
  <c r="Q47" i="23"/>
  <c r="I47" i="23"/>
  <c r="P47" i="23"/>
  <c r="J47" i="23"/>
  <c r="Q46" i="23"/>
  <c r="I46" i="23"/>
  <c r="P46" i="23"/>
  <c r="J46" i="23"/>
  <c r="Q45" i="23"/>
  <c r="I45" i="23"/>
  <c r="P45" i="23"/>
  <c r="J45" i="23"/>
  <c r="Q44" i="23"/>
  <c r="I44" i="23"/>
  <c r="P44" i="23"/>
  <c r="J44" i="23"/>
  <c r="Q43" i="23"/>
  <c r="I43" i="23"/>
  <c r="P43" i="23"/>
  <c r="J43" i="23"/>
  <c r="Q42" i="23"/>
  <c r="I42" i="23"/>
  <c r="P42" i="23"/>
  <c r="J42" i="23"/>
  <c r="Q41" i="23"/>
  <c r="I41" i="23"/>
  <c r="P41" i="23"/>
  <c r="J41" i="23"/>
  <c r="Q40" i="23"/>
  <c r="I40" i="23"/>
  <c r="P40" i="23"/>
  <c r="J40" i="23"/>
  <c r="Q39" i="23"/>
  <c r="I39" i="23"/>
  <c r="P39" i="23"/>
  <c r="J39" i="23"/>
  <c r="Q38" i="23"/>
  <c r="I38" i="23"/>
  <c r="P38" i="23"/>
  <c r="J38" i="23"/>
  <c r="Q37" i="23"/>
  <c r="I37" i="23"/>
  <c r="P37" i="23"/>
  <c r="J37" i="23"/>
  <c r="Q36" i="23"/>
  <c r="I36" i="23"/>
  <c r="P36" i="23"/>
  <c r="J36" i="23"/>
  <c r="Q35" i="23"/>
  <c r="I35" i="23"/>
  <c r="P35" i="23"/>
  <c r="J35" i="23"/>
  <c r="Q34" i="23"/>
  <c r="I34" i="23"/>
  <c r="P34" i="23"/>
  <c r="J34" i="23"/>
  <c r="Q33" i="23"/>
  <c r="I33" i="23"/>
  <c r="P33" i="23"/>
  <c r="J33" i="23"/>
  <c r="Q32" i="23"/>
  <c r="I32" i="23"/>
  <c r="P32" i="23"/>
  <c r="J32" i="23"/>
  <c r="Q31" i="23"/>
  <c r="I31" i="23"/>
  <c r="P31" i="23"/>
  <c r="J31" i="23"/>
  <c r="Q30" i="23"/>
  <c r="I30" i="23"/>
  <c r="P30" i="23"/>
  <c r="J30" i="23"/>
  <c r="Q29" i="23"/>
  <c r="I29" i="23"/>
  <c r="P29" i="23"/>
  <c r="J29" i="23"/>
  <c r="Q28" i="23"/>
  <c r="I28" i="23"/>
  <c r="P28" i="23"/>
  <c r="J28" i="23"/>
  <c r="Q27" i="23"/>
  <c r="I27" i="23"/>
  <c r="P27" i="23"/>
  <c r="J27" i="23"/>
  <c r="Q26" i="23"/>
  <c r="I26" i="23"/>
  <c r="P26" i="23"/>
  <c r="J26" i="23"/>
  <c r="Q25" i="23"/>
  <c r="I25" i="23"/>
  <c r="P25" i="23"/>
  <c r="J25" i="23"/>
  <c r="Q24" i="23"/>
  <c r="I24" i="23"/>
  <c r="P24" i="23"/>
  <c r="J24" i="23"/>
  <c r="Q23" i="23"/>
  <c r="I23" i="23"/>
  <c r="P23" i="23"/>
  <c r="J23" i="23"/>
  <c r="Q22" i="23"/>
  <c r="I22" i="23"/>
  <c r="P22" i="23"/>
  <c r="J22" i="23"/>
  <c r="Q21" i="23"/>
  <c r="I21" i="23"/>
  <c r="P21" i="23"/>
  <c r="J21" i="23"/>
  <c r="Q20" i="23"/>
  <c r="I20" i="23"/>
  <c r="P20" i="23"/>
  <c r="J20" i="23"/>
  <c r="Q19" i="23"/>
  <c r="I19" i="23"/>
  <c r="P19" i="23"/>
  <c r="J19" i="23"/>
  <c r="Q18" i="23"/>
  <c r="I18" i="23"/>
  <c r="P18" i="23"/>
  <c r="J18" i="23"/>
  <c r="Q17" i="23"/>
  <c r="I17" i="23"/>
  <c r="P17" i="23"/>
  <c r="J17" i="23"/>
  <c r="Q16" i="23"/>
  <c r="I16" i="23"/>
  <c r="P16" i="23"/>
  <c r="J16" i="23"/>
  <c r="Q15" i="23"/>
  <c r="I15" i="23"/>
  <c r="P15" i="23"/>
  <c r="J15" i="23"/>
  <c r="Q14" i="23"/>
  <c r="I14" i="23"/>
  <c r="P14" i="23"/>
  <c r="J14" i="23"/>
  <c r="Q13" i="23"/>
  <c r="I13" i="23"/>
  <c r="P13" i="23"/>
  <c r="J13" i="23"/>
  <c r="Q12" i="23"/>
  <c r="I12" i="23"/>
  <c r="P12" i="23"/>
  <c r="J12" i="23"/>
  <c r="Q11" i="23"/>
  <c r="I11" i="23"/>
  <c r="P11" i="23"/>
  <c r="J11" i="23"/>
  <c r="Q10" i="23"/>
  <c r="I10" i="23"/>
  <c r="P10" i="23"/>
  <c r="J10" i="23"/>
  <c r="Q9" i="23"/>
  <c r="I9" i="23"/>
  <c r="P9" i="23"/>
  <c r="J9" i="23"/>
  <c r="Q13" i="18"/>
  <c r="H13" i="18"/>
  <c r="H14" i="18"/>
  <c r="H15" i="18"/>
  <c r="H16" i="18"/>
  <c r="K13" i="18"/>
  <c r="S13" i="18"/>
  <c r="Q9" i="18"/>
  <c r="S9" i="18"/>
  <c r="R9" i="18"/>
  <c r="Q53" i="18"/>
  <c r="P53" i="18"/>
  <c r="Q49" i="18"/>
  <c r="P49" i="18"/>
  <c r="Q45" i="18"/>
  <c r="P45" i="18"/>
  <c r="Q41" i="18"/>
  <c r="P41" i="18"/>
  <c r="Q37" i="18"/>
  <c r="P37" i="18"/>
  <c r="Q33" i="18"/>
  <c r="P33" i="18"/>
  <c r="Q29" i="18"/>
  <c r="P29" i="18"/>
  <c r="Q25" i="18"/>
  <c r="P25" i="18"/>
  <c r="Q21" i="18"/>
  <c r="P21" i="18"/>
  <c r="Q17" i="18"/>
  <c r="P17" i="18"/>
  <c r="P13" i="18"/>
  <c r="H17" i="18"/>
  <c r="H18" i="18"/>
  <c r="H19" i="18"/>
  <c r="H20" i="18"/>
  <c r="K17" i="18"/>
  <c r="H21" i="18"/>
  <c r="H22" i="18"/>
  <c r="H23" i="18"/>
  <c r="H24" i="18"/>
  <c r="K21" i="18"/>
  <c r="H25" i="18"/>
  <c r="H26" i="18"/>
  <c r="H27" i="18"/>
  <c r="H28" i="18"/>
  <c r="K25" i="18"/>
  <c r="H29" i="18"/>
  <c r="H30" i="18"/>
  <c r="H31" i="18"/>
  <c r="H32" i="18"/>
  <c r="K29" i="18"/>
  <c r="H33" i="18"/>
  <c r="H34" i="18"/>
  <c r="H35" i="18"/>
  <c r="H36" i="18"/>
  <c r="K33" i="18"/>
  <c r="H37" i="18"/>
  <c r="H38" i="18"/>
  <c r="H39" i="18"/>
  <c r="H40" i="18"/>
  <c r="K37" i="18"/>
  <c r="H41" i="18"/>
  <c r="H42" i="18"/>
  <c r="H43" i="18"/>
  <c r="H44" i="18"/>
  <c r="K41" i="18"/>
  <c r="H45" i="18"/>
  <c r="H46" i="18"/>
  <c r="H47" i="18"/>
  <c r="H48" i="18"/>
  <c r="K45" i="18"/>
  <c r="H49" i="18"/>
  <c r="H50" i="18"/>
  <c r="H51" i="18"/>
  <c r="H52" i="18"/>
  <c r="K49" i="18"/>
  <c r="H53" i="18"/>
  <c r="H54" i="18"/>
  <c r="H55" i="18"/>
  <c r="H56" i="18"/>
  <c r="K53" i="18"/>
  <c r="J17" i="18"/>
  <c r="J21" i="18"/>
  <c r="J25" i="18"/>
  <c r="J29" i="18"/>
  <c r="J33" i="18"/>
  <c r="J37" i="18"/>
  <c r="J41" i="18"/>
  <c r="J45" i="18"/>
  <c r="J49" i="18"/>
  <c r="J53" i="18"/>
  <c r="J13" i="18"/>
  <c r="S53" i="18"/>
  <c r="S49" i="18"/>
  <c r="S45" i="18"/>
  <c r="S41" i="18"/>
  <c r="S37" i="18"/>
  <c r="S33" i="18"/>
  <c r="S29" i="18"/>
  <c r="S25" i="18"/>
  <c r="S21" i="18"/>
  <c r="S17" i="18"/>
  <c r="R53" i="18"/>
  <c r="R49" i="18"/>
  <c r="R45" i="18"/>
  <c r="R41" i="18"/>
  <c r="R37" i="18"/>
  <c r="R33" i="18"/>
  <c r="R29" i="18"/>
  <c r="R25" i="18"/>
  <c r="R21" i="18"/>
  <c r="R17" i="18"/>
  <c r="R13" i="18"/>
  <c r="R6" i="12"/>
  <c r="M6" i="12"/>
  <c r="H6" i="12"/>
  <c r="T38" i="12"/>
  <c r="S38" i="12"/>
  <c r="T37" i="12"/>
  <c r="S37" i="12"/>
  <c r="T36" i="12"/>
  <c r="S36" i="12"/>
  <c r="T35" i="12"/>
  <c r="S35" i="12"/>
  <c r="T34" i="12"/>
  <c r="S34" i="12"/>
  <c r="T33" i="12"/>
  <c r="S33" i="12"/>
  <c r="T32" i="12"/>
  <c r="S32" i="12"/>
  <c r="T31" i="12"/>
  <c r="S31" i="12"/>
  <c r="T30" i="12"/>
  <c r="S30" i="12"/>
  <c r="T29" i="12"/>
  <c r="S29" i="12"/>
  <c r="T28" i="12"/>
  <c r="S28" i="12"/>
  <c r="T27" i="12"/>
  <c r="S27" i="12"/>
  <c r="T26" i="12"/>
  <c r="S26" i="12"/>
  <c r="T25" i="12"/>
  <c r="S25" i="12"/>
  <c r="T24" i="12"/>
  <c r="S24" i="12"/>
  <c r="T23" i="12"/>
  <c r="S23" i="12"/>
  <c r="T22" i="12"/>
  <c r="S22" i="12"/>
  <c r="T21" i="12"/>
  <c r="S21" i="12"/>
  <c r="T20" i="12"/>
  <c r="S20" i="12"/>
  <c r="T19" i="12"/>
  <c r="S19" i="12"/>
  <c r="T18" i="12"/>
  <c r="S18" i="12"/>
  <c r="T17" i="12"/>
  <c r="S17" i="12"/>
  <c r="T16" i="12"/>
  <c r="S16" i="12"/>
  <c r="T15" i="12"/>
  <c r="S15" i="12"/>
  <c r="T14" i="12"/>
  <c r="S14" i="12"/>
  <c r="T13" i="12"/>
  <c r="S13" i="12"/>
  <c r="T12" i="12"/>
  <c r="S12" i="12"/>
  <c r="T11" i="12"/>
  <c r="S11" i="12"/>
  <c r="T10" i="12"/>
  <c r="S10" i="12"/>
  <c r="T9" i="12"/>
  <c r="S9" i="12"/>
  <c r="O38" i="12"/>
  <c r="N38" i="12"/>
  <c r="O37" i="12"/>
  <c r="N37" i="12"/>
  <c r="O36" i="12"/>
  <c r="N36" i="12"/>
  <c r="O35" i="12"/>
  <c r="N35" i="12"/>
  <c r="O34" i="12"/>
  <c r="N34" i="12"/>
  <c r="O33" i="12"/>
  <c r="N33" i="12"/>
  <c r="O32" i="12"/>
  <c r="N32" i="12"/>
  <c r="O31" i="12"/>
  <c r="N31" i="12"/>
  <c r="O30" i="12"/>
  <c r="N30" i="12"/>
  <c r="O29" i="12"/>
  <c r="N29" i="12"/>
  <c r="O28" i="12"/>
  <c r="N28" i="12"/>
  <c r="O27" i="12"/>
  <c r="N27" i="12"/>
  <c r="O26" i="12"/>
  <c r="N26" i="12"/>
  <c r="O25" i="12"/>
  <c r="N25" i="12"/>
  <c r="O24" i="12"/>
  <c r="N24" i="12"/>
  <c r="O23" i="12"/>
  <c r="N23" i="12"/>
  <c r="O22" i="12"/>
  <c r="N22" i="12"/>
  <c r="O21" i="12"/>
  <c r="N21" i="12"/>
  <c r="O20" i="12"/>
  <c r="N20" i="12"/>
  <c r="O19" i="12"/>
  <c r="N19" i="12"/>
  <c r="O18" i="12"/>
  <c r="N18" i="12"/>
  <c r="O17" i="12"/>
  <c r="N17" i="12"/>
  <c r="O16" i="12"/>
  <c r="N16" i="12"/>
  <c r="O15" i="12"/>
  <c r="N15" i="12"/>
  <c r="O14" i="12"/>
  <c r="N14" i="12"/>
  <c r="O13" i="12"/>
  <c r="N13" i="12"/>
  <c r="O12" i="12"/>
  <c r="N12" i="12"/>
  <c r="O11" i="12"/>
  <c r="N11" i="12"/>
  <c r="O10" i="12"/>
  <c r="N10" i="12"/>
  <c r="O9" i="12"/>
  <c r="N9" i="12"/>
  <c r="J38"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9" i="12"/>
  <c r="I9" i="12"/>
  <c r="I27" i="12"/>
  <c r="I28" i="12"/>
  <c r="I29" i="12"/>
  <c r="I30" i="12"/>
  <c r="I31" i="12"/>
  <c r="I32" i="12"/>
  <c r="I33" i="12"/>
  <c r="I34" i="12"/>
  <c r="I35" i="12"/>
  <c r="I36" i="12"/>
  <c r="I37" i="12"/>
  <c r="I38" i="12"/>
  <c r="I10" i="12"/>
  <c r="I11" i="12"/>
  <c r="I12" i="12"/>
  <c r="I13" i="12"/>
  <c r="I14" i="12"/>
  <c r="I15" i="12"/>
  <c r="I16" i="12"/>
  <c r="I17" i="12"/>
  <c r="I18" i="12"/>
  <c r="I19" i="12"/>
  <c r="I20" i="12"/>
  <c r="I21" i="12"/>
  <c r="I22" i="12"/>
  <c r="I23" i="12"/>
  <c r="I24" i="12"/>
  <c r="I25" i="12"/>
  <c r="I26" i="12"/>
  <c r="S165" i="8"/>
  <c r="M6" i="5"/>
  <c r="N6" i="5"/>
  <c r="G6" i="5"/>
  <c r="H6" i="5"/>
  <c r="R165" i="8"/>
  <c r="A152" i="8"/>
  <c r="A153" i="8"/>
  <c r="A154" i="8"/>
  <c r="A155" i="8"/>
  <c r="A156" i="8"/>
  <c r="A157" i="8"/>
  <c r="A158" i="8"/>
  <c r="A159" i="8"/>
  <c r="A160" i="8"/>
  <c r="A161" i="8"/>
  <c r="A162" i="8"/>
  <c r="A163" i="8"/>
  <c r="A164" i="8"/>
  <c r="A165" i="8"/>
  <c r="S164" i="8"/>
  <c r="R164" i="8"/>
  <c r="S163" i="8"/>
  <c r="R163" i="8"/>
  <c r="S162" i="8"/>
  <c r="R162" i="8"/>
  <c r="S161" i="8"/>
  <c r="R161" i="8"/>
  <c r="S160" i="8"/>
  <c r="R160" i="8"/>
  <c r="S159" i="8"/>
  <c r="R159" i="8"/>
  <c r="S158" i="8"/>
  <c r="R158" i="8"/>
  <c r="S157" i="8"/>
  <c r="R157" i="8"/>
  <c r="S156" i="8"/>
  <c r="R156" i="8"/>
  <c r="S155" i="8"/>
  <c r="R155" i="8"/>
  <c r="S154" i="8"/>
  <c r="R154" i="8"/>
  <c r="S153" i="8"/>
  <c r="R153" i="8"/>
  <c r="S152" i="8"/>
  <c r="R152" i="8"/>
  <c r="S151" i="8"/>
  <c r="R151" i="8"/>
  <c r="S149" i="8"/>
  <c r="R149" i="8"/>
  <c r="A136" i="8"/>
  <c r="A137" i="8"/>
  <c r="A138" i="8"/>
  <c r="A139" i="8"/>
  <c r="A140" i="8"/>
  <c r="A141" i="8"/>
  <c r="A142" i="8"/>
  <c r="A143" i="8"/>
  <c r="A144" i="8"/>
  <c r="A145" i="8"/>
  <c r="A146" i="8"/>
  <c r="A147" i="8"/>
  <c r="A148" i="8"/>
  <c r="A149" i="8"/>
  <c r="S148" i="8"/>
  <c r="R148" i="8"/>
  <c r="S147" i="8"/>
  <c r="R147" i="8"/>
  <c r="S146" i="8"/>
  <c r="R146" i="8"/>
  <c r="S145" i="8"/>
  <c r="R145" i="8"/>
  <c r="S144" i="8"/>
  <c r="R144" i="8"/>
  <c r="S143" i="8"/>
  <c r="R143" i="8"/>
  <c r="S142" i="8"/>
  <c r="R142" i="8"/>
  <c r="S141" i="8"/>
  <c r="R141" i="8"/>
  <c r="S140" i="8"/>
  <c r="R140" i="8"/>
  <c r="S139" i="8"/>
  <c r="R139" i="8"/>
  <c r="S138" i="8"/>
  <c r="R138" i="8"/>
  <c r="S137" i="8"/>
  <c r="R137" i="8"/>
  <c r="S136" i="8"/>
  <c r="R136" i="8"/>
  <c r="S135" i="8"/>
  <c r="R135" i="8"/>
  <c r="S133" i="8"/>
  <c r="R133" i="8"/>
  <c r="A115" i="8"/>
  <c r="A116" i="8"/>
  <c r="A117" i="8"/>
  <c r="A118" i="8"/>
  <c r="A119" i="8"/>
  <c r="A120" i="8"/>
  <c r="A121" i="8"/>
  <c r="A122" i="8"/>
  <c r="A123" i="8"/>
  <c r="A124" i="8"/>
  <c r="A125" i="8"/>
  <c r="A126" i="8"/>
  <c r="A127" i="8"/>
  <c r="A128" i="8"/>
  <c r="A129" i="8"/>
  <c r="A130" i="8"/>
  <c r="A131" i="8"/>
  <c r="A132" i="8"/>
  <c r="A133" i="8"/>
  <c r="S132" i="8"/>
  <c r="R132" i="8"/>
  <c r="S131" i="8"/>
  <c r="R131" i="8"/>
  <c r="S130" i="8"/>
  <c r="R130" i="8"/>
  <c r="S129" i="8"/>
  <c r="R129" i="8"/>
  <c r="S128" i="8"/>
  <c r="R128" i="8"/>
  <c r="S127" i="8"/>
  <c r="R127" i="8"/>
  <c r="S126" i="8"/>
  <c r="R126" i="8"/>
  <c r="S125" i="8"/>
  <c r="R125" i="8"/>
  <c r="S124" i="8"/>
  <c r="R124" i="8"/>
  <c r="S123" i="8"/>
  <c r="R123" i="8"/>
  <c r="S122" i="8"/>
  <c r="R122" i="8"/>
  <c r="S121" i="8"/>
  <c r="R121" i="8"/>
  <c r="S120" i="8"/>
  <c r="R120" i="8"/>
  <c r="S119" i="8"/>
  <c r="R119" i="8"/>
  <c r="S118" i="8"/>
  <c r="R118" i="8"/>
  <c r="S117" i="8"/>
  <c r="R117" i="8"/>
  <c r="S116" i="8"/>
  <c r="R116" i="8"/>
  <c r="S115" i="8"/>
  <c r="R115" i="8"/>
  <c r="S114" i="8"/>
  <c r="R114" i="8"/>
  <c r="S108" i="8"/>
  <c r="R108"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S107" i="8"/>
  <c r="R107" i="8"/>
  <c r="S106" i="8"/>
  <c r="R106" i="8"/>
  <c r="S105" i="8"/>
  <c r="R105" i="8"/>
  <c r="S104" i="8"/>
  <c r="R104" i="8"/>
  <c r="S103" i="8"/>
  <c r="R103" i="8"/>
  <c r="S102" i="8"/>
  <c r="R102" i="8"/>
  <c r="S101" i="8"/>
  <c r="R101" i="8"/>
  <c r="S100" i="8"/>
  <c r="R100" i="8"/>
  <c r="S99" i="8"/>
  <c r="R99" i="8"/>
  <c r="S98" i="8"/>
  <c r="R98" i="8"/>
  <c r="S97" i="8"/>
  <c r="R97" i="8"/>
  <c r="S96" i="8"/>
  <c r="R96" i="8"/>
  <c r="S95" i="8"/>
  <c r="R95" i="8"/>
  <c r="S94" i="8"/>
  <c r="R94" i="8"/>
  <c r="S93" i="8"/>
  <c r="R93" i="8"/>
  <c r="S92" i="8"/>
  <c r="R92" i="8"/>
  <c r="S91" i="8"/>
  <c r="R91" i="8"/>
  <c r="S90" i="8"/>
  <c r="R90" i="8"/>
  <c r="S89" i="8"/>
  <c r="R89" i="8"/>
  <c r="S88" i="8"/>
  <c r="R88" i="8"/>
  <c r="S87" i="8"/>
  <c r="R87" i="8"/>
  <c r="S86" i="8"/>
  <c r="R86" i="8"/>
  <c r="S85" i="8"/>
  <c r="R85" i="8"/>
  <c r="S84" i="8"/>
  <c r="R84" i="8"/>
  <c r="S83" i="8"/>
  <c r="R83" i="8"/>
  <c r="S82" i="8"/>
  <c r="R82" i="8"/>
  <c r="S81" i="8"/>
  <c r="R81" i="8"/>
  <c r="S80" i="8"/>
  <c r="R80" i="8"/>
  <c r="S79" i="8"/>
  <c r="R79" i="8"/>
  <c r="M76" i="8"/>
  <c r="N76" i="8"/>
  <c r="G76" i="8"/>
  <c r="H76" i="8"/>
  <c r="T73" i="8"/>
  <c r="S73" i="8"/>
  <c r="R73"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T72" i="8"/>
  <c r="S72" i="8"/>
  <c r="R72" i="8"/>
  <c r="T71" i="8"/>
  <c r="S71" i="8"/>
  <c r="R71" i="8"/>
  <c r="T70" i="8"/>
  <c r="S70" i="8"/>
  <c r="R70" i="8"/>
  <c r="T69" i="8"/>
  <c r="S69" i="8"/>
  <c r="R69" i="8"/>
  <c r="T68" i="8"/>
  <c r="S68" i="8"/>
  <c r="R68" i="8"/>
  <c r="T67" i="8"/>
  <c r="S67" i="8"/>
  <c r="R67" i="8"/>
  <c r="T66" i="8"/>
  <c r="S66" i="8"/>
  <c r="R66" i="8"/>
  <c r="T65" i="8"/>
  <c r="S65" i="8"/>
  <c r="R65" i="8"/>
  <c r="T64" i="8"/>
  <c r="S64" i="8"/>
  <c r="R64" i="8"/>
  <c r="T63" i="8"/>
  <c r="S63" i="8"/>
  <c r="R63" i="8"/>
  <c r="T62" i="8"/>
  <c r="S62" i="8"/>
  <c r="R62" i="8"/>
  <c r="T61" i="8"/>
  <c r="S61" i="8"/>
  <c r="R61" i="8"/>
  <c r="T60" i="8"/>
  <c r="S60" i="8"/>
  <c r="R60" i="8"/>
  <c r="T59" i="8"/>
  <c r="S59" i="8"/>
  <c r="R59" i="8"/>
  <c r="S58" i="8"/>
  <c r="R58" i="8"/>
  <c r="S57" i="8"/>
  <c r="R57" i="8"/>
  <c r="S56" i="8"/>
  <c r="R56" i="8"/>
  <c r="S55" i="8"/>
  <c r="R55" i="8"/>
  <c r="S54" i="8"/>
  <c r="R54" i="8"/>
  <c r="T53" i="8"/>
  <c r="S53" i="8"/>
  <c r="R53" i="8"/>
  <c r="T52" i="8"/>
  <c r="S52" i="8"/>
  <c r="R52" i="8"/>
  <c r="S51" i="8"/>
  <c r="R51" i="8"/>
  <c r="S50" i="8"/>
  <c r="R50" i="8"/>
  <c r="T49" i="8"/>
  <c r="S49" i="8"/>
  <c r="R49" i="8"/>
  <c r="S48" i="8"/>
  <c r="R48" i="8"/>
  <c r="T47" i="8"/>
  <c r="S47" i="8"/>
  <c r="R47" i="8"/>
  <c r="S46" i="8"/>
  <c r="R46" i="8"/>
  <c r="T45" i="8"/>
  <c r="S45" i="8"/>
  <c r="R45" i="8"/>
  <c r="S44" i="8"/>
  <c r="R44" i="8"/>
  <c r="M41" i="8"/>
  <c r="N41" i="8"/>
  <c r="T38" i="8"/>
  <c r="S38" i="8"/>
  <c r="R38"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T37" i="8"/>
  <c r="S37" i="8"/>
  <c r="R37" i="8"/>
  <c r="T36" i="8"/>
  <c r="S36" i="8"/>
  <c r="R36" i="8"/>
  <c r="T35" i="8"/>
  <c r="S35" i="8"/>
  <c r="R35" i="8"/>
  <c r="T34" i="8"/>
  <c r="S34" i="8"/>
  <c r="R34" i="8"/>
  <c r="T33" i="8"/>
  <c r="S33" i="8"/>
  <c r="R33" i="8"/>
  <c r="T32" i="8"/>
  <c r="S32" i="8"/>
  <c r="R32" i="8"/>
  <c r="T31" i="8"/>
  <c r="S31" i="8"/>
  <c r="R31" i="8"/>
  <c r="T30" i="8"/>
  <c r="S30" i="8"/>
  <c r="R30" i="8"/>
  <c r="T29" i="8"/>
  <c r="S29" i="8"/>
  <c r="R29" i="8"/>
  <c r="T28" i="8"/>
  <c r="S28" i="8"/>
  <c r="R28" i="8"/>
  <c r="T27" i="8"/>
  <c r="S27" i="8"/>
  <c r="R27" i="8"/>
  <c r="T26" i="8"/>
  <c r="S26" i="8"/>
  <c r="R26" i="8"/>
  <c r="T25" i="8"/>
  <c r="S25" i="8"/>
  <c r="R25" i="8"/>
  <c r="T24" i="8"/>
  <c r="S24" i="8"/>
  <c r="R24" i="8"/>
  <c r="S23" i="8"/>
  <c r="R23" i="8"/>
  <c r="S22" i="8"/>
  <c r="R22" i="8"/>
  <c r="S21" i="8"/>
  <c r="R21" i="8"/>
  <c r="S20" i="8"/>
  <c r="R20" i="8"/>
  <c r="S19" i="8"/>
  <c r="R19" i="8"/>
  <c r="S18" i="8"/>
  <c r="R18" i="8"/>
  <c r="S17" i="8"/>
  <c r="R17" i="8"/>
  <c r="T16" i="8"/>
  <c r="S16" i="8"/>
  <c r="R16" i="8"/>
  <c r="S15" i="8"/>
  <c r="R15" i="8"/>
  <c r="S14" i="8"/>
  <c r="R14" i="8"/>
  <c r="T13" i="8"/>
  <c r="S13" i="8"/>
  <c r="R13" i="8"/>
  <c r="S12" i="8"/>
  <c r="R12" i="8"/>
  <c r="S11" i="8"/>
  <c r="R11" i="8"/>
  <c r="S10" i="8"/>
  <c r="R10" i="8"/>
  <c r="S9" i="8"/>
  <c r="M6" i="8"/>
  <c r="O6" i="8"/>
  <c r="N6" i="8"/>
  <c r="G6" i="8"/>
  <c r="I6" i="8"/>
  <c r="H6" i="8"/>
  <c r="S165" i="6"/>
  <c r="H6" i="6"/>
  <c r="R165" i="6"/>
  <c r="A152" i="6"/>
  <c r="A153" i="6"/>
  <c r="A154" i="6"/>
  <c r="A155" i="6"/>
  <c r="A156" i="6"/>
  <c r="A157" i="6"/>
  <c r="A158" i="6"/>
  <c r="A159" i="6"/>
  <c r="A160" i="6"/>
  <c r="A161" i="6"/>
  <c r="A162" i="6"/>
  <c r="A163" i="6"/>
  <c r="A164" i="6"/>
  <c r="A165" i="6"/>
  <c r="S164" i="6"/>
  <c r="R164" i="6"/>
  <c r="S163" i="6"/>
  <c r="R163" i="6"/>
  <c r="S162" i="6"/>
  <c r="R162" i="6"/>
  <c r="S161" i="6"/>
  <c r="R161" i="6"/>
  <c r="S160" i="6"/>
  <c r="R160" i="6"/>
  <c r="S159" i="6"/>
  <c r="R159" i="6"/>
  <c r="S158" i="6"/>
  <c r="R158" i="6"/>
  <c r="S157" i="6"/>
  <c r="R157" i="6"/>
  <c r="S156" i="6"/>
  <c r="R156" i="6"/>
  <c r="S155" i="6"/>
  <c r="R155" i="6"/>
  <c r="S154" i="6"/>
  <c r="R154" i="6"/>
  <c r="S153" i="6"/>
  <c r="R153" i="6"/>
  <c r="S152" i="6"/>
  <c r="R152" i="6"/>
  <c r="S151" i="6"/>
  <c r="R151" i="6"/>
  <c r="S149" i="6"/>
  <c r="R149" i="6"/>
  <c r="A136" i="6"/>
  <c r="A137" i="6"/>
  <c r="A138" i="6"/>
  <c r="A139" i="6"/>
  <c r="A140" i="6"/>
  <c r="A141" i="6"/>
  <c r="A142" i="6"/>
  <c r="A143" i="6"/>
  <c r="A144" i="6"/>
  <c r="A145" i="6"/>
  <c r="A146" i="6"/>
  <c r="A147" i="6"/>
  <c r="A148" i="6"/>
  <c r="A149" i="6"/>
  <c r="S148" i="6"/>
  <c r="R148" i="6"/>
  <c r="S147" i="6"/>
  <c r="R147" i="6"/>
  <c r="S146" i="6"/>
  <c r="R146" i="6"/>
  <c r="S145" i="6"/>
  <c r="R145" i="6"/>
  <c r="S144" i="6"/>
  <c r="R144" i="6"/>
  <c r="S143" i="6"/>
  <c r="R143" i="6"/>
  <c r="S142" i="6"/>
  <c r="R142" i="6"/>
  <c r="S141" i="6"/>
  <c r="R141" i="6"/>
  <c r="S140" i="6"/>
  <c r="R140" i="6"/>
  <c r="S139" i="6"/>
  <c r="R139" i="6"/>
  <c r="S138" i="6"/>
  <c r="R138" i="6"/>
  <c r="S137" i="6"/>
  <c r="R137" i="6"/>
  <c r="S136" i="6"/>
  <c r="R136" i="6"/>
  <c r="S135" i="6"/>
  <c r="R135" i="6"/>
  <c r="S133" i="6"/>
  <c r="R133" i="6"/>
  <c r="A115" i="6"/>
  <c r="A116" i="6"/>
  <c r="A117" i="6"/>
  <c r="A118" i="6"/>
  <c r="A119" i="6"/>
  <c r="A120" i="6"/>
  <c r="A121" i="6"/>
  <c r="A122" i="6"/>
  <c r="A123" i="6"/>
  <c r="A124" i="6"/>
  <c r="A125" i="6"/>
  <c r="A126" i="6"/>
  <c r="A127" i="6"/>
  <c r="A128" i="6"/>
  <c r="A129" i="6"/>
  <c r="A130" i="6"/>
  <c r="A131" i="6"/>
  <c r="A132" i="6"/>
  <c r="A133" i="6"/>
  <c r="S132" i="6"/>
  <c r="R132" i="6"/>
  <c r="S131" i="6"/>
  <c r="R131" i="6"/>
  <c r="S130" i="6"/>
  <c r="R130" i="6"/>
  <c r="S129" i="6"/>
  <c r="R129" i="6"/>
  <c r="S128" i="6"/>
  <c r="R128" i="6"/>
  <c r="S127" i="6"/>
  <c r="R127" i="6"/>
  <c r="S126" i="6"/>
  <c r="R126" i="6"/>
  <c r="S125" i="6"/>
  <c r="R125" i="6"/>
  <c r="S124" i="6"/>
  <c r="R124" i="6"/>
  <c r="S123" i="6"/>
  <c r="R123" i="6"/>
  <c r="S122" i="6"/>
  <c r="R122" i="6"/>
  <c r="S121" i="6"/>
  <c r="R121" i="6"/>
  <c r="S120" i="6"/>
  <c r="R120" i="6"/>
  <c r="S119" i="6"/>
  <c r="R119" i="6"/>
  <c r="S118" i="6"/>
  <c r="R118" i="6"/>
  <c r="S117" i="6"/>
  <c r="R117" i="6"/>
  <c r="S116" i="6"/>
  <c r="R116" i="6"/>
  <c r="S115" i="6"/>
  <c r="R115" i="6"/>
  <c r="S114" i="6"/>
  <c r="R114" i="6"/>
  <c r="S108" i="6"/>
  <c r="R108"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S107" i="6"/>
  <c r="R107" i="6"/>
  <c r="S106" i="6"/>
  <c r="R106" i="6"/>
  <c r="S105" i="6"/>
  <c r="R105" i="6"/>
  <c r="S104" i="6"/>
  <c r="R104" i="6"/>
  <c r="S103" i="6"/>
  <c r="R103" i="6"/>
  <c r="S102" i="6"/>
  <c r="R102" i="6"/>
  <c r="S101" i="6"/>
  <c r="R101" i="6"/>
  <c r="S100" i="6"/>
  <c r="R100" i="6"/>
  <c r="S99" i="6"/>
  <c r="R99" i="6"/>
  <c r="S98" i="6"/>
  <c r="R98" i="6"/>
  <c r="S97" i="6"/>
  <c r="R97" i="6"/>
  <c r="S96" i="6"/>
  <c r="R96" i="6"/>
  <c r="S95" i="6"/>
  <c r="R95" i="6"/>
  <c r="S94" i="6"/>
  <c r="R94" i="6"/>
  <c r="S93" i="6"/>
  <c r="R93" i="6"/>
  <c r="S92" i="6"/>
  <c r="R92" i="6"/>
  <c r="S91" i="6"/>
  <c r="R91" i="6"/>
  <c r="S90" i="6"/>
  <c r="R90" i="6"/>
  <c r="S89" i="6"/>
  <c r="R89" i="6"/>
  <c r="S88" i="6"/>
  <c r="R88" i="6"/>
  <c r="S87" i="6"/>
  <c r="R87" i="6"/>
  <c r="S86" i="6"/>
  <c r="R86" i="6"/>
  <c r="S85" i="6"/>
  <c r="R85" i="6"/>
  <c r="S84" i="6"/>
  <c r="R84" i="6"/>
  <c r="S83" i="6"/>
  <c r="R83" i="6"/>
  <c r="S82" i="6"/>
  <c r="R82" i="6"/>
  <c r="S81" i="6"/>
  <c r="R81" i="6"/>
  <c r="S80" i="6"/>
  <c r="R80" i="6"/>
  <c r="S79" i="6"/>
  <c r="R79" i="6"/>
  <c r="T73" i="6"/>
  <c r="S73" i="6"/>
  <c r="R73"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T72" i="6"/>
  <c r="S72" i="6"/>
  <c r="R72" i="6"/>
  <c r="T71" i="6"/>
  <c r="S71" i="6"/>
  <c r="R71" i="6"/>
  <c r="T70" i="6"/>
  <c r="S70" i="6"/>
  <c r="R70" i="6"/>
  <c r="T69" i="6"/>
  <c r="S69" i="6"/>
  <c r="R69" i="6"/>
  <c r="T68" i="6"/>
  <c r="S68" i="6"/>
  <c r="R68" i="6"/>
  <c r="T67" i="6"/>
  <c r="S67" i="6"/>
  <c r="R67" i="6"/>
  <c r="T66" i="6"/>
  <c r="S66" i="6"/>
  <c r="R66" i="6"/>
  <c r="T65" i="6"/>
  <c r="S65" i="6"/>
  <c r="R65" i="6"/>
  <c r="T64" i="6"/>
  <c r="S64" i="6"/>
  <c r="R64" i="6"/>
  <c r="T63" i="6"/>
  <c r="S63" i="6"/>
  <c r="R63" i="6"/>
  <c r="T62" i="6"/>
  <c r="S62" i="6"/>
  <c r="R62" i="6"/>
  <c r="T61" i="6"/>
  <c r="S61" i="6"/>
  <c r="R61" i="6"/>
  <c r="T60" i="6"/>
  <c r="S60" i="6"/>
  <c r="R60" i="6"/>
  <c r="T59" i="6"/>
  <c r="S59" i="6"/>
  <c r="R59" i="6"/>
  <c r="T58" i="6"/>
  <c r="S58" i="6"/>
  <c r="R58" i="6"/>
  <c r="T57" i="6"/>
  <c r="S57" i="6"/>
  <c r="R57" i="6"/>
  <c r="T56" i="6"/>
  <c r="S56" i="6"/>
  <c r="R56" i="6"/>
  <c r="T55" i="6"/>
  <c r="S55" i="6"/>
  <c r="R55" i="6"/>
  <c r="T54" i="6"/>
  <c r="S54" i="6"/>
  <c r="R54" i="6"/>
  <c r="T53" i="6"/>
  <c r="S53" i="6"/>
  <c r="R53" i="6"/>
  <c r="T52" i="6"/>
  <c r="S52" i="6"/>
  <c r="R52" i="6"/>
  <c r="T51" i="6"/>
  <c r="S51" i="6"/>
  <c r="R51" i="6"/>
  <c r="T50" i="6"/>
  <c r="S50" i="6"/>
  <c r="R50" i="6"/>
  <c r="T49" i="6"/>
  <c r="S49" i="6"/>
  <c r="R49" i="6"/>
  <c r="S48" i="6"/>
  <c r="R48" i="6"/>
  <c r="S47" i="6"/>
  <c r="R47" i="6"/>
  <c r="S46" i="6"/>
  <c r="R46" i="6"/>
  <c r="S45" i="6"/>
  <c r="R45" i="6"/>
  <c r="S44" i="6"/>
  <c r="R44" i="6"/>
  <c r="I38" i="6"/>
  <c r="K38" i="6"/>
  <c r="T38" i="6"/>
  <c r="S38" i="6"/>
  <c r="R38" i="6"/>
  <c r="J38"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I37" i="6"/>
  <c r="K37" i="6"/>
  <c r="T37" i="6"/>
  <c r="S37" i="6"/>
  <c r="R37" i="6"/>
  <c r="J37" i="6"/>
  <c r="I36" i="6"/>
  <c r="K36" i="6"/>
  <c r="T36" i="6"/>
  <c r="S36" i="6"/>
  <c r="R36" i="6"/>
  <c r="J36" i="6"/>
  <c r="I35" i="6"/>
  <c r="K35" i="6"/>
  <c r="T35" i="6"/>
  <c r="S35" i="6"/>
  <c r="R35" i="6"/>
  <c r="J35" i="6"/>
  <c r="I34" i="6"/>
  <c r="K34" i="6"/>
  <c r="T34" i="6"/>
  <c r="S34" i="6"/>
  <c r="R34" i="6"/>
  <c r="J34" i="6"/>
  <c r="I33" i="6"/>
  <c r="K33" i="6"/>
  <c r="T33" i="6"/>
  <c r="S33" i="6"/>
  <c r="R33" i="6"/>
  <c r="J33" i="6"/>
  <c r="I32" i="6"/>
  <c r="K32" i="6"/>
  <c r="T32" i="6"/>
  <c r="S32" i="6"/>
  <c r="R32" i="6"/>
  <c r="J32" i="6"/>
  <c r="I31" i="6"/>
  <c r="K31" i="6"/>
  <c r="T31" i="6"/>
  <c r="S31" i="6"/>
  <c r="R31" i="6"/>
  <c r="J31" i="6"/>
  <c r="I30" i="6"/>
  <c r="K30" i="6"/>
  <c r="T30" i="6"/>
  <c r="S30" i="6"/>
  <c r="R30" i="6"/>
  <c r="J30" i="6"/>
  <c r="I29" i="6"/>
  <c r="K29" i="6"/>
  <c r="T29" i="6"/>
  <c r="S29" i="6"/>
  <c r="R29" i="6"/>
  <c r="J29" i="6"/>
  <c r="I28" i="6"/>
  <c r="K28" i="6"/>
  <c r="T28" i="6"/>
  <c r="S28" i="6"/>
  <c r="R28" i="6"/>
  <c r="J28" i="6"/>
  <c r="I27" i="6"/>
  <c r="K27" i="6"/>
  <c r="T27" i="6"/>
  <c r="S27" i="6"/>
  <c r="R27" i="6"/>
  <c r="J27" i="6"/>
  <c r="I26" i="6"/>
  <c r="K26" i="6"/>
  <c r="T26" i="6"/>
  <c r="S26" i="6"/>
  <c r="R26" i="6"/>
  <c r="J26" i="6"/>
  <c r="I25" i="6"/>
  <c r="K25" i="6"/>
  <c r="T25" i="6"/>
  <c r="S25" i="6"/>
  <c r="R25" i="6"/>
  <c r="J25" i="6"/>
  <c r="I24" i="6"/>
  <c r="K24" i="6"/>
  <c r="T24" i="6"/>
  <c r="S24" i="6"/>
  <c r="R24" i="6"/>
  <c r="J24" i="6"/>
  <c r="I23" i="6"/>
  <c r="K23" i="6"/>
  <c r="T23" i="6"/>
  <c r="S23" i="6"/>
  <c r="R23" i="6"/>
  <c r="J23" i="6"/>
  <c r="I22" i="6"/>
  <c r="K22" i="6"/>
  <c r="T22" i="6"/>
  <c r="S22" i="6"/>
  <c r="R22" i="6"/>
  <c r="J22" i="6"/>
  <c r="I21" i="6"/>
  <c r="K21" i="6"/>
  <c r="T21" i="6"/>
  <c r="S21" i="6"/>
  <c r="R21" i="6"/>
  <c r="J21" i="6"/>
  <c r="I20" i="6"/>
  <c r="K20" i="6"/>
  <c r="T20" i="6"/>
  <c r="S20" i="6"/>
  <c r="R20" i="6"/>
  <c r="J20" i="6"/>
  <c r="I19" i="6"/>
  <c r="K19" i="6"/>
  <c r="T19" i="6"/>
  <c r="S19" i="6"/>
  <c r="R19" i="6"/>
  <c r="J19" i="6"/>
  <c r="I18" i="6"/>
  <c r="K18" i="6"/>
  <c r="T18" i="6"/>
  <c r="S18" i="6"/>
  <c r="R18" i="6"/>
  <c r="J18" i="6"/>
  <c r="I17" i="6"/>
  <c r="K17" i="6"/>
  <c r="T17" i="6"/>
  <c r="S17" i="6"/>
  <c r="R17" i="6"/>
  <c r="J17" i="6"/>
  <c r="I16" i="6"/>
  <c r="K16" i="6"/>
  <c r="T16" i="6"/>
  <c r="S16" i="6"/>
  <c r="R16" i="6"/>
  <c r="J16" i="6"/>
  <c r="I15" i="6"/>
  <c r="K15" i="6"/>
  <c r="T15" i="6"/>
  <c r="S15" i="6"/>
  <c r="R15" i="6"/>
  <c r="J15" i="6"/>
  <c r="I14" i="6"/>
  <c r="K14" i="6"/>
  <c r="T14" i="6"/>
  <c r="S14" i="6"/>
  <c r="R14" i="6"/>
  <c r="J14" i="6"/>
  <c r="I13" i="6"/>
  <c r="K13" i="6"/>
  <c r="T13" i="6"/>
  <c r="S13" i="6"/>
  <c r="R13" i="6"/>
  <c r="J13" i="6"/>
  <c r="I12" i="6"/>
  <c r="K12" i="6"/>
  <c r="T12" i="6"/>
  <c r="S12" i="6"/>
  <c r="R12" i="6"/>
  <c r="J12" i="6"/>
  <c r="I11" i="6"/>
  <c r="K11" i="6"/>
  <c r="T11" i="6"/>
  <c r="S11" i="6"/>
  <c r="R11" i="6"/>
  <c r="J11" i="6"/>
  <c r="I10" i="6"/>
  <c r="K10" i="6"/>
  <c r="T10" i="6"/>
  <c r="S10" i="6"/>
  <c r="R10" i="6"/>
  <c r="J10" i="6"/>
  <c r="I9" i="6"/>
  <c r="K9" i="6"/>
  <c r="T9" i="6"/>
  <c r="S9" i="6"/>
  <c r="R9" i="6"/>
  <c r="J9" i="6"/>
  <c r="O6" i="6"/>
  <c r="S165" i="5"/>
  <c r="R165" i="5"/>
  <c r="P165" i="5"/>
  <c r="J165" i="5"/>
  <c r="A152" i="5"/>
  <c r="A153" i="5"/>
  <c r="A154" i="5"/>
  <c r="A155" i="5"/>
  <c r="A156" i="5"/>
  <c r="A157" i="5"/>
  <c r="A158" i="5"/>
  <c r="A159" i="5"/>
  <c r="A160" i="5"/>
  <c r="A161" i="5"/>
  <c r="A162" i="5"/>
  <c r="A163" i="5"/>
  <c r="A164" i="5"/>
  <c r="A165" i="5"/>
  <c r="S164" i="5"/>
  <c r="R164" i="5"/>
  <c r="P164" i="5"/>
  <c r="J164" i="5"/>
  <c r="S163" i="5"/>
  <c r="R163" i="5"/>
  <c r="P163" i="5"/>
  <c r="J163" i="5"/>
  <c r="S162" i="5"/>
  <c r="R162" i="5"/>
  <c r="P162" i="5"/>
  <c r="J162" i="5"/>
  <c r="S161" i="5"/>
  <c r="R161" i="5"/>
  <c r="P161" i="5"/>
  <c r="J161" i="5"/>
  <c r="S160" i="5"/>
  <c r="R160" i="5"/>
  <c r="P160" i="5"/>
  <c r="J160" i="5"/>
  <c r="S159" i="5"/>
  <c r="R159" i="5"/>
  <c r="P159" i="5"/>
  <c r="J159" i="5"/>
  <c r="S158" i="5"/>
  <c r="R158" i="5"/>
  <c r="P158" i="5"/>
  <c r="J158" i="5"/>
  <c r="S157" i="5"/>
  <c r="R157" i="5"/>
  <c r="P157" i="5"/>
  <c r="J157" i="5"/>
  <c r="S156" i="5"/>
  <c r="R156" i="5"/>
  <c r="P156" i="5"/>
  <c r="J156" i="5"/>
  <c r="S155" i="5"/>
  <c r="R155" i="5"/>
  <c r="P155" i="5"/>
  <c r="J155" i="5"/>
  <c r="S154" i="5"/>
  <c r="R154" i="5"/>
  <c r="P154" i="5"/>
  <c r="J154" i="5"/>
  <c r="S153" i="5"/>
  <c r="R153" i="5"/>
  <c r="P153" i="5"/>
  <c r="J153" i="5"/>
  <c r="S152" i="5"/>
  <c r="R152" i="5"/>
  <c r="P152" i="5"/>
  <c r="J152" i="5"/>
  <c r="S151" i="5"/>
  <c r="R151" i="5"/>
  <c r="P151" i="5"/>
  <c r="J151" i="5"/>
  <c r="S149" i="5"/>
  <c r="R149" i="5"/>
  <c r="P149" i="5"/>
  <c r="J149" i="5"/>
  <c r="A136" i="5"/>
  <c r="A137" i="5"/>
  <c r="A138" i="5"/>
  <c r="A139" i="5"/>
  <c r="A140" i="5"/>
  <c r="A141" i="5"/>
  <c r="A142" i="5"/>
  <c r="A143" i="5"/>
  <c r="A144" i="5"/>
  <c r="A145" i="5"/>
  <c r="A146" i="5"/>
  <c r="A147" i="5"/>
  <c r="A148" i="5"/>
  <c r="A149" i="5"/>
  <c r="S148" i="5"/>
  <c r="R148" i="5"/>
  <c r="P148" i="5"/>
  <c r="J148" i="5"/>
  <c r="S147" i="5"/>
  <c r="R147" i="5"/>
  <c r="P147" i="5"/>
  <c r="J147" i="5"/>
  <c r="S146" i="5"/>
  <c r="R146" i="5"/>
  <c r="P146" i="5"/>
  <c r="J146" i="5"/>
  <c r="S145" i="5"/>
  <c r="R145" i="5"/>
  <c r="P145" i="5"/>
  <c r="J145" i="5"/>
  <c r="S144" i="5"/>
  <c r="R144" i="5"/>
  <c r="P144" i="5"/>
  <c r="J144" i="5"/>
  <c r="S143" i="5"/>
  <c r="R143" i="5"/>
  <c r="P143" i="5"/>
  <c r="J143" i="5"/>
  <c r="S142" i="5"/>
  <c r="R142" i="5"/>
  <c r="P142" i="5"/>
  <c r="J142" i="5"/>
  <c r="S141" i="5"/>
  <c r="R141" i="5"/>
  <c r="P141" i="5"/>
  <c r="J141" i="5"/>
  <c r="S140" i="5"/>
  <c r="R140" i="5"/>
  <c r="P140" i="5"/>
  <c r="J140" i="5"/>
  <c r="S139" i="5"/>
  <c r="R139" i="5"/>
  <c r="P139" i="5"/>
  <c r="J139" i="5"/>
  <c r="S138" i="5"/>
  <c r="R138" i="5"/>
  <c r="P138" i="5"/>
  <c r="J138" i="5"/>
  <c r="S137" i="5"/>
  <c r="R137" i="5"/>
  <c r="P137" i="5"/>
  <c r="J137" i="5"/>
  <c r="S136" i="5"/>
  <c r="R136" i="5"/>
  <c r="P136" i="5"/>
  <c r="J136" i="5"/>
  <c r="S135" i="5"/>
  <c r="R135" i="5"/>
  <c r="P135" i="5"/>
  <c r="J135" i="5"/>
  <c r="S133" i="5"/>
  <c r="R133" i="5"/>
  <c r="P133" i="5"/>
  <c r="J133" i="5"/>
  <c r="A115" i="5"/>
  <c r="A116" i="5"/>
  <c r="A117" i="5"/>
  <c r="A118" i="5"/>
  <c r="A119" i="5"/>
  <c r="A120" i="5"/>
  <c r="A121" i="5"/>
  <c r="A122" i="5"/>
  <c r="A123" i="5"/>
  <c r="A124" i="5"/>
  <c r="A125" i="5"/>
  <c r="A126" i="5"/>
  <c r="A127" i="5"/>
  <c r="A128" i="5"/>
  <c r="A129" i="5"/>
  <c r="A130" i="5"/>
  <c r="A131" i="5"/>
  <c r="A132" i="5"/>
  <c r="A133" i="5"/>
  <c r="S132" i="5"/>
  <c r="R132" i="5"/>
  <c r="P132" i="5"/>
  <c r="J132" i="5"/>
  <c r="S131" i="5"/>
  <c r="R131" i="5"/>
  <c r="P131" i="5"/>
  <c r="J131" i="5"/>
  <c r="S130" i="5"/>
  <c r="R130" i="5"/>
  <c r="P130" i="5"/>
  <c r="J130" i="5"/>
  <c r="S129" i="5"/>
  <c r="R129" i="5"/>
  <c r="P129" i="5"/>
  <c r="J129" i="5"/>
  <c r="S128" i="5"/>
  <c r="R128" i="5"/>
  <c r="P128" i="5"/>
  <c r="J128" i="5"/>
  <c r="S127" i="5"/>
  <c r="R127" i="5"/>
  <c r="P127" i="5"/>
  <c r="J127" i="5"/>
  <c r="S126" i="5"/>
  <c r="R126" i="5"/>
  <c r="P126" i="5"/>
  <c r="J126" i="5"/>
  <c r="S125" i="5"/>
  <c r="R125" i="5"/>
  <c r="P125" i="5"/>
  <c r="J125" i="5"/>
  <c r="S124" i="5"/>
  <c r="R124" i="5"/>
  <c r="P124" i="5"/>
  <c r="J124" i="5"/>
  <c r="S123" i="5"/>
  <c r="R123" i="5"/>
  <c r="P123" i="5"/>
  <c r="J123" i="5"/>
  <c r="S122" i="5"/>
  <c r="R122" i="5"/>
  <c r="P122" i="5"/>
  <c r="J122" i="5"/>
  <c r="S121" i="5"/>
  <c r="R121" i="5"/>
  <c r="P121" i="5"/>
  <c r="J121" i="5"/>
  <c r="S120" i="5"/>
  <c r="R120" i="5"/>
  <c r="P120" i="5"/>
  <c r="J120" i="5"/>
  <c r="S119" i="5"/>
  <c r="R119" i="5"/>
  <c r="P119" i="5"/>
  <c r="J119" i="5"/>
  <c r="S118" i="5"/>
  <c r="R118" i="5"/>
  <c r="P118" i="5"/>
  <c r="J118" i="5"/>
  <c r="S117" i="5"/>
  <c r="R117" i="5"/>
  <c r="P117" i="5"/>
  <c r="J117" i="5"/>
  <c r="S116" i="5"/>
  <c r="R116" i="5"/>
  <c r="P116" i="5"/>
  <c r="J116" i="5"/>
  <c r="S115" i="5"/>
  <c r="R115" i="5"/>
  <c r="P115" i="5"/>
  <c r="J115" i="5"/>
  <c r="S114" i="5"/>
  <c r="R114" i="5"/>
  <c r="P114" i="5"/>
  <c r="J114" i="5"/>
  <c r="M111" i="5"/>
  <c r="N111" i="5"/>
  <c r="G111" i="5"/>
  <c r="S108" i="5"/>
  <c r="R108" i="5"/>
  <c r="P108" i="5"/>
  <c r="J108"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S107" i="5"/>
  <c r="R107" i="5"/>
  <c r="P107" i="5"/>
  <c r="J107" i="5"/>
  <c r="S106" i="5"/>
  <c r="R106" i="5"/>
  <c r="P106" i="5"/>
  <c r="J106" i="5"/>
  <c r="S105" i="5"/>
  <c r="R105" i="5"/>
  <c r="P105" i="5"/>
  <c r="J105" i="5"/>
  <c r="S104" i="5"/>
  <c r="R104" i="5"/>
  <c r="P104" i="5"/>
  <c r="J104" i="5"/>
  <c r="S103" i="5"/>
  <c r="R103" i="5"/>
  <c r="P103" i="5"/>
  <c r="J103" i="5"/>
  <c r="S102" i="5"/>
  <c r="R102" i="5"/>
  <c r="P102" i="5"/>
  <c r="J102" i="5"/>
  <c r="S101" i="5"/>
  <c r="R101" i="5"/>
  <c r="P101" i="5"/>
  <c r="J101" i="5"/>
  <c r="S100" i="5"/>
  <c r="R100" i="5"/>
  <c r="P100" i="5"/>
  <c r="J100" i="5"/>
  <c r="S99" i="5"/>
  <c r="R99" i="5"/>
  <c r="P99" i="5"/>
  <c r="J99" i="5"/>
  <c r="S98" i="5"/>
  <c r="R98" i="5"/>
  <c r="P98" i="5"/>
  <c r="J98" i="5"/>
  <c r="S97" i="5"/>
  <c r="R97" i="5"/>
  <c r="P97" i="5"/>
  <c r="J97" i="5"/>
  <c r="S96" i="5"/>
  <c r="R96" i="5"/>
  <c r="P96" i="5"/>
  <c r="J96" i="5"/>
  <c r="S95" i="5"/>
  <c r="R95" i="5"/>
  <c r="P95" i="5"/>
  <c r="J95" i="5"/>
  <c r="S94" i="5"/>
  <c r="R94" i="5"/>
  <c r="P94" i="5"/>
  <c r="J94" i="5"/>
  <c r="S93" i="5"/>
  <c r="R93" i="5"/>
  <c r="P93" i="5"/>
  <c r="J93" i="5"/>
  <c r="S92" i="5"/>
  <c r="R92" i="5"/>
  <c r="P92" i="5"/>
  <c r="J92" i="5"/>
  <c r="S91" i="5"/>
  <c r="R91" i="5"/>
  <c r="P91" i="5"/>
  <c r="J91" i="5"/>
  <c r="S90" i="5"/>
  <c r="R90" i="5"/>
  <c r="P90" i="5"/>
  <c r="J90" i="5"/>
  <c r="S89" i="5"/>
  <c r="R89" i="5"/>
  <c r="P89" i="5"/>
  <c r="J89" i="5"/>
  <c r="S88" i="5"/>
  <c r="R88" i="5"/>
  <c r="P88" i="5"/>
  <c r="J88" i="5"/>
  <c r="S87" i="5"/>
  <c r="R87" i="5"/>
  <c r="P87" i="5"/>
  <c r="J87" i="5"/>
  <c r="S86" i="5"/>
  <c r="R86" i="5"/>
  <c r="P86" i="5"/>
  <c r="J86" i="5"/>
  <c r="S85" i="5"/>
  <c r="R85" i="5"/>
  <c r="P85" i="5"/>
  <c r="J85" i="5"/>
  <c r="S84" i="5"/>
  <c r="R84" i="5"/>
  <c r="P84" i="5"/>
  <c r="J84" i="5"/>
  <c r="S83" i="5"/>
  <c r="R83" i="5"/>
  <c r="P83" i="5"/>
  <c r="J83" i="5"/>
  <c r="S82" i="5"/>
  <c r="R82" i="5"/>
  <c r="P82" i="5"/>
  <c r="J82" i="5"/>
  <c r="S81" i="5"/>
  <c r="P81" i="5"/>
  <c r="J81" i="5"/>
  <c r="S80" i="5"/>
  <c r="R80" i="5"/>
  <c r="P80" i="5"/>
  <c r="J80" i="5"/>
  <c r="S79" i="5"/>
  <c r="R79" i="5"/>
  <c r="P79" i="5"/>
  <c r="J79" i="5"/>
  <c r="T73" i="5"/>
  <c r="S73" i="5"/>
  <c r="R73" i="5"/>
  <c r="P73" i="5"/>
  <c r="J73"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T72" i="5"/>
  <c r="S72" i="5"/>
  <c r="R72" i="5"/>
  <c r="P72" i="5"/>
  <c r="J72" i="5"/>
  <c r="T71" i="5"/>
  <c r="S71" i="5"/>
  <c r="R71" i="5"/>
  <c r="P71" i="5"/>
  <c r="J71" i="5"/>
  <c r="T70" i="5"/>
  <c r="S70" i="5"/>
  <c r="R70" i="5"/>
  <c r="P70" i="5"/>
  <c r="J70" i="5"/>
  <c r="T69" i="5"/>
  <c r="S69" i="5"/>
  <c r="R69" i="5"/>
  <c r="P69" i="5"/>
  <c r="J69" i="5"/>
  <c r="T68" i="5"/>
  <c r="S68" i="5"/>
  <c r="R68" i="5"/>
  <c r="P68" i="5"/>
  <c r="J68" i="5"/>
  <c r="T67" i="5"/>
  <c r="S67" i="5"/>
  <c r="R67" i="5"/>
  <c r="P67" i="5"/>
  <c r="J67" i="5"/>
  <c r="T66" i="5"/>
  <c r="S66" i="5"/>
  <c r="R66" i="5"/>
  <c r="P66" i="5"/>
  <c r="J66" i="5"/>
  <c r="T65" i="5"/>
  <c r="S65" i="5"/>
  <c r="R65" i="5"/>
  <c r="P65" i="5"/>
  <c r="J65" i="5"/>
  <c r="T64" i="5"/>
  <c r="S64" i="5"/>
  <c r="R64" i="5"/>
  <c r="P64" i="5"/>
  <c r="J64" i="5"/>
  <c r="T63" i="5"/>
  <c r="S63" i="5"/>
  <c r="R63" i="5"/>
  <c r="P63" i="5"/>
  <c r="J63" i="5"/>
  <c r="T62" i="5"/>
  <c r="S62" i="5"/>
  <c r="R62" i="5"/>
  <c r="P62" i="5"/>
  <c r="J62" i="5"/>
  <c r="T61" i="5"/>
  <c r="S61" i="5"/>
  <c r="R61" i="5"/>
  <c r="P61" i="5"/>
  <c r="J61" i="5"/>
  <c r="T60" i="5"/>
  <c r="S60" i="5"/>
  <c r="R60" i="5"/>
  <c r="P60" i="5"/>
  <c r="J60" i="5"/>
  <c r="T59" i="5"/>
  <c r="S59" i="5"/>
  <c r="R59" i="5"/>
  <c r="P59" i="5"/>
  <c r="J59" i="5"/>
  <c r="T58" i="5"/>
  <c r="S58" i="5"/>
  <c r="R58" i="5"/>
  <c r="P58" i="5"/>
  <c r="J58" i="5"/>
  <c r="T57" i="5"/>
  <c r="S57" i="5"/>
  <c r="R57" i="5"/>
  <c r="P57" i="5"/>
  <c r="J57" i="5"/>
  <c r="T56" i="5"/>
  <c r="S56" i="5"/>
  <c r="R56" i="5"/>
  <c r="P56" i="5"/>
  <c r="J56" i="5"/>
  <c r="T55" i="5"/>
  <c r="S55" i="5"/>
  <c r="R55" i="5"/>
  <c r="P55" i="5"/>
  <c r="J55" i="5"/>
  <c r="T54" i="5"/>
  <c r="S54" i="5"/>
  <c r="R54" i="5"/>
  <c r="P54" i="5"/>
  <c r="J54" i="5"/>
  <c r="T53" i="5"/>
  <c r="S53" i="5"/>
  <c r="R53" i="5"/>
  <c r="P53" i="5"/>
  <c r="J53" i="5"/>
  <c r="T52" i="5"/>
  <c r="S52" i="5"/>
  <c r="R52" i="5"/>
  <c r="P52" i="5"/>
  <c r="J52" i="5"/>
  <c r="T51" i="5"/>
  <c r="S51" i="5"/>
  <c r="R51" i="5"/>
  <c r="P51" i="5"/>
  <c r="J51" i="5"/>
  <c r="T50" i="5"/>
  <c r="S50" i="5"/>
  <c r="R50" i="5"/>
  <c r="P50" i="5"/>
  <c r="J50" i="5"/>
  <c r="T49" i="5"/>
  <c r="S49" i="5"/>
  <c r="R49" i="5"/>
  <c r="P49" i="5"/>
  <c r="J49" i="5"/>
  <c r="T48" i="5"/>
  <c r="S48" i="5"/>
  <c r="R48" i="5"/>
  <c r="P48" i="5"/>
  <c r="J48" i="5"/>
  <c r="T47" i="5"/>
  <c r="S47" i="5"/>
  <c r="R47" i="5"/>
  <c r="P47" i="5"/>
  <c r="J47" i="5"/>
  <c r="T46" i="5"/>
  <c r="S46" i="5"/>
  <c r="R46" i="5"/>
  <c r="P46" i="5"/>
  <c r="J46" i="5"/>
  <c r="T45" i="5"/>
  <c r="S45" i="5"/>
  <c r="R45" i="5"/>
  <c r="P45" i="5"/>
  <c r="J45" i="5"/>
  <c r="T44" i="5"/>
  <c r="S44" i="5"/>
  <c r="R44" i="5"/>
  <c r="P44" i="5"/>
  <c r="J44" i="5"/>
  <c r="M41" i="5"/>
  <c r="N41" i="5"/>
  <c r="G41" i="5"/>
  <c r="H41" i="5"/>
  <c r="I38" i="5"/>
  <c r="K38" i="5"/>
  <c r="Q38" i="5"/>
  <c r="T38" i="5"/>
  <c r="S38" i="5"/>
  <c r="R38" i="5"/>
  <c r="P38" i="5"/>
  <c r="J38"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I37" i="5"/>
  <c r="Q37" i="5"/>
  <c r="T37" i="5"/>
  <c r="S37" i="5"/>
  <c r="R37" i="5"/>
  <c r="P37" i="5"/>
  <c r="J37" i="5"/>
  <c r="I36" i="5"/>
  <c r="K36" i="5"/>
  <c r="Q36" i="5"/>
  <c r="T36" i="5"/>
  <c r="S36" i="5"/>
  <c r="R36" i="5"/>
  <c r="P36" i="5"/>
  <c r="J36" i="5"/>
  <c r="I35" i="5"/>
  <c r="K35" i="5"/>
  <c r="Q35" i="5"/>
  <c r="T35" i="5"/>
  <c r="S35" i="5"/>
  <c r="R35" i="5"/>
  <c r="P35" i="5"/>
  <c r="J35" i="5"/>
  <c r="I34" i="5"/>
  <c r="K34" i="5"/>
  <c r="Q34" i="5"/>
  <c r="T34" i="5"/>
  <c r="S34" i="5"/>
  <c r="R34" i="5"/>
  <c r="P34" i="5"/>
  <c r="J34" i="5"/>
  <c r="I33" i="5"/>
  <c r="K33" i="5"/>
  <c r="Q33" i="5"/>
  <c r="T33" i="5"/>
  <c r="S33" i="5"/>
  <c r="R33" i="5"/>
  <c r="P33" i="5"/>
  <c r="J33" i="5"/>
  <c r="I32" i="5"/>
  <c r="K32" i="5"/>
  <c r="Q32" i="5"/>
  <c r="T32" i="5"/>
  <c r="S32" i="5"/>
  <c r="R32" i="5"/>
  <c r="P32" i="5"/>
  <c r="J32" i="5"/>
  <c r="I31" i="5"/>
  <c r="K31" i="5"/>
  <c r="Q31" i="5"/>
  <c r="T31" i="5"/>
  <c r="S31" i="5"/>
  <c r="R31" i="5"/>
  <c r="P31" i="5"/>
  <c r="J31" i="5"/>
  <c r="I30" i="5"/>
  <c r="K30" i="5"/>
  <c r="Q30" i="5"/>
  <c r="T30" i="5"/>
  <c r="S30" i="5"/>
  <c r="R30" i="5"/>
  <c r="P30" i="5"/>
  <c r="J30" i="5"/>
  <c r="I29" i="5"/>
  <c r="K29" i="5"/>
  <c r="Q29" i="5"/>
  <c r="T29" i="5"/>
  <c r="S29" i="5"/>
  <c r="R29" i="5"/>
  <c r="P29" i="5"/>
  <c r="J29" i="5"/>
  <c r="I28" i="5"/>
  <c r="K28" i="5"/>
  <c r="Q28" i="5"/>
  <c r="T28" i="5"/>
  <c r="S28" i="5"/>
  <c r="R28" i="5"/>
  <c r="P28" i="5"/>
  <c r="J28" i="5"/>
  <c r="I27" i="5"/>
  <c r="K27" i="5"/>
  <c r="Q27" i="5"/>
  <c r="T27" i="5"/>
  <c r="S27" i="5"/>
  <c r="R27" i="5"/>
  <c r="P27" i="5"/>
  <c r="J27" i="5"/>
  <c r="I26" i="5"/>
  <c r="K26" i="5"/>
  <c r="Q26" i="5"/>
  <c r="T26" i="5"/>
  <c r="S26" i="5"/>
  <c r="R26" i="5"/>
  <c r="P26" i="5"/>
  <c r="J26" i="5"/>
  <c r="I25" i="5"/>
  <c r="K25" i="5"/>
  <c r="Q25" i="5"/>
  <c r="T25" i="5"/>
  <c r="S25" i="5"/>
  <c r="R25" i="5"/>
  <c r="P25" i="5"/>
  <c r="J25" i="5"/>
  <c r="I24" i="5"/>
  <c r="K24" i="5"/>
  <c r="Q24" i="5"/>
  <c r="T24" i="5"/>
  <c r="S24" i="5"/>
  <c r="R24" i="5"/>
  <c r="P24" i="5"/>
  <c r="J24" i="5"/>
  <c r="I23" i="5"/>
  <c r="K23" i="5"/>
  <c r="Q23" i="5"/>
  <c r="T23" i="5"/>
  <c r="S23" i="5"/>
  <c r="R23" i="5"/>
  <c r="P23" i="5"/>
  <c r="J23" i="5"/>
  <c r="I22" i="5"/>
  <c r="K22" i="5"/>
  <c r="Q22" i="5"/>
  <c r="T22" i="5"/>
  <c r="S22" i="5"/>
  <c r="R22" i="5"/>
  <c r="P22" i="5"/>
  <c r="J22" i="5"/>
  <c r="I21" i="5"/>
  <c r="K21" i="5"/>
  <c r="Q21" i="5"/>
  <c r="T21" i="5"/>
  <c r="S21" i="5"/>
  <c r="R21" i="5"/>
  <c r="P21" i="5"/>
  <c r="J21" i="5"/>
  <c r="I20" i="5"/>
  <c r="K20" i="5"/>
  <c r="Q20" i="5"/>
  <c r="T20" i="5"/>
  <c r="S20" i="5"/>
  <c r="R20" i="5"/>
  <c r="P20" i="5"/>
  <c r="J20" i="5"/>
  <c r="I19" i="5"/>
  <c r="K19" i="5"/>
  <c r="Q19" i="5"/>
  <c r="T19" i="5"/>
  <c r="S19" i="5"/>
  <c r="R19" i="5"/>
  <c r="P19" i="5"/>
  <c r="J19" i="5"/>
  <c r="I18" i="5"/>
  <c r="K18" i="5"/>
  <c r="Q18" i="5"/>
  <c r="T18" i="5"/>
  <c r="S18" i="5"/>
  <c r="R18" i="5"/>
  <c r="P18" i="5"/>
  <c r="J18" i="5"/>
  <c r="Q17" i="5"/>
  <c r="S17" i="5"/>
  <c r="R17" i="5"/>
  <c r="P17" i="5"/>
  <c r="J17" i="5"/>
  <c r="I16" i="5"/>
  <c r="K16" i="5"/>
  <c r="Q16" i="5"/>
  <c r="T16" i="5"/>
  <c r="S16" i="5"/>
  <c r="R16" i="5"/>
  <c r="P16" i="5"/>
  <c r="J16" i="5"/>
  <c r="I15" i="5"/>
  <c r="K15" i="5"/>
  <c r="Q15" i="5"/>
  <c r="T15" i="5"/>
  <c r="S15" i="5"/>
  <c r="R15" i="5"/>
  <c r="P15" i="5"/>
  <c r="J15" i="5"/>
  <c r="I14" i="5"/>
  <c r="K14" i="5"/>
  <c r="Q14" i="5"/>
  <c r="T14" i="5"/>
  <c r="S14" i="5"/>
  <c r="R14" i="5"/>
  <c r="P14" i="5"/>
  <c r="J14" i="5"/>
  <c r="I13" i="5"/>
  <c r="K13" i="5"/>
  <c r="Q13" i="5"/>
  <c r="T13" i="5"/>
  <c r="S13" i="5"/>
  <c r="R13" i="5"/>
  <c r="P13" i="5"/>
  <c r="J13" i="5"/>
  <c r="I12" i="5"/>
  <c r="K12" i="5"/>
  <c r="Q12" i="5"/>
  <c r="T12" i="5"/>
  <c r="S12" i="5"/>
  <c r="R12" i="5"/>
  <c r="P12" i="5"/>
  <c r="J12" i="5"/>
  <c r="I11" i="5"/>
  <c r="K11" i="5"/>
  <c r="Q11" i="5"/>
  <c r="T11" i="5"/>
  <c r="S11" i="5"/>
  <c r="R11" i="5"/>
  <c r="P11" i="5"/>
  <c r="J11" i="5"/>
  <c r="I10" i="5"/>
  <c r="K10" i="5"/>
  <c r="Q10" i="5"/>
  <c r="T10" i="5"/>
  <c r="S10" i="5"/>
  <c r="R10" i="5"/>
  <c r="P10" i="5"/>
  <c r="J10" i="5"/>
  <c r="Q9" i="5"/>
  <c r="T9" i="5"/>
  <c r="S9" i="5"/>
  <c r="R9" i="5"/>
  <c r="P9" i="5"/>
  <c r="J9" i="5"/>
  <c r="O6" i="5"/>
  <c r="I6" i="5"/>
  <c r="S165" i="3"/>
  <c r="H6" i="3"/>
  <c r="R165" i="3"/>
  <c r="A152" i="3"/>
  <c r="A153" i="3"/>
  <c r="A154" i="3"/>
  <c r="A155" i="3"/>
  <c r="A156" i="3"/>
  <c r="A157" i="3"/>
  <c r="A158" i="3"/>
  <c r="A159" i="3"/>
  <c r="A160" i="3"/>
  <c r="A161" i="3"/>
  <c r="A162" i="3"/>
  <c r="A163" i="3"/>
  <c r="A164" i="3"/>
  <c r="A165" i="3"/>
  <c r="S164" i="3"/>
  <c r="R164" i="3"/>
  <c r="S163" i="3"/>
  <c r="R163" i="3"/>
  <c r="S162" i="3"/>
  <c r="R162" i="3"/>
  <c r="S161" i="3"/>
  <c r="R161" i="3"/>
  <c r="S160" i="3"/>
  <c r="R160" i="3"/>
  <c r="S159" i="3"/>
  <c r="R159" i="3"/>
  <c r="S158" i="3"/>
  <c r="R158" i="3"/>
  <c r="S157" i="3"/>
  <c r="R157" i="3"/>
  <c r="S156" i="3"/>
  <c r="R156" i="3"/>
  <c r="S155" i="3"/>
  <c r="R155" i="3"/>
  <c r="S154" i="3"/>
  <c r="R154" i="3"/>
  <c r="S153" i="3"/>
  <c r="R153" i="3"/>
  <c r="S152" i="3"/>
  <c r="R152" i="3"/>
  <c r="S151" i="3"/>
  <c r="R151" i="3"/>
  <c r="S136" i="3"/>
  <c r="S137" i="3"/>
  <c r="S138" i="3"/>
  <c r="S139" i="3"/>
  <c r="S140" i="3"/>
  <c r="S141" i="3"/>
  <c r="S142" i="3"/>
  <c r="R136" i="3"/>
  <c r="R137" i="3"/>
  <c r="R138" i="3"/>
  <c r="R139" i="3"/>
  <c r="R140" i="3"/>
  <c r="R141" i="3"/>
  <c r="R142" i="3"/>
  <c r="A136" i="3"/>
  <c r="A137" i="3"/>
  <c r="A138" i="3"/>
  <c r="A139" i="3"/>
  <c r="A140" i="3"/>
  <c r="A141" i="3"/>
  <c r="A142" i="3"/>
  <c r="A143" i="3"/>
  <c r="A144" i="3"/>
  <c r="A145" i="3"/>
  <c r="A146" i="3"/>
  <c r="A147" i="3"/>
  <c r="A148" i="3"/>
  <c r="A149" i="3"/>
  <c r="S149" i="3"/>
  <c r="R149" i="3"/>
  <c r="A115" i="3"/>
  <c r="A116" i="3"/>
  <c r="A117" i="3"/>
  <c r="A118" i="3"/>
  <c r="A119" i="3"/>
  <c r="A120" i="3"/>
  <c r="A121" i="3"/>
  <c r="A122" i="3"/>
  <c r="A123" i="3"/>
  <c r="A124" i="3"/>
  <c r="A125" i="3"/>
  <c r="A126" i="3"/>
  <c r="A127" i="3"/>
  <c r="A128" i="3"/>
  <c r="A129" i="3"/>
  <c r="A130" i="3"/>
  <c r="A131" i="3"/>
  <c r="A132" i="3"/>
  <c r="A133" i="3"/>
  <c r="S148" i="3"/>
  <c r="R148" i="3"/>
  <c r="S147" i="3"/>
  <c r="R147" i="3"/>
  <c r="S146" i="3"/>
  <c r="R146" i="3"/>
  <c r="S145" i="3"/>
  <c r="R145" i="3"/>
  <c r="S144" i="3"/>
  <c r="R144" i="3"/>
  <c r="S143" i="3"/>
  <c r="R143" i="3"/>
  <c r="S135" i="3"/>
  <c r="R135" i="3"/>
  <c r="S133" i="3"/>
  <c r="R133" i="3"/>
  <c r="S132" i="3"/>
  <c r="R132" i="3"/>
  <c r="S131" i="3"/>
  <c r="R131" i="3"/>
  <c r="S130" i="3"/>
  <c r="R130" i="3"/>
  <c r="S129" i="3"/>
  <c r="R129" i="3"/>
  <c r="S128" i="3"/>
  <c r="R128" i="3"/>
  <c r="S127" i="3"/>
  <c r="R127" i="3"/>
  <c r="S126" i="3"/>
  <c r="R126" i="3"/>
  <c r="S125" i="3"/>
  <c r="R125" i="3"/>
  <c r="S124" i="3"/>
  <c r="R124" i="3"/>
  <c r="S123" i="3"/>
  <c r="R123" i="3"/>
  <c r="S122" i="3"/>
  <c r="R122" i="3"/>
  <c r="S121" i="3"/>
  <c r="R121" i="3"/>
  <c r="S120" i="3"/>
  <c r="R120" i="3"/>
  <c r="S119" i="3"/>
  <c r="R119" i="3"/>
  <c r="S118" i="3"/>
  <c r="R118" i="3"/>
  <c r="S117" i="3"/>
  <c r="R117" i="3"/>
  <c r="S116" i="3"/>
  <c r="R116" i="3"/>
  <c r="S115" i="3"/>
  <c r="R115" i="3"/>
  <c r="S114" i="3"/>
  <c r="R114" i="3"/>
  <c r="S108" i="3"/>
  <c r="R108"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S107" i="3"/>
  <c r="R107" i="3"/>
  <c r="S106" i="3"/>
  <c r="R106" i="3"/>
  <c r="S105" i="3"/>
  <c r="R105" i="3"/>
  <c r="S104" i="3"/>
  <c r="R104" i="3"/>
  <c r="S103" i="3"/>
  <c r="R103" i="3"/>
  <c r="S102" i="3"/>
  <c r="R102" i="3"/>
  <c r="S101" i="3"/>
  <c r="R101" i="3"/>
  <c r="S100" i="3"/>
  <c r="R100" i="3"/>
  <c r="S99" i="3"/>
  <c r="R99" i="3"/>
  <c r="S98" i="3"/>
  <c r="R98" i="3"/>
  <c r="S97" i="3"/>
  <c r="R97" i="3"/>
  <c r="S96" i="3"/>
  <c r="R96" i="3"/>
  <c r="S95" i="3"/>
  <c r="R95" i="3"/>
  <c r="S94" i="3"/>
  <c r="R94" i="3"/>
  <c r="S93" i="3"/>
  <c r="R93" i="3"/>
  <c r="S92" i="3"/>
  <c r="R92" i="3"/>
  <c r="S91" i="3"/>
  <c r="R91" i="3"/>
  <c r="S90" i="3"/>
  <c r="R90" i="3"/>
  <c r="S89" i="3"/>
  <c r="R89" i="3"/>
  <c r="S88" i="3"/>
  <c r="R88" i="3"/>
  <c r="S87" i="3"/>
  <c r="R87" i="3"/>
  <c r="S86" i="3"/>
  <c r="R86" i="3"/>
  <c r="S85" i="3"/>
  <c r="R85" i="3"/>
  <c r="S84" i="3"/>
  <c r="R84" i="3"/>
  <c r="S83" i="3"/>
  <c r="R83" i="3"/>
  <c r="S82" i="3"/>
  <c r="R82" i="3"/>
  <c r="S81" i="3"/>
  <c r="R81" i="3"/>
  <c r="S80" i="3"/>
  <c r="R80" i="3"/>
  <c r="S79" i="3"/>
  <c r="R79" i="3"/>
  <c r="T73" i="3"/>
  <c r="S73" i="3"/>
  <c r="R73"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T72" i="3"/>
  <c r="S72" i="3"/>
  <c r="R72" i="3"/>
  <c r="T71" i="3"/>
  <c r="S71" i="3"/>
  <c r="R71" i="3"/>
  <c r="T70" i="3"/>
  <c r="S70" i="3"/>
  <c r="R70" i="3"/>
  <c r="T69" i="3"/>
  <c r="S69" i="3"/>
  <c r="R69" i="3"/>
  <c r="T68" i="3"/>
  <c r="S68" i="3"/>
  <c r="R68" i="3"/>
  <c r="T67" i="3"/>
  <c r="S67" i="3"/>
  <c r="R67" i="3"/>
  <c r="T66" i="3"/>
  <c r="S66" i="3"/>
  <c r="R66" i="3"/>
  <c r="T65" i="3"/>
  <c r="S65" i="3"/>
  <c r="R65" i="3"/>
  <c r="T64" i="3"/>
  <c r="S64" i="3"/>
  <c r="R64" i="3"/>
  <c r="T63" i="3"/>
  <c r="S63" i="3"/>
  <c r="R63" i="3"/>
  <c r="T62" i="3"/>
  <c r="S62" i="3"/>
  <c r="R62" i="3"/>
  <c r="T61" i="3"/>
  <c r="S61" i="3"/>
  <c r="R61" i="3"/>
  <c r="T60" i="3"/>
  <c r="S60" i="3"/>
  <c r="R60" i="3"/>
  <c r="T59" i="3"/>
  <c r="S59" i="3"/>
  <c r="R59" i="3"/>
  <c r="T58" i="3"/>
  <c r="S58" i="3"/>
  <c r="R58" i="3"/>
  <c r="T57" i="3"/>
  <c r="S57" i="3"/>
  <c r="R57" i="3"/>
  <c r="T56" i="3"/>
  <c r="S56" i="3"/>
  <c r="R56" i="3"/>
  <c r="T55" i="3"/>
  <c r="S55" i="3"/>
  <c r="R55" i="3"/>
  <c r="T54" i="3"/>
  <c r="S54" i="3"/>
  <c r="R54" i="3"/>
  <c r="T53" i="3"/>
  <c r="S53" i="3"/>
  <c r="R53" i="3"/>
  <c r="T52" i="3"/>
  <c r="S52" i="3"/>
  <c r="R52" i="3"/>
  <c r="T51" i="3"/>
  <c r="S51" i="3"/>
  <c r="R51" i="3"/>
  <c r="T50" i="3"/>
  <c r="S50" i="3"/>
  <c r="R50" i="3"/>
  <c r="T49" i="3"/>
  <c r="S49" i="3"/>
  <c r="R49" i="3"/>
  <c r="T48" i="3"/>
  <c r="S48" i="3"/>
  <c r="R48" i="3"/>
  <c r="T47" i="3"/>
  <c r="S47" i="3"/>
  <c r="R47" i="3"/>
  <c r="T46" i="3"/>
  <c r="S46" i="3"/>
  <c r="R46" i="3"/>
  <c r="T45" i="3"/>
  <c r="S45" i="3"/>
  <c r="T44" i="3"/>
  <c r="S44" i="3"/>
  <c r="R44" i="3"/>
  <c r="H41"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9" i="3"/>
  <c r="K29" i="3"/>
  <c r="Q29" i="3"/>
  <c r="T29" i="3"/>
  <c r="K30" i="3"/>
  <c r="Q30" i="3"/>
  <c r="T30" i="3"/>
  <c r="K31" i="3"/>
  <c r="Q31" i="3"/>
  <c r="T31" i="3"/>
  <c r="K32" i="3"/>
  <c r="Q32" i="3"/>
  <c r="T32" i="3"/>
  <c r="K33" i="3"/>
  <c r="Q33" i="3"/>
  <c r="T33" i="3"/>
  <c r="K34" i="3"/>
  <c r="Q34" i="3"/>
  <c r="T34" i="3"/>
  <c r="K35" i="3"/>
  <c r="Q35" i="3"/>
  <c r="T35" i="3"/>
  <c r="K36" i="3"/>
  <c r="Q36" i="3"/>
  <c r="T36" i="3"/>
  <c r="K37" i="3"/>
  <c r="Q37" i="3"/>
  <c r="T37" i="3"/>
  <c r="K38" i="3"/>
  <c r="Q38" i="3"/>
  <c r="T38" i="3"/>
  <c r="S29" i="3"/>
  <c r="S30" i="3"/>
  <c r="S31" i="3"/>
  <c r="S32" i="3"/>
  <c r="S33" i="3"/>
  <c r="S34" i="3"/>
  <c r="S35" i="3"/>
  <c r="S36" i="3"/>
  <c r="S37" i="3"/>
  <c r="S38" i="3"/>
  <c r="R29" i="3"/>
  <c r="R30" i="3"/>
  <c r="R31" i="3"/>
  <c r="R32" i="3"/>
  <c r="R33" i="3"/>
  <c r="R34" i="3"/>
  <c r="R35" i="3"/>
  <c r="R36" i="3"/>
  <c r="R37" i="3"/>
  <c r="R38" i="3"/>
  <c r="J29" i="3"/>
  <c r="J30" i="3"/>
  <c r="J31" i="3"/>
  <c r="J32" i="3"/>
  <c r="J33" i="3"/>
  <c r="J34" i="3"/>
  <c r="J35" i="3"/>
  <c r="J36" i="3"/>
  <c r="J37" i="3"/>
  <c r="J38"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S10" i="3"/>
  <c r="S11" i="3"/>
  <c r="S12" i="3"/>
  <c r="S13" i="3"/>
  <c r="S14" i="3"/>
  <c r="S15" i="3"/>
  <c r="S16" i="3"/>
  <c r="S17" i="3"/>
  <c r="S18" i="3"/>
  <c r="S19" i="3"/>
  <c r="S20" i="3"/>
  <c r="S21" i="3"/>
  <c r="S22" i="3"/>
  <c r="S23" i="3"/>
  <c r="S24" i="3"/>
  <c r="S25" i="3"/>
  <c r="S26" i="3"/>
  <c r="S27" i="3"/>
  <c r="S28" i="3"/>
  <c r="R10" i="3"/>
  <c r="R11" i="3"/>
  <c r="R12" i="3"/>
  <c r="R13" i="3"/>
  <c r="R14" i="3"/>
  <c r="R15" i="3"/>
  <c r="R16" i="3"/>
  <c r="R17" i="3"/>
  <c r="R18" i="3"/>
  <c r="R19" i="3"/>
  <c r="R20" i="3"/>
  <c r="R21" i="3"/>
  <c r="R22" i="3"/>
  <c r="R23" i="3"/>
  <c r="R24" i="3"/>
  <c r="R25" i="3"/>
  <c r="R26" i="3"/>
  <c r="R27" i="3"/>
  <c r="R28" i="3"/>
  <c r="K9" i="3"/>
  <c r="T9" i="3"/>
  <c r="Q13" i="3"/>
  <c r="K13" i="3"/>
  <c r="T13" i="3"/>
  <c r="Q14" i="3"/>
  <c r="K14" i="3"/>
  <c r="T14" i="3"/>
  <c r="Q15" i="3"/>
  <c r="K15" i="3"/>
  <c r="T15" i="3"/>
  <c r="Q16" i="3"/>
  <c r="K16" i="3"/>
  <c r="T16" i="3"/>
  <c r="Q17" i="3"/>
  <c r="K17" i="3"/>
  <c r="T17" i="3"/>
  <c r="Q18" i="3"/>
  <c r="K18" i="3"/>
  <c r="T18" i="3"/>
  <c r="Q19" i="3"/>
  <c r="K19" i="3"/>
  <c r="T19" i="3"/>
  <c r="Q20" i="3"/>
  <c r="K20" i="3"/>
  <c r="T20" i="3"/>
  <c r="Q21" i="3"/>
  <c r="K21" i="3"/>
  <c r="T21" i="3"/>
  <c r="Q22" i="3"/>
  <c r="K22" i="3"/>
  <c r="T22" i="3"/>
  <c r="Q23" i="3"/>
  <c r="K23" i="3"/>
  <c r="T23" i="3"/>
  <c r="Q24" i="3"/>
  <c r="K24" i="3"/>
  <c r="T24" i="3"/>
  <c r="Q25" i="3"/>
  <c r="K25" i="3"/>
  <c r="T25" i="3"/>
  <c r="Q26" i="3"/>
  <c r="K26" i="3"/>
  <c r="T26" i="3"/>
  <c r="Q27" i="3"/>
  <c r="K27" i="3"/>
  <c r="T27" i="3"/>
  <c r="Q28" i="3"/>
  <c r="K28" i="3"/>
  <c r="T28" i="3"/>
  <c r="Q12" i="3"/>
  <c r="K12" i="3"/>
  <c r="T12" i="3"/>
  <c r="Q11" i="3"/>
  <c r="K11" i="3"/>
  <c r="T11" i="3"/>
  <c r="Q10" i="3"/>
  <c r="K10" i="3"/>
  <c r="T10" i="3"/>
  <c r="S9" i="3"/>
  <c r="R9" i="3"/>
  <c r="J10" i="3"/>
  <c r="J11" i="3"/>
  <c r="J12" i="3"/>
  <c r="J13" i="3"/>
  <c r="J14" i="3"/>
  <c r="J15" i="3"/>
  <c r="J16" i="3"/>
  <c r="J17" i="3"/>
  <c r="J18" i="3"/>
  <c r="J19" i="3"/>
  <c r="J20" i="3"/>
  <c r="J21" i="3"/>
  <c r="J22" i="3"/>
  <c r="J23" i="3"/>
  <c r="J24" i="3"/>
  <c r="J25" i="3"/>
  <c r="J26" i="3"/>
  <c r="J27" i="3"/>
  <c r="J28" i="3"/>
  <c r="J9" i="3"/>
  <c r="X50" i="53"/>
</calcChain>
</file>

<file path=xl/sharedStrings.xml><?xml version="1.0" encoding="utf-8"?>
<sst xmlns="http://schemas.openxmlformats.org/spreadsheetml/2006/main" count="15028" uniqueCount="802">
  <si>
    <t>Sistema de puntuación para los Campeonatos Regionales y para el Campeonato Nacional (Ranking)</t>
  </si>
  <si>
    <t>El ranking se llevará solo para los grados 2 y 3, por separado.</t>
  </si>
  <si>
    <t>Para grado 2 y 3 el ranking se hará de acuerdo a la cantidad de puntos obtenidos en competencia, los cuales se otorgarán de la siguiente forma:</t>
  </si>
  <si>
    <t>Primer lugar: 4 puntos</t>
  </si>
  <si>
    <t>Segundo lugar: 2 puntos</t>
  </si>
  <si>
    <t>Tercer lugar: 1 punto</t>
  </si>
  <si>
    <t xml:space="preserve">El binomio que logre acumular la mayor cantidad de puntos será el Campeón. </t>
  </si>
  <si>
    <t xml:space="preserve">En caso de presentarse empate en puntos se definirá por parejas de cero (esto es, número de competencias en que el binomio realice tanto el Agility como el Jumping sin puntos de penalización), se tendrá en cuenta el siguiente o los siguientes resultados con menor penalización, hasta lograr una diferencia que permita establecer el ganador. </t>
  </si>
  <si>
    <t>Mejor tiempo en pista de Agility con menor penalización se le otorgarán 2 puntos</t>
  </si>
  <si>
    <t xml:space="preserve">Pista de Jumping en 0 se le otorgarán 4 puntos </t>
  </si>
  <si>
    <t>Pista de Agility en 0 se le otorgarán 4 puntos</t>
  </si>
  <si>
    <t>Pistas de Agility y Jumping en 0 se le otorgarán 12 puntos</t>
  </si>
  <si>
    <t xml:space="preserve">Mejor tiempo en pista de Jumping con menor penalización se le otorgarán 2 puntos </t>
  </si>
  <si>
    <t xml:space="preserve">Entre los binomios small y médium, el mejor tiempo independiente de los large en pista de jumping en 0 otorgará 1 puntos y en pista de agility en 0 otorgará 1 punto. Esto aplica cuando hay en competencia mínimo 7 binomios entre las dos categorías. Cuando obtenga el mejor tiempo en la pista en 0 entre todas las categoría regirá la puntuación normal, 2 puntos para la pista de Jumping y 2 puntos para la pista de Agility.  </t>
  </si>
  <si>
    <t>Se otorgarán los siguientes puntos a los binomios que hagan parte del pódium:</t>
  </si>
  <si>
    <t>AGILITY - CALENDARIO DE COMPETENCIAS 2014</t>
  </si>
  <si>
    <t>MES</t>
  </si>
  <si>
    <t>DIA</t>
  </si>
  <si>
    <t>CAMPEONATO</t>
  </si>
  <si>
    <t>CIUDAD</t>
  </si>
  <si>
    <t>ORGANIZADOR</t>
  </si>
  <si>
    <t>JUEZ</t>
  </si>
  <si>
    <t>BOG</t>
  </si>
  <si>
    <t>ANT</t>
  </si>
  <si>
    <t>NAL</t>
  </si>
  <si>
    <t>A&amp;C 2015</t>
  </si>
  <si>
    <t>AWC 2014</t>
  </si>
  <si>
    <t>COPA ACCC</t>
  </si>
  <si>
    <t>AWC 2015</t>
  </si>
  <si>
    <t>Sabado</t>
  </si>
  <si>
    <t>Domingo</t>
  </si>
  <si>
    <t>Enero</t>
  </si>
  <si>
    <t>5*</t>
  </si>
  <si>
    <t>Antioqueño</t>
  </si>
  <si>
    <t>Medellín</t>
  </si>
  <si>
    <t>Club Sociedad Canina</t>
  </si>
  <si>
    <t>Juan David Posada</t>
  </si>
  <si>
    <t>Copa ACCC</t>
  </si>
  <si>
    <t>Bogota</t>
  </si>
  <si>
    <t>ACCC</t>
  </si>
  <si>
    <t>Febrero</t>
  </si>
  <si>
    <t>Bogotano/Antioqueño</t>
  </si>
  <si>
    <t>Bogota / Medellín</t>
  </si>
  <si>
    <t>Gúican /Azul</t>
  </si>
  <si>
    <t>Jason Ortiz</t>
  </si>
  <si>
    <r>
      <t xml:space="preserve">L. Vela </t>
    </r>
    <r>
      <rPr>
        <sz val="10"/>
        <rFont val="Calibri"/>
        <family val="2"/>
      </rPr>
      <t>/Juan C Castro</t>
    </r>
  </si>
  <si>
    <t>1 Y 2</t>
  </si>
  <si>
    <t>6 y 7</t>
  </si>
  <si>
    <t>LOCHNESS</t>
  </si>
  <si>
    <t>Ivan Mejía</t>
  </si>
  <si>
    <t>Bogotano</t>
  </si>
  <si>
    <t xml:space="preserve">K-nes </t>
  </si>
  <si>
    <t>Alvaro Aranguren</t>
  </si>
  <si>
    <t>German Moreno</t>
  </si>
  <si>
    <t>3 Y 4</t>
  </si>
  <si>
    <t>Marzo</t>
  </si>
  <si>
    <t>Lucky Dogs</t>
  </si>
  <si>
    <t>Fernan Botero</t>
  </si>
  <si>
    <t>5 y 6</t>
  </si>
  <si>
    <t>9 y 10</t>
  </si>
  <si>
    <t>Antioqueño / Nacional</t>
  </si>
  <si>
    <t xml:space="preserve"> Medellín</t>
  </si>
  <si>
    <t>Azul</t>
  </si>
  <si>
    <t>David Gamba</t>
  </si>
  <si>
    <t>23*</t>
  </si>
  <si>
    <t>OPEN</t>
  </si>
  <si>
    <t>Bogotá</t>
  </si>
  <si>
    <t>ACCC- CIB</t>
  </si>
  <si>
    <t>Diego Hernandez</t>
  </si>
  <si>
    <t>German Villa</t>
  </si>
  <si>
    <t>Abril</t>
  </si>
  <si>
    <t>A&amp;C Agility</t>
  </si>
  <si>
    <t>Lima -Perú</t>
  </si>
  <si>
    <t>semana santa</t>
  </si>
  <si>
    <t>Nacional</t>
  </si>
  <si>
    <t>King Dog</t>
  </si>
  <si>
    <t>Leonardon Vela</t>
  </si>
  <si>
    <t>2 y 3</t>
  </si>
  <si>
    <t>12 y 13</t>
  </si>
  <si>
    <t>Mayo</t>
  </si>
  <si>
    <t>Dayanth Salazar</t>
  </si>
  <si>
    <t>día de la madre</t>
  </si>
  <si>
    <t>Nacional Bta/ Open Med</t>
  </si>
  <si>
    <t>Bogotá/Medellín</t>
  </si>
  <si>
    <t>King Dog/Agility Antioq.</t>
  </si>
  <si>
    <t>A. Aranguren / jueces Med.</t>
  </si>
  <si>
    <t>Elecciones</t>
  </si>
  <si>
    <t>Junio</t>
  </si>
  <si>
    <t>1*</t>
  </si>
  <si>
    <t>AZUL</t>
  </si>
  <si>
    <t>Gabriel Gómez</t>
  </si>
  <si>
    <t>día del padre</t>
  </si>
  <si>
    <t>22*</t>
  </si>
  <si>
    <t>Amazing</t>
  </si>
  <si>
    <t>29*</t>
  </si>
  <si>
    <t>Juan Camilo Castro</t>
  </si>
  <si>
    <t>Julio</t>
  </si>
  <si>
    <t xml:space="preserve">ACCC </t>
  </si>
  <si>
    <t>Fabiola Moscoso</t>
  </si>
  <si>
    <t>Open Europeo</t>
  </si>
  <si>
    <t>Agosto</t>
  </si>
  <si>
    <t>Iván Mejía</t>
  </si>
  <si>
    <t>Athletic / Lucky Dogs</t>
  </si>
  <si>
    <t>8 y 9</t>
  </si>
  <si>
    <t>4 y 5</t>
  </si>
  <si>
    <t>17*</t>
  </si>
  <si>
    <t>Antioqueño/Nacional</t>
  </si>
  <si>
    <t>Dog Nexus</t>
  </si>
  <si>
    <t>Septiembre</t>
  </si>
  <si>
    <t>Ana María Zuluaga</t>
  </si>
  <si>
    <t>Mundial Agility</t>
  </si>
  <si>
    <t>VERTIGO</t>
  </si>
  <si>
    <t>Leonardo Vela</t>
  </si>
  <si>
    <t>Octubre</t>
  </si>
  <si>
    <t>12*</t>
  </si>
  <si>
    <t>Caleño</t>
  </si>
  <si>
    <t>Cali</t>
  </si>
  <si>
    <t>Agility Cali</t>
  </si>
  <si>
    <t>Cruz Roja Col.</t>
  </si>
  <si>
    <t>1 y 2</t>
  </si>
  <si>
    <t>Noviembre</t>
  </si>
  <si>
    <t>2*</t>
  </si>
  <si>
    <t>14 y 15</t>
  </si>
  <si>
    <t>10 y 11</t>
  </si>
  <si>
    <t>3 y 4</t>
  </si>
  <si>
    <t>16*</t>
  </si>
  <si>
    <t>ECAN / Amazing</t>
  </si>
  <si>
    <t>16 y 17</t>
  </si>
  <si>
    <t>Diciembre</t>
  </si>
  <si>
    <t>7*</t>
  </si>
  <si>
    <t>Salta</t>
  </si>
  <si>
    <t>* fin de semana con lunes festivo</t>
  </si>
  <si>
    <t>Dist</t>
  </si>
  <si>
    <t>TRS</t>
  </si>
  <si>
    <t>Vel</t>
  </si>
  <si>
    <t>TOTAL</t>
  </si>
  <si>
    <t>GRADO III</t>
  </si>
  <si>
    <t>RAC</t>
  </si>
  <si>
    <t>Ejemplar</t>
  </si>
  <si>
    <t>Guia</t>
  </si>
  <si>
    <t>C</t>
  </si>
  <si>
    <t>F</t>
  </si>
  <si>
    <t>R</t>
  </si>
  <si>
    <t>T</t>
  </si>
  <si>
    <t>Total</t>
  </si>
  <si>
    <t>V</t>
  </si>
  <si>
    <t>Puntos</t>
  </si>
  <si>
    <t>Total Pareja</t>
  </si>
  <si>
    <t>Total Puntos</t>
  </si>
  <si>
    <t>SOCIEDAD CANINA</t>
  </si>
  <si>
    <t>TRM</t>
  </si>
  <si>
    <t>Mejor tiempo</t>
  </si>
  <si>
    <t>Juez:</t>
  </si>
  <si>
    <t>Grado 3</t>
  </si>
  <si>
    <t>Para ingresar los datos de cada competencia, tenga en cuenta las siguientes instrucciones:</t>
  </si>
  <si>
    <t>GRADO II</t>
  </si>
  <si>
    <t>Grado 2</t>
  </si>
  <si>
    <t>GRADO I</t>
  </si>
  <si>
    <t>GRADO 0</t>
  </si>
  <si>
    <t>JÓVENES</t>
  </si>
  <si>
    <t>CACHORROS</t>
  </si>
  <si>
    <t>Fecha:</t>
  </si>
  <si>
    <t>Equipo organizador:</t>
  </si>
  <si>
    <t>Ranking:</t>
  </si>
  <si>
    <t>ANTIOQUEÑO</t>
  </si>
  <si>
    <t>JUAN DAVID POSADA</t>
  </si>
  <si>
    <t>JUMPING</t>
  </si>
  <si>
    <t>AGILITY</t>
  </si>
  <si>
    <t>JUNPING 1</t>
  </si>
  <si>
    <t>JUNPING 2</t>
  </si>
  <si>
    <t>ENERO 19</t>
  </si>
  <si>
    <t>GUICAN</t>
  </si>
  <si>
    <t>FEBRERO 1</t>
  </si>
  <si>
    <t>FEBRERO 2</t>
  </si>
  <si>
    <t>JASON ORTIZ</t>
  </si>
  <si>
    <t>LEONARDO VELA</t>
  </si>
  <si>
    <t>JUAN CAMILO CASTRO</t>
  </si>
  <si>
    <t>FEBRERO 9</t>
  </si>
  <si>
    <t>IVAN MEJÍA</t>
  </si>
  <si>
    <t>BOGOTANO Y AWC 2014</t>
  </si>
  <si>
    <t>BOGOTANO</t>
  </si>
  <si>
    <t>ALVARO ARANGUREN</t>
  </si>
  <si>
    <t>K-NES</t>
  </si>
  <si>
    <t>FEBRERO 15</t>
  </si>
  <si>
    <t>FEBRERO 16</t>
  </si>
  <si>
    <t>GERMÁN MORENO</t>
  </si>
  <si>
    <t>FEBRERO 23</t>
  </si>
  <si>
    <t>LEONARDO VELA Y FABIOLA MOSCOSO</t>
  </si>
  <si>
    <t>AGILITY 1</t>
  </si>
  <si>
    <t>AGILITY 2</t>
  </si>
  <si>
    <t>NINGUNO</t>
  </si>
  <si>
    <t>FERNÁN BOTERO</t>
  </si>
  <si>
    <t>ÁLVARO ARANGUREN</t>
  </si>
  <si>
    <t>LUCKY DOGS</t>
  </si>
  <si>
    <t>DAVID GAMBA</t>
  </si>
  <si>
    <t>MARZO 15</t>
  </si>
  <si>
    <t>MARZO 16</t>
  </si>
  <si>
    <t>DIEGO HERNÁNDEZ</t>
  </si>
  <si>
    <t>MARZO 22</t>
  </si>
  <si>
    <t>EQUIPO</t>
  </si>
  <si>
    <t>Total equipo</t>
  </si>
  <si>
    <t>Tiempo</t>
  </si>
  <si>
    <t>GERMÁN VILLA</t>
  </si>
  <si>
    <t>ABRIL 26</t>
  </si>
  <si>
    <t xml:space="preserve">NACIONAL Y AWC 2014 </t>
  </si>
  <si>
    <t>KING DOG</t>
  </si>
  <si>
    <t>ABRIL 27</t>
  </si>
  <si>
    <t>MAYO 4</t>
  </si>
  <si>
    <t>DAYANTH SALAZAR</t>
  </si>
  <si>
    <t>MAYO 18</t>
  </si>
  <si>
    <t>AGILITY ANTIOQUIA</t>
  </si>
  <si>
    <t>JUECES MEDELLÍN</t>
  </si>
  <si>
    <t>GABRIEL GÓMEZ</t>
  </si>
  <si>
    <t>JUNIO 8</t>
  </si>
  <si>
    <t>AMAZING DOG</t>
  </si>
  <si>
    <t>JUNIO 21</t>
  </si>
  <si>
    <t xml:space="preserve">NACIONAL Y A&amp;C 2015 </t>
  </si>
  <si>
    <t>JUNIO 29</t>
  </si>
  <si>
    <t>JULIO 5</t>
  </si>
  <si>
    <t>NACIONAL, A&amp;C 2015 Y COPA ACCC</t>
  </si>
  <si>
    <t>JULIO 6</t>
  </si>
  <si>
    <t>FABIOLA MOSCOSO</t>
  </si>
  <si>
    <t>JULIO 13</t>
  </si>
  <si>
    <t>AGOSTO 3</t>
  </si>
  <si>
    <t>AGOSTO 9</t>
  </si>
  <si>
    <t>NACIONAL Y A&amp;C 2015</t>
  </si>
  <si>
    <t>AGOSTO 10</t>
  </si>
  <si>
    <t>AGOSTO 23</t>
  </si>
  <si>
    <t>AGOSTO 24</t>
  </si>
  <si>
    <t>AGOSTO 31</t>
  </si>
  <si>
    <t>DOG NEXUS LIFE</t>
  </si>
  <si>
    <t>SEPTIEMBRE 7</t>
  </si>
  <si>
    <t>ANA MARÍA ZULUAGA</t>
  </si>
  <si>
    <t>SEPTIEMBRE 21</t>
  </si>
  <si>
    <t>SEPTIEMBRE 28</t>
  </si>
  <si>
    <t>OCTUBRE 5</t>
  </si>
  <si>
    <t>AGILITY CALI</t>
  </si>
  <si>
    <t>OCTUBRE 18</t>
  </si>
  <si>
    <t>CRUZ ROJA</t>
  </si>
  <si>
    <t>OCTUBRE 19</t>
  </si>
  <si>
    <t>NACIONAL, COPA ACCC, A&amp;C 2015 Y AWC 2015</t>
  </si>
  <si>
    <t>NOVIEMBRE 1</t>
  </si>
  <si>
    <t>NACIONAL, A&amp;C 2015 Y AWC 2015</t>
  </si>
  <si>
    <t>NOVIEMBRE 2</t>
  </si>
  <si>
    <t>NOVIEMBRE 23</t>
  </si>
  <si>
    <t>OCTUBRE 29</t>
  </si>
  <si>
    <t>ECAN</t>
  </si>
  <si>
    <t>JASON ORTÍZ</t>
  </si>
  <si>
    <t>AMAZING DOGS</t>
  </si>
  <si>
    <t>SALTA</t>
  </si>
  <si>
    <t>IVÁN MEJÍA</t>
  </si>
  <si>
    <t>MARZO 1</t>
  </si>
  <si>
    <t>FERNAN BOTERO</t>
  </si>
  <si>
    <t>MARZO 2</t>
  </si>
  <si>
    <t>MAY0 18</t>
  </si>
  <si>
    <t>ATHLETIC</t>
  </si>
  <si>
    <t>DAYANTH ZULUAGA</t>
  </si>
  <si>
    <t>PUNTOS TOTALES</t>
  </si>
  <si>
    <t>DOG NEXUS</t>
  </si>
  <si>
    <t>AMAZING</t>
  </si>
  <si>
    <t>NOVIEMBRE 29</t>
  </si>
  <si>
    <t>NOVIEMBRE 30</t>
  </si>
  <si>
    <t>DICIEMBRE 14</t>
  </si>
  <si>
    <t>Ingrese los datos en orden de acuerdo al resultado final de la competencia de manera descendente</t>
  </si>
  <si>
    <t>Ingrese el mejor tiempo para cada pista (tenga en cuenta en primer lugar el número de faltas y en segundo lugar el tiempo)</t>
  </si>
  <si>
    <t>Ingrese la distancia para que la hoja de cálculo calcule la velocidad de los ejemplares</t>
  </si>
  <si>
    <t>Ingrese la distancia y la velocidad, la hoja de cálculo encontrará el TRM y el TRS automáticamente</t>
  </si>
  <si>
    <t>Flame</t>
  </si>
  <si>
    <t>Héctor Díaz</t>
  </si>
  <si>
    <t>S</t>
  </si>
  <si>
    <t>Manolo</t>
  </si>
  <si>
    <t>Jorge Cataño</t>
  </si>
  <si>
    <t>L</t>
  </si>
  <si>
    <t>Jecko</t>
  </si>
  <si>
    <t>Luis Fernando Molano</t>
  </si>
  <si>
    <t>M</t>
  </si>
  <si>
    <t>Ita</t>
  </si>
  <si>
    <t>Camilo Quiñonez</t>
  </si>
  <si>
    <t>Mystique</t>
  </si>
  <si>
    <t>Andrés Ruiz</t>
  </si>
  <si>
    <t>Ferghus</t>
  </si>
  <si>
    <t>Germán Villa</t>
  </si>
  <si>
    <t>Calypso</t>
  </si>
  <si>
    <t>Neo</t>
  </si>
  <si>
    <t>Fredy Gómez</t>
  </si>
  <si>
    <t>Hiro</t>
  </si>
  <si>
    <t>Àlvaro Aranguren</t>
  </si>
  <si>
    <t xml:space="preserve">Jean </t>
  </si>
  <si>
    <t xml:space="preserve">Hagen </t>
  </si>
  <si>
    <t>Hemi</t>
  </si>
  <si>
    <t>Stitch</t>
  </si>
  <si>
    <t>Wilson Villalobos</t>
  </si>
  <si>
    <t>Zen</t>
  </si>
  <si>
    <t>Ceraty</t>
  </si>
  <si>
    <t>Adriana Enciso</t>
  </si>
  <si>
    <t>Gibbar</t>
  </si>
  <si>
    <t>Tary</t>
  </si>
  <si>
    <t>Lilo</t>
  </si>
  <si>
    <t>Kadar</t>
  </si>
  <si>
    <t>Juan Carlos Gómez</t>
  </si>
  <si>
    <t>Trono</t>
  </si>
  <si>
    <t>Jualiana Blanco</t>
  </si>
  <si>
    <t>Arwin</t>
  </si>
  <si>
    <t>Lenin Ospina</t>
  </si>
  <si>
    <t>Maya</t>
  </si>
  <si>
    <t>Tathiana Ríos</t>
  </si>
  <si>
    <t>Dalí</t>
  </si>
  <si>
    <t>Álvaro Aranguren</t>
  </si>
  <si>
    <t>Ramón</t>
  </si>
  <si>
    <t>Toro</t>
  </si>
  <si>
    <t>Diego Hernández</t>
  </si>
  <si>
    <t>Tessa</t>
  </si>
  <si>
    <t>Adriana Velasquez</t>
  </si>
  <si>
    <t>Soho</t>
  </si>
  <si>
    <t>Zork</t>
  </si>
  <si>
    <t>Tishka</t>
  </si>
  <si>
    <t>Marcela Labrador</t>
  </si>
  <si>
    <t>Harry</t>
  </si>
  <si>
    <t>Lily Rose</t>
  </si>
  <si>
    <t>Cornelia Palacio</t>
  </si>
  <si>
    <t>Bono</t>
  </si>
  <si>
    <t>Bala</t>
  </si>
  <si>
    <t>Javier Espinosa</t>
  </si>
  <si>
    <t>Duende</t>
  </si>
  <si>
    <t>Gabriela Ramírez</t>
  </si>
  <si>
    <t>Max</t>
  </si>
  <si>
    <t>Francisco Acero</t>
  </si>
  <si>
    <t>Nikolas</t>
  </si>
  <si>
    <t>Alejandro Posada</t>
  </si>
  <si>
    <t>Leela</t>
  </si>
  <si>
    <t>Javier Vega</t>
  </si>
  <si>
    <t>Juan Carlos Rodríguez</t>
  </si>
  <si>
    <t>Coffee</t>
  </si>
  <si>
    <t>Carlos González</t>
  </si>
  <si>
    <t>Ice</t>
  </si>
  <si>
    <t>David Rodríguez</t>
  </si>
  <si>
    <t>Lupe</t>
  </si>
  <si>
    <t>Diana Calentura</t>
  </si>
  <si>
    <t>Chispa</t>
  </si>
  <si>
    <t>Ingrid Michael</t>
  </si>
  <si>
    <t>Ibby</t>
  </si>
  <si>
    <t>Germán Moreno</t>
  </si>
  <si>
    <t>Fito</t>
  </si>
  <si>
    <t>Yury López</t>
  </si>
  <si>
    <t>Twist</t>
  </si>
  <si>
    <t>Bollito</t>
  </si>
  <si>
    <t>Liliana Bernal</t>
  </si>
  <si>
    <t>Yala</t>
  </si>
  <si>
    <t>Juanita Rodríguez</t>
  </si>
  <si>
    <t>Shenoa</t>
  </si>
  <si>
    <t>César Vargas</t>
  </si>
  <si>
    <t>Kira</t>
  </si>
  <si>
    <t>Juan Garzón</t>
  </si>
  <si>
    <t>Pakal</t>
  </si>
  <si>
    <t>Tereza González</t>
  </si>
  <si>
    <t>Simón</t>
  </si>
  <si>
    <t>Víctor Galvis</t>
  </si>
  <si>
    <t>Agatha</t>
  </si>
  <si>
    <t>Felipe Castro</t>
  </si>
  <si>
    <t>Hector Díaz</t>
  </si>
  <si>
    <t>Jean</t>
  </si>
  <si>
    <t>Motas</t>
  </si>
  <si>
    <t>Yesid Velandia</t>
  </si>
  <si>
    <t>Hagen</t>
  </si>
  <si>
    <t>Rio</t>
  </si>
  <si>
    <t>Jason Ortíz</t>
  </si>
  <si>
    <t>Juliana Blanco</t>
  </si>
  <si>
    <t>Thor</t>
  </si>
  <si>
    <t>Eduardo Salcedo</t>
  </si>
  <si>
    <t>Lola</t>
  </si>
  <si>
    <t>César Camargo</t>
  </si>
  <si>
    <t>Sasha</t>
  </si>
  <si>
    <t>Julio Roberto</t>
  </si>
  <si>
    <t>Adriana Velásquez</t>
  </si>
  <si>
    <t>Dina</t>
  </si>
  <si>
    <t>Julio Roberto Martínez</t>
  </si>
  <si>
    <t>Germás Moreno</t>
  </si>
  <si>
    <t>Legolas</t>
  </si>
  <si>
    <t>Shaggy</t>
  </si>
  <si>
    <t>Alejandra Martínez</t>
  </si>
  <si>
    <t>Tommy</t>
  </si>
  <si>
    <t>Ernesto Olaya</t>
  </si>
  <si>
    <t>Mancha</t>
  </si>
  <si>
    <t>Cristian Gamba</t>
  </si>
  <si>
    <t>Gino</t>
  </si>
  <si>
    <t>Senior</t>
  </si>
  <si>
    <t>Dazzle</t>
  </si>
  <si>
    <t>Julián Henao</t>
  </si>
  <si>
    <t>Akma</t>
  </si>
  <si>
    <t>Carlos Guerrero</t>
  </si>
  <si>
    <t>Felipe Castañeda</t>
  </si>
  <si>
    <t>Zoell</t>
  </si>
  <si>
    <t>Cristian Acevedo</t>
  </si>
  <si>
    <t>Bianca</t>
  </si>
  <si>
    <t>Pino</t>
  </si>
  <si>
    <t>Linda</t>
  </si>
  <si>
    <t>Juan Roa</t>
  </si>
  <si>
    <t>Iwoka Kora</t>
  </si>
  <si>
    <t>Sussan Piwek</t>
  </si>
  <si>
    <t>EJEMPLAR</t>
  </si>
  <si>
    <t>GUIA</t>
  </si>
  <si>
    <t xml:space="preserve">AGILITY </t>
  </si>
  <si>
    <t>GRADO 1</t>
  </si>
  <si>
    <t>PAREJA 1</t>
  </si>
  <si>
    <t>PAREJA 2</t>
  </si>
  <si>
    <t>GRADO 2</t>
  </si>
  <si>
    <t>PAREJA 2014</t>
  </si>
  <si>
    <t>GRADO 3</t>
  </si>
  <si>
    <t>CATEGORIA</t>
  </si>
  <si>
    <t>N.A.</t>
  </si>
  <si>
    <t>Ene 27/13 King Dog</t>
  </si>
  <si>
    <t>Feb 1/14 Guican J: Jason Ortiz</t>
  </si>
  <si>
    <t>Feb 2/14 Guican J: Leonardo Vela</t>
  </si>
  <si>
    <t>Dic 8/13 DNL  J:Wilson Villalobos</t>
  </si>
  <si>
    <t>Mar 3/13 Atalanta J:Wilson Villalobos</t>
  </si>
  <si>
    <t>Jul 14/13 J:Gabriela Ramirez</t>
  </si>
  <si>
    <t>Sep 14/13 J:German Moreno</t>
  </si>
  <si>
    <t>Hector Diaz</t>
  </si>
  <si>
    <t>Luis Molano</t>
  </si>
  <si>
    <t>Andres Ruiz</t>
  </si>
  <si>
    <t>Camilo Quiñones</t>
  </si>
  <si>
    <t>Fredy Gomez</t>
  </si>
  <si>
    <t>Feb 15/14 Knes J: Alvaro Aran.</t>
  </si>
  <si>
    <t>N.A</t>
  </si>
  <si>
    <t>Hacker</t>
  </si>
  <si>
    <t>David Rodriguez</t>
  </si>
  <si>
    <t>Logan</t>
  </si>
  <si>
    <t>Julio Martinez</t>
  </si>
  <si>
    <t>Tathiana Rios</t>
  </si>
  <si>
    <t>Ramon</t>
  </si>
  <si>
    <t>Magia</t>
  </si>
  <si>
    <t>Shagy</t>
  </si>
  <si>
    <t>Alejandra Martinez</t>
  </si>
  <si>
    <t>Yury Lopez</t>
  </si>
  <si>
    <t>Arya</t>
  </si>
  <si>
    <t>Silvia Bravo</t>
  </si>
  <si>
    <t>Julian Henao</t>
  </si>
  <si>
    <t>Nix</t>
  </si>
  <si>
    <t>Cesar Vargas</t>
  </si>
  <si>
    <t>Juanita Rodriguez</t>
  </si>
  <si>
    <t>Teresa Gonzales</t>
  </si>
  <si>
    <t>Zizu</t>
  </si>
  <si>
    <t>Diego Lopez</t>
  </si>
  <si>
    <t>Afrika</t>
  </si>
  <si>
    <t>Laura Marquez</t>
  </si>
  <si>
    <t>Gaston</t>
  </si>
  <si>
    <t>Andres Barrera</t>
  </si>
  <si>
    <t>Feb 15/14 Knes J:Alvaro Aranguren</t>
  </si>
  <si>
    <t>Nov 9/13 Salta J:Fernan Botero</t>
  </si>
  <si>
    <t>Haguen</t>
  </si>
  <si>
    <t>Feb 16/14 Knes J: German Moreno</t>
  </si>
  <si>
    <t>Juan Gomez</t>
  </si>
  <si>
    <t xml:space="preserve">Lily Rose </t>
  </si>
  <si>
    <t>Cesar Camargo</t>
  </si>
  <si>
    <t>Dali</t>
  </si>
  <si>
    <t>Cesar Gomez</t>
  </si>
  <si>
    <t>Queen</t>
  </si>
  <si>
    <t>Carol Rivera</t>
  </si>
  <si>
    <t>Juan Gerrero</t>
  </si>
  <si>
    <t>Dezzle</t>
  </si>
  <si>
    <t>Simon</t>
  </si>
  <si>
    <t>Victor Galvis</t>
  </si>
  <si>
    <t>Kiara</t>
  </si>
  <si>
    <t>Pablo Garzon</t>
  </si>
  <si>
    <t>Laura Maruqez</t>
  </si>
  <si>
    <t>Juan Castro</t>
  </si>
  <si>
    <t>Maytee</t>
  </si>
  <si>
    <t>Maytte</t>
  </si>
  <si>
    <t>Gabriel Gomez</t>
  </si>
  <si>
    <t>Samba</t>
  </si>
  <si>
    <t>Ana Zuluaga</t>
  </si>
  <si>
    <t>Ene 19/14 Soc. Can.  J: Dayanth Salazar</t>
  </si>
  <si>
    <t>Cora</t>
  </si>
  <si>
    <t>Cody</t>
  </si>
  <si>
    <t>Luz Jaramillo</t>
  </si>
  <si>
    <t>Lorenza</t>
  </si>
  <si>
    <t>Marta Moncada</t>
  </si>
  <si>
    <t>Suki</t>
  </si>
  <si>
    <t>Susana Valdez</t>
  </si>
  <si>
    <t>Astro</t>
  </si>
  <si>
    <t>Kender</t>
  </si>
  <si>
    <t>Fray Gonzaga</t>
  </si>
  <si>
    <t>Grissllyn</t>
  </si>
  <si>
    <t>Acqua</t>
  </si>
  <si>
    <t>Celeste</t>
  </si>
  <si>
    <t>Pimienta</t>
  </si>
  <si>
    <t>Carolina Gonzales</t>
  </si>
  <si>
    <t>Kendra</t>
  </si>
  <si>
    <t>Ago 17/13 Vertigo J: Gabriela Ramirez</t>
  </si>
  <si>
    <t>Mayte</t>
  </si>
  <si>
    <t>Carbon</t>
  </si>
  <si>
    <t>Ivan Mejia</t>
  </si>
  <si>
    <t>Teka</t>
  </si>
  <si>
    <t>Feb 2/14 Azul  J: Juan Castro</t>
  </si>
  <si>
    <t>Drako</t>
  </si>
  <si>
    <t>Hector Carmona</t>
  </si>
  <si>
    <t>Aria</t>
  </si>
  <si>
    <t>Carolina Fernandez</t>
  </si>
  <si>
    <t>Cairo</t>
  </si>
  <si>
    <t>Gabriel Perez</t>
  </si>
  <si>
    <t>Nov 2/13 Soc. Can.  J: Fernan Botero</t>
  </si>
  <si>
    <t>Basslly</t>
  </si>
  <si>
    <t>Feb 9/14 Lochness  J: Ivan Mejia</t>
  </si>
  <si>
    <t>Mara</t>
  </si>
  <si>
    <t>Felipe Valencia</t>
  </si>
  <si>
    <t>Pepe</t>
  </si>
  <si>
    <t>Alejandro Higuita</t>
  </si>
  <si>
    <t>Dexter</t>
  </si>
  <si>
    <t>Sebastian</t>
  </si>
  <si>
    <t>Laika</t>
  </si>
  <si>
    <t>Juliana Garcia</t>
  </si>
  <si>
    <t>Sept 28/13 Lucky Dogs J:Wilson Villal.</t>
  </si>
  <si>
    <t>GERMAN MORENO</t>
  </si>
  <si>
    <t>Susana Valdes</t>
  </si>
  <si>
    <t>Juana</t>
  </si>
  <si>
    <t>Helvia Naranjo</t>
  </si>
  <si>
    <t>Carolina Gonzalez</t>
  </si>
  <si>
    <t>Mia</t>
  </si>
  <si>
    <t>Maria Estrada</t>
  </si>
  <si>
    <t>Maximo</t>
  </si>
  <si>
    <t>Alejandro Ocampo</t>
  </si>
  <si>
    <t>Rosana Builes</t>
  </si>
  <si>
    <t>Brownie</t>
  </si>
  <si>
    <t>David Estrada</t>
  </si>
  <si>
    <t>ASOCIACION CLUB CANINO COLOMBIANO</t>
  </si>
  <si>
    <t>ENERO 25</t>
  </si>
  <si>
    <t>Tess</t>
  </si>
  <si>
    <t>Djoura</t>
  </si>
  <si>
    <t>Carlor Rivera</t>
  </si>
  <si>
    <t>Kaddar</t>
  </si>
  <si>
    <t>Imagine</t>
  </si>
  <si>
    <t>Yuri Lopez</t>
  </si>
  <si>
    <t>Tabu</t>
  </si>
  <si>
    <t xml:space="preserve">Falkor </t>
  </si>
  <si>
    <t>Shilo</t>
  </si>
  <si>
    <t>Yden Sciancalepore</t>
  </si>
  <si>
    <t>Carlos Riverra</t>
  </si>
  <si>
    <t>Poker</t>
  </si>
  <si>
    <t>Shiloh</t>
  </si>
  <si>
    <t>Juan Guerrero</t>
  </si>
  <si>
    <t>Falkor</t>
  </si>
  <si>
    <t>Thea</t>
  </si>
  <si>
    <t>Marcela Vasquez</t>
  </si>
  <si>
    <t>Manuel Galvis</t>
  </si>
  <si>
    <t>Iwoca Kora</t>
  </si>
  <si>
    <t>Susane Piwek</t>
  </si>
  <si>
    <t>Juan Garzon</t>
  </si>
  <si>
    <t>Valdez</t>
  </si>
  <si>
    <t>Ana Villamizar</t>
  </si>
  <si>
    <t>Cristina Acevedo</t>
  </si>
  <si>
    <t>Cerati</t>
  </si>
  <si>
    <t>Fly</t>
  </si>
  <si>
    <t>Edilson Ospina</t>
  </si>
  <si>
    <t>Mar 1/14 Lucky Dogs J: Fernan Botero</t>
  </si>
  <si>
    <t>Mar 2/14 Lucky Dogs J: Alvaro Aranguren</t>
  </si>
  <si>
    <t>DIEGO HERNANDEZ GARCIA</t>
  </si>
  <si>
    <t>MARZO 23</t>
  </si>
  <si>
    <t>GERMAN VILLA GARCIA</t>
  </si>
  <si>
    <t>NO APLICA</t>
  </si>
  <si>
    <t>Feb 23/14 Lochness J: Juan Camilo Castro</t>
  </si>
  <si>
    <t>Camilo Castro</t>
  </si>
  <si>
    <t>Freddy Gomez</t>
  </si>
  <si>
    <t xml:space="preserve">Cora </t>
  </si>
  <si>
    <t>Kafir</t>
  </si>
  <si>
    <t>Gabriela Ramirez</t>
  </si>
  <si>
    <t>Roxy</t>
  </si>
  <si>
    <t>Viviana Castro</t>
  </si>
  <si>
    <t>Sonic</t>
  </si>
  <si>
    <t>Bruno</t>
  </si>
  <si>
    <t>Jorge Arcila</t>
  </si>
  <si>
    <t>Inga</t>
  </si>
  <si>
    <t>Mar 15/14 Azul J: Diego Hernandez</t>
  </si>
  <si>
    <t>Hector diaz</t>
  </si>
  <si>
    <t>Ana Zuluga</t>
  </si>
  <si>
    <t>NACIONAL, AWC 2014 Y COPA ACCC</t>
  </si>
  <si>
    <t>Haggen</t>
  </si>
  <si>
    <t>Mistyque</t>
  </si>
  <si>
    <t>Balder</t>
  </si>
  <si>
    <t>Coffe</t>
  </si>
  <si>
    <t>Carlos Gonzalez</t>
  </si>
  <si>
    <t>Mateo</t>
  </si>
  <si>
    <t>Catherine Merchan</t>
  </si>
  <si>
    <t>Twister</t>
  </si>
  <si>
    <t>Manuel Rubio</t>
  </si>
  <si>
    <t>Iby</t>
  </si>
  <si>
    <t>Zara</t>
  </si>
  <si>
    <t>OPEN G1, G2 y G3</t>
  </si>
  <si>
    <t>OPEN CH, JV y G0</t>
  </si>
  <si>
    <t>Cooper</t>
  </si>
  <si>
    <t>David Velandia</t>
  </si>
  <si>
    <t>Chelsea</t>
  </si>
  <si>
    <t>David Gomez</t>
  </si>
  <si>
    <t>Uva</t>
  </si>
  <si>
    <t xml:space="preserve">N.A. </t>
  </si>
  <si>
    <t>Mar 22/14 ACCC J: Diego Hernandez</t>
  </si>
  <si>
    <t xml:space="preserve">Dic 8/13 DNL J: Wilson Villalobos </t>
  </si>
  <si>
    <t>Lara</t>
  </si>
  <si>
    <t>Wilson Bonilla</t>
  </si>
  <si>
    <t>Diana Cal.</t>
  </si>
  <si>
    <t>Miel</t>
  </si>
  <si>
    <t>Bee</t>
  </si>
  <si>
    <t>Caterine Merchan</t>
  </si>
  <si>
    <t>JUMPING 1</t>
  </si>
  <si>
    <t>JUMPING 2</t>
  </si>
  <si>
    <t>Maria Gonzalez</t>
  </si>
  <si>
    <t>Gandalf</t>
  </si>
  <si>
    <t>Mauricio Henao</t>
  </si>
  <si>
    <t>Jacob</t>
  </si>
  <si>
    <t>Johana Bernal</t>
  </si>
  <si>
    <t>Minnie</t>
  </si>
  <si>
    <t>Julian Gomez</t>
  </si>
  <si>
    <t>Dax</t>
  </si>
  <si>
    <t>Erika Koh.</t>
  </si>
  <si>
    <t>Ramiro Cardona</t>
  </si>
  <si>
    <t>Maria Martinez</t>
  </si>
  <si>
    <t>Nala</t>
  </si>
  <si>
    <t>Adriana Yepes</t>
  </si>
  <si>
    <t>GABRIEL GOMEZ</t>
  </si>
  <si>
    <t xml:space="preserve">Carbon </t>
  </si>
  <si>
    <t>Anastasia</t>
  </si>
  <si>
    <t>Kathy Mora</t>
  </si>
  <si>
    <t>Antonella</t>
  </si>
  <si>
    <t>Abr 26/14 King Dog J: Leonardo Vela</t>
  </si>
  <si>
    <t>Abr 27/14 King Dog J: Jason Ortiz</t>
  </si>
  <si>
    <t>May 4/14 Soc. Can. J: Gabriel Gomez</t>
  </si>
  <si>
    <t xml:space="preserve">Alvaro Aranguren </t>
  </si>
  <si>
    <t>Feghus</t>
  </si>
  <si>
    <t>Mistique</t>
  </si>
  <si>
    <t xml:space="preserve">Uva </t>
  </si>
  <si>
    <t>Julio Gomez</t>
  </si>
  <si>
    <t>Pear</t>
  </si>
  <si>
    <t>Leonardo Rodriguez</t>
  </si>
  <si>
    <t>Camilo Urrea</t>
  </si>
  <si>
    <t xml:space="preserve">Tequila </t>
  </si>
  <si>
    <t>Diana Quiroga</t>
  </si>
  <si>
    <t>Erika Kohn</t>
  </si>
  <si>
    <t>Jack</t>
  </si>
  <si>
    <t>Arturo</t>
  </si>
  <si>
    <t>John Cano</t>
  </si>
  <si>
    <t>Jackie</t>
  </si>
  <si>
    <t>Jana</t>
  </si>
  <si>
    <t>Romeo</t>
  </si>
  <si>
    <t>May 18/14 King Dog J: Fabiola Moscoso</t>
  </si>
  <si>
    <t>Jun 26/10 King Dog J:Fernan Botero</t>
  </si>
  <si>
    <t>Sebastian Higuita</t>
  </si>
  <si>
    <t>Mambo</t>
  </si>
  <si>
    <t>Sergio Gomez</t>
  </si>
  <si>
    <t>Sebastian Gamba</t>
  </si>
  <si>
    <t>Adriana Velasque</t>
  </si>
  <si>
    <t>Caterine Mercha</t>
  </si>
  <si>
    <t>Valder</t>
  </si>
  <si>
    <t>Dalila</t>
  </si>
  <si>
    <t>Whisky</t>
  </si>
  <si>
    <t>Carolina Latorre</t>
  </si>
  <si>
    <t>Ion</t>
  </si>
  <si>
    <t>Cocoa</t>
  </si>
  <si>
    <t>Adalberto Polania</t>
  </si>
  <si>
    <t>Thiago</t>
  </si>
  <si>
    <t>Andres Gonzalez</t>
  </si>
  <si>
    <t>OPEN G1 G2 G3</t>
  </si>
  <si>
    <t>OPEN Ch Jv G0</t>
  </si>
  <si>
    <t>Tony</t>
  </si>
  <si>
    <t>Jun 21/14 Amazing J: German Moreno</t>
  </si>
  <si>
    <t>Grisslyn</t>
  </si>
  <si>
    <t>Sebastia Higuita</t>
  </si>
  <si>
    <t xml:space="preserve">Celeste </t>
  </si>
  <si>
    <t xml:space="preserve">Kendra </t>
  </si>
  <si>
    <t>Johanna Bernal</t>
  </si>
  <si>
    <t>Rossana Builes</t>
  </si>
  <si>
    <t>Jun 29/14 Lochness J: Camilo Castro</t>
  </si>
  <si>
    <t>Jul 5/14 ACCC J:Fernan Botero</t>
  </si>
  <si>
    <t xml:space="preserve">Logan </t>
  </si>
  <si>
    <t>Teresa Gonzalez</t>
  </si>
  <si>
    <t>Javier Gonzalez</t>
  </si>
  <si>
    <t>May 18/14 King Dog J:Fabiola Moscoso</t>
  </si>
  <si>
    <t>Jeko</t>
  </si>
  <si>
    <t>Twsit</t>
  </si>
  <si>
    <t>Jul 6/14 ACCC J:Alvaro Aranguren</t>
  </si>
  <si>
    <t xml:space="preserve">Nikolas </t>
  </si>
  <si>
    <t>Carolina La Torre</t>
  </si>
  <si>
    <t>Miguel Gil</t>
  </si>
  <si>
    <t>Julian Castaño</t>
  </si>
  <si>
    <t>Alberto Polania</t>
  </si>
  <si>
    <t>JULIO 20</t>
  </si>
  <si>
    <t>Jul 20/14 Soc. Canina J:Gabriel Gomez</t>
  </si>
  <si>
    <t>Alejndro Higuita</t>
  </si>
  <si>
    <t>Vita</t>
  </si>
  <si>
    <t>Ingrid Michel</t>
  </si>
  <si>
    <t>Katherine Merchan</t>
  </si>
  <si>
    <t>Feddy Gomez</t>
  </si>
  <si>
    <t>Uma</t>
  </si>
  <si>
    <t>Ginger</t>
  </si>
  <si>
    <t>Tathiana Rojas</t>
  </si>
  <si>
    <t>Bonnie</t>
  </si>
  <si>
    <t>Aura Moya</t>
  </si>
  <si>
    <t>Ago 10/14 Lucky Dogs J:Leonardo Vela</t>
  </si>
  <si>
    <t>Ago 23/14 Lochness J:German Villa</t>
  </si>
  <si>
    <t>Biwsslly</t>
  </si>
  <si>
    <t>Brizllan</t>
  </si>
  <si>
    <t>Alejandro Huiguita</t>
  </si>
  <si>
    <t>Lupita</t>
  </si>
  <si>
    <t>Catalina Munera</t>
  </si>
  <si>
    <t xml:space="preserve">Teka </t>
  </si>
  <si>
    <t>Brizlian</t>
  </si>
  <si>
    <t xml:space="preserve">Neo </t>
  </si>
  <si>
    <t>Ingrdi Michael</t>
  </si>
  <si>
    <t xml:space="preserve">Motas </t>
  </si>
  <si>
    <t>Ago 31/14 DNL J:Jason Ortiz</t>
  </si>
  <si>
    <t>Mike</t>
  </si>
  <si>
    <t>Syam</t>
  </si>
  <si>
    <t>Morita</t>
  </si>
  <si>
    <t>Laura Moya</t>
  </si>
  <si>
    <t>Ewan</t>
  </si>
  <si>
    <t>Edildon Ospina</t>
  </si>
  <si>
    <t>Sep 7 Azul J: Ana Zuluaga</t>
  </si>
  <si>
    <t xml:space="preserve">SEPTIEMBRE 27 </t>
  </si>
  <si>
    <t>Fenix</t>
  </si>
  <si>
    <t>Quenn</t>
  </si>
  <si>
    <t>Ka</t>
  </si>
  <si>
    <t>Erica Kohn</t>
  </si>
  <si>
    <t>Cloe</t>
  </si>
  <si>
    <t>Valeria Molina</t>
  </si>
  <si>
    <t>Yosped</t>
  </si>
  <si>
    <t>Mauricio Florez</t>
  </si>
  <si>
    <t>Dunga</t>
  </si>
  <si>
    <t>Hulk</t>
  </si>
  <si>
    <t>Jorge Rivera</t>
  </si>
  <si>
    <t>Daviv Gamba</t>
  </si>
  <si>
    <t>Wisky</t>
  </si>
  <si>
    <t>Samanta</t>
  </si>
  <si>
    <t>Zulay Bautista</t>
  </si>
  <si>
    <t>Viviana Moreno</t>
  </si>
  <si>
    <t>Sep 27/14 LuckyDogs J:Diego Hernandez</t>
  </si>
  <si>
    <t>Sep 28/14 LuckyDogs J:Alvaro Aranguren</t>
  </si>
  <si>
    <t>Hectro Carmona</t>
  </si>
  <si>
    <t>Martha Moncada</t>
  </si>
  <si>
    <t>Sep 21/14 Vertigo J:Gabriel Gomez</t>
  </si>
  <si>
    <t>l</t>
  </si>
  <si>
    <t>Aqqua</t>
  </si>
  <si>
    <t>Carolina Munera</t>
  </si>
  <si>
    <t>CALEÑO</t>
  </si>
  <si>
    <t>OCTUBRE 11</t>
  </si>
  <si>
    <t>CALI</t>
  </si>
  <si>
    <t>JUAN CASTRO</t>
  </si>
  <si>
    <t>OCT 12</t>
  </si>
  <si>
    <t>Bassllyn</t>
  </si>
  <si>
    <t>OCTUBRE 12</t>
  </si>
  <si>
    <t>Oct 11/14 Cali J: Juan Castro</t>
  </si>
  <si>
    <t>Oct 12/14 Cali J: Juan Castro</t>
  </si>
  <si>
    <t>Ozzil</t>
  </si>
  <si>
    <t>Biwslly</t>
  </si>
  <si>
    <t>Sowy</t>
  </si>
  <si>
    <t>Andrea Soto</t>
  </si>
  <si>
    <t>Dino</t>
  </si>
  <si>
    <t>Jackson Cardona</t>
  </si>
  <si>
    <t>Lucky</t>
  </si>
  <si>
    <t>Gerardo Carvajal</t>
  </si>
  <si>
    <t>Tesla</t>
  </si>
  <si>
    <t>Martina</t>
  </si>
  <si>
    <t>Diana Torres</t>
  </si>
  <si>
    <t>Mango</t>
  </si>
  <si>
    <t>Hector Agredo</t>
  </si>
  <si>
    <t>Glasgow</t>
  </si>
  <si>
    <t>Andres Henao</t>
  </si>
  <si>
    <t xml:space="preserve">Martin </t>
  </si>
  <si>
    <t>Lassie</t>
  </si>
  <si>
    <t>Sowi</t>
  </si>
  <si>
    <t>PET CAL</t>
  </si>
  <si>
    <t xml:space="preserve">Ferghus </t>
  </si>
  <si>
    <t>K</t>
  </si>
  <si>
    <t>Mauricio Flores</t>
  </si>
  <si>
    <t>Trek</t>
  </si>
  <si>
    <t>Erika Khon</t>
  </si>
  <si>
    <t>Iker</t>
  </si>
  <si>
    <t>Zuluay Bautista</t>
  </si>
  <si>
    <t>Oct 18/14 Pet Cal J:German Moreno</t>
  </si>
  <si>
    <t xml:space="preserve">Mike </t>
  </si>
  <si>
    <t>Ricardo Bautista</t>
  </si>
  <si>
    <t>Oct 19/14 Pet Cal J: Fernan Botero</t>
  </si>
  <si>
    <t>OCT 25</t>
  </si>
  <si>
    <t>Samantha</t>
  </si>
  <si>
    <t>Oct 25/14 Expopet J: Fernan Botero</t>
  </si>
  <si>
    <t>Oct 25/14 Expopet J:Fernan Botero</t>
  </si>
  <si>
    <t>OCTUBRE 26</t>
  </si>
  <si>
    <t>Oct 26/14 Expopet J:Fernan Botero</t>
  </si>
  <si>
    <t>Twsiter</t>
  </si>
  <si>
    <t>Cesar Vagas</t>
  </si>
  <si>
    <t>NOVIEMBRE 8</t>
  </si>
  <si>
    <t>NOVIEMBRE 9</t>
  </si>
  <si>
    <t>Wilso Villalobos</t>
  </si>
  <si>
    <t xml:space="preserve">Twist </t>
  </si>
  <si>
    <t>Avaro Aranguren</t>
  </si>
  <si>
    <t>Alejandra Restrepo</t>
  </si>
  <si>
    <t>Terrel</t>
  </si>
  <si>
    <t>Nov 9/14 Amazing Dogs J: Jason Ortiz</t>
  </si>
  <si>
    <t>Oddie</t>
  </si>
  <si>
    <t>Maria Diaz</t>
  </si>
  <si>
    <t>Frida</t>
  </si>
  <si>
    <t xml:space="preserve">Bala </t>
  </si>
  <si>
    <t>Luis  Molano</t>
  </si>
  <si>
    <t>Nov 8 /14 Ecan J:Diego Hernandez</t>
  </si>
  <si>
    <t>Oddy</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</si>
</sst>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2"/>
      <color theme="1"/>
      <name val="Calibri"/>
      <family val="2"/>
      <scheme val="minor"/>
    </font>
    <font>
      <sz val="12"/>
      <color theme="1"/>
      <name val="Calibri"/>
      <family val="2"/>
      <scheme val="minor"/>
    </font>
    <font>
      <b/>
      <sz val="12"/>
      <color theme="1"/>
      <name val="Calibri"/>
      <family val="2"/>
      <scheme val="minor"/>
    </font>
    <font>
      <b/>
      <sz val="10"/>
      <color theme="1"/>
      <name val="Arial"/>
    </font>
    <font>
      <sz val="10"/>
      <color theme="1"/>
      <name val="Arial"/>
    </font>
    <font>
      <u/>
      <sz val="12"/>
      <color theme="10"/>
      <name val="Calibri"/>
      <family val="2"/>
      <scheme val="minor"/>
    </font>
    <font>
      <u/>
      <sz val="12"/>
      <color theme="11"/>
      <name val="Calibri"/>
      <family val="2"/>
      <scheme val="minor"/>
    </font>
    <font>
      <b/>
      <sz val="28"/>
      <color indexed="8"/>
      <name val="Calibri"/>
      <family val="2"/>
    </font>
    <font>
      <b/>
      <sz val="10"/>
      <color indexed="8"/>
      <name val="Calibri"/>
      <family val="2"/>
    </font>
    <font>
      <b/>
      <sz val="10"/>
      <name val="Calibri"/>
      <family val="2"/>
    </font>
    <font>
      <b/>
      <sz val="12"/>
      <color indexed="9"/>
      <name val="Calibri"/>
      <family val="2"/>
    </font>
    <font>
      <sz val="10"/>
      <name val="Calibri"/>
      <family val="2"/>
    </font>
    <font>
      <sz val="10"/>
      <color indexed="8"/>
      <name val="Calibri"/>
      <family val="2"/>
    </font>
    <font>
      <b/>
      <sz val="10"/>
      <color indexed="9"/>
      <name val="Calibri"/>
      <family val="2"/>
    </font>
    <font>
      <sz val="8"/>
      <color indexed="8"/>
      <name val="Calibri"/>
      <family val="2"/>
    </font>
    <font>
      <sz val="9"/>
      <name val="Calibri"/>
      <family val="2"/>
    </font>
    <font>
      <sz val="8"/>
      <name val="Calibri"/>
      <family val="2"/>
    </font>
    <font>
      <b/>
      <i/>
      <sz val="8"/>
      <color rgb="FFFF0000"/>
      <name val="Calibri"/>
      <family val="2"/>
    </font>
    <font>
      <sz val="8"/>
      <name val="Arabic Typesetting"/>
      <family val="4"/>
    </font>
    <font>
      <sz val="10"/>
      <color indexed="9"/>
      <name val="Calibri"/>
      <family val="2"/>
    </font>
    <font>
      <sz val="10"/>
      <name val="Arial"/>
      <family val="2"/>
    </font>
    <font>
      <b/>
      <sz val="10"/>
      <name val="Arial"/>
      <family val="2"/>
    </font>
    <font>
      <b/>
      <sz val="11"/>
      <color theme="1"/>
      <name val="Calibri"/>
      <family val="2"/>
      <scheme val="minor"/>
    </font>
    <font>
      <b/>
      <sz val="20"/>
      <color theme="1"/>
      <name val="Calibri"/>
      <scheme val="minor"/>
    </font>
    <font>
      <sz val="20"/>
      <color theme="1"/>
      <name val="Calibri"/>
      <scheme val="minor"/>
    </font>
    <font>
      <sz val="12"/>
      <color rgb="FF000000"/>
      <name val="Calibri"/>
      <family val="2"/>
      <scheme val="minor"/>
    </font>
    <font>
      <b/>
      <sz val="20"/>
      <color rgb="FF000000"/>
      <name val="Calibri"/>
      <scheme val="minor"/>
    </font>
    <font>
      <sz val="20"/>
      <color rgb="FF000000"/>
      <name val="Calibri"/>
      <scheme val="minor"/>
    </font>
    <font>
      <b/>
      <sz val="10"/>
      <color theme="1"/>
      <name val="Calibri"/>
      <scheme val="minor"/>
    </font>
    <font>
      <b/>
      <sz val="10"/>
      <color rgb="FF000000"/>
      <name val="Calibri"/>
      <scheme val="minor"/>
    </font>
    <font>
      <b/>
      <sz val="16"/>
      <color theme="1"/>
      <name val="Calibri"/>
      <scheme val="minor"/>
    </font>
    <font>
      <sz val="8"/>
      <name val="Calibri"/>
      <family val="2"/>
      <scheme val="minor"/>
    </font>
    <font>
      <b/>
      <sz val="26"/>
      <color theme="1"/>
      <name val="Calibri"/>
      <scheme val="minor"/>
    </font>
    <font>
      <sz val="16"/>
      <color theme="1"/>
      <name val="Calibri"/>
      <scheme val="minor"/>
    </font>
    <font>
      <sz val="11"/>
      <color indexed="8"/>
      <name val="Calibri"/>
      <family val="2"/>
    </font>
    <font>
      <sz val="12"/>
      <color theme="0"/>
      <name val="Calibri"/>
      <family val="2"/>
      <scheme val="minor"/>
    </font>
    <font>
      <sz val="12"/>
      <name val="Calibri"/>
      <scheme val="minor"/>
    </font>
    <font>
      <b/>
      <sz val="12"/>
      <name val="Calibri"/>
      <family val="2"/>
      <scheme val="minor"/>
    </font>
    <font>
      <b/>
      <sz val="10"/>
      <name val="Calibri"/>
      <scheme val="minor"/>
    </font>
  </fonts>
  <fills count="22">
    <fill>
      <patternFill patternType="none"/>
    </fill>
    <fill>
      <patternFill patternType="gray125"/>
    </fill>
    <fill>
      <patternFill patternType="solid">
        <fgColor indexed="23"/>
        <bgColor indexed="64"/>
      </patternFill>
    </fill>
    <fill>
      <patternFill patternType="solid">
        <fgColor rgb="FFFFFF00"/>
        <bgColor indexed="64"/>
      </patternFill>
    </fill>
    <fill>
      <patternFill patternType="solid">
        <fgColor indexed="55"/>
        <bgColor indexed="64"/>
      </patternFill>
    </fill>
    <fill>
      <patternFill patternType="solid">
        <fgColor indexed="9"/>
        <bgColor indexed="64"/>
      </patternFill>
    </fill>
    <fill>
      <patternFill patternType="solid">
        <fgColor rgb="FF99FF33"/>
        <bgColor indexed="64"/>
      </patternFill>
    </fill>
    <fill>
      <patternFill patternType="solid">
        <fgColor rgb="FF00B0F0"/>
        <bgColor indexed="64"/>
      </patternFill>
    </fill>
    <fill>
      <patternFill patternType="solid">
        <fgColor rgb="FFF79646"/>
        <bgColor indexed="64"/>
      </patternFill>
    </fill>
    <fill>
      <patternFill patternType="solid">
        <fgColor theme="9"/>
        <bgColor indexed="64"/>
      </patternFill>
    </fill>
    <fill>
      <patternFill patternType="solid">
        <fgColor rgb="FFB2A1C7"/>
        <bgColor indexed="64"/>
      </patternFill>
    </fill>
    <fill>
      <patternFill patternType="solid">
        <fgColor rgb="FFFF0000"/>
        <bgColor indexed="64"/>
      </patternFill>
    </fill>
    <fill>
      <patternFill patternType="solid">
        <fgColor rgb="FFCCC0DA"/>
        <bgColor indexed="64"/>
      </patternFill>
    </fill>
    <fill>
      <patternFill patternType="solid">
        <fgColor theme="7" tint="0.39997558519241921"/>
        <bgColor indexed="64"/>
      </patternFill>
    </fill>
    <fill>
      <patternFill patternType="solid">
        <fgColor indexed="10"/>
        <bgColor indexed="64"/>
      </patternFill>
    </fill>
    <fill>
      <patternFill patternType="solid">
        <fgColor rgb="FFFFC000"/>
        <bgColor indexed="64"/>
      </patternFill>
    </fill>
    <fill>
      <patternFill patternType="solid">
        <fgColor indexed="13"/>
        <bgColor indexed="64"/>
      </patternFill>
    </fill>
    <fill>
      <patternFill patternType="solid">
        <fgColor rgb="FFFCF305"/>
        <bgColor rgb="FF000000"/>
      </patternFill>
    </fill>
    <fill>
      <patternFill patternType="solid">
        <fgColor rgb="FFFFFF00"/>
        <bgColor rgb="FF000000"/>
      </patternFill>
    </fill>
    <fill>
      <patternFill patternType="solid">
        <fgColor rgb="FFDD0806"/>
        <bgColor rgb="FF000000"/>
      </patternFill>
    </fill>
    <fill>
      <patternFill patternType="solid">
        <fgColor theme="0" tint="-0.249977111117893"/>
        <bgColor indexed="64"/>
      </patternFill>
    </fill>
    <fill>
      <patternFill patternType="solid">
        <fgColor rgb="FF3366FF"/>
        <bgColor indexed="64"/>
      </patternFill>
    </fill>
  </fills>
  <borders count="5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medium">
        <color rgb="FF99FF33"/>
      </left>
      <right style="medium">
        <color rgb="FF99FF33"/>
      </right>
      <top style="medium">
        <color rgb="FF99FF33"/>
      </top>
      <bottom style="medium">
        <color rgb="FF99FF33"/>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medium">
        <color auto="1"/>
      </right>
      <top style="thin">
        <color auto="1"/>
      </top>
      <bottom style="medium">
        <color auto="1"/>
      </bottom>
      <diagonal/>
    </border>
    <border>
      <left style="thick">
        <color rgb="FF00B0F0"/>
      </left>
      <right/>
      <top style="thick">
        <color rgb="FF00B0F0"/>
      </top>
      <bottom style="thick">
        <color rgb="FF00B0F0"/>
      </bottom>
      <diagonal/>
    </border>
    <border>
      <left style="thick">
        <color rgb="FF00B0F0"/>
      </left>
      <right style="thick">
        <color rgb="FF00B0F0"/>
      </right>
      <top style="thick">
        <color rgb="FF00B0F0"/>
      </top>
      <bottom style="thick">
        <color rgb="FF00B0F0"/>
      </bottom>
      <diagonal/>
    </border>
    <border>
      <left style="thick">
        <color rgb="FF00B0F0"/>
      </left>
      <right style="thick">
        <color rgb="FF00B0F0"/>
      </right>
      <top style="thin">
        <color auto="1"/>
      </top>
      <bottom style="thin">
        <color auto="1"/>
      </bottom>
      <diagonal/>
    </border>
    <border>
      <left style="thin">
        <color auto="1"/>
      </left>
      <right style="medium">
        <color auto="1"/>
      </right>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1707">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 fillId="0" borderId="0"/>
    <xf numFmtId="0" fontId="34"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618">
    <xf numFmtId="0" fontId="0" fillId="0" borderId="0" xfId="0"/>
    <xf numFmtId="0" fontId="3" fillId="0" borderId="0" xfId="0" applyFont="1" applyAlignment="1">
      <alignment horizontal="justify" vertical="center"/>
    </xf>
    <xf numFmtId="0" fontId="4" fillId="0" borderId="0" xfId="0" applyFont="1" applyAlignment="1">
      <alignment horizontal="justify" vertical="center"/>
    </xf>
    <xf numFmtId="0" fontId="4" fillId="0" borderId="0" xfId="0" applyFont="1"/>
    <xf numFmtId="0" fontId="8" fillId="0" borderId="9" xfId="0" applyFont="1" applyBorder="1" applyAlignment="1">
      <alignment horizontal="center"/>
    </xf>
    <xf numFmtId="0" fontId="8" fillId="0" borderId="1" xfId="0" applyFont="1" applyBorder="1" applyAlignment="1">
      <alignment horizontal="center"/>
    </xf>
    <xf numFmtId="0" fontId="11" fillId="3" borderId="14" xfId="0" applyFont="1" applyFill="1" applyBorder="1" applyAlignment="1">
      <alignment horizontal="center"/>
    </xf>
    <xf numFmtId="0" fontId="11" fillId="3" borderId="15" xfId="0" applyFont="1" applyFill="1" applyBorder="1" applyAlignment="1">
      <alignment horizontal="center"/>
    </xf>
    <xf numFmtId="0" fontId="12" fillId="0" borderId="14" xfId="0" applyFont="1" applyFill="1" applyBorder="1" applyAlignment="1">
      <alignment horizontal="center"/>
    </xf>
    <xf numFmtId="0" fontId="12" fillId="0" borderId="16" xfId="0" applyFont="1" applyFill="1" applyBorder="1" applyAlignment="1">
      <alignment horizontal="center"/>
    </xf>
    <xf numFmtId="0" fontId="12" fillId="0" borderId="15" xfId="0" applyFont="1" applyFill="1" applyBorder="1" applyAlignment="1">
      <alignment horizontal="center"/>
    </xf>
    <xf numFmtId="0" fontId="13" fillId="4" borderId="17" xfId="0" applyFont="1" applyFill="1" applyBorder="1" applyAlignment="1">
      <alignment horizontal="center" vertical="center"/>
    </xf>
    <xf numFmtId="0" fontId="13" fillId="4" borderId="16" xfId="0" applyFont="1" applyFill="1" applyBorder="1" applyAlignment="1">
      <alignment horizontal="center"/>
    </xf>
    <xf numFmtId="0" fontId="13" fillId="4" borderId="15" xfId="0" applyFont="1" applyFill="1" applyBorder="1" applyAlignment="1">
      <alignment horizontal="center"/>
    </xf>
    <xf numFmtId="0" fontId="9" fillId="5" borderId="18" xfId="0" applyFont="1" applyFill="1" applyBorder="1" applyAlignment="1">
      <alignment horizontal="center"/>
    </xf>
    <xf numFmtId="0" fontId="9" fillId="5" borderId="19" xfId="0" applyFont="1" applyFill="1" applyBorder="1" applyAlignment="1">
      <alignment horizont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xf numFmtId="0" fontId="12" fillId="0" borderId="23" xfId="0" applyFont="1" applyBorder="1" applyAlignment="1">
      <alignment horizontal="center"/>
    </xf>
    <xf numFmtId="0" fontId="9" fillId="6" borderId="18" xfId="0" applyFont="1" applyFill="1" applyBorder="1" applyAlignment="1">
      <alignment horizontal="center"/>
    </xf>
    <xf numFmtId="0" fontId="9" fillId="6" borderId="24" xfId="0" applyFont="1" applyFill="1" applyBorder="1" applyAlignment="1">
      <alignment horizontal="center"/>
    </xf>
    <xf numFmtId="0" fontId="12" fillId="6" borderId="25" xfId="0" applyFont="1" applyFill="1" applyBorder="1" applyAlignment="1">
      <alignment horizontal="center"/>
    </xf>
    <xf numFmtId="0" fontId="12" fillId="0" borderId="26" xfId="0" applyFont="1" applyFill="1" applyBorder="1" applyAlignment="1">
      <alignment horizontal="center"/>
    </xf>
    <xf numFmtId="0" fontId="12" fillId="6" borderId="19" xfId="0" applyFont="1" applyFill="1" applyBorder="1" applyAlignment="1">
      <alignment horizontal="center"/>
    </xf>
    <xf numFmtId="0" fontId="11" fillId="7" borderId="27" xfId="0" applyFont="1" applyFill="1" applyBorder="1" applyAlignment="1">
      <alignment horizontal="center"/>
    </xf>
    <xf numFmtId="0" fontId="11" fillId="7" borderId="28" xfId="0" applyFont="1" applyFill="1" applyBorder="1" applyAlignment="1">
      <alignment horizontal="center"/>
    </xf>
    <xf numFmtId="0" fontId="12" fillId="7" borderId="29" xfId="0" applyFont="1" applyFill="1" applyBorder="1" applyAlignment="1">
      <alignment horizontal="center"/>
    </xf>
    <xf numFmtId="0" fontId="12" fillId="7" borderId="30" xfId="0" applyFont="1" applyFill="1" applyBorder="1" applyAlignment="1">
      <alignment horizontal="center"/>
    </xf>
    <xf numFmtId="0" fontId="14" fillId="0" borderId="31" xfId="0" applyFont="1" applyFill="1" applyBorder="1" applyAlignment="1">
      <alignment horizontal="center"/>
    </xf>
    <xf numFmtId="0" fontId="9" fillId="8" borderId="32" xfId="0" applyFont="1" applyFill="1" applyBorder="1" applyAlignment="1">
      <alignment horizontal="center"/>
    </xf>
    <xf numFmtId="0" fontId="9" fillId="6" borderId="33" xfId="0" applyFont="1" applyFill="1" applyBorder="1" applyAlignment="1">
      <alignment horizontal="center"/>
    </xf>
    <xf numFmtId="0" fontId="12" fillId="9" borderId="22" xfId="0" applyFont="1" applyFill="1" applyBorder="1" applyAlignment="1">
      <alignment horizontal="center"/>
    </xf>
    <xf numFmtId="0" fontId="12" fillId="6" borderId="22" xfId="0" applyFont="1" applyFill="1" applyBorder="1" applyAlignment="1">
      <alignment horizontal="center"/>
    </xf>
    <xf numFmtId="0" fontId="12" fillId="9" borderId="34" xfId="0" applyFont="1" applyFill="1" applyBorder="1" applyAlignment="1">
      <alignment horizontal="center"/>
    </xf>
    <xf numFmtId="0" fontId="12" fillId="9" borderId="35" xfId="0" applyFont="1" applyFill="1" applyBorder="1" applyAlignment="1">
      <alignment horizontal="center"/>
    </xf>
    <xf numFmtId="0" fontId="11" fillId="6" borderId="18" xfId="0" applyFont="1" applyFill="1" applyBorder="1" applyAlignment="1">
      <alignment horizontal="center"/>
    </xf>
    <xf numFmtId="0" fontId="11" fillId="6" borderId="24" xfId="0" applyFont="1" applyFill="1" applyBorder="1" applyAlignment="1">
      <alignment horizontal="center"/>
    </xf>
    <xf numFmtId="0" fontId="13" fillId="4" borderId="14" xfId="0" applyFont="1" applyFill="1" applyBorder="1" applyAlignment="1">
      <alignment horizontal="center" vertical="center"/>
    </xf>
    <xf numFmtId="0" fontId="9" fillId="8" borderId="18" xfId="0" applyFont="1" applyFill="1" applyBorder="1" applyAlignment="1">
      <alignment horizontal="center"/>
    </xf>
    <xf numFmtId="0" fontId="9" fillId="8" borderId="24" xfId="0" applyFont="1" applyFill="1" applyBorder="1" applyAlignment="1">
      <alignment horizontal="center"/>
    </xf>
    <xf numFmtId="0" fontId="12" fillId="9" borderId="25" xfId="0" applyFont="1" applyFill="1" applyBorder="1" applyAlignment="1">
      <alignment horizontal="center"/>
    </xf>
    <xf numFmtId="0" fontId="12" fillId="8" borderId="25" xfId="0" applyFont="1" applyFill="1" applyBorder="1" applyAlignment="1">
      <alignment horizontal="center"/>
    </xf>
    <xf numFmtId="0" fontId="11" fillId="8" borderId="25" xfId="0" applyFont="1" applyFill="1" applyBorder="1" applyAlignment="1">
      <alignment horizontal="center"/>
    </xf>
    <xf numFmtId="0" fontId="12" fillId="9" borderId="26" xfId="0" applyFont="1" applyFill="1" applyBorder="1" applyAlignment="1">
      <alignment horizontal="center"/>
    </xf>
    <xf numFmtId="0" fontId="11" fillId="6" borderId="36" xfId="0" applyFont="1" applyFill="1" applyBorder="1" applyAlignment="1">
      <alignment horizontal="center"/>
    </xf>
    <xf numFmtId="0" fontId="11" fillId="6" borderId="37" xfId="0" applyFont="1" applyFill="1" applyBorder="1" applyAlignment="1">
      <alignment horizontal="center"/>
    </xf>
    <xf numFmtId="0" fontId="12" fillId="6" borderId="38" xfId="0" applyFont="1" applyFill="1" applyBorder="1" applyAlignment="1">
      <alignment horizontal="center"/>
    </xf>
    <xf numFmtId="0" fontId="12" fillId="0" borderId="39" xfId="0" applyFont="1" applyFill="1" applyBorder="1" applyAlignment="1">
      <alignment horizontal="center"/>
    </xf>
    <xf numFmtId="0" fontId="9" fillId="8" borderId="14" xfId="0" applyFont="1" applyFill="1" applyBorder="1" applyAlignment="1">
      <alignment horizontal="center"/>
    </xf>
    <xf numFmtId="0" fontId="9" fillId="8" borderId="15" xfId="0" applyFont="1" applyFill="1" applyBorder="1" applyAlignment="1">
      <alignment horizontal="center"/>
    </xf>
    <xf numFmtId="0" fontId="12" fillId="9" borderId="14" xfId="0" applyFont="1" applyFill="1" applyBorder="1" applyAlignment="1">
      <alignment horizontal="center"/>
    </xf>
    <xf numFmtId="0" fontId="12" fillId="9" borderId="16" xfId="0" applyFont="1" applyFill="1" applyBorder="1" applyAlignment="1">
      <alignment horizontal="center"/>
    </xf>
    <xf numFmtId="0" fontId="14" fillId="9" borderId="15" xfId="0" applyFont="1" applyFill="1" applyBorder="1" applyAlignment="1">
      <alignment horizontal="center"/>
    </xf>
    <xf numFmtId="0" fontId="11" fillId="0" borderId="18" xfId="0" applyFont="1" applyFill="1" applyBorder="1" applyAlignment="1">
      <alignment horizontal="center"/>
    </xf>
    <xf numFmtId="0" fontId="11" fillId="0" borderId="19" xfId="0" applyFont="1" applyFill="1" applyBorder="1" applyAlignment="1">
      <alignment horizontal="center"/>
    </xf>
    <xf numFmtId="0" fontId="12" fillId="0" borderId="18" xfId="0" applyFont="1" applyFill="1" applyBorder="1" applyAlignment="1">
      <alignment horizontal="center"/>
    </xf>
    <xf numFmtId="0" fontId="12" fillId="0" borderId="25" xfId="0" applyFont="1" applyFill="1" applyBorder="1" applyAlignment="1">
      <alignment horizontal="center"/>
    </xf>
    <xf numFmtId="0" fontId="14" fillId="0" borderId="19" xfId="0" applyFont="1" applyFill="1" applyBorder="1" applyAlignment="1">
      <alignment horizontal="center"/>
    </xf>
    <xf numFmtId="0" fontId="11" fillId="10" borderId="18" xfId="0" applyFont="1" applyFill="1" applyBorder="1" applyAlignment="1">
      <alignment horizontal="center"/>
    </xf>
    <xf numFmtId="0" fontId="11" fillId="10" borderId="19" xfId="0" applyFont="1" applyFill="1" applyBorder="1" applyAlignment="1">
      <alignment horizontal="center"/>
    </xf>
    <xf numFmtId="0" fontId="15" fillId="10" borderId="18" xfId="0" applyFont="1" applyFill="1" applyBorder="1" applyAlignment="1">
      <alignment horizontal="center"/>
    </xf>
    <xf numFmtId="0" fontId="11" fillId="10" borderId="25" xfId="0" applyFont="1" applyFill="1" applyBorder="1" applyAlignment="1">
      <alignment horizontal="center"/>
    </xf>
    <xf numFmtId="0" fontId="12" fillId="10" borderId="25" xfId="0" applyFont="1" applyFill="1" applyBorder="1" applyAlignment="1">
      <alignment horizontal="center"/>
    </xf>
    <xf numFmtId="0" fontId="12" fillId="10" borderId="19" xfId="0" applyFont="1" applyFill="1" applyBorder="1" applyAlignment="1">
      <alignment horizontal="center"/>
    </xf>
    <xf numFmtId="0" fontId="9" fillId="7" borderId="18" xfId="0" applyFont="1" applyFill="1" applyBorder="1" applyAlignment="1">
      <alignment horizontal="center"/>
    </xf>
    <xf numFmtId="0" fontId="9" fillId="7" borderId="19" xfId="0" applyFont="1" applyFill="1" applyBorder="1" applyAlignment="1">
      <alignment horizontal="center"/>
    </xf>
    <xf numFmtId="0" fontId="12" fillId="7" borderId="18" xfId="0" applyFont="1" applyFill="1" applyBorder="1" applyAlignment="1">
      <alignment horizontal="center"/>
    </xf>
    <xf numFmtId="0" fontId="12" fillId="7" borderId="25" xfId="0" applyFont="1" applyFill="1" applyBorder="1" applyAlignment="1">
      <alignment horizontal="center"/>
    </xf>
    <xf numFmtId="0" fontId="14" fillId="7" borderId="25" xfId="0" applyFont="1" applyFill="1" applyBorder="1" applyAlignment="1">
      <alignment horizontal="center"/>
    </xf>
    <xf numFmtId="0" fontId="14" fillId="7" borderId="19" xfId="0" applyFont="1" applyFill="1" applyBorder="1" applyAlignment="1">
      <alignment horizontal="center"/>
    </xf>
    <xf numFmtId="0" fontId="11" fillId="0" borderId="27" xfId="0" applyFont="1" applyFill="1" applyBorder="1" applyAlignment="1">
      <alignment horizontal="center"/>
    </xf>
    <xf numFmtId="0" fontId="11" fillId="0" borderId="40" xfId="0" applyFont="1" applyFill="1" applyBorder="1" applyAlignment="1">
      <alignment horizontal="center"/>
    </xf>
    <xf numFmtId="0" fontId="12" fillId="0" borderId="27" xfId="0" applyFont="1" applyBorder="1" applyAlignment="1">
      <alignment horizontal="center"/>
    </xf>
    <xf numFmtId="0" fontId="12" fillId="0" borderId="29" xfId="0" applyFont="1" applyBorder="1" applyAlignment="1">
      <alignment horizontal="center"/>
    </xf>
    <xf numFmtId="0" fontId="12" fillId="0" borderId="40" xfId="0" applyFont="1" applyBorder="1" applyAlignment="1">
      <alignment horizontal="center"/>
    </xf>
    <xf numFmtId="0" fontId="9" fillId="11" borderId="32" xfId="0" applyFont="1" applyFill="1" applyBorder="1" applyAlignment="1">
      <alignment horizontal="center"/>
    </xf>
    <xf numFmtId="0" fontId="9" fillId="11" borderId="23" xfId="0" applyFont="1" applyFill="1" applyBorder="1" applyAlignment="1">
      <alignment horizontal="center"/>
    </xf>
    <xf numFmtId="0" fontId="12" fillId="11" borderId="32" xfId="0" applyFont="1" applyFill="1" applyBorder="1" applyAlignment="1">
      <alignment horizontal="center"/>
    </xf>
    <xf numFmtId="0" fontId="12" fillId="11" borderId="22" xfId="0" applyFont="1" applyFill="1" applyBorder="1" applyAlignment="1">
      <alignment horizontal="center"/>
    </xf>
    <xf numFmtId="0" fontId="14" fillId="11" borderId="23" xfId="0" applyFont="1" applyFill="1" applyBorder="1" applyAlignment="1">
      <alignment horizontal="center"/>
    </xf>
    <xf numFmtId="0" fontId="9" fillId="0" borderId="32" xfId="0" applyFont="1" applyFill="1" applyBorder="1" applyAlignment="1">
      <alignment horizontal="center"/>
    </xf>
    <xf numFmtId="0" fontId="9" fillId="0" borderId="23" xfId="0" applyFont="1" applyFill="1" applyBorder="1" applyAlignment="1">
      <alignment horizontal="center"/>
    </xf>
    <xf numFmtId="0" fontId="12" fillId="0" borderId="19" xfId="0" applyFont="1" applyFill="1" applyBorder="1" applyAlignment="1">
      <alignment horizontal="center"/>
    </xf>
    <xf numFmtId="0" fontId="9" fillId="3" borderId="18" xfId="0" applyFont="1" applyFill="1" applyBorder="1" applyAlignment="1">
      <alignment horizontal="center"/>
    </xf>
    <xf numFmtId="0" fontId="9" fillId="3" borderId="19" xfId="0" applyFont="1" applyFill="1" applyBorder="1" applyAlignment="1">
      <alignment horizontal="center"/>
    </xf>
    <xf numFmtId="0" fontId="12" fillId="3" borderId="18" xfId="0" applyFont="1" applyFill="1" applyBorder="1" applyAlignment="1">
      <alignment horizontal="center"/>
    </xf>
    <xf numFmtId="0" fontId="11" fillId="10" borderId="27" xfId="0" applyFont="1" applyFill="1" applyBorder="1" applyAlignment="1">
      <alignment horizontal="center"/>
    </xf>
    <xf numFmtId="0" fontId="11" fillId="10" borderId="40" xfId="0" applyFont="1" applyFill="1" applyBorder="1" applyAlignment="1">
      <alignment horizontal="center"/>
    </xf>
    <xf numFmtId="0" fontId="12" fillId="10" borderId="27" xfId="0" applyFont="1" applyFill="1" applyBorder="1" applyAlignment="1">
      <alignment horizontal="center"/>
    </xf>
    <xf numFmtId="0" fontId="12" fillId="10" borderId="29" xfId="0" applyFont="1" applyFill="1" applyBorder="1" applyAlignment="1">
      <alignment horizontal="center"/>
    </xf>
    <xf numFmtId="0" fontId="16" fillId="10" borderId="40" xfId="0" applyFont="1" applyFill="1" applyBorder="1" applyAlignment="1">
      <alignment horizontal="center"/>
    </xf>
    <xf numFmtId="0" fontId="9" fillId="6" borderId="14" xfId="0" applyFont="1" applyFill="1" applyBorder="1" applyAlignment="1">
      <alignment horizontal="center"/>
    </xf>
    <xf numFmtId="0" fontId="9" fillId="6" borderId="15" xfId="0" applyFont="1" applyFill="1" applyBorder="1" applyAlignment="1">
      <alignment horizontal="center"/>
    </xf>
    <xf numFmtId="0" fontId="12" fillId="6" borderId="18" xfId="0" applyFont="1" applyFill="1" applyBorder="1" applyAlignment="1">
      <alignment horizontal="center"/>
    </xf>
    <xf numFmtId="0" fontId="12" fillId="6" borderId="27" xfId="0" applyFont="1" applyFill="1" applyBorder="1" applyAlignment="1">
      <alignment horizontal="center"/>
    </xf>
    <xf numFmtId="0" fontId="12" fillId="0" borderId="22" xfId="0" applyFont="1" applyFill="1" applyBorder="1" applyAlignment="1">
      <alignment horizontal="center"/>
    </xf>
    <xf numFmtId="0" fontId="11" fillId="3" borderId="18" xfId="0" applyFont="1" applyFill="1" applyBorder="1" applyAlignment="1">
      <alignment horizontal="center"/>
    </xf>
    <xf numFmtId="0" fontId="11" fillId="3" borderId="19" xfId="0" applyFont="1" applyFill="1" applyBorder="1" applyAlignment="1">
      <alignment horizontal="center"/>
    </xf>
    <xf numFmtId="0" fontId="12" fillId="3" borderId="36" xfId="0" applyFont="1" applyFill="1" applyBorder="1" applyAlignment="1">
      <alignment horizontal="center"/>
    </xf>
    <xf numFmtId="0" fontId="12" fillId="0" borderId="38" xfId="0" applyFont="1" applyFill="1" applyBorder="1" applyAlignment="1">
      <alignment horizontal="center"/>
    </xf>
    <xf numFmtId="0" fontId="12" fillId="0" borderId="31" xfId="0" applyFont="1" applyFill="1" applyBorder="1" applyAlignment="1">
      <alignment horizontal="center"/>
    </xf>
    <xf numFmtId="0" fontId="11" fillId="12" borderId="18" xfId="0" applyFont="1" applyFill="1" applyBorder="1" applyAlignment="1">
      <alignment horizontal="center"/>
    </xf>
    <xf numFmtId="0" fontId="11" fillId="12" borderId="24" xfId="0" applyFont="1" applyFill="1" applyBorder="1" applyAlignment="1">
      <alignment horizontal="center"/>
    </xf>
    <xf numFmtId="0" fontId="14" fillId="12" borderId="41" xfId="0" applyFont="1" applyFill="1" applyBorder="1" applyAlignment="1">
      <alignment horizontal="center"/>
    </xf>
    <xf numFmtId="0" fontId="12" fillId="12" borderId="42" xfId="0" applyFont="1" applyFill="1" applyBorder="1" applyAlignment="1">
      <alignment horizontal="center"/>
    </xf>
    <xf numFmtId="0" fontId="16" fillId="12" borderId="42" xfId="0" applyFont="1" applyFill="1" applyBorder="1" applyAlignment="1">
      <alignment horizontal="center"/>
    </xf>
    <xf numFmtId="0" fontId="12" fillId="0" borderId="43" xfId="0" applyFont="1" applyFill="1" applyBorder="1" applyAlignment="1">
      <alignment horizontal="center"/>
    </xf>
    <xf numFmtId="0" fontId="14" fillId="12" borderId="42" xfId="0" applyFont="1" applyFill="1" applyBorder="1" applyAlignment="1">
      <alignment horizontal="center"/>
    </xf>
    <xf numFmtId="0" fontId="9" fillId="3" borderId="36" xfId="0" applyFont="1" applyFill="1" applyBorder="1" applyAlignment="1">
      <alignment horizontal="center"/>
    </xf>
    <xf numFmtId="0" fontId="9" fillId="3" borderId="31" xfId="0" applyFont="1" applyFill="1" applyBorder="1" applyAlignment="1">
      <alignment horizontal="center"/>
    </xf>
    <xf numFmtId="0" fontId="12" fillId="3" borderId="21" xfId="0" applyFont="1" applyFill="1" applyBorder="1" applyAlignment="1">
      <alignment horizontal="center"/>
    </xf>
    <xf numFmtId="0" fontId="12" fillId="0" borderId="21" xfId="0" applyFont="1" applyFill="1" applyBorder="1" applyAlignment="1">
      <alignment horizontal="center"/>
    </xf>
    <xf numFmtId="0" fontId="17" fillId="0" borderId="44" xfId="0" applyFont="1" applyFill="1" applyBorder="1" applyAlignment="1">
      <alignment horizontal="center"/>
    </xf>
    <xf numFmtId="0" fontId="16" fillId="0" borderId="44" xfId="0" applyFont="1" applyFill="1" applyBorder="1" applyAlignment="1">
      <alignment horizontal="center"/>
    </xf>
    <xf numFmtId="0" fontId="18" fillId="0" borderId="44" xfId="0" applyFont="1" applyFill="1" applyBorder="1" applyAlignment="1">
      <alignment horizontal="center"/>
    </xf>
    <xf numFmtId="0" fontId="11" fillId="3" borderId="16" xfId="0" applyFont="1" applyFill="1" applyBorder="1" applyAlignment="1">
      <alignment horizontal="center"/>
    </xf>
    <xf numFmtId="0" fontId="14" fillId="0" borderId="15" xfId="0" applyFont="1" applyFill="1" applyBorder="1" applyAlignment="1">
      <alignment horizontal="center"/>
    </xf>
    <xf numFmtId="0" fontId="11" fillId="6" borderId="25" xfId="0" applyFont="1" applyFill="1" applyBorder="1" applyAlignment="1">
      <alignment horizontal="center"/>
    </xf>
    <xf numFmtId="0" fontId="12" fillId="0" borderId="25" xfId="0" applyFont="1" applyBorder="1" applyAlignment="1">
      <alignment horizontal="center"/>
    </xf>
    <xf numFmtId="0" fontId="9" fillId="3" borderId="25" xfId="0" applyFont="1" applyFill="1" applyBorder="1" applyAlignment="1">
      <alignment horizontal="center"/>
    </xf>
    <xf numFmtId="0" fontId="12" fillId="3" borderId="25" xfId="0" applyFont="1" applyFill="1" applyBorder="1" applyAlignment="1">
      <alignment horizontal="center"/>
    </xf>
    <xf numFmtId="0" fontId="12" fillId="13" borderId="25" xfId="0" applyFont="1" applyFill="1" applyBorder="1" applyAlignment="1">
      <alignment horizontal="center"/>
    </xf>
    <xf numFmtId="0" fontId="16" fillId="13" borderId="25" xfId="0" applyFont="1" applyFill="1" applyBorder="1" applyAlignment="1">
      <alignment horizontal="center"/>
    </xf>
    <xf numFmtId="0" fontId="9" fillId="6" borderId="29" xfId="0" applyFont="1" applyFill="1" applyBorder="1" applyAlignment="1">
      <alignment horizontal="center"/>
    </xf>
    <xf numFmtId="0" fontId="12" fillId="6" borderId="29" xfId="0" applyFont="1" applyFill="1" applyBorder="1" applyAlignment="1">
      <alignment horizontal="center"/>
    </xf>
    <xf numFmtId="0" fontId="14" fillId="0" borderId="29" xfId="0" applyFont="1" applyFill="1" applyBorder="1" applyAlignment="1">
      <alignment horizontal="center"/>
    </xf>
    <xf numFmtId="0" fontId="12" fillId="6" borderId="40" xfId="0" applyFont="1" applyFill="1" applyBorder="1" applyAlignment="1">
      <alignment horizontal="center"/>
    </xf>
    <xf numFmtId="0" fontId="11" fillId="10" borderId="16" xfId="0" applyFont="1" applyFill="1" applyBorder="1" applyAlignment="1">
      <alignment horizontal="center"/>
    </xf>
    <xf numFmtId="0" fontId="12" fillId="13" borderId="16" xfId="0" applyFont="1" applyFill="1" applyBorder="1" applyAlignment="1">
      <alignment horizontal="center"/>
    </xf>
    <xf numFmtId="0" fontId="16" fillId="13" borderId="16" xfId="0" applyFont="1" applyFill="1" applyBorder="1" applyAlignment="1">
      <alignment horizontal="center"/>
    </xf>
    <xf numFmtId="0" fontId="16" fillId="13" borderId="15" xfId="0" applyFont="1" applyFill="1" applyBorder="1" applyAlignment="1">
      <alignment horizontal="center"/>
    </xf>
    <xf numFmtId="0" fontId="9" fillId="6" borderId="25" xfId="0" applyFont="1" applyFill="1" applyBorder="1" applyAlignment="1">
      <alignment horizontal="center"/>
    </xf>
    <xf numFmtId="0" fontId="11" fillId="0" borderId="25" xfId="0" applyFont="1" applyFill="1" applyBorder="1" applyAlignment="1">
      <alignment horizontal="center"/>
    </xf>
    <xf numFmtId="0" fontId="11" fillId="14" borderId="29" xfId="0" applyFont="1" applyFill="1" applyBorder="1" applyAlignment="1">
      <alignment horizontal="center"/>
    </xf>
    <xf numFmtId="0" fontId="12" fillId="14" borderId="29" xfId="0" applyFont="1" applyFill="1" applyBorder="1" applyAlignment="1">
      <alignment horizontal="center"/>
    </xf>
    <xf numFmtId="0" fontId="12" fillId="14" borderId="40" xfId="0" applyFont="1" applyFill="1" applyBorder="1" applyAlignment="1">
      <alignment horizontal="center"/>
    </xf>
    <xf numFmtId="0" fontId="11" fillId="6" borderId="16" xfId="0" applyFont="1" applyFill="1" applyBorder="1" applyAlignment="1">
      <alignment horizontal="center"/>
    </xf>
    <xf numFmtId="0" fontId="12" fillId="6" borderId="16" xfId="0" applyFont="1" applyFill="1" applyBorder="1" applyAlignment="1">
      <alignment horizontal="center"/>
    </xf>
    <xf numFmtId="0" fontId="12" fillId="6" borderId="15" xfId="0" applyFont="1" applyFill="1" applyBorder="1" applyAlignment="1">
      <alignment horizontal="center"/>
    </xf>
    <xf numFmtId="0" fontId="9" fillId="10" borderId="25" xfId="0" applyFont="1" applyFill="1" applyBorder="1" applyAlignment="1">
      <alignment horizontal="center"/>
    </xf>
    <xf numFmtId="0" fontId="16" fillId="13" borderId="19" xfId="0" applyFont="1" applyFill="1" applyBorder="1" applyAlignment="1">
      <alignment horizontal="center"/>
    </xf>
    <xf numFmtId="0" fontId="11" fillId="3" borderId="25" xfId="0" applyFont="1" applyFill="1" applyBorder="1" applyAlignment="1">
      <alignment horizontal="center"/>
    </xf>
    <xf numFmtId="0" fontId="14" fillId="0" borderId="25" xfId="0" applyFont="1" applyFill="1" applyBorder="1" applyAlignment="1">
      <alignment horizontal="center"/>
    </xf>
    <xf numFmtId="0" fontId="11" fillId="13" borderId="25" xfId="0" applyFont="1" applyFill="1" applyBorder="1" applyAlignment="1">
      <alignment horizontal="center"/>
    </xf>
    <xf numFmtId="0" fontId="12" fillId="13" borderId="19" xfId="0" applyFont="1" applyFill="1" applyBorder="1" applyAlignment="1">
      <alignment horizontal="center"/>
    </xf>
    <xf numFmtId="0" fontId="11" fillId="10" borderId="29" xfId="0" applyFont="1" applyFill="1" applyBorder="1" applyAlignment="1">
      <alignment horizontal="center"/>
    </xf>
    <xf numFmtId="0" fontId="12" fillId="13" borderId="29" xfId="0" applyFont="1" applyFill="1" applyBorder="1" applyAlignment="1">
      <alignment horizontal="center"/>
    </xf>
    <xf numFmtId="0" fontId="16" fillId="10" borderId="29" xfId="0" applyFont="1" applyFill="1" applyBorder="1" applyAlignment="1">
      <alignment horizontal="center"/>
    </xf>
    <xf numFmtId="0" fontId="12" fillId="0" borderId="29" xfId="0" applyFont="1" applyFill="1" applyBorder="1" applyAlignment="1">
      <alignment horizontal="center"/>
    </xf>
    <xf numFmtId="0" fontId="16" fillId="13" borderId="40" xfId="0" applyFont="1" applyFill="1" applyBorder="1" applyAlignment="1">
      <alignment horizontal="center"/>
    </xf>
    <xf numFmtId="0" fontId="14" fillId="0" borderId="16" xfId="0" applyFont="1" applyFill="1" applyBorder="1" applyAlignment="1">
      <alignment horizontal="center"/>
    </xf>
    <xf numFmtId="0" fontId="9" fillId="11" borderId="25" xfId="0" applyFont="1" applyFill="1" applyBorder="1" applyAlignment="1">
      <alignment horizontal="center"/>
    </xf>
    <xf numFmtId="0" fontId="12" fillId="11" borderId="25" xfId="0" applyFont="1" applyFill="1" applyBorder="1" applyAlignment="1">
      <alignment horizontal="center"/>
    </xf>
    <xf numFmtId="0" fontId="14" fillId="11" borderId="19" xfId="0" applyFont="1" applyFill="1" applyBorder="1" applyAlignment="1">
      <alignment horizontal="center"/>
    </xf>
    <xf numFmtId="0" fontId="9" fillId="7" borderId="29" xfId="0" applyFont="1" applyFill="1" applyBorder="1" applyAlignment="1">
      <alignment horizontal="center"/>
    </xf>
    <xf numFmtId="0" fontId="14" fillId="7" borderId="40" xfId="0" applyFont="1" applyFill="1" applyBorder="1" applyAlignment="1">
      <alignment horizontal="center"/>
    </xf>
    <xf numFmtId="0" fontId="11" fillId="15" borderId="25" xfId="0" applyFont="1" applyFill="1" applyBorder="1" applyAlignment="1">
      <alignment horizontal="center"/>
    </xf>
    <xf numFmtId="0" fontId="19" fillId="15" borderId="25" xfId="0" applyFont="1" applyFill="1" applyBorder="1" applyAlignment="1">
      <alignment horizontal="center"/>
    </xf>
    <xf numFmtId="0" fontId="19" fillId="15" borderId="19" xfId="0" applyFont="1" applyFill="1" applyBorder="1" applyAlignment="1">
      <alignment horizontal="center"/>
    </xf>
    <xf numFmtId="0" fontId="14" fillId="13" borderId="25" xfId="0" applyFont="1" applyFill="1" applyBorder="1" applyAlignment="1">
      <alignment horizontal="center"/>
    </xf>
    <xf numFmtId="0" fontId="14" fillId="13" borderId="19" xfId="0" applyFont="1" applyFill="1" applyBorder="1" applyAlignment="1">
      <alignment horizontal="center"/>
    </xf>
    <xf numFmtId="0" fontId="9" fillId="0" borderId="29" xfId="0" applyFont="1" applyFill="1" applyBorder="1" applyAlignment="1">
      <alignment horizontal="center"/>
    </xf>
    <xf numFmtId="0" fontId="11" fillId="0" borderId="29" xfId="0" applyFont="1" applyFill="1" applyBorder="1" applyAlignment="1">
      <alignment horizontal="center"/>
    </xf>
    <xf numFmtId="0" fontId="14" fillId="0" borderId="40" xfId="0" applyFont="1" applyFill="1" applyBorder="1" applyAlignment="1">
      <alignment horizontal="center"/>
    </xf>
    <xf numFmtId="0" fontId="14" fillId="13" borderId="16" xfId="0" applyFont="1" applyFill="1" applyBorder="1" applyAlignment="1">
      <alignment horizontal="center"/>
    </xf>
    <xf numFmtId="0" fontId="14" fillId="13" borderId="15" xfId="0" applyFont="1" applyFill="1" applyBorder="1" applyAlignment="1">
      <alignment horizontal="center"/>
    </xf>
    <xf numFmtId="0" fontId="9" fillId="0" borderId="25" xfId="0" applyFont="1" applyFill="1" applyBorder="1" applyAlignment="1">
      <alignment horizontal="center"/>
    </xf>
    <xf numFmtId="0" fontId="14" fillId="13" borderId="29" xfId="0" applyFont="1" applyFill="1" applyBorder="1" applyAlignment="1">
      <alignment horizontal="center"/>
    </xf>
    <xf numFmtId="0" fontId="14" fillId="13" borderId="40" xfId="0" applyFont="1" applyFill="1" applyBorder="1" applyAlignment="1">
      <alignment horizontal="center"/>
    </xf>
    <xf numFmtId="0" fontId="9" fillId="3" borderId="22" xfId="0" applyFont="1" applyFill="1" applyBorder="1" applyAlignment="1">
      <alignment horizontal="center"/>
    </xf>
    <xf numFmtId="0" fontId="14" fillId="0" borderId="22" xfId="0" applyFont="1" applyFill="1" applyBorder="1" applyAlignment="1">
      <alignment horizontal="center"/>
    </xf>
    <xf numFmtId="0" fontId="16" fillId="0" borderId="25" xfId="0" applyFont="1" applyFill="1" applyBorder="1" applyAlignment="1">
      <alignment horizontal="center"/>
    </xf>
    <xf numFmtId="0" fontId="9" fillId="5" borderId="25" xfId="0" applyFont="1" applyFill="1" applyBorder="1" applyAlignment="1">
      <alignment horizontal="center"/>
    </xf>
    <xf numFmtId="0" fontId="13" fillId="4" borderId="30" xfId="0" applyFont="1" applyFill="1" applyBorder="1" applyAlignment="1">
      <alignment horizontal="center" vertical="center"/>
    </xf>
    <xf numFmtId="0" fontId="13" fillId="4" borderId="29" xfId="0" applyFont="1" applyFill="1" applyBorder="1" applyAlignment="1">
      <alignment horizontal="center"/>
    </xf>
    <xf numFmtId="0" fontId="13" fillId="4" borderId="40" xfId="0" applyFont="1" applyFill="1" applyBorder="1" applyAlignment="1">
      <alignment horizontal="center"/>
    </xf>
    <xf numFmtId="0" fontId="12" fillId="0" borderId="0" xfId="0" applyFont="1" applyAlignment="1">
      <alignment horizontal="center"/>
    </xf>
    <xf numFmtId="0" fontId="12" fillId="0" borderId="0" xfId="0" applyFont="1" applyAlignment="1">
      <alignment horizontal="center" vertical="center"/>
    </xf>
    <xf numFmtId="0" fontId="12" fillId="0" borderId="0" xfId="0" applyFont="1"/>
    <xf numFmtId="0" fontId="20" fillId="16" borderId="46" xfId="0" applyFont="1" applyFill="1" applyBorder="1" applyAlignment="1">
      <alignment horizontal="center"/>
    </xf>
    <xf numFmtId="2" fontId="20" fillId="14" borderId="46" xfId="0" applyNumberFormat="1" applyFont="1" applyFill="1" applyBorder="1" applyAlignment="1">
      <alignment horizontal="center"/>
    </xf>
    <xf numFmtId="2" fontId="20" fillId="0" borderId="11" xfId="0" applyNumberFormat="1" applyFont="1" applyBorder="1" applyAlignment="1">
      <alignment horizontal="center"/>
    </xf>
    <xf numFmtId="2" fontId="20" fillId="0" borderId="45" xfId="0" applyNumberFormat="1" applyFont="1" applyBorder="1" applyAlignment="1">
      <alignment horizontal="center"/>
    </xf>
    <xf numFmtId="0" fontId="20" fillId="14" borderId="46" xfId="0" applyFont="1" applyFill="1" applyBorder="1" applyAlignment="1">
      <alignment horizontal="center"/>
    </xf>
    <xf numFmtId="2" fontId="20" fillId="0" borderId="10" xfId="0" applyNumberFormat="1"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1" fillId="0" borderId="10" xfId="0" applyFont="1" applyBorder="1" applyAlignment="1">
      <alignment horizontal="center"/>
    </xf>
    <xf numFmtId="0" fontId="21" fillId="0" borderId="11" xfId="0" applyFont="1" applyBorder="1" applyAlignment="1">
      <alignment horizontal="center"/>
    </xf>
    <xf numFmtId="2" fontId="21" fillId="0" borderId="11" xfId="0" applyNumberFormat="1" applyFont="1" applyBorder="1" applyAlignment="1">
      <alignment horizontal="center"/>
    </xf>
    <xf numFmtId="2" fontId="21" fillId="7" borderId="45" xfId="0" applyNumberFormat="1" applyFont="1" applyFill="1" applyBorder="1" applyAlignment="1">
      <alignment horizontal="center"/>
    </xf>
    <xf numFmtId="0" fontId="21" fillId="0" borderId="13" xfId="0" applyFont="1" applyBorder="1" applyAlignment="1">
      <alignment horizontal="center"/>
    </xf>
    <xf numFmtId="0" fontId="21" fillId="0" borderId="46" xfId="0" applyFont="1" applyBorder="1"/>
    <xf numFmtId="0" fontId="2" fillId="0" borderId="0" xfId="0" applyFont="1" applyAlignment="1">
      <alignment horizontal="center"/>
    </xf>
    <xf numFmtId="2" fontId="20" fillId="0" borderId="3" xfId="0" applyNumberFormat="1" applyFont="1" applyFill="1" applyBorder="1" applyAlignment="1">
      <alignment horizontal="center"/>
    </xf>
    <xf numFmtId="2" fontId="21" fillId="7" borderId="3" xfId="0" applyNumberFormat="1" applyFont="1" applyFill="1" applyBorder="1" applyAlignment="1">
      <alignment horizontal="center"/>
    </xf>
    <xf numFmtId="0" fontId="0" fillId="3" borderId="46" xfId="0" applyFill="1" applyBorder="1" applyAlignment="1">
      <alignment horizontal="center"/>
    </xf>
    <xf numFmtId="0" fontId="20" fillId="0" borderId="10" xfId="0" applyFont="1" applyBorder="1" applyAlignment="1">
      <alignment horizontal="right"/>
    </xf>
    <xf numFmtId="2" fontId="0" fillId="0" borderId="0" xfId="0" applyNumberFormat="1" applyBorder="1"/>
    <xf numFmtId="2" fontId="0" fillId="0" borderId="4" xfId="0" applyNumberFormat="1" applyBorder="1"/>
    <xf numFmtId="2" fontId="20" fillId="0" borderId="5" xfId="0" applyNumberFormat="1" applyFont="1" applyFill="1" applyBorder="1" applyAlignment="1">
      <alignment horizontal="center"/>
    </xf>
    <xf numFmtId="2" fontId="0" fillId="0" borderId="6" xfId="0" applyNumberFormat="1" applyBorder="1"/>
    <xf numFmtId="2" fontId="0" fillId="0" borderId="7" xfId="0" applyNumberFormat="1" applyBorder="1"/>
    <xf numFmtId="2" fontId="20" fillId="0" borderId="8" xfId="0" applyNumberFormat="1" applyFont="1" applyFill="1" applyBorder="1" applyAlignment="1">
      <alignment horizontal="center"/>
    </xf>
    <xf numFmtId="2" fontId="21" fillId="0" borderId="8" xfId="0" applyNumberFormat="1" applyFont="1" applyBorder="1" applyAlignment="1">
      <alignment horizontal="center"/>
    </xf>
    <xf numFmtId="2" fontId="21" fillId="0" borderId="10" xfId="0" applyNumberFormat="1" applyFont="1" applyBorder="1" applyAlignment="1">
      <alignment horizontal="center"/>
    </xf>
    <xf numFmtId="0" fontId="0" fillId="0" borderId="4" xfId="0" applyBorder="1"/>
    <xf numFmtId="0" fontId="0" fillId="0" borderId="0" xfId="0" applyBorder="1"/>
    <xf numFmtId="2" fontId="0" fillId="0" borderId="5" xfId="0" applyNumberFormat="1" applyBorder="1"/>
    <xf numFmtId="0" fontId="0" fillId="0" borderId="6" xfId="0" applyBorder="1"/>
    <xf numFmtId="0" fontId="0" fillId="0" borderId="7" xfId="0" applyBorder="1"/>
    <xf numFmtId="2" fontId="0" fillId="0" borderId="8" xfId="0" applyNumberFormat="1" applyBorder="1"/>
    <xf numFmtId="0" fontId="2" fillId="0" borderId="0" xfId="0" applyFont="1"/>
    <xf numFmtId="2" fontId="21" fillId="0" borderId="45" xfId="0" applyNumberFormat="1" applyFont="1" applyFill="1" applyBorder="1" applyAlignment="1">
      <alignment horizontal="center"/>
    </xf>
    <xf numFmtId="2" fontId="21" fillId="7" borderId="2"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46" xfId="0" applyNumberFormat="1" applyFont="1" applyBorder="1" applyAlignment="1">
      <alignment horizontal="center"/>
    </xf>
    <xf numFmtId="0" fontId="21" fillId="0" borderId="46" xfId="0" applyFont="1" applyBorder="1" applyAlignment="1">
      <alignment horizontal="center"/>
    </xf>
    <xf numFmtId="2" fontId="0" fillId="0" borderId="1" xfId="0" applyNumberFormat="1" applyBorder="1"/>
    <xf numFmtId="2" fontId="0" fillId="0" borderId="2" xfId="0" applyNumberFormat="1" applyBorder="1"/>
    <xf numFmtId="0" fontId="2" fillId="0" borderId="0" xfId="0" applyFont="1" applyAlignment="1"/>
    <xf numFmtId="2" fontId="20" fillId="0" borderId="46" xfId="0" applyNumberFormat="1" applyFont="1" applyBorder="1" applyAlignment="1">
      <alignment horizontal="center"/>
    </xf>
    <xf numFmtId="0" fontId="25" fillId="0" borderId="0" xfId="0" applyFont="1"/>
    <xf numFmtId="0" fontId="20" fillId="0" borderId="6" xfId="0" applyFont="1" applyBorder="1" applyAlignment="1">
      <alignment horizontal="right"/>
    </xf>
    <xf numFmtId="0" fontId="20" fillId="17" borderId="13" xfId="0" applyFont="1" applyFill="1" applyBorder="1" applyAlignment="1">
      <alignment horizontal="center"/>
    </xf>
    <xf numFmtId="0" fontId="20" fillId="17" borderId="8" xfId="0" applyFont="1" applyFill="1" applyBorder="1" applyAlignment="1">
      <alignment horizontal="center"/>
    </xf>
    <xf numFmtId="0" fontId="25" fillId="18" borderId="8" xfId="0" applyFont="1" applyFill="1" applyBorder="1" applyAlignment="1">
      <alignment horizontal="center"/>
    </xf>
    <xf numFmtId="2" fontId="20" fillId="19" borderId="8" xfId="0" applyNumberFormat="1" applyFont="1" applyFill="1" applyBorder="1" applyAlignment="1">
      <alignment horizontal="center"/>
    </xf>
    <xf numFmtId="2" fontId="20" fillId="0" borderId="8" xfId="0" applyNumberFormat="1" applyFont="1" applyBorder="1" applyAlignment="1">
      <alignment horizontal="center"/>
    </xf>
    <xf numFmtId="0" fontId="0" fillId="0" borderId="2" xfId="0" applyBorder="1"/>
    <xf numFmtId="2" fontId="20" fillId="0" borderId="6" xfId="0" applyNumberFormat="1" applyFont="1" applyBorder="1" applyAlignment="1">
      <alignment horizontal="center"/>
    </xf>
    <xf numFmtId="2" fontId="20" fillId="0" borderId="7" xfId="0" applyNumberFormat="1" applyFont="1" applyBorder="1" applyAlignment="1">
      <alignment horizontal="center"/>
    </xf>
    <xf numFmtId="2" fontId="25" fillId="0" borderId="0" xfId="0" applyNumberFormat="1" applyFont="1"/>
    <xf numFmtId="0" fontId="0" fillId="0" borderId="8" xfId="0" applyBorder="1"/>
    <xf numFmtId="0" fontId="25" fillId="0" borderId="4" xfId="0" applyFont="1" applyBorder="1"/>
    <xf numFmtId="2" fontId="25" fillId="0" borderId="4" xfId="0" applyNumberFormat="1" applyFont="1" applyBorder="1"/>
    <xf numFmtId="0" fontId="25" fillId="0" borderId="6" xfId="0" applyFont="1" applyBorder="1"/>
    <xf numFmtId="0" fontId="25" fillId="0" borderId="7" xfId="0" applyFont="1" applyBorder="1"/>
    <xf numFmtId="2" fontId="25" fillId="0" borderId="6" xfId="0" applyNumberFormat="1" applyFont="1" applyBorder="1"/>
    <xf numFmtId="2" fontId="25" fillId="0" borderId="7" xfId="0" applyNumberFormat="1" applyFont="1" applyBorder="1"/>
    <xf numFmtId="0" fontId="20" fillId="17" borderId="46" xfId="0" applyFont="1" applyFill="1" applyBorder="1" applyAlignment="1">
      <alignment horizontal="center"/>
    </xf>
    <xf numFmtId="0" fontId="20" fillId="17" borderId="45" xfId="0" applyFont="1" applyFill="1" applyBorder="1" applyAlignment="1">
      <alignment horizontal="center"/>
    </xf>
    <xf numFmtId="0" fontId="25" fillId="18" borderId="45" xfId="0" applyFont="1" applyFill="1" applyBorder="1" applyAlignment="1">
      <alignment horizontal="center"/>
    </xf>
    <xf numFmtId="0" fontId="20" fillId="19" borderId="45" xfId="0" applyFont="1" applyFill="1" applyBorder="1" applyAlignment="1">
      <alignment horizontal="center"/>
    </xf>
    <xf numFmtId="2" fontId="21" fillId="0" borderId="45" xfId="0" applyNumberFormat="1" applyFont="1" applyBorder="1" applyAlignment="1">
      <alignment horizontal="center"/>
    </xf>
    <xf numFmtId="2" fontId="25" fillId="0" borderId="0" xfId="0" applyNumberFormat="1" applyFont="1" applyBorder="1"/>
    <xf numFmtId="2" fontId="25" fillId="0" borderId="1" xfId="0" applyNumberFormat="1" applyFont="1" applyBorder="1"/>
    <xf numFmtId="2" fontId="25" fillId="0" borderId="2" xfId="0" applyNumberFormat="1" applyFont="1" applyBorder="1"/>
    <xf numFmtId="2" fontId="0" fillId="0" borderId="3" xfId="0" applyNumberFormat="1" applyBorder="1"/>
    <xf numFmtId="0" fontId="0" fillId="0" borderId="5" xfId="0" applyBorder="1"/>
    <xf numFmtId="0" fontId="21" fillId="0" borderId="1" xfId="0" applyFont="1" applyBorder="1" applyAlignment="1">
      <alignment horizontal="center"/>
    </xf>
    <xf numFmtId="0" fontId="21" fillId="0" borderId="2" xfId="0" applyFont="1" applyBorder="1" applyAlignment="1">
      <alignment horizontal="center"/>
    </xf>
    <xf numFmtId="0" fontId="0" fillId="0" borderId="1" xfId="0" applyBorder="1"/>
    <xf numFmtId="0" fontId="0" fillId="0" borderId="3" xfId="0" applyBorder="1"/>
    <xf numFmtId="2" fontId="21" fillId="0" borderId="2" xfId="0" applyNumberFormat="1" applyFont="1" applyBorder="1" applyAlignment="1">
      <alignment horizontal="center"/>
    </xf>
    <xf numFmtId="0" fontId="21" fillId="0" borderId="3" xfId="0" applyFont="1" applyFill="1" applyBorder="1" applyAlignment="1">
      <alignment horizontal="center"/>
    </xf>
    <xf numFmtId="2" fontId="21" fillId="0" borderId="9" xfId="0" applyNumberFormat="1" applyFont="1" applyBorder="1" applyAlignment="1">
      <alignment horizontal="center"/>
    </xf>
    <xf numFmtId="0" fontId="21" fillId="0" borderId="9" xfId="0" applyFont="1" applyBorder="1" applyAlignment="1">
      <alignment horizontal="center"/>
    </xf>
    <xf numFmtId="0" fontId="28" fillId="0" borderId="0" xfId="0" applyFont="1" applyAlignment="1">
      <alignment horizontal="left"/>
    </xf>
    <xf numFmtId="0" fontId="28" fillId="0" borderId="7" xfId="0" applyFont="1" applyBorder="1" applyAlignment="1">
      <alignment horizontal="left"/>
    </xf>
    <xf numFmtId="0" fontId="0" fillId="0" borderId="12" xfId="0" applyBorder="1"/>
    <xf numFmtId="0" fontId="0" fillId="0" borderId="13" xfId="0" applyBorder="1"/>
    <xf numFmtId="49" fontId="28" fillId="0" borderId="9" xfId="0" applyNumberFormat="1" applyFont="1" applyBorder="1" applyAlignment="1">
      <alignment horizontal="center"/>
    </xf>
    <xf numFmtId="0" fontId="28" fillId="0" borderId="12" xfId="0" applyFont="1" applyBorder="1" applyAlignment="1">
      <alignment horizontal="center"/>
    </xf>
    <xf numFmtId="0" fontId="28" fillId="0" borderId="0" xfId="0" applyFont="1"/>
    <xf numFmtId="0" fontId="28" fillId="0" borderId="12" xfId="0" applyFont="1" applyBorder="1" applyAlignment="1">
      <alignment horizontal="left"/>
    </xf>
    <xf numFmtId="49" fontId="28" fillId="0" borderId="0" xfId="0" applyNumberFormat="1" applyFont="1" applyAlignment="1">
      <alignment horizontal="center"/>
    </xf>
    <xf numFmtId="0" fontId="28" fillId="0" borderId="0" xfId="0" applyFont="1" applyAlignment="1">
      <alignment horizontal="center"/>
    </xf>
    <xf numFmtId="49" fontId="28" fillId="0" borderId="1" xfId="0" applyNumberFormat="1" applyFont="1" applyBorder="1" applyAlignment="1">
      <alignment horizontal="center"/>
    </xf>
    <xf numFmtId="0" fontId="28" fillId="0" borderId="4" xfId="0" applyFont="1" applyBorder="1" applyAlignment="1">
      <alignment horizontal="center"/>
    </xf>
    <xf numFmtId="49" fontId="28" fillId="0" borderId="12" xfId="0" applyNumberFormat="1" applyFont="1" applyBorder="1" applyAlignment="1">
      <alignment horizontal="center"/>
    </xf>
    <xf numFmtId="0" fontId="0" fillId="0" borderId="9" xfId="0" applyBorder="1"/>
    <xf numFmtId="0" fontId="28" fillId="0" borderId="12" xfId="0" applyFont="1" applyBorder="1"/>
    <xf numFmtId="49" fontId="28" fillId="0" borderId="4" xfId="0" applyNumberFormat="1" applyFont="1" applyBorder="1" applyAlignment="1">
      <alignment horizontal="center"/>
    </xf>
    <xf numFmtId="0" fontId="28" fillId="0" borderId="6" xfId="0" applyFont="1" applyBorder="1"/>
    <xf numFmtId="0" fontId="28" fillId="0" borderId="13" xfId="0" applyFont="1" applyBorder="1"/>
    <xf numFmtId="49" fontId="28" fillId="0" borderId="3" xfId="0" applyNumberFormat="1" applyFont="1" applyBorder="1" applyAlignment="1">
      <alignment horizontal="center"/>
    </xf>
    <xf numFmtId="0" fontId="28" fillId="0" borderId="5" xfId="0" applyFont="1" applyBorder="1" applyAlignment="1">
      <alignment horizontal="center"/>
    </xf>
    <xf numFmtId="0" fontId="28" fillId="0" borderId="6" xfId="0" applyFont="1" applyBorder="1" applyAlignment="1">
      <alignment horizontal="center"/>
    </xf>
    <xf numFmtId="0" fontId="28" fillId="0" borderId="13" xfId="0" applyFont="1" applyBorder="1" applyAlignment="1">
      <alignment horizontal="center"/>
    </xf>
    <xf numFmtId="49" fontId="21" fillId="0" borderId="10" xfId="0" applyNumberFormat="1" applyFont="1" applyBorder="1" applyAlignment="1">
      <alignment horizontal="center"/>
    </xf>
    <xf numFmtId="49" fontId="21" fillId="0" borderId="11" xfId="0" applyNumberFormat="1" applyFont="1" applyBorder="1" applyAlignment="1">
      <alignment horizontal="center"/>
    </xf>
    <xf numFmtId="49" fontId="28" fillId="0" borderId="12" xfId="0" applyNumberFormat="1" applyFont="1" applyFill="1" applyBorder="1" applyAlignment="1">
      <alignment horizontal="center"/>
    </xf>
    <xf numFmtId="49" fontId="29" fillId="0" borderId="9" xfId="0" applyNumberFormat="1" applyFont="1" applyBorder="1" applyAlignment="1">
      <alignment horizontal="center"/>
    </xf>
    <xf numFmtId="49" fontId="29" fillId="0" borderId="12" xfId="0" applyNumberFormat="1" applyFont="1" applyBorder="1" applyAlignment="1">
      <alignment horizontal="center"/>
    </xf>
    <xf numFmtId="49" fontId="28" fillId="0" borderId="2" xfId="0" applyNumberFormat="1" applyFont="1" applyBorder="1" applyAlignment="1">
      <alignment horizontal="center"/>
    </xf>
    <xf numFmtId="0" fontId="28" fillId="0" borderId="0" xfId="0" applyFont="1" applyBorder="1" applyAlignment="1">
      <alignment horizontal="center"/>
    </xf>
    <xf numFmtId="0" fontId="28" fillId="0" borderId="7" xfId="0" applyFont="1" applyBorder="1" applyAlignment="1">
      <alignment horizontal="center"/>
    </xf>
    <xf numFmtId="49" fontId="28" fillId="0" borderId="13" xfId="0" applyNumberFormat="1" applyFont="1" applyFill="1" applyBorder="1" applyAlignment="1">
      <alignment horizontal="center"/>
    </xf>
    <xf numFmtId="0" fontId="0" fillId="20" borderId="3" xfId="0" applyFill="1" applyBorder="1"/>
    <xf numFmtId="0" fontId="0" fillId="20" borderId="5" xfId="0" applyFill="1" applyBorder="1"/>
    <xf numFmtId="0" fontId="0" fillId="20" borderId="8" xfId="0" applyFill="1" applyBorder="1"/>
    <xf numFmtId="49" fontId="28" fillId="0" borderId="0" xfId="0" applyNumberFormat="1" applyFont="1" applyBorder="1" applyAlignment="1">
      <alignment horizontal="center"/>
    </xf>
    <xf numFmtId="49" fontId="28" fillId="0" borderId="5" xfId="0" applyNumberFormat="1" applyFont="1" applyBorder="1" applyAlignment="1">
      <alignment horizontal="center"/>
    </xf>
    <xf numFmtId="49" fontId="28" fillId="0" borderId="13" xfId="0" applyNumberFormat="1" applyFont="1" applyBorder="1" applyAlignment="1">
      <alignment horizontal="center"/>
    </xf>
    <xf numFmtId="49" fontId="28" fillId="0" borderId="7" xfId="0" applyNumberFormat="1" applyFont="1" applyBorder="1" applyAlignment="1">
      <alignment horizontal="center"/>
    </xf>
    <xf numFmtId="49" fontId="28" fillId="0" borderId="8" xfId="0" applyNumberFormat="1" applyFont="1" applyBorder="1" applyAlignment="1">
      <alignment horizontal="center"/>
    </xf>
    <xf numFmtId="49" fontId="29" fillId="0" borderId="3" xfId="0" applyNumberFormat="1" applyFont="1" applyBorder="1" applyAlignment="1">
      <alignment horizontal="center"/>
    </xf>
    <xf numFmtId="49" fontId="29" fillId="0" borderId="5" xfId="0" applyNumberFormat="1" applyFont="1" applyBorder="1" applyAlignment="1">
      <alignment horizontal="center"/>
    </xf>
    <xf numFmtId="0" fontId="28" fillId="0" borderId="13" xfId="0" applyFont="1" applyBorder="1" applyAlignment="1">
      <alignment horizontal="left"/>
    </xf>
    <xf numFmtId="0" fontId="28" fillId="0" borderId="4" xfId="0" applyFont="1" applyBorder="1"/>
    <xf numFmtId="0" fontId="0" fillId="20" borderId="9" xfId="0" applyFill="1" applyBorder="1"/>
    <xf numFmtId="0" fontId="0" fillId="20" borderId="12" xfId="0" applyFill="1" applyBorder="1"/>
    <xf numFmtId="0" fontId="0" fillId="20" borderId="13" xfId="0" applyFill="1" applyBorder="1"/>
    <xf numFmtId="0" fontId="20" fillId="0" borderId="11" xfId="0" applyFont="1" applyBorder="1" applyAlignment="1">
      <alignment horizontal="center"/>
    </xf>
    <xf numFmtId="2" fontId="21" fillId="0" borderId="2" xfId="0" applyNumberFormat="1" applyFont="1" applyBorder="1" applyAlignment="1">
      <alignment horizontal="center" vertical="center"/>
    </xf>
    <xf numFmtId="0" fontId="22" fillId="0" borderId="3" xfId="0" applyFont="1" applyBorder="1" applyAlignment="1">
      <alignment horizontal="center" vertical="center"/>
    </xf>
    <xf numFmtId="2" fontId="21" fillId="0" borderId="0" xfId="0" applyNumberFormat="1" applyFont="1" applyBorder="1" applyAlignment="1">
      <alignment horizontal="center" vertical="center"/>
    </xf>
    <xf numFmtId="0" fontId="22" fillId="0" borderId="5" xfId="0" applyFont="1" applyBorder="1" applyAlignment="1">
      <alignment horizontal="center" vertical="center"/>
    </xf>
    <xf numFmtId="2" fontId="21" fillId="0" borderId="7" xfId="0" applyNumberFormat="1" applyFont="1" applyBorder="1" applyAlignment="1">
      <alignment horizontal="center" vertical="center"/>
    </xf>
    <xf numFmtId="0" fontId="22"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0" xfId="0" applyFont="1" applyBorder="1" applyAlignment="1">
      <alignment horizontal="center" vertical="center"/>
    </xf>
    <xf numFmtId="0" fontId="20" fillId="0" borderId="1" xfId="0" applyFont="1" applyBorder="1" applyAlignment="1">
      <alignment horizontal="center"/>
    </xf>
    <xf numFmtId="0" fontId="20" fillId="0" borderId="2" xfId="0" applyFont="1" applyBorder="1" applyAlignment="1">
      <alignment horizontal="center"/>
    </xf>
    <xf numFmtId="0" fontId="2" fillId="0" borderId="10" xfId="0" applyFont="1" applyBorder="1" applyAlignment="1">
      <alignment horizontal="center"/>
    </xf>
    <xf numFmtId="0" fontId="0" fillId="0" borderId="11" xfId="0" applyBorder="1" applyAlignment="1">
      <alignment horizontal="center"/>
    </xf>
    <xf numFmtId="0" fontId="0" fillId="0" borderId="45" xfId="0" applyBorder="1" applyAlignment="1">
      <alignment horizontal="center"/>
    </xf>
    <xf numFmtId="0" fontId="0" fillId="0" borderId="0" xfId="0" applyFill="1" applyBorder="1"/>
    <xf numFmtId="2" fontId="0" fillId="9" borderId="0" xfId="0" applyNumberFormat="1" applyFill="1" applyBorder="1"/>
    <xf numFmtId="0" fontId="21" fillId="0" borderId="45" xfId="0" applyFont="1" applyBorder="1" applyAlignment="1">
      <alignment horizontal="center"/>
    </xf>
    <xf numFmtId="0" fontId="21" fillId="0" borderId="2" xfId="0" applyFont="1" applyBorder="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25" xfId="0" applyBorder="1" applyAlignment="1">
      <alignment horizontal="left"/>
    </xf>
    <xf numFmtId="0" fontId="0" fillId="0" borderId="14" xfId="0" applyBorder="1" applyAlignment="1">
      <alignment horizontal="left"/>
    </xf>
    <xf numFmtId="0" fontId="0" fillId="0" borderId="16" xfId="0" applyBorder="1" applyAlignment="1">
      <alignment horizontal="left"/>
    </xf>
    <xf numFmtId="0" fontId="0" fillId="0" borderId="18" xfId="0" applyBorder="1" applyAlignment="1">
      <alignment horizontal="left"/>
    </xf>
    <xf numFmtId="0" fontId="21" fillId="0" borderId="2" xfId="0" applyFont="1" applyBorder="1" applyAlignment="1">
      <alignment horizontal="center"/>
    </xf>
    <xf numFmtId="0" fontId="0" fillId="0" borderId="0" xfId="0" applyBorder="1" applyAlignment="1">
      <alignment horizontal="left"/>
    </xf>
    <xf numFmtId="0" fontId="0" fillId="0" borderId="25" xfId="0" applyBorder="1" applyAlignment="1">
      <alignment horizontal="center" vertical="center" wrapText="1"/>
    </xf>
    <xf numFmtId="0" fontId="0" fillId="0" borderId="0" xfId="0" applyFill="1" applyBorder="1" applyAlignment="1">
      <alignment horizontal="left"/>
    </xf>
    <xf numFmtId="0" fontId="21" fillId="0" borderId="2" xfId="0" applyFont="1" applyBorder="1" applyAlignment="1">
      <alignment horizontal="center"/>
    </xf>
    <xf numFmtId="0" fontId="21" fillId="0" borderId="3" xfId="0" applyFont="1" applyBorder="1" applyAlignment="1">
      <alignment horizontal="center"/>
    </xf>
    <xf numFmtId="0" fontId="25" fillId="0" borderId="25" xfId="0" applyFont="1" applyBorder="1" applyAlignment="1">
      <alignment horizontal="center" vertical="center" wrapText="1"/>
    </xf>
    <xf numFmtId="0" fontId="0" fillId="0" borderId="25" xfId="0" applyBorder="1" applyAlignment="1">
      <alignment horizontal="center" vertical="center"/>
    </xf>
    <xf numFmtId="0" fontId="0" fillId="0" borderId="5" xfId="0" applyBorder="1" applyAlignment="1">
      <alignment horizontal="left"/>
    </xf>
    <xf numFmtId="0" fontId="0" fillId="0" borderId="5" xfId="0" applyFill="1" applyBorder="1"/>
    <xf numFmtId="0" fontId="0" fillId="0" borderId="5" xfId="0" applyFill="1" applyBorder="1" applyAlignment="1">
      <alignment horizontal="left"/>
    </xf>
    <xf numFmtId="0" fontId="0" fillId="0" borderId="18" xfId="0" applyBorder="1" applyAlignment="1">
      <alignment horizontal="center" vertical="center" wrapText="1"/>
    </xf>
    <xf numFmtId="0" fontId="0" fillId="0" borderId="18" xfId="0" applyBorder="1" applyAlignment="1">
      <alignment horizontal="center" vertical="center"/>
    </xf>
    <xf numFmtId="0" fontId="25" fillId="0" borderId="18" xfId="0" applyFont="1" applyBorder="1" applyAlignment="1">
      <alignment horizontal="center" vertical="center" wrapText="1"/>
    </xf>
    <xf numFmtId="0" fontId="21" fillId="0" borderId="2" xfId="0" applyFont="1" applyBorder="1" applyAlignment="1">
      <alignment horizontal="center"/>
    </xf>
    <xf numFmtId="0" fontId="25" fillId="0" borderId="0" xfId="0" applyFont="1" applyAlignment="1">
      <alignment horizontal="left"/>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25" xfId="0" applyFill="1" applyBorder="1" applyAlignment="1">
      <alignment horizontal="left"/>
    </xf>
    <xf numFmtId="0" fontId="32" fillId="0" borderId="46" xfId="0" applyFont="1" applyBorder="1" applyAlignment="1">
      <alignment horizontal="center" vertical="center"/>
    </xf>
    <xf numFmtId="0" fontId="33" fillId="0" borderId="0" xfId="0" applyFont="1" applyAlignment="1">
      <alignment horizontal="center" vertical="center"/>
    </xf>
    <xf numFmtId="0" fontId="30" fillId="0" borderId="50" xfId="0" applyFont="1" applyBorder="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9" xfId="0" applyFont="1" applyBorder="1" applyAlignment="1">
      <alignment horizontal="center" vertical="center"/>
    </xf>
    <xf numFmtId="0" fontId="0" fillId="0" borderId="27" xfId="0" applyBorder="1" applyAlignment="1">
      <alignment horizontal="left"/>
    </xf>
    <xf numFmtId="1" fontId="0" fillId="0" borderId="4" xfId="0" applyNumberFormat="1" applyBorder="1"/>
    <xf numFmtId="0" fontId="20" fillId="0" borderId="2" xfId="0" applyFont="1" applyBorder="1" applyAlignment="1">
      <alignment horizontal="center"/>
    </xf>
    <xf numFmtId="0" fontId="21" fillId="0" borderId="2" xfId="0" applyFont="1" applyBorder="1" applyAlignment="1">
      <alignment horizontal="center"/>
    </xf>
    <xf numFmtId="0" fontId="0" fillId="0" borderId="7" xfId="0" applyFill="1" applyBorder="1"/>
    <xf numFmtId="0" fontId="1" fillId="0" borderId="0" xfId="1099"/>
    <xf numFmtId="0" fontId="2" fillId="0" borderId="0" xfId="1099" applyFont="1" applyAlignment="1"/>
    <xf numFmtId="0" fontId="2" fillId="0" borderId="0" xfId="1099" applyFont="1" applyAlignment="1">
      <alignment horizontal="center"/>
    </xf>
    <xf numFmtId="0" fontId="20" fillId="0" borderId="10" xfId="1099" applyFont="1" applyBorder="1" applyAlignment="1">
      <alignment horizontal="right"/>
    </xf>
    <xf numFmtId="0" fontId="20" fillId="16" borderId="46" xfId="1099" applyFont="1" applyFill="1" applyBorder="1" applyAlignment="1">
      <alignment horizontal="center"/>
    </xf>
    <xf numFmtId="0" fontId="1" fillId="3" borderId="46" xfId="1099" applyFill="1" applyBorder="1" applyAlignment="1">
      <alignment horizontal="center"/>
    </xf>
    <xf numFmtId="2" fontId="20" fillId="14" borderId="46" xfId="1099" applyNumberFormat="1" applyFont="1" applyFill="1" applyBorder="1" applyAlignment="1">
      <alignment horizontal="center"/>
    </xf>
    <xf numFmtId="2" fontId="20" fillId="0" borderId="46" xfId="1099" applyNumberFormat="1" applyFont="1" applyBorder="1" applyAlignment="1">
      <alignment horizontal="center"/>
    </xf>
    <xf numFmtId="2" fontId="20" fillId="0" borderId="45" xfId="1099" applyNumberFormat="1" applyFont="1" applyBorder="1" applyAlignment="1">
      <alignment horizontal="center"/>
    </xf>
    <xf numFmtId="0" fontId="20" fillId="14" borderId="46" xfId="1099" applyFont="1" applyFill="1" applyBorder="1" applyAlignment="1">
      <alignment horizontal="center"/>
    </xf>
    <xf numFmtId="2" fontId="20" fillId="0" borderId="10" xfId="1099" applyNumberFormat="1" applyFont="1" applyBorder="1" applyAlignment="1">
      <alignment horizontal="center"/>
    </xf>
    <xf numFmtId="2" fontId="20" fillId="0" borderId="11" xfId="1099" applyNumberFormat="1" applyFont="1" applyBorder="1" applyAlignment="1">
      <alignment horizontal="center"/>
    </xf>
    <xf numFmtId="2" fontId="1" fillId="0" borderId="0" xfId="1099" applyNumberFormat="1" applyBorder="1"/>
    <xf numFmtId="0" fontId="20" fillId="0" borderId="3" xfId="1099" applyFont="1" applyBorder="1" applyAlignment="1">
      <alignment horizontal="center"/>
    </xf>
    <xf numFmtId="0" fontId="21" fillId="0" borderId="10" xfId="1099" applyFont="1" applyBorder="1" applyAlignment="1">
      <alignment horizontal="center"/>
    </xf>
    <xf numFmtId="0" fontId="21" fillId="0" borderId="11" xfId="1099" applyFont="1" applyBorder="1" applyAlignment="1">
      <alignment horizontal="center"/>
    </xf>
    <xf numFmtId="2" fontId="21" fillId="0" borderId="11" xfId="1099" applyNumberFormat="1" applyFont="1" applyBorder="1" applyAlignment="1">
      <alignment horizontal="center"/>
    </xf>
    <xf numFmtId="2" fontId="21" fillId="7" borderId="3" xfId="1099" applyNumberFormat="1" applyFont="1" applyFill="1" applyBorder="1" applyAlignment="1">
      <alignment horizontal="center"/>
    </xf>
    <xf numFmtId="2" fontId="21" fillId="0" borderId="10" xfId="1099" applyNumberFormat="1" applyFont="1" applyBorder="1" applyAlignment="1">
      <alignment horizontal="center"/>
    </xf>
    <xf numFmtId="2" fontId="21" fillId="7" borderId="45" xfId="1099" applyNumberFormat="1" applyFont="1" applyFill="1" applyBorder="1" applyAlignment="1">
      <alignment horizontal="center"/>
    </xf>
    <xf numFmtId="2" fontId="21" fillId="0" borderId="8" xfId="1099" applyNumberFormat="1" applyFont="1" applyBorder="1" applyAlignment="1">
      <alignment horizontal="center"/>
    </xf>
    <xf numFmtId="0" fontId="21" fillId="0" borderId="13" xfId="1099" applyFont="1" applyBorder="1" applyAlignment="1">
      <alignment horizontal="center"/>
    </xf>
    <xf numFmtId="0" fontId="21" fillId="0" borderId="46" xfId="1099" applyFont="1" applyBorder="1"/>
    <xf numFmtId="0" fontId="1" fillId="0" borderId="4" xfId="1099" applyBorder="1"/>
    <xf numFmtId="0" fontId="1" fillId="0" borderId="0" xfId="1099" applyBorder="1"/>
    <xf numFmtId="2" fontId="1" fillId="0" borderId="4" xfId="1099" applyNumberFormat="1" applyBorder="1"/>
    <xf numFmtId="2" fontId="20" fillId="0" borderId="5" xfId="1099" applyNumberFormat="1" applyFont="1" applyFill="1" applyBorder="1" applyAlignment="1">
      <alignment horizontal="center"/>
    </xf>
    <xf numFmtId="2" fontId="1" fillId="0" borderId="5" xfId="1099" applyNumberFormat="1" applyBorder="1"/>
    <xf numFmtId="0" fontId="1" fillId="0" borderId="0" xfId="1099" applyFill="1" applyBorder="1"/>
    <xf numFmtId="0" fontId="1" fillId="0" borderId="6" xfId="1099" applyBorder="1"/>
    <xf numFmtId="0" fontId="1" fillId="0" borderId="7" xfId="1099" applyBorder="1"/>
    <xf numFmtId="2" fontId="1" fillId="0" borderId="6" xfId="1099" applyNumberFormat="1" applyBorder="1"/>
    <xf numFmtId="2" fontId="1" fillId="0" borderId="7" xfId="1099" applyNumberFormat="1" applyBorder="1"/>
    <xf numFmtId="2" fontId="20" fillId="0" borderId="8" xfId="1099" applyNumberFormat="1" applyFont="1" applyFill="1" applyBorder="1" applyAlignment="1">
      <alignment horizontal="center"/>
    </xf>
    <xf numFmtId="2" fontId="1" fillId="0" borderId="8" xfId="1099" applyNumberFormat="1" applyBorder="1"/>
    <xf numFmtId="2" fontId="21" fillId="7" borderId="2" xfId="1099" applyNumberFormat="1" applyFont="1" applyFill="1" applyBorder="1" applyAlignment="1">
      <alignment horizontal="center"/>
    </xf>
    <xf numFmtId="0" fontId="1" fillId="0" borderId="0" xfId="1099" applyBorder="1" applyAlignment="1">
      <alignment horizontal="left"/>
    </xf>
    <xf numFmtId="2" fontId="21" fillId="0" borderId="11" xfId="1099" applyNumberFormat="1" applyFont="1" applyFill="1" applyBorder="1" applyAlignment="1">
      <alignment horizontal="center"/>
    </xf>
    <xf numFmtId="2" fontId="21" fillId="0" borderId="45" xfId="1099" applyNumberFormat="1" applyFont="1" applyFill="1" applyBorder="1" applyAlignment="1">
      <alignment horizontal="center"/>
    </xf>
    <xf numFmtId="2" fontId="1" fillId="0" borderId="1" xfId="1099" applyNumberFormat="1" applyBorder="1"/>
    <xf numFmtId="2" fontId="1" fillId="0" borderId="2" xfId="1099" applyNumberFormat="1" applyBorder="1"/>
    <xf numFmtId="2" fontId="20" fillId="0" borderId="3" xfId="1099" applyNumberFormat="1" applyFont="1" applyFill="1" applyBorder="1" applyAlignment="1">
      <alignment horizontal="center"/>
    </xf>
    <xf numFmtId="0" fontId="1" fillId="0" borderId="0" xfId="1099" applyFill="1" applyBorder="1" applyAlignment="1">
      <alignment horizontal="left"/>
    </xf>
    <xf numFmtId="2" fontId="21" fillId="0" borderId="46" xfId="1099" applyNumberFormat="1" applyFont="1" applyBorder="1" applyAlignment="1">
      <alignment horizontal="center"/>
    </xf>
    <xf numFmtId="0" fontId="21" fillId="0" borderId="46" xfId="1099" applyFont="1" applyBorder="1" applyAlignment="1">
      <alignment horizontal="center"/>
    </xf>
    <xf numFmtId="0" fontId="1" fillId="0" borderId="18" xfId="1099" applyBorder="1" applyAlignment="1">
      <alignment horizontal="left"/>
    </xf>
    <xf numFmtId="0" fontId="1" fillId="0" borderId="25" xfId="1099" applyBorder="1" applyAlignment="1">
      <alignment horizontal="left"/>
    </xf>
    <xf numFmtId="0" fontId="0" fillId="0" borderId="29" xfId="0" applyFill="1" applyBorder="1" applyAlignment="1">
      <alignment horizontal="left"/>
    </xf>
    <xf numFmtId="0" fontId="0" fillId="0" borderId="0" xfId="1099" applyFont="1" applyFill="1" applyBorder="1"/>
    <xf numFmtId="0" fontId="35" fillId="21" borderId="4" xfId="0" applyFont="1" applyFill="1" applyBorder="1"/>
    <xf numFmtId="0" fontId="35" fillId="21" borderId="0" xfId="0" applyFont="1" applyFill="1" applyBorder="1"/>
    <xf numFmtId="0" fontId="35" fillId="11" borderId="4" xfId="0" applyFont="1" applyFill="1" applyBorder="1"/>
    <xf numFmtId="0" fontId="35" fillId="11" borderId="0" xfId="0" applyFont="1" applyFill="1" applyBorder="1"/>
    <xf numFmtId="0" fontId="0" fillId="0" borderId="2" xfId="0" applyFill="1" applyBorder="1"/>
    <xf numFmtId="0" fontId="0" fillId="0" borderId="15" xfId="0" applyBorder="1" applyAlignment="1">
      <alignment horizontal="left"/>
    </xf>
    <xf numFmtId="0" fontId="0" fillId="0" borderId="19" xfId="0" applyBorder="1" applyAlignment="1">
      <alignment horizontal="left"/>
    </xf>
    <xf numFmtId="0" fontId="0" fillId="0" borderId="19" xfId="0" applyFill="1" applyBorder="1" applyAlignment="1">
      <alignment horizontal="left"/>
    </xf>
    <xf numFmtId="0" fontId="1" fillId="0" borderId="19" xfId="1099" applyBorder="1" applyAlignment="1">
      <alignment horizontal="left"/>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25" fillId="0" borderId="19" xfId="0" applyFont="1" applyBorder="1" applyAlignment="1">
      <alignment horizontal="center" vertical="center" wrapText="1"/>
    </xf>
    <xf numFmtId="0" fontId="36" fillId="0" borderId="4" xfId="0" applyFont="1" applyFill="1" applyBorder="1"/>
    <xf numFmtId="0" fontId="36" fillId="0" borderId="0" xfId="0" applyFont="1" applyFill="1" applyBorder="1"/>
    <xf numFmtId="0" fontId="36" fillId="3" borderId="4" xfId="0" applyFont="1" applyFill="1" applyBorder="1"/>
    <xf numFmtId="0" fontId="36" fillId="3" borderId="0" xfId="0" applyFont="1" applyFill="1" applyBorder="1"/>
    <xf numFmtId="2" fontId="0" fillId="0" borderId="4" xfId="0" applyNumberFormat="1" applyBorder="1" applyAlignment="1">
      <alignment horizontal="right"/>
    </xf>
    <xf numFmtId="0" fontId="36" fillId="0" borderId="12" xfId="0" applyFont="1" applyFill="1" applyBorder="1"/>
    <xf numFmtId="1" fontId="36" fillId="0" borderId="4" xfId="0" applyNumberFormat="1" applyFont="1" applyFill="1" applyBorder="1"/>
    <xf numFmtId="0" fontId="0" fillId="0" borderId="18" xfId="0" applyBorder="1" applyAlignment="1">
      <alignment horizontal="center" wrapText="1"/>
    </xf>
    <xf numFmtId="0" fontId="0" fillId="0" borderId="18" xfId="0" applyBorder="1" applyAlignment="1">
      <alignment horizontal="center"/>
    </xf>
    <xf numFmtId="0" fontId="0" fillId="0" borderId="25" xfId="0" applyBorder="1" applyAlignment="1">
      <alignment horizontal="center"/>
    </xf>
    <xf numFmtId="0" fontId="0" fillId="0" borderId="19" xfId="0" applyBorder="1" applyAlignment="1">
      <alignment horizontal="center"/>
    </xf>
    <xf numFmtId="0" fontId="20" fillId="0" borderId="2" xfId="0" applyFont="1" applyBorder="1" applyAlignment="1">
      <alignment horizontal="center"/>
    </xf>
    <xf numFmtId="0" fontId="21" fillId="0" borderId="2" xfId="0" applyFont="1" applyBorder="1" applyAlignment="1">
      <alignment horizontal="center"/>
    </xf>
    <xf numFmtId="0" fontId="36" fillId="20" borderId="12" xfId="0" applyFont="1" applyFill="1" applyBorder="1"/>
    <xf numFmtId="0" fontId="0" fillId="0" borderId="25" xfId="0" applyBorder="1" applyAlignment="1">
      <alignment horizontal="center" wrapText="1"/>
    </xf>
    <xf numFmtId="0" fontId="0" fillId="0" borderId="40" xfId="0" applyBorder="1" applyAlignment="1">
      <alignment horizontal="left"/>
    </xf>
    <xf numFmtId="0" fontId="0" fillId="0" borderId="29" xfId="0" applyBorder="1" applyAlignment="1">
      <alignment horizontal="left"/>
    </xf>
    <xf numFmtId="0" fontId="21" fillId="0" borderId="2" xfId="0" applyFont="1" applyBorder="1" applyAlignment="1">
      <alignment horizontal="center"/>
    </xf>
    <xf numFmtId="0" fontId="21" fillId="0" borderId="3" xfId="0" applyFont="1" applyBorder="1" applyAlignment="1">
      <alignment horizontal="center"/>
    </xf>
    <xf numFmtId="0" fontId="20" fillId="0" borderId="2" xfId="0" applyFont="1" applyBorder="1" applyAlignment="1">
      <alignment horizontal="center"/>
    </xf>
    <xf numFmtId="0" fontId="21" fillId="0" borderId="2" xfId="0" applyFont="1" applyBorder="1" applyAlignment="1">
      <alignment horizontal="center"/>
    </xf>
    <xf numFmtId="0" fontId="0" fillId="0" borderId="4" xfId="0" applyFill="1" applyBorder="1"/>
    <xf numFmtId="0" fontId="21" fillId="0" borderId="10" xfId="0" applyFont="1" applyFill="1" applyBorder="1" applyAlignment="1">
      <alignment horizontal="center"/>
    </xf>
    <xf numFmtId="0" fontId="21" fillId="0" borderId="11" xfId="0" applyFont="1" applyFill="1" applyBorder="1" applyAlignment="1">
      <alignment horizontal="center"/>
    </xf>
    <xf numFmtId="0" fontId="21" fillId="0" borderId="45" xfId="0" applyFont="1" applyFill="1" applyBorder="1" applyAlignment="1">
      <alignment horizontal="center"/>
    </xf>
    <xf numFmtId="0" fontId="37" fillId="0" borderId="0" xfId="0" applyFont="1" applyFill="1" applyAlignment="1">
      <alignment horizontal="center"/>
    </xf>
    <xf numFmtId="0" fontId="36" fillId="0" borderId="0" xfId="0" applyFont="1" applyFill="1"/>
    <xf numFmtId="49" fontId="38" fillId="0" borderId="9" xfId="0" applyNumberFormat="1" applyFont="1" applyFill="1" applyBorder="1" applyAlignment="1">
      <alignment horizontal="center"/>
    </xf>
    <xf numFmtId="49" fontId="38" fillId="0" borderId="2" xfId="0" applyNumberFormat="1" applyFont="1" applyFill="1" applyBorder="1" applyAlignment="1">
      <alignment horizontal="center"/>
    </xf>
    <xf numFmtId="49" fontId="38" fillId="0" borderId="12" xfId="0" applyNumberFormat="1" applyFont="1" applyFill="1" applyBorder="1" applyAlignment="1">
      <alignment horizontal="center"/>
    </xf>
    <xf numFmtId="49" fontId="38" fillId="0" borderId="0" xfId="0" applyNumberFormat="1" applyFont="1" applyFill="1" applyBorder="1" applyAlignment="1">
      <alignment horizontal="center"/>
    </xf>
    <xf numFmtId="49" fontId="38" fillId="0" borderId="13" xfId="0" applyNumberFormat="1" applyFont="1" applyFill="1" applyBorder="1" applyAlignment="1">
      <alignment horizontal="center"/>
    </xf>
    <xf numFmtId="49" fontId="38" fillId="0" borderId="7" xfId="0" applyNumberFormat="1" applyFont="1" applyFill="1" applyBorder="1" applyAlignment="1">
      <alignment horizontal="center"/>
    </xf>
    <xf numFmtId="0" fontId="36" fillId="0" borderId="13" xfId="0" applyFont="1" applyFill="1" applyBorder="1"/>
    <xf numFmtId="49" fontId="38" fillId="0" borderId="3" xfId="0" applyNumberFormat="1" applyFont="1" applyFill="1" applyBorder="1" applyAlignment="1">
      <alignment horizontal="center"/>
    </xf>
    <xf numFmtId="49" fontId="38" fillId="0" borderId="5" xfId="0" applyNumberFormat="1" applyFont="1" applyFill="1" applyBorder="1" applyAlignment="1">
      <alignment horizontal="center"/>
    </xf>
    <xf numFmtId="49" fontId="38" fillId="0" borderId="8" xfId="0" applyNumberFormat="1" applyFont="1" applyFill="1" applyBorder="1" applyAlignment="1">
      <alignment horizontal="center"/>
    </xf>
    <xf numFmtId="0" fontId="36" fillId="0" borderId="9" xfId="0" applyFont="1" applyFill="1" applyBorder="1"/>
    <xf numFmtId="0" fontId="36" fillId="0" borderId="5" xfId="0" applyFont="1" applyFill="1" applyBorder="1"/>
    <xf numFmtId="0" fontId="36" fillId="0" borderId="6" xfId="0" applyFont="1" applyFill="1" applyBorder="1"/>
    <xf numFmtId="0" fontId="36" fillId="0" borderId="7" xfId="0" applyFont="1" applyFill="1" applyBorder="1"/>
    <xf numFmtId="0" fontId="36" fillId="0" borderId="8" xfId="0" applyFont="1" applyFill="1" applyBorder="1"/>
    <xf numFmtId="0" fontId="36" fillId="0" borderId="1" xfId="0" applyFont="1" applyFill="1" applyBorder="1"/>
    <xf numFmtId="0" fontId="36" fillId="0" borderId="2" xfId="0" applyFont="1" applyFill="1" applyBorder="1"/>
    <xf numFmtId="0" fontId="36" fillId="20" borderId="13" xfId="0" applyFont="1" applyFill="1" applyBorder="1"/>
    <xf numFmtId="0" fontId="36" fillId="20" borderId="9" xfId="0" applyFont="1" applyFill="1" applyBorder="1"/>
    <xf numFmtId="0" fontId="0" fillId="0" borderId="19" xfId="0" applyBorder="1" applyAlignment="1">
      <alignment horizontal="center" wrapText="1"/>
    </xf>
    <xf numFmtId="0" fontId="25" fillId="0" borderId="53" xfId="0" applyFont="1" applyBorder="1" applyAlignment="1">
      <alignment horizontal="center" vertical="center" wrapText="1"/>
    </xf>
    <xf numFmtId="0" fontId="0" fillId="0" borderId="54" xfId="0" applyBorder="1" applyAlignment="1">
      <alignment horizontal="center" vertical="center"/>
    </xf>
    <xf numFmtId="0" fontId="25" fillId="0" borderId="54" xfId="0" applyFont="1" applyBorder="1" applyAlignment="1">
      <alignment horizontal="center" vertical="center" wrapText="1"/>
    </xf>
    <xf numFmtId="0" fontId="0" fillId="0" borderId="54" xfId="0" applyBorder="1" applyAlignment="1">
      <alignment horizontal="center" vertical="center" wrapText="1"/>
    </xf>
    <xf numFmtId="0" fontId="0" fillId="0" borderId="54" xfId="0" applyBorder="1" applyAlignment="1">
      <alignment horizontal="left"/>
    </xf>
    <xf numFmtId="0" fontId="0" fillId="0" borderId="54" xfId="0" applyBorder="1" applyAlignment="1">
      <alignment horizontal="center"/>
    </xf>
    <xf numFmtId="0" fontId="0" fillId="0" borderId="55" xfId="0" applyBorder="1" applyAlignment="1">
      <alignment horizontal="left"/>
    </xf>
    <xf numFmtId="0" fontId="25" fillId="0" borderId="19" xfId="0" applyFont="1" applyBorder="1" applyAlignment="1">
      <alignment horizontal="center" wrapText="1"/>
    </xf>
    <xf numFmtId="0" fontId="0" fillId="0" borderId="40" xfId="0" applyBorder="1" applyAlignment="1">
      <alignment horizontal="center" wrapText="1"/>
    </xf>
    <xf numFmtId="0" fontId="0" fillId="0" borderId="54" xfId="0" applyBorder="1" applyAlignment="1">
      <alignment horizontal="center" wrapText="1"/>
    </xf>
    <xf numFmtId="0" fontId="0" fillId="0" borderId="40" xfId="0" applyFill="1" applyBorder="1" applyAlignment="1">
      <alignment horizontal="left"/>
    </xf>
    <xf numFmtId="0" fontId="0" fillId="0" borderId="25" xfId="0" applyFill="1" applyBorder="1"/>
    <xf numFmtId="0" fontId="0" fillId="0" borderId="19" xfId="0" applyFill="1" applyBorder="1"/>
    <xf numFmtId="0" fontId="21" fillId="0" borderId="2" xfId="0" applyFont="1" applyBorder="1" applyAlignment="1">
      <alignment horizontal="center"/>
    </xf>
    <xf numFmtId="0" fontId="21" fillId="0" borderId="3" xfId="0" applyFont="1" applyBorder="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8" fillId="0" borderId="9" xfId="0" applyFont="1" applyBorder="1" applyAlignment="1">
      <alignment horizontal="center" vertical="center"/>
    </xf>
    <xf numFmtId="0" fontId="8" fillId="0" borderId="12"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8" fillId="0" borderId="10" xfId="0" applyFont="1" applyBorder="1" applyAlignment="1">
      <alignment horizontal="center"/>
    </xf>
    <xf numFmtId="0" fontId="8" fillId="0" borderId="11" xfId="0" applyFont="1" applyBorder="1" applyAlignment="1">
      <alignment horizontal="center"/>
    </xf>
    <xf numFmtId="0" fontId="10" fillId="2" borderId="9"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9" fillId="3" borderId="0" xfId="0" applyFont="1" applyFill="1" applyBorder="1" applyAlignment="1">
      <alignment horizontal="center"/>
    </xf>
    <xf numFmtId="0" fontId="9" fillId="0" borderId="1"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27"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25" xfId="0" applyFont="1" applyFill="1" applyBorder="1" applyAlignment="1">
      <alignment horizontal="center" vertical="center"/>
    </xf>
    <xf numFmtId="0" fontId="23" fillId="0" borderId="0" xfId="0" applyFont="1" applyAlignment="1">
      <alignment horizontal="left"/>
    </xf>
    <xf numFmtId="0" fontId="23" fillId="0" borderId="7" xfId="0" applyFont="1" applyBorder="1" applyAlignment="1">
      <alignment horizontal="left"/>
    </xf>
    <xf numFmtId="49" fontId="24" fillId="0" borderId="0" xfId="0" applyNumberFormat="1" applyFont="1" applyAlignment="1">
      <alignment horizontal="left"/>
    </xf>
    <xf numFmtId="0" fontId="24" fillId="0" borderId="0" xfId="0" applyFont="1" applyAlignment="1">
      <alignment horizontal="left"/>
    </xf>
    <xf numFmtId="0" fontId="24" fillId="0" borderId="7" xfId="0" applyFont="1" applyBorder="1" applyAlignment="1">
      <alignment horizontal="left"/>
    </xf>
    <xf numFmtId="0" fontId="20" fillId="0" borderId="11" xfId="0" applyFont="1" applyBorder="1" applyAlignment="1">
      <alignment horizontal="center"/>
    </xf>
    <xf numFmtId="2" fontId="21" fillId="0" borderId="2" xfId="0" applyNumberFormat="1" applyFont="1" applyBorder="1" applyAlignment="1">
      <alignment horizontal="center" vertical="center"/>
    </xf>
    <xf numFmtId="0" fontId="22" fillId="0" borderId="3" xfId="0" applyFont="1" applyBorder="1" applyAlignment="1">
      <alignment horizontal="center" vertical="center"/>
    </xf>
    <xf numFmtId="2" fontId="21" fillId="0" borderId="0" xfId="0" applyNumberFormat="1" applyFont="1" applyBorder="1" applyAlignment="1">
      <alignment horizontal="center" vertical="center"/>
    </xf>
    <xf numFmtId="0" fontId="22" fillId="0" borderId="5" xfId="0" applyFont="1" applyBorder="1" applyAlignment="1">
      <alignment horizontal="center" vertical="center"/>
    </xf>
    <xf numFmtId="2" fontId="21" fillId="0" borderId="7" xfId="0" applyNumberFormat="1" applyFont="1" applyBorder="1" applyAlignment="1">
      <alignment horizontal="center" vertical="center"/>
    </xf>
    <xf numFmtId="0" fontId="22"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0" xfId="0" applyFont="1" applyBorder="1" applyAlignment="1">
      <alignment horizontal="center" vertical="center"/>
    </xf>
    <xf numFmtId="0" fontId="20" fillId="0" borderId="1" xfId="0" applyFont="1" applyBorder="1" applyAlignment="1">
      <alignment horizontal="center"/>
    </xf>
    <xf numFmtId="0" fontId="20" fillId="0" borderId="2" xfId="0" applyFont="1" applyBorder="1" applyAlignment="1">
      <alignment horizontal="center"/>
    </xf>
    <xf numFmtId="0" fontId="2" fillId="0" borderId="10" xfId="0" applyFont="1" applyBorder="1" applyAlignment="1">
      <alignment horizontal="center"/>
    </xf>
    <xf numFmtId="0" fontId="0" fillId="0" borderId="11" xfId="0" applyBorder="1" applyAlignment="1">
      <alignment horizontal="center"/>
    </xf>
    <xf numFmtId="0" fontId="0" fillId="0" borderId="45" xfId="0" applyBorder="1" applyAlignment="1">
      <alignment horizontal="center"/>
    </xf>
    <xf numFmtId="0" fontId="20" fillId="0" borderId="10" xfId="0" applyFont="1" applyBorder="1" applyAlignment="1">
      <alignment horizontal="center"/>
    </xf>
    <xf numFmtId="0" fontId="20" fillId="0" borderId="45" xfId="0" applyFont="1" applyBorder="1" applyAlignment="1">
      <alignment horizontal="center"/>
    </xf>
    <xf numFmtId="0" fontId="26" fillId="0" borderId="7" xfId="0" applyFont="1" applyBorder="1" applyAlignment="1">
      <alignment horizontal="left"/>
    </xf>
    <xf numFmtId="0" fontId="27" fillId="0" borderId="7" xfId="0" applyFont="1" applyBorder="1" applyAlignment="1">
      <alignment horizontal="left"/>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6" fillId="0" borderId="0" xfId="0" applyFont="1" applyAlignment="1">
      <alignment horizontal="left"/>
    </xf>
    <xf numFmtId="49" fontId="27" fillId="0" borderId="0" xfId="0" applyNumberFormat="1" applyFont="1" applyAlignment="1">
      <alignment horizontal="left"/>
    </xf>
    <xf numFmtId="0" fontId="27" fillId="0" borderId="0" xfId="0" applyFont="1" applyAlignment="1">
      <alignment horizontal="left"/>
    </xf>
    <xf numFmtId="2" fontId="0" fillId="0" borderId="4" xfId="0" applyNumberFormat="1" applyBorder="1" applyAlignment="1">
      <alignment horizontal="center" vertical="center"/>
    </xf>
    <xf numFmtId="2" fontId="0" fillId="0" borderId="5" xfId="0" applyNumberFormat="1" applyBorder="1" applyAlignment="1">
      <alignment horizontal="center" vertical="center"/>
    </xf>
    <xf numFmtId="0" fontId="25" fillId="0" borderId="0" xfId="0" applyFont="1" applyBorder="1" applyAlignment="1">
      <alignment horizontal="center" vertical="center"/>
    </xf>
    <xf numFmtId="2" fontId="0" fillId="0" borderId="0" xfId="0" applyNumberFormat="1" applyBorder="1" applyAlignment="1">
      <alignment horizontal="center" vertical="center"/>
    </xf>
    <xf numFmtId="2" fontId="0" fillId="0" borderId="7" xfId="0" applyNumberFormat="1" applyBorder="1" applyAlignment="1">
      <alignment horizontal="center" vertical="center"/>
    </xf>
    <xf numFmtId="2" fontId="0" fillId="0" borderId="8" xfId="0" applyNumberFormat="1" applyBorder="1" applyAlignment="1">
      <alignment horizontal="center" vertical="center"/>
    </xf>
    <xf numFmtId="2" fontId="0" fillId="0" borderId="6" xfId="0" applyNumberFormat="1" applyBorder="1" applyAlignment="1">
      <alignment horizontal="center" vertical="center"/>
    </xf>
    <xf numFmtId="2"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0" fillId="0" borderId="0" xfId="0" applyBorder="1" applyAlignment="1">
      <alignment horizontal="center" vertical="center"/>
    </xf>
    <xf numFmtId="2" fontId="0" fillId="0" borderId="2" xfId="0" applyNumberFormat="1" applyBorder="1" applyAlignment="1">
      <alignment horizontal="center" vertical="center"/>
    </xf>
    <xf numFmtId="2" fontId="21" fillId="0" borderId="1" xfId="0" applyNumberFormat="1" applyFont="1" applyBorder="1" applyAlignment="1">
      <alignment horizontal="center" vertical="center"/>
    </xf>
    <xf numFmtId="2" fontId="21" fillId="0" borderId="3" xfId="0" applyNumberFormat="1" applyFont="1" applyBorder="1" applyAlignment="1">
      <alignment horizontal="center" vertical="center"/>
    </xf>
    <xf numFmtId="2" fontId="21" fillId="0" borderId="4" xfId="0" applyNumberFormat="1" applyFont="1" applyBorder="1" applyAlignment="1">
      <alignment horizontal="center" vertical="center"/>
    </xf>
    <xf numFmtId="2" fontId="21" fillId="0" borderId="5" xfId="0" applyNumberFormat="1" applyFont="1" applyBorder="1" applyAlignment="1">
      <alignment horizontal="center" vertical="center"/>
    </xf>
    <xf numFmtId="2" fontId="21" fillId="0" borderId="6" xfId="0" applyNumberFormat="1" applyFont="1" applyBorder="1" applyAlignment="1">
      <alignment horizontal="center" vertical="center"/>
    </xf>
    <xf numFmtId="2" fontId="21" fillId="0" borderId="8" xfId="0" applyNumberFormat="1" applyFont="1" applyBorder="1" applyAlignment="1">
      <alignment horizontal="center" vertical="center"/>
    </xf>
    <xf numFmtId="0" fontId="21" fillId="0" borderId="2" xfId="0" applyFont="1" applyBorder="1" applyAlignment="1">
      <alignment horizontal="center"/>
    </xf>
    <xf numFmtId="0" fontId="21" fillId="0" borderId="3" xfId="0" applyFont="1" applyBorder="1" applyAlignment="1">
      <alignment horizontal="center"/>
    </xf>
    <xf numFmtId="0" fontId="2" fillId="0" borderId="10" xfId="1099" applyFont="1" applyBorder="1" applyAlignment="1">
      <alignment horizontal="center"/>
    </xf>
    <xf numFmtId="0" fontId="1" fillId="0" borderId="11" xfId="1099" applyBorder="1" applyAlignment="1">
      <alignment horizontal="center"/>
    </xf>
    <xf numFmtId="0" fontId="1" fillId="0" borderId="45" xfId="1099" applyBorder="1" applyAlignment="1">
      <alignment horizontal="center"/>
    </xf>
    <xf numFmtId="0" fontId="20" fillId="0" borderId="11" xfId="1099" applyFont="1" applyBorder="1" applyAlignment="1">
      <alignment horizontal="center"/>
    </xf>
    <xf numFmtId="2" fontId="21" fillId="0" borderId="2" xfId="1099" applyNumberFormat="1" applyFont="1" applyBorder="1" applyAlignment="1">
      <alignment horizontal="center" vertical="center"/>
    </xf>
    <xf numFmtId="0" fontId="22" fillId="0" borderId="3" xfId="1099" applyFont="1" applyBorder="1" applyAlignment="1">
      <alignment horizontal="center" vertical="center"/>
    </xf>
    <xf numFmtId="2" fontId="21" fillId="0" borderId="0" xfId="1099" applyNumberFormat="1" applyFont="1" applyBorder="1" applyAlignment="1">
      <alignment horizontal="center" vertical="center"/>
    </xf>
    <xf numFmtId="0" fontId="22" fillId="0" borderId="5" xfId="1099" applyFont="1" applyBorder="1" applyAlignment="1">
      <alignment horizontal="center" vertical="center"/>
    </xf>
    <xf numFmtId="2" fontId="21" fillId="0" borderId="7" xfId="1099" applyNumberFormat="1" applyFont="1" applyBorder="1" applyAlignment="1">
      <alignment horizontal="center" vertical="center"/>
    </xf>
    <xf numFmtId="0" fontId="22" fillId="0" borderId="8" xfId="1099" applyFont="1" applyBorder="1" applyAlignment="1">
      <alignment horizontal="center" vertical="center"/>
    </xf>
    <xf numFmtId="0" fontId="21" fillId="0" borderId="1" xfId="1099" applyFont="1" applyBorder="1" applyAlignment="1">
      <alignment horizontal="center" vertical="center"/>
    </xf>
    <xf numFmtId="0" fontId="21" fillId="0" borderId="2" xfId="1099" applyFont="1" applyBorder="1" applyAlignment="1">
      <alignment horizontal="center" vertical="center"/>
    </xf>
    <xf numFmtId="0" fontId="21" fillId="0" borderId="4" xfId="1099" applyFont="1" applyBorder="1" applyAlignment="1">
      <alignment horizontal="center" vertical="center"/>
    </xf>
    <xf numFmtId="0" fontId="21" fillId="0" borderId="0" xfId="1099" applyFont="1" applyBorder="1" applyAlignment="1">
      <alignment horizontal="center" vertical="center"/>
    </xf>
    <xf numFmtId="0" fontId="20" fillId="0" borderId="1" xfId="1099" applyFont="1" applyBorder="1" applyAlignment="1">
      <alignment horizontal="center"/>
    </xf>
    <xf numFmtId="0" fontId="20" fillId="0" borderId="2" xfId="1099" applyFont="1" applyBorder="1" applyAlignment="1">
      <alignment horizontal="center"/>
    </xf>
    <xf numFmtId="0" fontId="23" fillId="0" borderId="7" xfId="1099" applyFont="1" applyBorder="1" applyAlignment="1">
      <alignment horizontal="left"/>
    </xf>
    <xf numFmtId="0" fontId="24" fillId="0" borderId="7" xfId="1099" applyFont="1" applyBorder="1" applyAlignment="1">
      <alignment horizontal="left"/>
    </xf>
    <xf numFmtId="0" fontId="23" fillId="0" borderId="0" xfId="1099" applyFont="1" applyAlignment="1">
      <alignment horizontal="left"/>
    </xf>
    <xf numFmtId="49" fontId="24" fillId="0" borderId="0" xfId="1099" applyNumberFormat="1" applyFont="1" applyAlignment="1">
      <alignment horizontal="left"/>
    </xf>
    <xf numFmtId="0" fontId="24" fillId="0" borderId="0" xfId="1099" applyFont="1" applyAlignment="1">
      <alignment horizontal="left"/>
    </xf>
    <xf numFmtId="0" fontId="2" fillId="20" borderId="9" xfId="0" applyFont="1" applyFill="1" applyBorder="1" applyAlignment="1">
      <alignment horizontal="center" vertical="center" wrapText="1"/>
    </xf>
    <xf numFmtId="0" fontId="2" fillId="20" borderId="12" xfId="0" applyFont="1" applyFill="1" applyBorder="1" applyAlignment="1">
      <alignment horizontal="center" vertical="center" wrapText="1"/>
    </xf>
    <xf numFmtId="0" fontId="2" fillId="20" borderId="13" xfId="0" applyFont="1" applyFill="1" applyBorder="1" applyAlignment="1">
      <alignment horizontal="center" vertical="center" wrapText="1"/>
    </xf>
    <xf numFmtId="49" fontId="21" fillId="0" borderId="1" xfId="0" applyNumberFormat="1" applyFont="1" applyBorder="1" applyAlignment="1">
      <alignment horizontal="center" vertical="center"/>
    </xf>
    <xf numFmtId="49" fontId="21" fillId="0" borderId="2" xfId="0" applyNumberFormat="1" applyFont="1" applyBorder="1" applyAlignment="1">
      <alignment horizontal="center" vertical="center"/>
    </xf>
    <xf numFmtId="49" fontId="21" fillId="0" borderId="4" xfId="0" applyNumberFormat="1" applyFont="1" applyBorder="1" applyAlignment="1">
      <alignment horizontal="center" vertical="center"/>
    </xf>
    <xf numFmtId="49" fontId="21" fillId="0" borderId="0" xfId="0" applyNumberFormat="1" applyFont="1" applyBorder="1" applyAlignment="1">
      <alignment horizontal="center" vertical="center"/>
    </xf>
    <xf numFmtId="0" fontId="21" fillId="0" borderId="1"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0" xfId="0" applyFont="1" applyFill="1" applyBorder="1" applyAlignment="1">
      <alignment horizontal="center" vertical="center"/>
    </xf>
    <xf numFmtId="0" fontId="37" fillId="0" borderId="9"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2" fillId="0" borderId="47"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6" fillId="0" borderId="0" xfId="0" applyFont="1" applyFill="1" applyBorder="1" applyAlignment="1">
      <alignment horizontal="left"/>
    </xf>
    <xf numFmtId="0" fontId="0" fillId="0" borderId="26"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wrapText="1"/>
    </xf>
    <xf numFmtId="0" fontId="0" fillId="0" borderId="26" xfId="0" applyBorder="1" applyAlignment="1">
      <alignment horizontal="center"/>
    </xf>
    <xf numFmtId="0" fontId="0" fillId="0" borderId="26" xfId="0" applyBorder="1" applyAlignment="1">
      <alignment horizontal="center" wrapText="1"/>
    </xf>
    <xf numFmtId="0" fontId="0" fillId="0" borderId="26" xfId="0" applyBorder="1" applyAlignment="1">
      <alignment horizontal="left"/>
    </xf>
    <xf numFmtId="0" fontId="25" fillId="0" borderId="26" xfId="0" applyFont="1" applyBorder="1" applyAlignment="1">
      <alignment horizontal="center" vertical="center" wrapText="1"/>
    </xf>
    <xf numFmtId="0" fontId="0" fillId="0" borderId="30" xfId="0" applyBorder="1" applyAlignment="1">
      <alignment horizontal="left"/>
    </xf>
    <xf numFmtId="0" fontId="0" fillId="0" borderId="19" xfId="0" applyBorder="1"/>
    <xf numFmtId="0" fontId="0" fillId="0" borderId="3" xfId="0" applyFill="1" applyBorder="1"/>
    <xf numFmtId="0" fontId="0" fillId="0" borderId="5" xfId="1099" applyFont="1" applyFill="1" applyBorder="1"/>
    <xf numFmtId="0" fontId="1" fillId="0" borderId="5" xfId="1099" applyFill="1" applyBorder="1"/>
    <xf numFmtId="0" fontId="21" fillId="0" borderId="3" xfId="0" applyFont="1" applyFill="1" applyBorder="1" applyAlignment="1">
      <alignment horizontal="center" vertical="center"/>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8" xfId="0" applyFont="1" applyFill="1" applyBorder="1" applyAlignment="1">
      <alignment horizontal="center" vertical="center"/>
    </xf>
  </cellXfs>
  <cellStyles count="1707">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1" builtinId="8" hidden="1"/>
    <cellStyle name="Hipervínculo" xfId="443" builtinId="8" hidden="1"/>
    <cellStyle name="Hipervínculo" xfId="445" builtinId="8" hidden="1"/>
    <cellStyle name="Hipervínculo" xfId="447" builtinId="8" hidden="1"/>
    <cellStyle name="Hipervínculo" xfId="449" builtinId="8" hidden="1"/>
    <cellStyle name="Hipervínculo" xfId="45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1" builtinId="8" hidden="1"/>
    <cellStyle name="Hipervínculo" xfId="473" builtinId="8" hidden="1"/>
    <cellStyle name="Hipervínculo" xfId="475" builtinId="8" hidden="1"/>
    <cellStyle name="Hipervínculo" xfId="477" builtinId="8" hidden="1"/>
    <cellStyle name="Hipervínculo" xfId="479" builtinId="8" hidden="1"/>
    <cellStyle name="Hipervínculo" xfId="481" builtinId="8" hidden="1"/>
    <cellStyle name="Hipervínculo" xfId="483" builtinId="8" hidden="1"/>
    <cellStyle name="Hipervínculo" xfId="485" builtinId="8" hidden="1"/>
    <cellStyle name="Hipervínculo" xfId="487" builtinId="8" hidden="1"/>
    <cellStyle name="Hipervínculo" xfId="489" builtinId="8" hidden="1"/>
    <cellStyle name="Hipervínculo" xfId="491" builtinId="8" hidden="1"/>
    <cellStyle name="Hipervínculo" xfId="493" builtinId="8" hidden="1"/>
    <cellStyle name="Hipervínculo" xfId="495" builtinId="8" hidden="1"/>
    <cellStyle name="Hipervínculo" xfId="497" builtinId="8" hidden="1"/>
    <cellStyle name="Hipervínculo" xfId="499" builtinId="8" hidden="1"/>
    <cellStyle name="Hipervínculo" xfId="501" builtinId="8" hidden="1"/>
    <cellStyle name="Hipervínculo" xfId="503" builtinId="8" hidden="1"/>
    <cellStyle name="Hipervínculo" xfId="505" builtinId="8" hidden="1"/>
    <cellStyle name="Hipervínculo" xfId="507" builtinId="8" hidden="1"/>
    <cellStyle name="Hipervínculo" xfId="50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29" builtinId="8" hidden="1"/>
    <cellStyle name="Hipervínculo" xfId="531" builtinId="8" hidden="1"/>
    <cellStyle name="Hipervínculo" xfId="533" builtinId="8" hidden="1"/>
    <cellStyle name="Hipervínculo" xfId="535" builtinId="8" hidden="1"/>
    <cellStyle name="Hipervínculo" xfId="537" builtinId="8" hidden="1"/>
    <cellStyle name="Hipervínculo" xfId="53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59" builtinId="8" hidden="1"/>
    <cellStyle name="Hipervínculo" xfId="561" builtinId="8" hidden="1"/>
    <cellStyle name="Hipervínculo" xfId="563" builtinId="8" hidden="1"/>
    <cellStyle name="Hipervínculo" xfId="565" builtinId="8" hidden="1"/>
    <cellStyle name="Hipervínculo" xfId="567" builtinId="8" hidden="1"/>
    <cellStyle name="Hipervínculo" xfId="56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89" builtinId="8" hidden="1"/>
    <cellStyle name="Hipervínculo" xfId="591" builtinId="8" hidden="1"/>
    <cellStyle name="Hipervínculo" xfId="593" builtinId="8" hidden="1"/>
    <cellStyle name="Hipervínculo" xfId="595" builtinId="8" hidden="1"/>
    <cellStyle name="Hipervínculo" xfId="597" builtinId="8" hidden="1"/>
    <cellStyle name="Hipervínculo" xfId="599" builtinId="8" hidden="1"/>
    <cellStyle name="Hipervínculo" xfId="601" builtinId="8" hidden="1"/>
    <cellStyle name="Hipervínculo" xfId="603" builtinId="8" hidden="1"/>
    <cellStyle name="Hipervínculo" xfId="605" builtinId="8" hidden="1"/>
    <cellStyle name="Hipervínculo" xfId="607" builtinId="8" hidden="1"/>
    <cellStyle name="Hipervínculo" xfId="609" builtinId="8" hidden="1"/>
    <cellStyle name="Hipervínculo" xfId="611" builtinId="8" hidden="1"/>
    <cellStyle name="Hipervínculo" xfId="613" builtinId="8" hidden="1"/>
    <cellStyle name="Hipervínculo" xfId="615" builtinId="8" hidden="1"/>
    <cellStyle name="Hipervínculo" xfId="617" builtinId="8" hidden="1"/>
    <cellStyle name="Hipervínculo" xfId="619"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31" builtinId="8" hidden="1"/>
    <cellStyle name="Hipervínculo" xfId="633" builtinId="8" hidden="1"/>
    <cellStyle name="Hipervínculo" xfId="635" builtinId="8" hidden="1"/>
    <cellStyle name="Hipervínculo" xfId="637" builtinId="8" hidden="1"/>
    <cellStyle name="Hipervínculo" xfId="639"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1" builtinId="8" hidden="1"/>
    <cellStyle name="Hipervínculo" xfId="653" builtinId="8" hidden="1"/>
    <cellStyle name="Hipervínculo" xfId="655" builtinId="8" hidden="1"/>
    <cellStyle name="Hipervínculo" xfId="657" builtinId="8" hidden="1"/>
    <cellStyle name="Hipervínculo" xfId="659" builtinId="8" hidden="1"/>
    <cellStyle name="Hipervínculo" xfId="66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1" builtinId="8" hidden="1"/>
    <cellStyle name="Hipervínculo" xfId="683" builtinId="8" hidden="1"/>
    <cellStyle name="Hipervínculo" xfId="685" builtinId="8" hidden="1"/>
    <cellStyle name="Hipervínculo" xfId="687" builtinId="8" hidden="1"/>
    <cellStyle name="Hipervínculo" xfId="689" builtinId="8" hidden="1"/>
    <cellStyle name="Hipervínculo" xfId="691" builtinId="8" hidden="1"/>
    <cellStyle name="Hipervínculo" xfId="693" builtinId="8" hidden="1"/>
    <cellStyle name="Hipervínculo" xfId="695" builtinId="8" hidden="1"/>
    <cellStyle name="Hipervínculo" xfId="697" builtinId="8" hidden="1"/>
    <cellStyle name="Hipervínculo" xfId="699" builtinId="8" hidden="1"/>
    <cellStyle name="Hipervínculo" xfId="701" builtinId="8" hidden="1"/>
    <cellStyle name="Hipervínculo" xfId="703" builtinId="8" hidden="1"/>
    <cellStyle name="Hipervínculo" xfId="705" builtinId="8" hidden="1"/>
    <cellStyle name="Hipervínculo" xfId="707" builtinId="8" hidden="1"/>
    <cellStyle name="Hipervínculo" xfId="709" builtinId="8" hidden="1"/>
    <cellStyle name="Hipervínculo" xfId="711" builtinId="8" hidden="1"/>
    <cellStyle name="Hipervínculo" xfId="713" builtinId="8" hidden="1"/>
    <cellStyle name="Hipervínculo" xfId="715" builtinId="8" hidden="1"/>
    <cellStyle name="Hipervínculo" xfId="717" builtinId="8" hidden="1"/>
    <cellStyle name="Hipervínculo" xfId="71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39" builtinId="8" hidden="1"/>
    <cellStyle name="Hipervínculo" xfId="741" builtinId="8" hidden="1"/>
    <cellStyle name="Hipervínculo" xfId="743" builtinId="8" hidden="1"/>
    <cellStyle name="Hipervínculo" xfId="745" builtinId="8" hidden="1"/>
    <cellStyle name="Hipervínculo" xfId="747" builtinId="8" hidden="1"/>
    <cellStyle name="Hipervínculo" xfId="74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69" builtinId="8" hidden="1"/>
    <cellStyle name="Hipervínculo" xfId="771" builtinId="8" hidden="1"/>
    <cellStyle name="Hipervínculo" xfId="773" builtinId="8" hidden="1"/>
    <cellStyle name="Hipervínculo" xfId="775" builtinId="8" hidden="1"/>
    <cellStyle name="Hipervínculo" xfId="777" builtinId="8" hidden="1"/>
    <cellStyle name="Hipervínculo" xfId="77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799" builtinId="8" hidden="1"/>
    <cellStyle name="Hipervínculo" xfId="801" builtinId="8" hidden="1"/>
    <cellStyle name="Hipervínculo" xfId="803" builtinId="8" hidden="1"/>
    <cellStyle name="Hipervínculo" xfId="805" builtinId="8" hidden="1"/>
    <cellStyle name="Hipervínculo" xfId="807" builtinId="8" hidden="1"/>
    <cellStyle name="Hipervínculo" xfId="809" builtinId="8" hidden="1"/>
    <cellStyle name="Hipervínculo" xfId="811" builtinId="8" hidden="1"/>
    <cellStyle name="Hipervínculo" xfId="813" builtinId="8" hidden="1"/>
    <cellStyle name="Hipervínculo" xfId="815" builtinId="8" hidden="1"/>
    <cellStyle name="Hipervínculo" xfId="817" builtinId="8" hidden="1"/>
    <cellStyle name="Hipervínculo" xfId="819" builtinId="8" hidden="1"/>
    <cellStyle name="Hipervínculo" xfId="821" builtinId="8" hidden="1"/>
    <cellStyle name="Hipervínculo" xfId="823" builtinId="8" hidden="1"/>
    <cellStyle name="Hipervínculo" xfId="825" builtinId="8" hidden="1"/>
    <cellStyle name="Hipervínculo" xfId="827" builtinId="8" hidden="1"/>
    <cellStyle name="Hipervínculo" xfId="829" builtinId="8" hidden="1"/>
    <cellStyle name="Hipervínculo" xfId="831" builtinId="8" hidden="1"/>
    <cellStyle name="Hipervínculo" xfId="833" builtinId="8" hidden="1"/>
    <cellStyle name="Hipervínculo" xfId="835" builtinId="8" hidden="1"/>
    <cellStyle name="Hipervínculo" xfId="837" builtinId="8" hidden="1"/>
    <cellStyle name="Hipervínculo" xfId="839" builtinId="8" hidden="1"/>
    <cellStyle name="Hipervínculo" xfId="841" builtinId="8" hidden="1"/>
    <cellStyle name="Hipervínculo" xfId="843" builtinId="8" hidden="1"/>
    <cellStyle name="Hipervínculo" xfId="845" builtinId="8" hidden="1"/>
    <cellStyle name="Hipervínculo" xfId="847" builtinId="8" hidden="1"/>
    <cellStyle name="Hipervínculo" xfId="849" builtinId="8" hidden="1"/>
    <cellStyle name="Hipervínculo" xfId="851" builtinId="8" hidden="1"/>
    <cellStyle name="Hipervínculo" xfId="853" builtinId="8" hidden="1"/>
    <cellStyle name="Hipervínculo" xfId="855" builtinId="8" hidden="1"/>
    <cellStyle name="Hipervínculo" xfId="857" builtinId="8" hidden="1"/>
    <cellStyle name="Hipervínculo" xfId="859" builtinId="8" hidden="1"/>
    <cellStyle name="Hipervínculo" xfId="861" builtinId="8" hidden="1"/>
    <cellStyle name="Hipervínculo" xfId="863" builtinId="8" hidden="1"/>
    <cellStyle name="Hipervínculo" xfId="865" builtinId="8" hidden="1"/>
    <cellStyle name="Hipervínculo" xfId="867" builtinId="8" hidden="1"/>
    <cellStyle name="Hipervínculo" xfId="869" builtinId="8" hidden="1"/>
    <cellStyle name="Hipervínculo" xfId="871" builtinId="8" hidden="1"/>
    <cellStyle name="Hipervínculo" xfId="873" builtinId="8" hidden="1"/>
    <cellStyle name="Hipervínculo" xfId="875" builtinId="8" hidden="1"/>
    <cellStyle name="Hipervínculo" xfId="877" builtinId="8" hidden="1"/>
    <cellStyle name="Hipervínculo" xfId="879" builtinId="8" hidden="1"/>
    <cellStyle name="Hipervínculo" xfId="881" builtinId="8" hidden="1"/>
    <cellStyle name="Hipervínculo" xfId="883" builtinId="8" hidden="1"/>
    <cellStyle name="Hipervínculo" xfId="885" builtinId="8" hidden="1"/>
    <cellStyle name="Hipervínculo" xfId="887" builtinId="8" hidden="1"/>
    <cellStyle name="Hipervínculo" xfId="889" builtinId="8" hidden="1"/>
    <cellStyle name="Hipervínculo" xfId="891" builtinId="8" hidden="1"/>
    <cellStyle name="Hipervínculo" xfId="893" builtinId="8" hidden="1"/>
    <cellStyle name="Hipervínculo" xfId="895" builtinId="8" hidden="1"/>
    <cellStyle name="Hipervínculo" xfId="897" builtinId="8" hidden="1"/>
    <cellStyle name="Hipervínculo" xfId="899" builtinId="8" hidden="1"/>
    <cellStyle name="Hipervínculo" xfId="901" builtinId="8" hidden="1"/>
    <cellStyle name="Hipervínculo" xfId="903" builtinId="8" hidden="1"/>
    <cellStyle name="Hipervínculo" xfId="905" builtinId="8" hidden="1"/>
    <cellStyle name="Hipervínculo" xfId="907" builtinId="8" hidden="1"/>
    <cellStyle name="Hipervínculo" xfId="909"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1" builtinId="8" hidden="1"/>
    <cellStyle name="Hipervínculo" xfId="1043" builtinId="8" hidden="1"/>
    <cellStyle name="Hipervínculo" xfId="1045" builtinId="8" hidden="1"/>
    <cellStyle name="Hipervínculo" xfId="1047" builtinId="8" hidden="1"/>
    <cellStyle name="Hipervínculo" xfId="1049" builtinId="8" hidden="1"/>
    <cellStyle name="Hipervínculo" xfId="105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1" builtinId="8" hidden="1"/>
    <cellStyle name="Hipervínculo" xfId="1073" builtinId="8" hidden="1"/>
    <cellStyle name="Hipervínculo" xfId="1075" builtinId="8" hidden="1"/>
    <cellStyle name="Hipervínculo" xfId="1077" builtinId="8" hidden="1"/>
    <cellStyle name="Hipervínculo" xfId="1079" builtinId="8" hidden="1"/>
    <cellStyle name="Hipervínculo" xfId="1081" builtinId="8" hidden="1"/>
    <cellStyle name="Hipervínculo" xfId="1083" builtinId="8" hidden="1"/>
    <cellStyle name="Hipervínculo" xfId="1085" builtinId="8" hidden="1"/>
    <cellStyle name="Hipervínculo" xfId="1087" builtinId="8" hidden="1"/>
    <cellStyle name="Hipervínculo" xfId="1089" builtinId="8" hidden="1"/>
    <cellStyle name="Hipervínculo" xfId="1091" builtinId="8" hidden="1"/>
    <cellStyle name="Hipervínculo" xfId="1093" builtinId="8" hidden="1"/>
    <cellStyle name="Hipervínculo" xfId="1095" builtinId="8" hidden="1"/>
    <cellStyle name="Hipervínculo" xfId="1097" builtinId="8" hidden="1"/>
    <cellStyle name="Hipervínculo" xfId="1101" builtinId="8" hidden="1"/>
    <cellStyle name="Hipervínculo" xfId="1103" builtinId="8" hidden="1"/>
    <cellStyle name="Hipervínculo" xfId="1105" builtinId="8" hidden="1"/>
    <cellStyle name="Hipervínculo" xfId="1107" builtinId="8" hidden="1"/>
    <cellStyle name="Hipervínculo" xfId="110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29" builtinId="8" hidden="1"/>
    <cellStyle name="Hipervínculo" xfId="1131" builtinId="8" hidden="1"/>
    <cellStyle name="Hipervínculo" xfId="1133" builtinId="8" hidden="1"/>
    <cellStyle name="Hipervínculo" xfId="1135" builtinId="8" hidden="1"/>
    <cellStyle name="Hipervínculo" xfId="1137" builtinId="8" hidden="1"/>
    <cellStyle name="Hipervínculo" xfId="113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59" builtinId="8" hidden="1"/>
    <cellStyle name="Hipervínculo" xfId="1161" builtinId="8" hidden="1"/>
    <cellStyle name="Hipervínculo" xfId="1163" builtinId="8" hidden="1"/>
    <cellStyle name="Hipervínculo" xfId="1165" builtinId="8" hidden="1"/>
    <cellStyle name="Hipervínculo" xfId="1167" builtinId="8" hidden="1"/>
    <cellStyle name="Hipervínculo" xfId="116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89" builtinId="8" hidden="1"/>
    <cellStyle name="Hipervínculo" xfId="1191" builtinId="8" hidden="1"/>
    <cellStyle name="Hipervínculo" xfId="1193" builtinId="8" hidden="1"/>
    <cellStyle name="Hipervínculo" xfId="1195" builtinId="8" hidden="1"/>
    <cellStyle name="Hipervínculo" xfId="1197" builtinId="8" hidden="1"/>
    <cellStyle name="Hipervínculo" xfId="119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19" builtinId="8" hidden="1"/>
    <cellStyle name="Hipervínculo" xfId="1221" builtinId="8" hidden="1"/>
    <cellStyle name="Hipervínculo" xfId="1223" builtinId="8" hidden="1"/>
    <cellStyle name="Hipervínculo" xfId="1225" builtinId="8" hidden="1"/>
    <cellStyle name="Hipervínculo" xfId="1227" builtinId="8" hidden="1"/>
    <cellStyle name="Hipervínculo" xfId="122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49" builtinId="8" hidden="1"/>
    <cellStyle name="Hipervínculo" xfId="1251" builtinId="8" hidden="1"/>
    <cellStyle name="Hipervínculo" xfId="1253" builtinId="8" hidden="1"/>
    <cellStyle name="Hipervínculo" xfId="1255" builtinId="8" hidden="1"/>
    <cellStyle name="Hipervínculo" xfId="1257" builtinId="8" hidden="1"/>
    <cellStyle name="Hipervínculo" xfId="1259" builtinId="8" hidden="1"/>
    <cellStyle name="Hipervínculo" xfId="1261" builtinId="8" hidden="1"/>
    <cellStyle name="Hipervínculo" xfId="1263" builtinId="8" hidden="1"/>
    <cellStyle name="Hipervínculo" xfId="1265" builtinId="8" hidden="1"/>
    <cellStyle name="Hipervínculo" xfId="1267" builtinId="8" hidden="1"/>
    <cellStyle name="Hipervínculo" xfId="1269" builtinId="8" hidden="1"/>
    <cellStyle name="Hipervínculo" xfId="1271" builtinId="8" hidden="1"/>
    <cellStyle name="Hipervínculo" xfId="1273" builtinId="8" hidden="1"/>
    <cellStyle name="Hipervínculo" xfId="1275" builtinId="8" hidden="1"/>
    <cellStyle name="Hipervínculo" xfId="1277" builtinId="8" hidden="1"/>
    <cellStyle name="Hipervínculo" xfId="1279" builtinId="8" hidden="1"/>
    <cellStyle name="Hipervínculo" xfId="1281" builtinId="8" hidden="1"/>
    <cellStyle name="Hipervínculo" xfId="1283" builtinId="8" hidden="1"/>
    <cellStyle name="Hipervínculo" xfId="1285" builtinId="8" hidden="1"/>
    <cellStyle name="Hipervínculo" xfId="1287" builtinId="8" hidden="1"/>
    <cellStyle name="Hipervínculo" xfId="1289" builtinId="8" hidden="1"/>
    <cellStyle name="Hipervínculo" xfId="1291" builtinId="8" hidden="1"/>
    <cellStyle name="Hipervínculo" xfId="1293" builtinId="8" hidden="1"/>
    <cellStyle name="Hipervínculo" xfId="1295" builtinId="8" hidden="1"/>
    <cellStyle name="Hipervínculo" xfId="1297" builtinId="8" hidden="1"/>
    <cellStyle name="Hipervínculo" xfId="1299" builtinId="8" hidden="1"/>
    <cellStyle name="Hipervínculo" xfId="1301" builtinId="8" hidden="1"/>
    <cellStyle name="Hipervínculo" xfId="1303" builtinId="8" hidden="1"/>
    <cellStyle name="Hipervínculo" xfId="1305" builtinId="8" hidden="1"/>
    <cellStyle name="Hipervínculo" xfId="1307" builtinId="8" hidden="1"/>
    <cellStyle name="Hipervínculo" xfId="1309" builtinId="8" hidden="1"/>
    <cellStyle name="Hipervínculo" xfId="1311" builtinId="8" hidden="1"/>
    <cellStyle name="Hipervínculo" xfId="1313" builtinId="8" hidden="1"/>
    <cellStyle name="Hipervínculo" xfId="1315" builtinId="8" hidden="1"/>
    <cellStyle name="Hipervínculo" xfId="1317" builtinId="8" hidden="1"/>
    <cellStyle name="Hipervínculo" xfId="1319" builtinId="8" hidden="1"/>
    <cellStyle name="Hipervínculo" xfId="1321" builtinId="8" hidden="1"/>
    <cellStyle name="Hipervínculo" xfId="1323" builtinId="8" hidden="1"/>
    <cellStyle name="Hipervínculo" xfId="1325" builtinId="8" hidden="1"/>
    <cellStyle name="Hipervínculo" xfId="1327" builtinId="8" hidden="1"/>
    <cellStyle name="Hipervínculo" xfId="1329" builtinId="8" hidden="1"/>
    <cellStyle name="Hipervínculo" xfId="1331" builtinId="8" hidden="1"/>
    <cellStyle name="Hipervínculo" xfId="1333" builtinId="8" hidden="1"/>
    <cellStyle name="Hipervínculo" xfId="1335" builtinId="8" hidden="1"/>
    <cellStyle name="Hipervínculo" xfId="1337" builtinId="8" hidden="1"/>
    <cellStyle name="Hipervínculo" xfId="1339" builtinId="8" hidden="1"/>
    <cellStyle name="Hipervínculo" xfId="1341" builtinId="8" hidden="1"/>
    <cellStyle name="Hipervínculo" xfId="1343" builtinId="8" hidden="1"/>
    <cellStyle name="Hipervínculo" xfId="1345" builtinId="8" hidden="1"/>
    <cellStyle name="Hipervínculo" xfId="1347" builtinId="8" hidden="1"/>
    <cellStyle name="Hipervínculo" xfId="1349" builtinId="8" hidden="1"/>
    <cellStyle name="Hipervínculo" xfId="1351" builtinId="8" hidden="1"/>
    <cellStyle name="Hipervínculo" xfId="1353" builtinId="8" hidden="1"/>
    <cellStyle name="Hipervínculo" xfId="1355" builtinId="8" hidden="1"/>
    <cellStyle name="Hipervínculo" xfId="1357" builtinId="8" hidden="1"/>
    <cellStyle name="Hipervínculo" xfId="1359" builtinId="8" hidden="1"/>
    <cellStyle name="Hipervínculo" xfId="1361" builtinId="8" hidden="1"/>
    <cellStyle name="Hipervínculo" xfId="1363" builtinId="8" hidden="1"/>
    <cellStyle name="Hipervínculo" xfId="1365" builtinId="8" hidden="1"/>
    <cellStyle name="Hipervínculo" xfId="1367" builtinId="8" hidden="1"/>
    <cellStyle name="Hipervínculo" xfId="1369" builtinId="8" hidden="1"/>
    <cellStyle name="Hipervínculo" xfId="1371" builtinId="8" hidden="1"/>
    <cellStyle name="Hipervínculo" xfId="1373" builtinId="8" hidden="1"/>
    <cellStyle name="Hipervínculo" xfId="1375" builtinId="8" hidden="1"/>
    <cellStyle name="Hipervínculo" xfId="1377" builtinId="8" hidden="1"/>
    <cellStyle name="Hipervínculo" xfId="1379" builtinId="8" hidden="1"/>
    <cellStyle name="Hipervínculo" xfId="1381" builtinId="8" hidden="1"/>
    <cellStyle name="Hipervínculo" xfId="1383" builtinId="8" hidden="1"/>
    <cellStyle name="Hipervínculo" xfId="1385" builtinId="8" hidden="1"/>
    <cellStyle name="Hipervínculo" xfId="1387" builtinId="8" hidden="1"/>
    <cellStyle name="Hipervínculo" xfId="1389" builtinId="8" hidden="1"/>
    <cellStyle name="Hipervínculo" xfId="1391" builtinId="8" hidden="1"/>
    <cellStyle name="Hipervínculo" xfId="1393" builtinId="8" hidden="1"/>
    <cellStyle name="Hipervínculo" xfId="1395" builtinId="8" hidden="1"/>
    <cellStyle name="Hipervínculo" xfId="1397" builtinId="8" hidden="1"/>
    <cellStyle name="Hipervínculo" xfId="1399" builtinId="8" hidden="1"/>
    <cellStyle name="Hipervínculo" xfId="1401" builtinId="8" hidden="1"/>
    <cellStyle name="Hipervínculo" xfId="1403" builtinId="8" hidden="1"/>
    <cellStyle name="Hipervínculo" xfId="1405" builtinId="8" hidden="1"/>
    <cellStyle name="Hipervínculo" xfId="1407" builtinId="8" hidden="1"/>
    <cellStyle name="Hipervínculo" xfId="1409" builtinId="8" hidden="1"/>
    <cellStyle name="Hipervínculo" xfId="1411" builtinId="8" hidden="1"/>
    <cellStyle name="Hipervínculo" xfId="1413" builtinId="8" hidden="1"/>
    <cellStyle name="Hipervínculo" xfId="1415" builtinId="8" hidden="1"/>
    <cellStyle name="Hipervínculo" xfId="1417" builtinId="8" hidden="1"/>
    <cellStyle name="Hipervínculo" xfId="1419" builtinId="8" hidden="1"/>
    <cellStyle name="Hipervínculo" xfId="1421" builtinId="8" hidden="1"/>
    <cellStyle name="Hipervínculo" xfId="1423" builtinId="8" hidden="1"/>
    <cellStyle name="Hipervínculo" xfId="1425" builtinId="8" hidden="1"/>
    <cellStyle name="Hipervínculo" xfId="1427" builtinId="8" hidden="1"/>
    <cellStyle name="Hipervínculo" xfId="1429" builtinId="8" hidden="1"/>
    <cellStyle name="Hipervínculo" xfId="1431" builtinId="8" hidden="1"/>
    <cellStyle name="Hipervínculo" xfId="1433" builtinId="8" hidden="1"/>
    <cellStyle name="Hipervínculo" xfId="1435" builtinId="8" hidden="1"/>
    <cellStyle name="Hipervínculo" xfId="1437" builtinId="8" hidden="1"/>
    <cellStyle name="Hipervínculo" xfId="1439" builtinId="8" hidden="1"/>
    <cellStyle name="Hipervínculo" xfId="1441" builtinId="8" hidden="1"/>
    <cellStyle name="Hipervínculo" xfId="1443" builtinId="8" hidden="1"/>
    <cellStyle name="Hipervínculo" xfId="1445" builtinId="8" hidden="1"/>
    <cellStyle name="Hipervínculo" xfId="1447" builtinId="8" hidden="1"/>
    <cellStyle name="Hipervínculo" xfId="1449" builtinId="8" hidden="1"/>
    <cellStyle name="Hipervínculo" xfId="1451" builtinId="8" hidden="1"/>
    <cellStyle name="Hipervínculo" xfId="1453" builtinId="8" hidden="1"/>
    <cellStyle name="Hipervínculo" xfId="1455" builtinId="8" hidden="1"/>
    <cellStyle name="Hipervínculo" xfId="1457" builtinId="8" hidden="1"/>
    <cellStyle name="Hipervínculo" xfId="1459" builtinId="8" hidden="1"/>
    <cellStyle name="Hipervínculo" xfId="1461" builtinId="8" hidden="1"/>
    <cellStyle name="Hipervínculo" xfId="1463" builtinId="8" hidden="1"/>
    <cellStyle name="Hipervínculo" xfId="1465" builtinId="8" hidden="1"/>
    <cellStyle name="Hipervínculo" xfId="1467" builtinId="8" hidden="1"/>
    <cellStyle name="Hipervínculo" xfId="1469" builtinId="8" hidden="1"/>
    <cellStyle name="Hipervínculo" xfId="1471" builtinId="8" hidden="1"/>
    <cellStyle name="Hipervínculo" xfId="1473" builtinId="8" hidden="1"/>
    <cellStyle name="Hipervínculo" xfId="1475" builtinId="8" hidden="1"/>
    <cellStyle name="Hipervínculo" xfId="1477" builtinId="8" hidden="1"/>
    <cellStyle name="Hipervínculo" xfId="1479" builtinId="8" hidden="1"/>
    <cellStyle name="Hipervínculo" xfId="1481" builtinId="8" hidden="1"/>
    <cellStyle name="Hipervínculo" xfId="1483" builtinId="8" hidden="1"/>
    <cellStyle name="Hipervínculo" xfId="1485" builtinId="8" hidden="1"/>
    <cellStyle name="Hipervínculo" xfId="1487" builtinId="8" hidden="1"/>
    <cellStyle name="Hipervínculo" xfId="1489" builtinId="8" hidden="1"/>
    <cellStyle name="Hipervínculo" xfId="1491" builtinId="8" hidden="1"/>
    <cellStyle name="Hipervínculo" xfId="1493" builtinId="8" hidden="1"/>
    <cellStyle name="Hipervínculo" xfId="1495" builtinId="8" hidden="1"/>
    <cellStyle name="Hipervínculo" xfId="1497" builtinId="8" hidden="1"/>
    <cellStyle name="Hipervínculo" xfId="1499" builtinId="8" hidden="1"/>
    <cellStyle name="Hipervínculo" xfId="1501" builtinId="8" hidden="1"/>
    <cellStyle name="Hipervínculo" xfId="1503" builtinId="8" hidden="1"/>
    <cellStyle name="Hipervínculo" xfId="1505" builtinId="8" hidden="1"/>
    <cellStyle name="Hipervínculo" xfId="1507" builtinId="8" hidden="1"/>
    <cellStyle name="Hipervínculo" xfId="1509" builtinId="8" hidden="1"/>
    <cellStyle name="Hipervínculo" xfId="1511" builtinId="8" hidden="1"/>
    <cellStyle name="Hipervínculo" xfId="1513" builtinId="8" hidden="1"/>
    <cellStyle name="Hipervínculo" xfId="1515" builtinId="8" hidden="1"/>
    <cellStyle name="Hipervínculo" xfId="1517" builtinId="8" hidden="1"/>
    <cellStyle name="Hipervínculo" xfId="1519" builtinId="8" hidden="1"/>
    <cellStyle name="Hipervínculo" xfId="1521" builtinId="8" hidden="1"/>
    <cellStyle name="Hipervínculo" xfId="1523" builtinId="8" hidden="1"/>
    <cellStyle name="Hipervínculo" xfId="1525" builtinId="8" hidden="1"/>
    <cellStyle name="Hipervínculo" xfId="1527" builtinId="8" hidden="1"/>
    <cellStyle name="Hipervínculo" xfId="1529" builtinId="8" hidden="1"/>
    <cellStyle name="Hipervínculo" xfId="1531" builtinId="8" hidden="1"/>
    <cellStyle name="Hipervínculo" xfId="1533" builtinId="8" hidden="1"/>
    <cellStyle name="Hipervínculo" xfId="1535" builtinId="8" hidden="1"/>
    <cellStyle name="Hipervínculo" xfId="1537" builtinId="8" hidden="1"/>
    <cellStyle name="Hipervínculo" xfId="1539" builtinId="8" hidden="1"/>
    <cellStyle name="Hipervínculo" xfId="1541" builtinId="8" hidden="1"/>
    <cellStyle name="Hipervínculo" xfId="1543" builtinId="8" hidden="1"/>
    <cellStyle name="Hipervínculo" xfId="1545" builtinId="8" hidden="1"/>
    <cellStyle name="Hipervínculo" xfId="1547" builtinId="8" hidden="1"/>
    <cellStyle name="Hipervínculo" xfId="1549" builtinId="8" hidden="1"/>
    <cellStyle name="Hipervínculo" xfId="1551" builtinId="8" hidden="1"/>
    <cellStyle name="Hipervínculo" xfId="1553" builtinId="8" hidden="1"/>
    <cellStyle name="Hipervínculo" xfId="1555" builtinId="8" hidden="1"/>
    <cellStyle name="Hipervínculo" xfId="1557" builtinId="8" hidden="1"/>
    <cellStyle name="Hipervínculo" xfId="1559" builtinId="8" hidden="1"/>
    <cellStyle name="Hipervínculo" xfId="1561" builtinId="8" hidden="1"/>
    <cellStyle name="Hipervínculo" xfId="1563" builtinId="8" hidden="1"/>
    <cellStyle name="Hipervínculo" xfId="1565" builtinId="8" hidden="1"/>
    <cellStyle name="Hipervínculo" xfId="1567" builtinId="8" hidden="1"/>
    <cellStyle name="Hipervínculo" xfId="1569" builtinId="8" hidden="1"/>
    <cellStyle name="Hipervínculo" xfId="1571" builtinId="8" hidden="1"/>
    <cellStyle name="Hipervínculo" xfId="1573" builtinId="8" hidden="1"/>
    <cellStyle name="Hipervínculo" xfId="1575" builtinId="8" hidden="1"/>
    <cellStyle name="Hipervínculo" xfId="1577" builtinId="8" hidden="1"/>
    <cellStyle name="Hipervínculo" xfId="1579" builtinId="8" hidden="1"/>
    <cellStyle name="Hipervínculo" xfId="1581" builtinId="8" hidden="1"/>
    <cellStyle name="Hipervínculo" xfId="1583" builtinId="8" hidden="1"/>
    <cellStyle name="Hipervínculo" xfId="1585" builtinId="8" hidden="1"/>
    <cellStyle name="Hipervínculo" xfId="1587" builtinId="8" hidden="1"/>
    <cellStyle name="Hipervínculo" xfId="1589" builtinId="8" hidden="1"/>
    <cellStyle name="Hipervínculo" xfId="1591" builtinId="8" hidden="1"/>
    <cellStyle name="Hipervínculo" xfId="1593" builtinId="8" hidden="1"/>
    <cellStyle name="Hipervínculo" xfId="1595" builtinId="8" hidden="1"/>
    <cellStyle name="Hipervínculo" xfId="1597" builtinId="8" hidden="1"/>
    <cellStyle name="Hipervínculo" xfId="1599" builtinId="8" hidden="1"/>
    <cellStyle name="Hipervínculo" xfId="1601" builtinId="8" hidden="1"/>
    <cellStyle name="Hipervínculo" xfId="1603" builtinId="8" hidden="1"/>
    <cellStyle name="Hipervínculo" xfId="1605" builtinId="8" hidden="1"/>
    <cellStyle name="Hipervínculo" xfId="1607" builtinId="8" hidden="1"/>
    <cellStyle name="Hipervínculo" xfId="1609" builtinId="8" hidden="1"/>
    <cellStyle name="Hipervínculo" xfId="1611" builtinId="8" hidden="1"/>
    <cellStyle name="Hipervínculo" xfId="1613" builtinId="8" hidden="1"/>
    <cellStyle name="Hipervínculo" xfId="1615" builtinId="8" hidden="1"/>
    <cellStyle name="Hipervínculo" xfId="1617" builtinId="8" hidden="1"/>
    <cellStyle name="Hipervínculo" xfId="1619" builtinId="8" hidden="1"/>
    <cellStyle name="Hipervínculo" xfId="1621" builtinId="8" hidden="1"/>
    <cellStyle name="Hipervínculo" xfId="1623" builtinId="8" hidden="1"/>
    <cellStyle name="Hipervínculo" xfId="1625" builtinId="8" hidden="1"/>
    <cellStyle name="Hipervínculo" xfId="1627" builtinId="8" hidden="1"/>
    <cellStyle name="Hipervínculo" xfId="1629" builtinId="8" hidden="1"/>
    <cellStyle name="Hipervínculo" xfId="1631" builtinId="8" hidden="1"/>
    <cellStyle name="Hipervínculo" xfId="1633" builtinId="8" hidden="1"/>
    <cellStyle name="Hipervínculo" xfId="1635" builtinId="8" hidden="1"/>
    <cellStyle name="Hipervínculo" xfId="1637" builtinId="8" hidden="1"/>
    <cellStyle name="Hipervínculo" xfId="1639" builtinId="8" hidden="1"/>
    <cellStyle name="Hipervínculo" xfId="1641" builtinId="8" hidden="1"/>
    <cellStyle name="Hipervínculo" xfId="1643" builtinId="8" hidden="1"/>
    <cellStyle name="Hipervínculo" xfId="1645" builtinId="8" hidden="1"/>
    <cellStyle name="Hipervínculo" xfId="1647" builtinId="8" hidden="1"/>
    <cellStyle name="Hipervínculo" xfId="1649" builtinId="8" hidden="1"/>
    <cellStyle name="Hipervínculo" xfId="1651" builtinId="8" hidden="1"/>
    <cellStyle name="Hipervínculo" xfId="1653" builtinId="8" hidden="1"/>
    <cellStyle name="Hipervínculo" xfId="1655" builtinId="8" hidden="1"/>
    <cellStyle name="Hipervínculo" xfId="1657" builtinId="8" hidden="1"/>
    <cellStyle name="Hipervínculo" xfId="1659" builtinId="8" hidden="1"/>
    <cellStyle name="Hipervínculo" xfId="1661" builtinId="8" hidden="1"/>
    <cellStyle name="Hipervínculo" xfId="1663" builtinId="8" hidden="1"/>
    <cellStyle name="Hipervínculo" xfId="1665" builtinId="8" hidden="1"/>
    <cellStyle name="Hipervínculo" xfId="1667" builtinId="8" hidden="1"/>
    <cellStyle name="Hipervínculo" xfId="1669" builtinId="8" hidden="1"/>
    <cellStyle name="Hipervínculo" xfId="1671" builtinId="8" hidden="1"/>
    <cellStyle name="Hipervínculo" xfId="1673" builtinId="8" hidden="1"/>
    <cellStyle name="Hipervínculo" xfId="1675" builtinId="8" hidden="1"/>
    <cellStyle name="Hipervínculo" xfId="1677" builtinId="8" hidden="1"/>
    <cellStyle name="Hipervínculo" xfId="1679" builtinId="8" hidden="1"/>
    <cellStyle name="Hipervínculo" xfId="1681" builtinId="8" hidden="1"/>
    <cellStyle name="Hipervínculo" xfId="1683" builtinId="8" hidden="1"/>
    <cellStyle name="Hipervínculo" xfId="1685" builtinId="8" hidden="1"/>
    <cellStyle name="Hipervínculo" xfId="1687" builtinId="8" hidden="1"/>
    <cellStyle name="Hipervínculo" xfId="1689" builtinId="8" hidden="1"/>
    <cellStyle name="Hipervínculo" xfId="1691" builtinId="8" hidden="1"/>
    <cellStyle name="Hipervínculo" xfId="1693" builtinId="8" hidden="1"/>
    <cellStyle name="Hipervínculo" xfId="1695" builtinId="8" hidden="1"/>
    <cellStyle name="Hipervínculo" xfId="1697" builtinId="8" hidden="1"/>
    <cellStyle name="Hipervínculo" xfId="1699" builtinId="8" hidden="1"/>
    <cellStyle name="Hipervínculo" xfId="1701" builtinId="8" hidden="1"/>
    <cellStyle name="Hipervínculo" xfId="1703" builtinId="8" hidden="1"/>
    <cellStyle name="Hipervínculo" xfId="170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2" builtinId="9" hidden="1"/>
    <cellStyle name="Hipervínculo visitado" xfId="444" builtinId="9" hidden="1"/>
    <cellStyle name="Hipervínculo visitado" xfId="446" builtinId="9" hidden="1"/>
    <cellStyle name="Hipervínculo visitado" xfId="448" builtinId="9" hidden="1"/>
    <cellStyle name="Hipervínculo visitado" xfId="450"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2" builtinId="9" hidden="1"/>
    <cellStyle name="Hipervínculo visitado" xfId="474" builtinId="9" hidden="1"/>
    <cellStyle name="Hipervínculo visitado" xfId="476" builtinId="9" hidden="1"/>
    <cellStyle name="Hipervínculo visitado" xfId="478" builtinId="9" hidden="1"/>
    <cellStyle name="Hipervínculo visitado" xfId="480"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0" builtinId="9" hidden="1"/>
    <cellStyle name="Hipervínculo visitado" xfId="502" builtinId="9" hidden="1"/>
    <cellStyle name="Hipervínculo visitado" xfId="504" builtinId="9" hidden="1"/>
    <cellStyle name="Hipervínculo visitado" xfId="506" builtinId="9" hidden="1"/>
    <cellStyle name="Hipervínculo visitado" xfId="508"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0" builtinId="9" hidden="1"/>
    <cellStyle name="Hipervínculo visitado" xfId="532" builtinId="9" hidden="1"/>
    <cellStyle name="Hipervínculo visitado" xfId="534" builtinId="9" hidden="1"/>
    <cellStyle name="Hipervínculo visitado" xfId="536" builtinId="9" hidden="1"/>
    <cellStyle name="Hipervínculo visitado" xfId="538"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0" builtinId="9" hidden="1"/>
    <cellStyle name="Hipervínculo visitado" xfId="562" builtinId="9" hidden="1"/>
    <cellStyle name="Hipervínculo visitado" xfId="564" builtinId="9" hidden="1"/>
    <cellStyle name="Hipervínculo visitado" xfId="566" builtinId="9" hidden="1"/>
    <cellStyle name="Hipervínculo visitado" xfId="568"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0" builtinId="9" hidden="1"/>
    <cellStyle name="Hipervínculo visitado" xfId="592" builtinId="9" hidden="1"/>
    <cellStyle name="Hipervínculo visitado" xfId="594" builtinId="9" hidden="1"/>
    <cellStyle name="Hipervínculo visitado" xfId="596" builtinId="9" hidden="1"/>
    <cellStyle name="Hipervínculo visitado" xfId="598"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0" builtinId="9" hidden="1"/>
    <cellStyle name="Hipervínculo visitado" xfId="612" builtinId="9" hidden="1"/>
    <cellStyle name="Hipervínculo visitado" xfId="614" builtinId="9" hidden="1"/>
    <cellStyle name="Hipervínculo visitado" xfId="616" builtinId="9" hidden="1"/>
    <cellStyle name="Hipervínculo visitado" xfId="618" builtinId="9" hidden="1"/>
    <cellStyle name="Hipervínculo visitado" xfId="620"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2" builtinId="9" hidden="1"/>
    <cellStyle name="Hipervínculo visitado" xfId="634" builtinId="9" hidden="1"/>
    <cellStyle name="Hipervínculo visitado" xfId="636" builtinId="9" hidden="1"/>
    <cellStyle name="Hipervínculo visitado" xfId="638" builtinId="9" hidden="1"/>
    <cellStyle name="Hipervínculo visitado" xfId="640"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2" builtinId="9" hidden="1"/>
    <cellStyle name="Hipervínculo visitado" xfId="654" builtinId="9" hidden="1"/>
    <cellStyle name="Hipervínculo visitado" xfId="656" builtinId="9" hidden="1"/>
    <cellStyle name="Hipervínculo visitado" xfId="658" builtinId="9" hidden="1"/>
    <cellStyle name="Hipervínculo visitado" xfId="660"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2" builtinId="9" hidden="1"/>
    <cellStyle name="Hipervínculo visitado" xfId="684" builtinId="9" hidden="1"/>
    <cellStyle name="Hipervínculo visitado" xfId="686" builtinId="9" hidden="1"/>
    <cellStyle name="Hipervínculo visitado" xfId="688" builtinId="9" hidden="1"/>
    <cellStyle name="Hipervínculo visitado" xfId="690"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0" builtinId="9" hidden="1"/>
    <cellStyle name="Hipervínculo visitado" xfId="712" builtinId="9" hidden="1"/>
    <cellStyle name="Hipervínculo visitado" xfId="714" builtinId="9" hidden="1"/>
    <cellStyle name="Hipervínculo visitado" xfId="716" builtinId="9" hidden="1"/>
    <cellStyle name="Hipervínculo visitado" xfId="718"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0" builtinId="9" hidden="1"/>
    <cellStyle name="Hipervínculo visitado" xfId="742" builtinId="9" hidden="1"/>
    <cellStyle name="Hipervínculo visitado" xfId="744" builtinId="9" hidden="1"/>
    <cellStyle name="Hipervínculo visitado" xfId="746" builtinId="9" hidden="1"/>
    <cellStyle name="Hipervínculo visitado" xfId="748"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0" builtinId="9" hidden="1"/>
    <cellStyle name="Hipervínculo visitado" xfId="772" builtinId="9" hidden="1"/>
    <cellStyle name="Hipervínculo visitado" xfId="774" builtinId="9" hidden="1"/>
    <cellStyle name="Hipervínculo visitado" xfId="776" builtinId="9" hidden="1"/>
    <cellStyle name="Hipervínculo visitado" xfId="778"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0" builtinId="9" hidden="1"/>
    <cellStyle name="Hipervínculo visitado" xfId="802" builtinId="9" hidden="1"/>
    <cellStyle name="Hipervínculo visitado" xfId="804" builtinId="9" hidden="1"/>
    <cellStyle name="Hipervínculo visitado" xfId="806" builtinId="9" hidden="1"/>
    <cellStyle name="Hipervínculo visitado" xfId="808"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0" builtinId="9" hidden="1"/>
    <cellStyle name="Hipervínculo visitado" xfId="822" builtinId="9" hidden="1"/>
    <cellStyle name="Hipervínculo visitado" xfId="824" builtinId="9" hidden="1"/>
    <cellStyle name="Hipervínculo visitado" xfId="826" builtinId="9" hidden="1"/>
    <cellStyle name="Hipervínculo visitado" xfId="828" builtinId="9" hidden="1"/>
    <cellStyle name="Hipervínculo visitado" xfId="830" builtinId="9" hidden="1"/>
    <cellStyle name="Hipervínculo visitado" xfId="832" builtinId="9" hidden="1"/>
    <cellStyle name="Hipervínculo visitado" xfId="834" builtinId="9" hidden="1"/>
    <cellStyle name="Hipervínculo visitado" xfId="836" builtinId="9" hidden="1"/>
    <cellStyle name="Hipervínculo visitado" xfId="838" builtinId="9" hidden="1"/>
    <cellStyle name="Hipervínculo visitado" xfId="840" builtinId="9" hidden="1"/>
    <cellStyle name="Hipervínculo visitado" xfId="842" builtinId="9" hidden="1"/>
    <cellStyle name="Hipervínculo visitado" xfId="844" builtinId="9" hidden="1"/>
    <cellStyle name="Hipervínculo visitado" xfId="846" builtinId="9" hidden="1"/>
    <cellStyle name="Hipervínculo visitado" xfId="848" builtinId="9" hidden="1"/>
    <cellStyle name="Hipervínculo visitado" xfId="850" builtinId="9" hidden="1"/>
    <cellStyle name="Hipervínculo visitado" xfId="852" builtinId="9" hidden="1"/>
    <cellStyle name="Hipervínculo visitado" xfId="854" builtinId="9" hidden="1"/>
    <cellStyle name="Hipervínculo visitado" xfId="856" builtinId="9" hidden="1"/>
    <cellStyle name="Hipervínculo visitado" xfId="858" builtinId="9" hidden="1"/>
    <cellStyle name="Hipervínculo visitado" xfId="860" builtinId="9" hidden="1"/>
    <cellStyle name="Hipervínculo visitado" xfId="862" builtinId="9" hidden="1"/>
    <cellStyle name="Hipervínculo visitado" xfId="864" builtinId="9" hidden="1"/>
    <cellStyle name="Hipervínculo visitado" xfId="866" builtinId="9" hidden="1"/>
    <cellStyle name="Hipervínculo visitado" xfId="868" builtinId="9" hidden="1"/>
    <cellStyle name="Hipervínculo visitado" xfId="870" builtinId="9" hidden="1"/>
    <cellStyle name="Hipervínculo visitado" xfId="872" builtinId="9" hidden="1"/>
    <cellStyle name="Hipervínculo visitado" xfId="874" builtinId="9" hidden="1"/>
    <cellStyle name="Hipervínculo visitado" xfId="876" builtinId="9" hidden="1"/>
    <cellStyle name="Hipervínculo visitado" xfId="878" builtinId="9" hidden="1"/>
    <cellStyle name="Hipervínculo visitado" xfId="880" builtinId="9" hidden="1"/>
    <cellStyle name="Hipervínculo visitado" xfId="882" builtinId="9" hidden="1"/>
    <cellStyle name="Hipervínculo visitado" xfId="884" builtinId="9" hidden="1"/>
    <cellStyle name="Hipervínculo visitado" xfId="886" builtinId="9" hidden="1"/>
    <cellStyle name="Hipervínculo visitado" xfId="888" builtinId="9" hidden="1"/>
    <cellStyle name="Hipervínculo visitado" xfId="890" builtinId="9" hidden="1"/>
    <cellStyle name="Hipervínculo visitado" xfId="892" builtinId="9" hidden="1"/>
    <cellStyle name="Hipervínculo visitado" xfId="894" builtinId="9" hidden="1"/>
    <cellStyle name="Hipervínculo visitado" xfId="896" builtinId="9" hidden="1"/>
    <cellStyle name="Hipervínculo visitado" xfId="898" builtinId="9" hidden="1"/>
    <cellStyle name="Hipervínculo visitado" xfId="900" builtinId="9" hidden="1"/>
    <cellStyle name="Hipervínculo visitado" xfId="902" builtinId="9" hidden="1"/>
    <cellStyle name="Hipervínculo visitado" xfId="904" builtinId="9" hidden="1"/>
    <cellStyle name="Hipervínculo visitado" xfId="906" builtinId="9" hidden="1"/>
    <cellStyle name="Hipervínculo visitado" xfId="908" builtinId="9" hidden="1"/>
    <cellStyle name="Hipervínculo visitado" xfId="910"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2" builtinId="9" hidden="1"/>
    <cellStyle name="Hipervínculo visitado" xfId="1044" builtinId="9" hidden="1"/>
    <cellStyle name="Hipervínculo visitado" xfId="1046" builtinId="9" hidden="1"/>
    <cellStyle name="Hipervínculo visitado" xfId="1048" builtinId="9" hidden="1"/>
    <cellStyle name="Hipervínculo visitado" xfId="1050"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2" builtinId="9" hidden="1"/>
    <cellStyle name="Hipervínculo visitado" xfId="1074" builtinId="9" hidden="1"/>
    <cellStyle name="Hipervínculo visitado" xfId="1076" builtinId="9" hidden="1"/>
    <cellStyle name="Hipervínculo visitado" xfId="1078" builtinId="9" hidden="1"/>
    <cellStyle name="Hipervínculo visitado" xfId="1080"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2" builtinId="9" hidden="1"/>
    <cellStyle name="Hipervínculo visitado" xfId="1104" builtinId="9" hidden="1"/>
    <cellStyle name="Hipervínculo visitado" xfId="1106" builtinId="9" hidden="1"/>
    <cellStyle name="Hipervínculo visitado" xfId="1108"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0" builtinId="9" hidden="1"/>
    <cellStyle name="Hipervínculo visitado" xfId="1132" builtinId="9" hidden="1"/>
    <cellStyle name="Hipervínculo visitado" xfId="1134" builtinId="9" hidden="1"/>
    <cellStyle name="Hipervínculo visitado" xfId="1136" builtinId="9" hidden="1"/>
    <cellStyle name="Hipervínculo visitado" xfId="1138"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0" builtinId="9" hidden="1"/>
    <cellStyle name="Hipervínculo visitado" xfId="1162" builtinId="9" hidden="1"/>
    <cellStyle name="Hipervínculo visitado" xfId="1164" builtinId="9" hidden="1"/>
    <cellStyle name="Hipervínculo visitado" xfId="1166" builtinId="9" hidden="1"/>
    <cellStyle name="Hipervínculo visitado" xfId="1168"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0" builtinId="9" hidden="1"/>
    <cellStyle name="Hipervínculo visitado" xfId="1192" builtinId="9" hidden="1"/>
    <cellStyle name="Hipervínculo visitado" xfId="1194" builtinId="9" hidden="1"/>
    <cellStyle name="Hipervínculo visitado" xfId="1196" builtinId="9" hidden="1"/>
    <cellStyle name="Hipervínculo visitado" xfId="1198"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0" builtinId="9" hidden="1"/>
    <cellStyle name="Hipervínculo visitado" xfId="1222" builtinId="9" hidden="1"/>
    <cellStyle name="Hipervínculo visitado" xfId="1224" builtinId="9" hidden="1"/>
    <cellStyle name="Hipervínculo visitado" xfId="1226" builtinId="9" hidden="1"/>
    <cellStyle name="Hipervínculo visitado" xfId="1228"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0" builtinId="9" hidden="1"/>
    <cellStyle name="Hipervínculo visitado" xfId="1252" builtinId="9" hidden="1"/>
    <cellStyle name="Hipervínculo visitado" xfId="1254" builtinId="9" hidden="1"/>
    <cellStyle name="Hipervínculo visitado" xfId="1256" builtinId="9" hidden="1"/>
    <cellStyle name="Hipervínculo visitado" xfId="1258"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Hipervínculo visitado" xfId="1270" builtinId="9" hidden="1"/>
    <cellStyle name="Hipervínculo visitado" xfId="1272" builtinId="9" hidden="1"/>
    <cellStyle name="Hipervínculo visitado" xfId="1274" builtinId="9" hidden="1"/>
    <cellStyle name="Hipervínculo visitado" xfId="1276" builtinId="9" hidden="1"/>
    <cellStyle name="Hipervínculo visitado" xfId="1278" builtinId="9" hidden="1"/>
    <cellStyle name="Hipervínculo visitado" xfId="1280" builtinId="9" hidden="1"/>
    <cellStyle name="Hipervínculo visitado" xfId="1282" builtinId="9" hidden="1"/>
    <cellStyle name="Hipervínculo visitado" xfId="1284" builtinId="9" hidden="1"/>
    <cellStyle name="Hipervínculo visitado" xfId="1286" builtinId="9" hidden="1"/>
    <cellStyle name="Hipervínculo visitado" xfId="1288" builtinId="9" hidden="1"/>
    <cellStyle name="Hipervínculo visitado" xfId="1290" builtinId="9" hidden="1"/>
    <cellStyle name="Hipervínculo visitado" xfId="1292" builtinId="9" hidden="1"/>
    <cellStyle name="Hipervínculo visitado" xfId="1294" builtinId="9" hidden="1"/>
    <cellStyle name="Hipervínculo visitado" xfId="1296" builtinId="9" hidden="1"/>
    <cellStyle name="Hipervínculo visitado" xfId="1298" builtinId="9" hidden="1"/>
    <cellStyle name="Hipervínculo visitado" xfId="1300" builtinId="9" hidden="1"/>
    <cellStyle name="Hipervínculo visitado" xfId="1302" builtinId="9" hidden="1"/>
    <cellStyle name="Hipervínculo visitado" xfId="1304" builtinId="9" hidden="1"/>
    <cellStyle name="Hipervínculo visitado" xfId="1306" builtinId="9" hidden="1"/>
    <cellStyle name="Hipervínculo visitado" xfId="1308" builtinId="9" hidden="1"/>
    <cellStyle name="Hipervínculo visitado" xfId="1310" builtinId="9" hidden="1"/>
    <cellStyle name="Hipervínculo visitado" xfId="1312" builtinId="9" hidden="1"/>
    <cellStyle name="Hipervínculo visitado" xfId="1314" builtinId="9" hidden="1"/>
    <cellStyle name="Hipervínculo visitado" xfId="1316" builtinId="9" hidden="1"/>
    <cellStyle name="Hipervínculo visitado" xfId="1318" builtinId="9" hidden="1"/>
    <cellStyle name="Hipervínculo visitado" xfId="1320" builtinId="9" hidden="1"/>
    <cellStyle name="Hipervínculo visitado" xfId="1322" builtinId="9" hidden="1"/>
    <cellStyle name="Hipervínculo visitado" xfId="1324" builtinId="9" hidden="1"/>
    <cellStyle name="Hipervínculo visitado" xfId="1326" builtinId="9" hidden="1"/>
    <cellStyle name="Hipervínculo visitado" xfId="1328" builtinId="9" hidden="1"/>
    <cellStyle name="Hipervínculo visitado" xfId="1330" builtinId="9" hidden="1"/>
    <cellStyle name="Hipervínculo visitado" xfId="1332" builtinId="9" hidden="1"/>
    <cellStyle name="Hipervínculo visitado" xfId="1334" builtinId="9" hidden="1"/>
    <cellStyle name="Hipervínculo visitado" xfId="1336" builtinId="9" hidden="1"/>
    <cellStyle name="Hipervínculo visitado" xfId="1338" builtinId="9" hidden="1"/>
    <cellStyle name="Hipervínculo visitado" xfId="1340" builtinId="9" hidden="1"/>
    <cellStyle name="Hipervínculo visitado" xfId="1342" builtinId="9" hidden="1"/>
    <cellStyle name="Hipervínculo visitado" xfId="1344" builtinId="9" hidden="1"/>
    <cellStyle name="Hipervínculo visitado" xfId="1346" builtinId="9" hidden="1"/>
    <cellStyle name="Hipervínculo visitado" xfId="1348" builtinId="9" hidden="1"/>
    <cellStyle name="Hipervínculo visitado" xfId="1350" builtinId="9" hidden="1"/>
    <cellStyle name="Hipervínculo visitado" xfId="1352" builtinId="9" hidden="1"/>
    <cellStyle name="Hipervínculo visitado" xfId="1354" builtinId="9" hidden="1"/>
    <cellStyle name="Hipervínculo visitado" xfId="1356" builtinId="9" hidden="1"/>
    <cellStyle name="Hipervínculo visitado" xfId="1358" builtinId="9" hidden="1"/>
    <cellStyle name="Hipervínculo visitado" xfId="1360" builtinId="9" hidden="1"/>
    <cellStyle name="Hipervínculo visitado" xfId="1362" builtinId="9" hidden="1"/>
    <cellStyle name="Hipervínculo visitado" xfId="1364" builtinId="9" hidden="1"/>
    <cellStyle name="Hipervínculo visitado" xfId="1366" builtinId="9" hidden="1"/>
    <cellStyle name="Hipervínculo visitado" xfId="1368" builtinId="9" hidden="1"/>
    <cellStyle name="Hipervínculo visitado" xfId="1370" builtinId="9" hidden="1"/>
    <cellStyle name="Hipervínculo visitado" xfId="1372" builtinId="9" hidden="1"/>
    <cellStyle name="Hipervínculo visitado" xfId="1374" builtinId="9" hidden="1"/>
    <cellStyle name="Hipervínculo visitado" xfId="1376" builtinId="9" hidden="1"/>
    <cellStyle name="Hipervínculo visitado" xfId="1378" builtinId="9" hidden="1"/>
    <cellStyle name="Hipervínculo visitado" xfId="1380" builtinId="9" hidden="1"/>
    <cellStyle name="Hipervínculo visitado" xfId="1382" builtinId="9" hidden="1"/>
    <cellStyle name="Hipervínculo visitado" xfId="1384" builtinId="9" hidden="1"/>
    <cellStyle name="Hipervínculo visitado" xfId="1386" builtinId="9" hidden="1"/>
    <cellStyle name="Hipervínculo visitado" xfId="1388" builtinId="9" hidden="1"/>
    <cellStyle name="Hipervínculo visitado" xfId="1390" builtinId="9" hidden="1"/>
    <cellStyle name="Hipervínculo visitado" xfId="1392" builtinId="9" hidden="1"/>
    <cellStyle name="Hipervínculo visitado" xfId="1394" builtinId="9" hidden="1"/>
    <cellStyle name="Hipervínculo visitado" xfId="1396" builtinId="9" hidden="1"/>
    <cellStyle name="Hipervínculo visitado" xfId="1398" builtinId="9" hidden="1"/>
    <cellStyle name="Hipervínculo visitado" xfId="1400" builtinId="9" hidden="1"/>
    <cellStyle name="Hipervínculo visitado" xfId="1402" builtinId="9" hidden="1"/>
    <cellStyle name="Hipervínculo visitado" xfId="1404" builtinId="9" hidden="1"/>
    <cellStyle name="Hipervínculo visitado" xfId="1406" builtinId="9" hidden="1"/>
    <cellStyle name="Hipervínculo visitado" xfId="1408" builtinId="9" hidden="1"/>
    <cellStyle name="Hipervínculo visitado" xfId="1410" builtinId="9" hidden="1"/>
    <cellStyle name="Hipervínculo visitado" xfId="1412" builtinId="9" hidden="1"/>
    <cellStyle name="Hipervínculo visitado" xfId="1414" builtinId="9" hidden="1"/>
    <cellStyle name="Hipervínculo visitado" xfId="1416" builtinId="9" hidden="1"/>
    <cellStyle name="Hipervínculo visitado" xfId="1418" builtinId="9" hidden="1"/>
    <cellStyle name="Hipervínculo visitado" xfId="1420" builtinId="9" hidden="1"/>
    <cellStyle name="Hipervínculo visitado" xfId="1422" builtinId="9" hidden="1"/>
    <cellStyle name="Hipervínculo visitado" xfId="1424" builtinId="9" hidden="1"/>
    <cellStyle name="Hipervínculo visitado" xfId="1426" builtinId="9" hidden="1"/>
    <cellStyle name="Hipervínculo visitado" xfId="1428" builtinId="9" hidden="1"/>
    <cellStyle name="Hipervínculo visitado" xfId="1430" builtinId="9" hidden="1"/>
    <cellStyle name="Hipervínculo visitado" xfId="1432" builtinId="9" hidden="1"/>
    <cellStyle name="Hipervínculo visitado" xfId="1434" builtinId="9" hidden="1"/>
    <cellStyle name="Hipervínculo visitado" xfId="1436" builtinId="9" hidden="1"/>
    <cellStyle name="Hipervínculo visitado" xfId="1438" builtinId="9" hidden="1"/>
    <cellStyle name="Hipervínculo visitado" xfId="1440" builtinId="9" hidden="1"/>
    <cellStyle name="Hipervínculo visitado" xfId="1442" builtinId="9" hidden="1"/>
    <cellStyle name="Hipervínculo visitado" xfId="1444" builtinId="9" hidden="1"/>
    <cellStyle name="Hipervínculo visitado" xfId="1446" builtinId="9" hidden="1"/>
    <cellStyle name="Hipervínculo visitado" xfId="1448" builtinId="9" hidden="1"/>
    <cellStyle name="Hipervínculo visitado" xfId="1450" builtinId="9" hidden="1"/>
    <cellStyle name="Hipervínculo visitado" xfId="1452" builtinId="9" hidden="1"/>
    <cellStyle name="Hipervínculo visitado" xfId="1454" builtinId="9" hidden="1"/>
    <cellStyle name="Hipervínculo visitado" xfId="1456" builtinId="9" hidden="1"/>
    <cellStyle name="Hipervínculo visitado" xfId="1458" builtinId="9" hidden="1"/>
    <cellStyle name="Hipervínculo visitado" xfId="1460" builtinId="9" hidden="1"/>
    <cellStyle name="Hipervínculo visitado" xfId="1462" builtinId="9" hidden="1"/>
    <cellStyle name="Hipervínculo visitado" xfId="1464" builtinId="9" hidden="1"/>
    <cellStyle name="Hipervínculo visitado" xfId="1466" builtinId="9" hidden="1"/>
    <cellStyle name="Hipervínculo visitado" xfId="1468" builtinId="9" hidden="1"/>
    <cellStyle name="Hipervínculo visitado" xfId="1470" builtinId="9" hidden="1"/>
    <cellStyle name="Hipervínculo visitado" xfId="1472" builtinId="9" hidden="1"/>
    <cellStyle name="Hipervínculo visitado" xfId="1474" builtinId="9" hidden="1"/>
    <cellStyle name="Hipervínculo visitado" xfId="1476" builtinId="9" hidden="1"/>
    <cellStyle name="Hipervínculo visitado" xfId="1478" builtinId="9" hidden="1"/>
    <cellStyle name="Hipervínculo visitado" xfId="1480" builtinId="9" hidden="1"/>
    <cellStyle name="Hipervínculo visitado" xfId="1482" builtinId="9" hidden="1"/>
    <cellStyle name="Hipervínculo visitado" xfId="1484" builtinId="9" hidden="1"/>
    <cellStyle name="Hipervínculo visitado" xfId="1486" builtinId="9" hidden="1"/>
    <cellStyle name="Hipervínculo visitado" xfId="1488" builtinId="9" hidden="1"/>
    <cellStyle name="Hipervínculo visitado" xfId="1490" builtinId="9" hidden="1"/>
    <cellStyle name="Hipervínculo visitado" xfId="1492" builtinId="9" hidden="1"/>
    <cellStyle name="Hipervínculo visitado" xfId="1494" builtinId="9" hidden="1"/>
    <cellStyle name="Hipervínculo visitado" xfId="1496" builtinId="9" hidden="1"/>
    <cellStyle name="Hipervínculo visitado" xfId="1498" builtinId="9" hidden="1"/>
    <cellStyle name="Hipervínculo visitado" xfId="1500" builtinId="9" hidden="1"/>
    <cellStyle name="Hipervínculo visitado" xfId="1502" builtinId="9" hidden="1"/>
    <cellStyle name="Hipervínculo visitado" xfId="1504" builtinId="9" hidden="1"/>
    <cellStyle name="Hipervínculo visitado" xfId="1506" builtinId="9" hidden="1"/>
    <cellStyle name="Hipervínculo visitado" xfId="1508" builtinId="9" hidden="1"/>
    <cellStyle name="Hipervínculo visitado" xfId="1510" builtinId="9" hidden="1"/>
    <cellStyle name="Hipervínculo visitado" xfId="1512" builtinId="9" hidden="1"/>
    <cellStyle name="Hipervínculo visitado" xfId="1514" builtinId="9" hidden="1"/>
    <cellStyle name="Hipervínculo visitado" xfId="1516" builtinId="9" hidden="1"/>
    <cellStyle name="Hipervínculo visitado" xfId="1518" builtinId="9" hidden="1"/>
    <cellStyle name="Hipervínculo visitado" xfId="1520" builtinId="9" hidden="1"/>
    <cellStyle name="Hipervínculo visitado" xfId="1522" builtinId="9" hidden="1"/>
    <cellStyle name="Hipervínculo visitado" xfId="1524" builtinId="9" hidden="1"/>
    <cellStyle name="Hipervínculo visitado" xfId="1526" builtinId="9" hidden="1"/>
    <cellStyle name="Hipervínculo visitado" xfId="1528" builtinId="9" hidden="1"/>
    <cellStyle name="Hipervínculo visitado" xfId="1530" builtinId="9" hidden="1"/>
    <cellStyle name="Hipervínculo visitado" xfId="1532" builtinId="9" hidden="1"/>
    <cellStyle name="Hipervínculo visitado" xfId="1534" builtinId="9" hidden="1"/>
    <cellStyle name="Hipervínculo visitado" xfId="1536" builtinId="9" hidden="1"/>
    <cellStyle name="Hipervínculo visitado" xfId="1538" builtinId="9" hidden="1"/>
    <cellStyle name="Hipervínculo visitado" xfId="1540" builtinId="9" hidden="1"/>
    <cellStyle name="Hipervínculo visitado" xfId="1542" builtinId="9" hidden="1"/>
    <cellStyle name="Hipervínculo visitado" xfId="1544" builtinId="9" hidden="1"/>
    <cellStyle name="Hipervínculo visitado" xfId="1546" builtinId="9" hidden="1"/>
    <cellStyle name="Hipervínculo visitado" xfId="1548" builtinId="9" hidden="1"/>
    <cellStyle name="Hipervínculo visitado" xfId="1550" builtinId="9" hidden="1"/>
    <cellStyle name="Hipervínculo visitado" xfId="1552" builtinId="9" hidden="1"/>
    <cellStyle name="Hipervínculo visitado" xfId="1554" builtinId="9" hidden="1"/>
    <cellStyle name="Hipervínculo visitado" xfId="1556" builtinId="9" hidden="1"/>
    <cellStyle name="Hipervínculo visitado" xfId="1558" builtinId="9" hidden="1"/>
    <cellStyle name="Hipervínculo visitado" xfId="1560" builtinId="9" hidden="1"/>
    <cellStyle name="Hipervínculo visitado" xfId="1562" builtinId="9" hidden="1"/>
    <cellStyle name="Hipervínculo visitado" xfId="1564" builtinId="9" hidden="1"/>
    <cellStyle name="Hipervínculo visitado" xfId="1566" builtinId="9" hidden="1"/>
    <cellStyle name="Hipervínculo visitado" xfId="1568" builtinId="9" hidden="1"/>
    <cellStyle name="Hipervínculo visitado" xfId="1570" builtinId="9" hidden="1"/>
    <cellStyle name="Hipervínculo visitado" xfId="1572" builtinId="9" hidden="1"/>
    <cellStyle name="Hipervínculo visitado" xfId="1574" builtinId="9" hidden="1"/>
    <cellStyle name="Hipervínculo visitado" xfId="1576" builtinId="9" hidden="1"/>
    <cellStyle name="Hipervínculo visitado" xfId="1578" builtinId="9" hidden="1"/>
    <cellStyle name="Hipervínculo visitado" xfId="1580" builtinId="9" hidden="1"/>
    <cellStyle name="Hipervínculo visitado" xfId="1582" builtinId="9" hidden="1"/>
    <cellStyle name="Hipervínculo visitado" xfId="1584" builtinId="9" hidden="1"/>
    <cellStyle name="Hipervínculo visitado" xfId="1586" builtinId="9" hidden="1"/>
    <cellStyle name="Hipervínculo visitado" xfId="1588" builtinId="9" hidden="1"/>
    <cellStyle name="Hipervínculo visitado" xfId="1590" builtinId="9" hidden="1"/>
    <cellStyle name="Hipervínculo visitado" xfId="1592" builtinId="9" hidden="1"/>
    <cellStyle name="Hipervínculo visitado" xfId="1594" builtinId="9" hidden="1"/>
    <cellStyle name="Hipervínculo visitado" xfId="1596" builtinId="9" hidden="1"/>
    <cellStyle name="Hipervínculo visitado" xfId="1598" builtinId="9" hidden="1"/>
    <cellStyle name="Hipervínculo visitado" xfId="1600" builtinId="9" hidden="1"/>
    <cellStyle name="Hipervínculo visitado" xfId="1602" builtinId="9" hidden="1"/>
    <cellStyle name="Hipervínculo visitado" xfId="1604" builtinId="9" hidden="1"/>
    <cellStyle name="Hipervínculo visitado" xfId="1606" builtinId="9" hidden="1"/>
    <cellStyle name="Hipervínculo visitado" xfId="1608" builtinId="9" hidden="1"/>
    <cellStyle name="Hipervínculo visitado" xfId="1610" builtinId="9" hidden="1"/>
    <cellStyle name="Hipervínculo visitado" xfId="1612" builtinId="9" hidden="1"/>
    <cellStyle name="Hipervínculo visitado" xfId="1614" builtinId="9" hidden="1"/>
    <cellStyle name="Hipervínculo visitado" xfId="1616" builtinId="9" hidden="1"/>
    <cellStyle name="Hipervínculo visitado" xfId="1618" builtinId="9" hidden="1"/>
    <cellStyle name="Hipervínculo visitado" xfId="1620" builtinId="9" hidden="1"/>
    <cellStyle name="Hipervínculo visitado" xfId="1622" builtinId="9" hidden="1"/>
    <cellStyle name="Hipervínculo visitado" xfId="1624" builtinId="9" hidden="1"/>
    <cellStyle name="Hipervínculo visitado" xfId="1626" builtinId="9" hidden="1"/>
    <cellStyle name="Hipervínculo visitado" xfId="1628" builtinId="9" hidden="1"/>
    <cellStyle name="Hipervínculo visitado" xfId="1630" builtinId="9" hidden="1"/>
    <cellStyle name="Hipervínculo visitado" xfId="1632" builtinId="9" hidden="1"/>
    <cellStyle name="Hipervínculo visitado" xfId="1634" builtinId="9" hidden="1"/>
    <cellStyle name="Hipervínculo visitado" xfId="1636" builtinId="9" hidden="1"/>
    <cellStyle name="Hipervínculo visitado" xfId="1638" builtinId="9" hidden="1"/>
    <cellStyle name="Hipervínculo visitado" xfId="1640" builtinId="9" hidden="1"/>
    <cellStyle name="Hipervínculo visitado" xfId="1642" builtinId="9" hidden="1"/>
    <cellStyle name="Hipervínculo visitado" xfId="1644" builtinId="9" hidden="1"/>
    <cellStyle name="Hipervínculo visitado" xfId="1646" builtinId="9" hidden="1"/>
    <cellStyle name="Hipervínculo visitado" xfId="1648" builtinId="9" hidden="1"/>
    <cellStyle name="Hipervínculo visitado" xfId="1650" builtinId="9" hidden="1"/>
    <cellStyle name="Hipervínculo visitado" xfId="1652" builtinId="9" hidden="1"/>
    <cellStyle name="Hipervínculo visitado" xfId="1654" builtinId="9" hidden="1"/>
    <cellStyle name="Hipervínculo visitado" xfId="1656" builtinId="9" hidden="1"/>
    <cellStyle name="Hipervínculo visitado" xfId="1658" builtinId="9" hidden="1"/>
    <cellStyle name="Hipervínculo visitado" xfId="1660" builtinId="9" hidden="1"/>
    <cellStyle name="Hipervínculo visitado" xfId="1662" builtinId="9" hidden="1"/>
    <cellStyle name="Hipervínculo visitado" xfId="1664" builtinId="9" hidden="1"/>
    <cellStyle name="Hipervínculo visitado" xfId="1666" builtinId="9" hidden="1"/>
    <cellStyle name="Hipervínculo visitado" xfId="1668" builtinId="9" hidden="1"/>
    <cellStyle name="Hipervínculo visitado" xfId="1670" builtinId="9" hidden="1"/>
    <cellStyle name="Hipervínculo visitado" xfId="1672" builtinId="9" hidden="1"/>
    <cellStyle name="Hipervínculo visitado" xfId="1674" builtinId="9" hidden="1"/>
    <cellStyle name="Hipervínculo visitado" xfId="1676" builtinId="9" hidden="1"/>
    <cellStyle name="Hipervínculo visitado" xfId="1678" builtinId="9" hidden="1"/>
    <cellStyle name="Hipervínculo visitado" xfId="1680" builtinId="9" hidden="1"/>
    <cellStyle name="Hipervínculo visitado" xfId="1682" builtinId="9" hidden="1"/>
    <cellStyle name="Hipervínculo visitado" xfId="1684" builtinId="9" hidden="1"/>
    <cellStyle name="Hipervínculo visitado" xfId="1686" builtinId="9" hidden="1"/>
    <cellStyle name="Hipervínculo visitado" xfId="1688" builtinId="9" hidden="1"/>
    <cellStyle name="Hipervínculo visitado" xfId="1690" builtinId="9" hidden="1"/>
    <cellStyle name="Hipervínculo visitado" xfId="1692" builtinId="9" hidden="1"/>
    <cellStyle name="Hipervínculo visitado" xfId="1694" builtinId="9" hidden="1"/>
    <cellStyle name="Hipervínculo visitado" xfId="1696" builtinId="9" hidden="1"/>
    <cellStyle name="Hipervínculo visitado" xfId="1698" builtinId="9" hidden="1"/>
    <cellStyle name="Hipervínculo visitado" xfId="1700" builtinId="9" hidden="1"/>
    <cellStyle name="Hipervínculo visitado" xfId="1702" builtinId="9" hidden="1"/>
    <cellStyle name="Hipervínculo visitado" xfId="1704" builtinId="9" hidden="1"/>
    <cellStyle name="Hipervínculo visitado" xfId="1706" builtinId="9" hidden="1"/>
    <cellStyle name="Normal" xfId="0" builtinId="0"/>
    <cellStyle name="Normal 2" xfId="1099"/>
    <cellStyle name="Normal 3" xfId="110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styles" Target="styles.xml"/><Relationship Id="rId64" Type="http://schemas.openxmlformats.org/officeDocument/2006/relationships/sharedStrings" Target="sharedStrings.xml"/><Relationship Id="rId65" Type="http://schemas.openxmlformats.org/officeDocument/2006/relationships/calcChain" Target="calcChain.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externalLink" Target="externalLinks/externalLink1.xml"/><Relationship Id="rId62" Type="http://schemas.openxmlformats.org/officeDocument/2006/relationships/theme" Target="theme/theme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88900</xdr:rowOff>
    </xdr:from>
    <xdr:to>
      <xdr:col>0</xdr:col>
      <xdr:colOff>762000</xdr:colOff>
      <xdr:row>3</xdr:row>
      <xdr:rowOff>50800</xdr:rowOff>
    </xdr:to>
    <xdr:pic>
      <xdr:nvPicPr>
        <xdr:cNvPr id="2" name="Picture 5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8900"/>
          <a:ext cx="5715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nking2014AWC.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untuación"/>
      <sheetName val="CALENDARIO"/>
      <sheetName val="SOC CANINA NOV 2"/>
      <sheetName val="SOC CANINA NOV 3"/>
      <sheetName val="SALTA NOV 9"/>
      <sheetName val="DNL DIC 7"/>
      <sheetName val="DNL DIC 8"/>
      <sheetName val="GUICAN FEB 1"/>
      <sheetName val="GUICAN FEB 2"/>
      <sheetName val="LUCKY DOGS MAR 1"/>
      <sheetName val="LUCKY DOGS MAR 2"/>
      <sheetName val="AZUL MAR 16"/>
      <sheetName val="ABR26 King Dog."/>
      <sheetName val="ABR27 King Dog"/>
      <sheetName val="MAY18 King Dog"/>
      <sheetName val="AWC 2014"/>
      <sheetName val="CerosXPista"/>
      <sheetName val="ABR2 King Dog."/>
      <sheetName val="ABR27 King D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B9">
            <v>602</v>
          </cell>
          <cell r="C9" t="str">
            <v>Hiro</v>
          </cell>
          <cell r="D9" t="str">
            <v>Alvaro Aranguren</v>
          </cell>
          <cell r="E9" t="str">
            <v>L</v>
          </cell>
          <cell r="F9">
            <v>0</v>
          </cell>
          <cell r="G9">
            <v>0</v>
          </cell>
          <cell r="H9">
            <v>27.321000000000002</v>
          </cell>
          <cell r="I9">
            <v>0</v>
          </cell>
          <cell r="J9">
            <v>5.8929028952088132</v>
          </cell>
          <cell r="K9">
            <v>4</v>
          </cell>
          <cell r="L9">
            <v>5</v>
          </cell>
          <cell r="M9">
            <v>0</v>
          </cell>
          <cell r="N9">
            <v>34.56</v>
          </cell>
          <cell r="O9">
            <v>5</v>
          </cell>
          <cell r="P9">
            <v>5.46875</v>
          </cell>
          <cell r="R9">
            <v>5</v>
          </cell>
          <cell r="S9">
            <v>61.881</v>
          </cell>
          <cell r="T9">
            <v>4</v>
          </cell>
        </row>
        <row r="10">
          <cell r="B10">
            <v>334</v>
          </cell>
          <cell r="C10" t="str">
            <v>Jecko</v>
          </cell>
          <cell r="D10" t="str">
            <v>Luis Molano</v>
          </cell>
          <cell r="E10" t="str">
            <v>M</v>
          </cell>
          <cell r="F10">
            <v>0</v>
          </cell>
          <cell r="G10">
            <v>0</v>
          </cell>
          <cell r="H10">
            <v>31.41</v>
          </cell>
          <cell r="I10">
            <v>1.356899999999996</v>
          </cell>
          <cell r="J10">
            <v>5.1257561286214584</v>
          </cell>
          <cell r="L10">
            <v>0</v>
          </cell>
          <cell r="M10">
            <v>0</v>
          </cell>
          <cell r="N10">
            <v>39.68</v>
          </cell>
          <cell r="O10">
            <v>3.8859999999999957</v>
          </cell>
          <cell r="P10">
            <v>4.763104838709677</v>
          </cell>
          <cell r="R10">
            <v>5.2428999999999917</v>
          </cell>
          <cell r="S10">
            <v>71.09</v>
          </cell>
        </row>
        <row r="11">
          <cell r="B11">
            <v>481</v>
          </cell>
          <cell r="C11" t="str">
            <v>Zen</v>
          </cell>
          <cell r="D11" t="str">
            <v>Andres Ruiz</v>
          </cell>
          <cell r="E11" t="str">
            <v>L</v>
          </cell>
          <cell r="F11">
            <v>5</v>
          </cell>
          <cell r="G11">
            <v>0</v>
          </cell>
          <cell r="H11">
            <v>28.57</v>
          </cell>
          <cell r="I11">
            <v>5</v>
          </cell>
          <cell r="J11">
            <v>5.6352817640882042</v>
          </cell>
          <cell r="L11">
            <v>0</v>
          </cell>
          <cell r="M11">
            <v>0</v>
          </cell>
          <cell r="N11">
            <v>36.72</v>
          </cell>
          <cell r="O11">
            <v>0.92599999999999483</v>
          </cell>
          <cell r="P11">
            <v>5.1470588235294121</v>
          </cell>
          <cell r="R11">
            <v>5.9259999999999948</v>
          </cell>
          <cell r="S11">
            <v>65.289999999999992</v>
          </cell>
        </row>
        <row r="12">
          <cell r="B12">
            <v>486</v>
          </cell>
          <cell r="C12" t="str">
            <v>Ferghus</v>
          </cell>
          <cell r="D12" t="str">
            <v>German Villa</v>
          </cell>
          <cell r="E12" t="str">
            <v>L</v>
          </cell>
          <cell r="F12">
            <v>5</v>
          </cell>
          <cell r="G12">
            <v>0</v>
          </cell>
          <cell r="H12">
            <v>28.83</v>
          </cell>
          <cell r="I12">
            <v>5</v>
          </cell>
          <cell r="J12">
            <v>5.5844606312868539</v>
          </cell>
          <cell r="L12">
            <v>0</v>
          </cell>
          <cell r="M12">
            <v>0</v>
          </cell>
          <cell r="N12">
            <v>40.090000000000003</v>
          </cell>
          <cell r="O12">
            <v>4.2959999999999994</v>
          </cell>
          <cell r="P12">
            <v>4.7143926166126215</v>
          </cell>
          <cell r="R12">
            <v>9.2959999999999994</v>
          </cell>
          <cell r="S12">
            <v>68.92</v>
          </cell>
        </row>
        <row r="13">
          <cell r="B13">
            <v>693</v>
          </cell>
          <cell r="C13" t="str">
            <v>Ita</v>
          </cell>
          <cell r="D13" t="str">
            <v>Camilo Quiñones</v>
          </cell>
          <cell r="E13" t="str">
            <v>L</v>
          </cell>
          <cell r="F13">
            <v>10</v>
          </cell>
          <cell r="G13">
            <v>0</v>
          </cell>
          <cell r="H13">
            <v>26.39</v>
          </cell>
          <cell r="I13">
            <v>10</v>
          </cell>
          <cell r="J13">
            <v>6.1007957559681696</v>
          </cell>
          <cell r="L13">
            <v>0</v>
          </cell>
          <cell r="M13">
            <v>0</v>
          </cell>
          <cell r="N13">
            <v>32.54</v>
          </cell>
          <cell r="O13">
            <v>0</v>
          </cell>
          <cell r="P13">
            <v>5.8082360172095884</v>
          </cell>
          <cell r="Q13">
            <v>7</v>
          </cell>
          <cell r="R13">
            <v>10</v>
          </cell>
          <cell r="S13">
            <v>58.93</v>
          </cell>
          <cell r="T13">
            <v>7</v>
          </cell>
        </row>
        <row r="14">
          <cell r="B14">
            <v>654</v>
          </cell>
          <cell r="C14" t="str">
            <v>Manolo</v>
          </cell>
          <cell r="D14" t="str">
            <v>Jorge Cataño</v>
          </cell>
          <cell r="E14" t="str">
            <v>L</v>
          </cell>
          <cell r="F14">
            <v>10</v>
          </cell>
          <cell r="G14">
            <v>0</v>
          </cell>
          <cell r="H14">
            <v>29.6</v>
          </cell>
          <cell r="I14">
            <v>10</v>
          </cell>
          <cell r="J14">
            <v>5.4391891891891886</v>
          </cell>
          <cell r="L14">
            <v>0</v>
          </cell>
          <cell r="M14">
            <v>0</v>
          </cell>
          <cell r="N14">
            <v>36.81</v>
          </cell>
          <cell r="O14">
            <v>1.0159999999999982</v>
          </cell>
          <cell r="P14">
            <v>5.1344743276283618</v>
          </cell>
          <cell r="R14">
            <v>11.015999999999998</v>
          </cell>
          <cell r="S14">
            <v>66.41</v>
          </cell>
        </row>
        <row r="15">
          <cell r="B15">
            <v>663</v>
          </cell>
          <cell r="C15" t="str">
            <v>Hemi</v>
          </cell>
          <cell r="D15" t="str">
            <v>Luis Molano</v>
          </cell>
          <cell r="E15" t="str">
            <v>M</v>
          </cell>
          <cell r="F15">
            <v>0</v>
          </cell>
          <cell r="G15">
            <v>0</v>
          </cell>
          <cell r="H15">
            <v>28.72</v>
          </cell>
          <cell r="I15">
            <v>0</v>
          </cell>
          <cell r="J15">
            <v>5.6058495821727021</v>
          </cell>
          <cell r="K15">
            <v>3</v>
          </cell>
          <cell r="L15">
            <v>10</v>
          </cell>
          <cell r="M15">
            <v>0</v>
          </cell>
          <cell r="N15">
            <v>37.549999999999997</v>
          </cell>
          <cell r="O15">
            <v>11.755999999999993</v>
          </cell>
          <cell r="P15">
            <v>5.0332889480692415</v>
          </cell>
          <cell r="R15">
            <v>11.755999999999993</v>
          </cell>
          <cell r="S15">
            <v>66.27</v>
          </cell>
          <cell r="T15">
            <v>3</v>
          </cell>
        </row>
        <row r="16">
          <cell r="B16">
            <v>536</v>
          </cell>
          <cell r="C16" t="str">
            <v>Tary</v>
          </cell>
          <cell r="D16" t="str">
            <v>Freddy Gomez</v>
          </cell>
          <cell r="E16" t="str">
            <v>S</v>
          </cell>
          <cell r="F16">
            <v>10</v>
          </cell>
          <cell r="G16">
            <v>0</v>
          </cell>
          <cell r="H16">
            <v>31.44</v>
          </cell>
          <cell r="I16">
            <v>11.386899999999997</v>
          </cell>
          <cell r="J16">
            <v>5.1208651399491094</v>
          </cell>
          <cell r="L16">
            <v>5</v>
          </cell>
          <cell r="M16">
            <v>0</v>
          </cell>
          <cell r="N16">
            <v>38.4</v>
          </cell>
          <cell r="O16">
            <v>7.6059999999999945</v>
          </cell>
          <cell r="P16">
            <v>4.921875</v>
          </cell>
          <cell r="R16">
            <v>18.992899999999992</v>
          </cell>
          <cell r="S16">
            <v>69.84</v>
          </cell>
        </row>
        <row r="17">
          <cell r="B17">
            <v>662</v>
          </cell>
          <cell r="C17" t="str">
            <v>Flame</v>
          </cell>
          <cell r="D17" t="str">
            <v>Hector Diaz</v>
          </cell>
          <cell r="E17" t="str">
            <v>S</v>
          </cell>
          <cell r="F17">
            <v>0</v>
          </cell>
          <cell r="G17">
            <v>0</v>
          </cell>
          <cell r="H17">
            <v>30.17</v>
          </cell>
          <cell r="I17">
            <v>0.11689999999999756</v>
          </cell>
          <cell r="J17">
            <v>5.3364269141531322</v>
          </cell>
          <cell r="L17">
            <v>10</v>
          </cell>
          <cell r="M17">
            <v>0</v>
          </cell>
          <cell r="N17">
            <v>38.619999999999997</v>
          </cell>
          <cell r="O17">
            <v>12.825999999999993</v>
          </cell>
          <cell r="P17">
            <v>4.8938373899533927</v>
          </cell>
          <cell r="R17">
            <v>12.942899999999991</v>
          </cell>
          <cell r="S17">
            <v>68.789999999999992</v>
          </cell>
        </row>
        <row r="18">
          <cell r="B18">
            <v>534</v>
          </cell>
          <cell r="C18" t="str">
            <v>Toro</v>
          </cell>
          <cell r="D18" t="str">
            <v>Diego Hernandez</v>
          </cell>
          <cell r="E18" t="str">
            <v>L</v>
          </cell>
          <cell r="F18">
            <v>10</v>
          </cell>
          <cell r="G18">
            <v>5</v>
          </cell>
          <cell r="H18">
            <v>31.89</v>
          </cell>
          <cell r="I18">
            <v>16.836899999999996</v>
          </cell>
          <cell r="J18">
            <v>5.0486045782376916</v>
          </cell>
          <cell r="L18">
            <v>0</v>
          </cell>
          <cell r="M18">
            <v>0</v>
          </cell>
          <cell r="N18">
            <v>36.6</v>
          </cell>
          <cell r="O18">
            <v>0.80599999999999739</v>
          </cell>
          <cell r="P18">
            <v>5.1639344262295079</v>
          </cell>
          <cell r="R18">
            <v>17.642899999999994</v>
          </cell>
          <cell r="S18">
            <v>68.490000000000009</v>
          </cell>
        </row>
        <row r="19">
          <cell r="B19">
            <v>610</v>
          </cell>
          <cell r="C19" t="str">
            <v>Jean</v>
          </cell>
          <cell r="D19" t="str">
            <v>David Gamba</v>
          </cell>
          <cell r="E19" t="str">
            <v>L</v>
          </cell>
          <cell r="F19">
            <v>5</v>
          </cell>
          <cell r="G19">
            <v>5</v>
          </cell>
          <cell r="H19">
            <v>31.65</v>
          </cell>
          <cell r="I19">
            <v>11.596899999999994</v>
          </cell>
          <cell r="J19">
            <v>5.0868878357030018</v>
          </cell>
          <cell r="L19">
            <v>10</v>
          </cell>
          <cell r="M19">
            <v>0</v>
          </cell>
          <cell r="N19">
            <v>35.369999999999997</v>
          </cell>
          <cell r="O19">
            <v>10</v>
          </cell>
          <cell r="P19">
            <v>5.3435114503816799</v>
          </cell>
          <cell r="R19">
            <v>21.596899999999994</v>
          </cell>
          <cell r="S19">
            <v>67.02</v>
          </cell>
        </row>
        <row r="20">
          <cell r="B20">
            <v>574</v>
          </cell>
          <cell r="C20" t="str">
            <v>Haggen</v>
          </cell>
          <cell r="D20" t="str">
            <v>German Villa</v>
          </cell>
          <cell r="E20" t="str">
            <v>L</v>
          </cell>
          <cell r="F20">
            <v>0</v>
          </cell>
          <cell r="G20">
            <v>0</v>
          </cell>
          <cell r="H20">
            <v>27.47</v>
          </cell>
          <cell r="I20">
            <v>0</v>
          </cell>
          <cell r="J20">
            <v>5.8609392064069894</v>
          </cell>
          <cell r="K20">
            <v>3</v>
          </cell>
          <cell r="L20">
            <v>50</v>
          </cell>
          <cell r="O20">
            <v>50</v>
          </cell>
          <cell r="P20" t="e">
            <v>#DIV/0!</v>
          </cell>
          <cell r="R20">
            <v>50</v>
          </cell>
          <cell r="S20">
            <v>27.47</v>
          </cell>
          <cell r="T20">
            <v>3</v>
          </cell>
        </row>
        <row r="21">
          <cell r="B21">
            <v>732</v>
          </cell>
          <cell r="C21" t="str">
            <v>Chispa</v>
          </cell>
          <cell r="D21" t="str">
            <v>Ingrid Michael</v>
          </cell>
          <cell r="E21" t="str">
            <v>S</v>
          </cell>
          <cell r="F21">
            <v>0</v>
          </cell>
          <cell r="G21">
            <v>0</v>
          </cell>
          <cell r="H21">
            <v>34.799999999999997</v>
          </cell>
          <cell r="I21">
            <v>4.746899999999993</v>
          </cell>
          <cell r="J21">
            <v>4.626436781609196</v>
          </cell>
          <cell r="L21">
            <v>50</v>
          </cell>
          <cell r="O21">
            <v>50</v>
          </cell>
          <cell r="P21" t="e">
            <v>#DIV/0!</v>
          </cell>
          <cell r="R21">
            <v>54.746899999999997</v>
          </cell>
          <cell r="S21">
            <v>34.799999999999997</v>
          </cell>
        </row>
        <row r="22">
          <cell r="B22">
            <v>637</v>
          </cell>
          <cell r="C22" t="str">
            <v>Calypso</v>
          </cell>
          <cell r="D22" t="str">
            <v>Andres Ruiz</v>
          </cell>
          <cell r="E22" t="str">
            <v>L</v>
          </cell>
          <cell r="F22">
            <v>50</v>
          </cell>
          <cell r="I22">
            <v>50</v>
          </cell>
          <cell r="J22" t="e">
            <v>#DIV/0!</v>
          </cell>
          <cell r="L22">
            <v>5</v>
          </cell>
          <cell r="M22">
            <v>5</v>
          </cell>
          <cell r="N22">
            <v>41.91</v>
          </cell>
          <cell r="O22">
            <v>16.115999999999993</v>
          </cell>
          <cell r="P22">
            <v>4.5096635647816754</v>
          </cell>
          <cell r="R22">
            <v>66.115999999999985</v>
          </cell>
          <cell r="S22">
            <v>41.91</v>
          </cell>
        </row>
        <row r="23">
          <cell r="B23">
            <v>597</v>
          </cell>
          <cell r="C23" t="str">
            <v>Neo</v>
          </cell>
          <cell r="D23" t="str">
            <v>Freddy Gomez</v>
          </cell>
          <cell r="E23" t="str">
            <v>L</v>
          </cell>
          <cell r="F23">
            <v>50</v>
          </cell>
          <cell r="I23">
            <v>50</v>
          </cell>
          <cell r="J23" t="e">
            <v>#DIV/0!</v>
          </cell>
          <cell r="L23">
            <v>50</v>
          </cell>
          <cell r="O23">
            <v>50</v>
          </cell>
          <cell r="P23" t="e">
            <v>#DIV/0!</v>
          </cell>
          <cell r="R23">
            <v>100</v>
          </cell>
          <cell r="S23">
            <v>0</v>
          </cell>
        </row>
        <row r="24">
          <cell r="B24">
            <v>767</v>
          </cell>
          <cell r="C24" t="str">
            <v>Dali</v>
          </cell>
          <cell r="D24" t="str">
            <v>Alvaro Aranguren</v>
          </cell>
          <cell r="E24" t="str">
            <v>L</v>
          </cell>
          <cell r="F24">
            <v>50</v>
          </cell>
          <cell r="I24">
            <v>50</v>
          </cell>
          <cell r="J24" t="e">
            <v>#DIV/0!</v>
          </cell>
          <cell r="L24">
            <v>50</v>
          </cell>
          <cell r="O24">
            <v>50</v>
          </cell>
          <cell r="P24" t="e">
            <v>#DIV/0!</v>
          </cell>
          <cell r="R24">
            <v>100</v>
          </cell>
          <cell r="S24">
            <v>0</v>
          </cell>
        </row>
        <row r="25">
          <cell r="I25">
            <v>0</v>
          </cell>
          <cell r="J25" t="e">
            <v>#DIV/0!</v>
          </cell>
          <cell r="O25">
            <v>0</v>
          </cell>
          <cell r="P25" t="e">
            <v>#DIV/0!</v>
          </cell>
          <cell r="R25">
            <v>0</v>
          </cell>
          <cell r="S25">
            <v>0</v>
          </cell>
        </row>
        <row r="26">
          <cell r="I26">
            <v>0</v>
          </cell>
          <cell r="J26" t="e">
            <v>#DIV/0!</v>
          </cell>
          <cell r="O26">
            <v>0</v>
          </cell>
          <cell r="P26" t="e">
            <v>#DIV/0!</v>
          </cell>
          <cell r="R26">
            <v>0</v>
          </cell>
          <cell r="S26">
            <v>0</v>
          </cell>
        </row>
        <row r="27">
          <cell r="I27">
            <v>0</v>
          </cell>
          <cell r="J27" t="e">
            <v>#DIV/0!</v>
          </cell>
          <cell r="O27">
            <v>0</v>
          </cell>
          <cell r="P27" t="e">
            <v>#DIV/0!</v>
          </cell>
          <cell r="R27">
            <v>0</v>
          </cell>
          <cell r="S27">
            <v>0</v>
          </cell>
        </row>
        <row r="28">
          <cell r="I28">
            <v>0</v>
          </cell>
          <cell r="J28" t="e">
            <v>#DIV/0!</v>
          </cell>
          <cell r="O28">
            <v>0</v>
          </cell>
          <cell r="P28" t="e">
            <v>#DIV/0!</v>
          </cell>
          <cell r="R28">
            <v>0</v>
          </cell>
          <cell r="S28">
            <v>0</v>
          </cell>
        </row>
        <row r="29">
          <cell r="I29">
            <v>0</v>
          </cell>
          <cell r="J29" t="e">
            <v>#DIV/0!</v>
          </cell>
          <cell r="O29">
            <v>0</v>
          </cell>
          <cell r="P29" t="e">
            <v>#DIV/0!</v>
          </cell>
          <cell r="R29">
            <v>0</v>
          </cell>
          <cell r="S29">
            <v>0</v>
          </cell>
        </row>
        <row r="30">
          <cell r="I30">
            <v>0</v>
          </cell>
          <cell r="J30" t="e">
            <v>#DIV/0!</v>
          </cell>
          <cell r="O30">
            <v>0</v>
          </cell>
          <cell r="P30" t="e">
            <v>#DIV/0!</v>
          </cell>
          <cell r="R30">
            <v>0</v>
          </cell>
          <cell r="S30">
            <v>0</v>
          </cell>
        </row>
        <row r="31">
          <cell r="I31">
            <v>0</v>
          </cell>
          <cell r="J31" t="e">
            <v>#DIV/0!</v>
          </cell>
          <cell r="O31">
            <v>0</v>
          </cell>
          <cell r="P31" t="e">
            <v>#DIV/0!</v>
          </cell>
          <cell r="R31">
            <v>0</v>
          </cell>
          <cell r="S31">
            <v>0</v>
          </cell>
        </row>
        <row r="32">
          <cell r="I32">
            <v>0</v>
          </cell>
          <cell r="J32" t="e">
            <v>#DIV/0!</v>
          </cell>
          <cell r="O32">
            <v>0</v>
          </cell>
          <cell r="P32" t="e">
            <v>#DIV/0!</v>
          </cell>
          <cell r="R32">
            <v>0</v>
          </cell>
          <cell r="S32">
            <v>0</v>
          </cell>
        </row>
        <row r="33">
          <cell r="I33">
            <v>0</v>
          </cell>
          <cell r="J33" t="e">
            <v>#DIV/0!</v>
          </cell>
          <cell r="O33">
            <v>0</v>
          </cell>
          <cell r="P33" t="e">
            <v>#DIV/0!</v>
          </cell>
          <cell r="R33">
            <v>0</v>
          </cell>
          <cell r="S33">
            <v>0</v>
          </cell>
        </row>
        <row r="34">
          <cell r="I34">
            <v>0</v>
          </cell>
          <cell r="J34" t="e">
            <v>#DIV/0!</v>
          </cell>
          <cell r="O34">
            <v>0</v>
          </cell>
          <cell r="P34" t="e">
            <v>#DIV/0!</v>
          </cell>
          <cell r="R34">
            <v>0</v>
          </cell>
          <cell r="S34">
            <v>0</v>
          </cell>
        </row>
        <row r="35">
          <cell r="I35">
            <v>0</v>
          </cell>
          <cell r="J35" t="e">
            <v>#DIV/0!</v>
          </cell>
          <cell r="O35">
            <v>0</v>
          </cell>
          <cell r="P35" t="e">
            <v>#DIV/0!</v>
          </cell>
          <cell r="R35">
            <v>0</v>
          </cell>
          <cell r="S35">
            <v>0</v>
          </cell>
        </row>
        <row r="36">
          <cell r="I36">
            <v>0</v>
          </cell>
          <cell r="J36" t="e">
            <v>#DIV/0!</v>
          </cell>
          <cell r="O36">
            <v>0</v>
          </cell>
          <cell r="P36" t="e">
            <v>#DIV/0!</v>
          </cell>
          <cell r="R36">
            <v>0</v>
          </cell>
          <cell r="S36">
            <v>0</v>
          </cell>
        </row>
        <row r="37">
          <cell r="I37">
            <v>0</v>
          </cell>
          <cell r="J37" t="e">
            <v>#DIV/0!</v>
          </cell>
          <cell r="O37">
            <v>0</v>
          </cell>
          <cell r="P37" t="e">
            <v>#DIV/0!</v>
          </cell>
          <cell r="R37">
            <v>0</v>
          </cell>
          <cell r="S37">
            <v>0</v>
          </cell>
        </row>
        <row r="38">
          <cell r="I38">
            <v>0</v>
          </cell>
          <cell r="J38" t="e">
            <v>#DIV/0!</v>
          </cell>
          <cell r="O38">
            <v>0</v>
          </cell>
          <cell r="P38" t="e">
            <v>#DIV/0!</v>
          </cell>
          <cell r="R38">
            <v>0</v>
          </cell>
          <cell r="S38">
            <v>0</v>
          </cell>
        </row>
        <row r="44">
          <cell r="B44">
            <v>636</v>
          </cell>
          <cell r="C44" t="str">
            <v>Mystique</v>
          </cell>
          <cell r="D44" t="str">
            <v>Tathiana Rios</v>
          </cell>
          <cell r="E44" t="str">
            <v>L</v>
          </cell>
          <cell r="F44">
            <v>5</v>
          </cell>
          <cell r="G44">
            <v>0</v>
          </cell>
          <cell r="H44">
            <v>27.67</v>
          </cell>
          <cell r="I44">
            <v>5</v>
          </cell>
          <cell r="J44">
            <v>5.4210336104083838</v>
          </cell>
          <cell r="K44">
            <v>0</v>
          </cell>
          <cell r="L44">
            <v>5</v>
          </cell>
          <cell r="M44">
            <v>0</v>
          </cell>
          <cell r="N44">
            <v>35.36</v>
          </cell>
          <cell r="O44">
            <v>5</v>
          </cell>
          <cell r="P44">
            <v>5.5712669683257916</v>
          </cell>
          <cell r="Q44">
            <v>0</v>
          </cell>
          <cell r="R44">
            <v>10</v>
          </cell>
          <cell r="S44">
            <v>63.03</v>
          </cell>
          <cell r="T44">
            <v>4</v>
          </cell>
        </row>
        <row r="45">
          <cell r="B45">
            <v>696</v>
          </cell>
          <cell r="C45" t="str">
            <v>Leela</v>
          </cell>
          <cell r="D45" t="str">
            <v>Javier Vega</v>
          </cell>
          <cell r="E45" t="str">
            <v>S</v>
          </cell>
          <cell r="F45">
            <v>5</v>
          </cell>
          <cell r="G45">
            <v>0</v>
          </cell>
          <cell r="H45">
            <v>33.46</v>
          </cell>
          <cell r="I45">
            <v>5</v>
          </cell>
          <cell r="J45">
            <v>4.4829647340107588</v>
          </cell>
          <cell r="K45">
            <v>0</v>
          </cell>
          <cell r="L45">
            <v>5</v>
          </cell>
          <cell r="M45">
            <v>0</v>
          </cell>
          <cell r="N45">
            <v>36.369999999999997</v>
          </cell>
          <cell r="O45">
            <v>5</v>
          </cell>
          <cell r="P45">
            <v>5.4165521033819086</v>
          </cell>
          <cell r="Q45">
            <v>0</v>
          </cell>
          <cell r="R45">
            <v>10</v>
          </cell>
          <cell r="S45">
            <v>69.83</v>
          </cell>
          <cell r="T45">
            <v>2</v>
          </cell>
        </row>
        <row r="46">
          <cell r="B46">
            <v>560</v>
          </cell>
          <cell r="C46" t="str">
            <v>Dina</v>
          </cell>
          <cell r="D46" t="str">
            <v>German Moreno</v>
          </cell>
          <cell r="E46" t="str">
            <v>L</v>
          </cell>
          <cell r="F46">
            <v>10</v>
          </cell>
          <cell r="G46">
            <v>0</v>
          </cell>
          <cell r="H46">
            <v>28.38</v>
          </cell>
          <cell r="I46">
            <v>10</v>
          </cell>
          <cell r="J46">
            <v>5.2854122621564485</v>
          </cell>
          <cell r="K46">
            <v>0</v>
          </cell>
          <cell r="L46">
            <v>5</v>
          </cell>
          <cell r="M46">
            <v>0</v>
          </cell>
          <cell r="N46">
            <v>34.53</v>
          </cell>
          <cell r="O46">
            <v>5</v>
          </cell>
          <cell r="P46">
            <v>5.7051838980596576</v>
          </cell>
          <cell r="Q46">
            <v>2</v>
          </cell>
          <cell r="R46">
            <v>15</v>
          </cell>
          <cell r="S46">
            <v>62.91</v>
          </cell>
          <cell r="T46">
            <v>3</v>
          </cell>
        </row>
        <row r="47">
          <cell r="B47">
            <v>698</v>
          </cell>
          <cell r="C47" t="str">
            <v>Bono</v>
          </cell>
          <cell r="D47" t="str">
            <v>Diego Hernandez</v>
          </cell>
          <cell r="E47" t="str">
            <v>L</v>
          </cell>
          <cell r="F47">
            <v>10</v>
          </cell>
          <cell r="G47">
            <v>0</v>
          </cell>
          <cell r="H47">
            <v>36.159999999999997</v>
          </cell>
          <cell r="I47">
            <v>10</v>
          </cell>
          <cell r="J47">
            <v>4.1482300884955752</v>
          </cell>
          <cell r="K47">
            <v>0</v>
          </cell>
          <cell r="L47">
            <v>5</v>
          </cell>
          <cell r="M47">
            <v>0</v>
          </cell>
          <cell r="N47">
            <v>59.91</v>
          </cell>
          <cell r="O47">
            <v>8.6242857142857119</v>
          </cell>
          <cell r="P47">
            <v>3.2882657319312303</v>
          </cell>
          <cell r="Q47">
            <v>0</v>
          </cell>
          <cell r="R47">
            <v>18.624285714285712</v>
          </cell>
          <cell r="S47">
            <v>96.07</v>
          </cell>
          <cell r="T47">
            <v>0</v>
          </cell>
        </row>
        <row r="48">
          <cell r="B48">
            <v>616</v>
          </cell>
          <cell r="C48" t="str">
            <v>Arwin</v>
          </cell>
          <cell r="D48" t="str">
            <v>Lenin Ospina</v>
          </cell>
          <cell r="E48" t="str">
            <v>L</v>
          </cell>
          <cell r="F48">
            <v>5</v>
          </cell>
          <cell r="G48">
            <v>0</v>
          </cell>
          <cell r="H48">
            <v>25.82</v>
          </cell>
          <cell r="I48">
            <v>5</v>
          </cell>
          <cell r="J48">
            <v>5.8094500387296666</v>
          </cell>
          <cell r="K48">
            <v>0</v>
          </cell>
          <cell r="L48">
            <v>15</v>
          </cell>
          <cell r="M48">
            <v>5</v>
          </cell>
          <cell r="N48">
            <v>41.45</v>
          </cell>
          <cell r="O48">
            <v>20</v>
          </cell>
          <cell r="P48">
            <v>4.7527141133896258</v>
          </cell>
          <cell r="Q48">
            <v>0</v>
          </cell>
          <cell r="R48">
            <v>25</v>
          </cell>
          <cell r="S48">
            <v>67.27000000000001</v>
          </cell>
          <cell r="T48">
            <v>0</v>
          </cell>
        </row>
        <row r="49">
          <cell r="B49">
            <v>469</v>
          </cell>
          <cell r="C49" t="str">
            <v>Ramon</v>
          </cell>
          <cell r="D49" t="str">
            <v>Jorge Cataño</v>
          </cell>
          <cell r="E49" t="str">
            <v>L</v>
          </cell>
          <cell r="F49">
            <v>15</v>
          </cell>
          <cell r="G49">
            <v>5</v>
          </cell>
          <cell r="H49">
            <v>35.950000000000003</v>
          </cell>
          <cell r="I49">
            <v>20</v>
          </cell>
          <cell r="J49">
            <v>4.1724617524339358</v>
          </cell>
          <cell r="K49">
            <v>0</v>
          </cell>
          <cell r="L49">
            <v>10</v>
          </cell>
          <cell r="M49">
            <v>0</v>
          </cell>
          <cell r="N49">
            <v>40.08</v>
          </cell>
          <cell r="O49">
            <v>10</v>
          </cell>
          <cell r="P49">
            <v>4.915169660678643</v>
          </cell>
          <cell r="Q49">
            <v>0</v>
          </cell>
          <cell r="R49">
            <v>30</v>
          </cell>
          <cell r="S49">
            <v>76.03</v>
          </cell>
          <cell r="T49">
            <v>0</v>
          </cell>
        </row>
        <row r="50">
          <cell r="B50">
            <v>470</v>
          </cell>
          <cell r="C50" t="str">
            <v>Maya</v>
          </cell>
          <cell r="D50" t="str">
            <v>Tathiana Rios</v>
          </cell>
          <cell r="E50" t="str">
            <v>L</v>
          </cell>
          <cell r="F50">
            <v>0</v>
          </cell>
          <cell r="G50">
            <v>0</v>
          </cell>
          <cell r="H50">
            <v>28.35</v>
          </cell>
          <cell r="I50">
            <v>0</v>
          </cell>
          <cell r="J50">
            <v>5.2910052910052912</v>
          </cell>
          <cell r="K50">
            <v>6</v>
          </cell>
          <cell r="L50">
            <v>50</v>
          </cell>
          <cell r="O50">
            <v>50</v>
          </cell>
          <cell r="P50" t="e">
            <v>#DIV/0!</v>
          </cell>
          <cell r="Q50">
            <v>0</v>
          </cell>
          <cell r="R50">
            <v>50</v>
          </cell>
          <cell r="S50">
            <v>28.35</v>
          </cell>
          <cell r="T50">
            <v>6</v>
          </cell>
        </row>
        <row r="51">
          <cell r="B51">
            <v>672</v>
          </cell>
          <cell r="C51" t="str">
            <v>Sasha</v>
          </cell>
          <cell r="D51" t="str">
            <v>Julio Martinez</v>
          </cell>
          <cell r="E51">
            <v>55</v>
          </cell>
          <cell r="F51">
            <v>0</v>
          </cell>
          <cell r="G51">
            <v>5</v>
          </cell>
          <cell r="H51">
            <v>37</v>
          </cell>
          <cell r="I51">
            <v>5</v>
          </cell>
          <cell r="J51">
            <v>4.0540540540540544</v>
          </cell>
          <cell r="K51">
            <v>0</v>
          </cell>
          <cell r="L51">
            <v>50</v>
          </cell>
          <cell r="O51">
            <v>50</v>
          </cell>
          <cell r="P51" t="e">
            <v>#DIV/0!</v>
          </cell>
          <cell r="Q51">
            <v>0</v>
          </cell>
          <cell r="R51">
            <v>55</v>
          </cell>
          <cell r="S51">
            <v>37</v>
          </cell>
          <cell r="T51">
            <v>0</v>
          </cell>
        </row>
        <row r="52">
          <cell r="B52">
            <v>637</v>
          </cell>
          <cell r="C52" t="str">
            <v>Kadar</v>
          </cell>
          <cell r="D52" t="str">
            <v>Juan Gomez</v>
          </cell>
          <cell r="E52" t="str">
            <v>M</v>
          </cell>
          <cell r="F52">
            <v>0</v>
          </cell>
          <cell r="G52">
            <v>5</v>
          </cell>
          <cell r="H52">
            <v>27.84</v>
          </cell>
          <cell r="I52">
            <v>5</v>
          </cell>
          <cell r="J52">
            <v>5.3879310344827589</v>
          </cell>
          <cell r="K52">
            <v>0</v>
          </cell>
          <cell r="L52">
            <v>50</v>
          </cell>
          <cell r="O52">
            <v>50</v>
          </cell>
          <cell r="P52" t="e">
            <v>#DIV/0!</v>
          </cell>
          <cell r="Q52">
            <v>0</v>
          </cell>
          <cell r="R52">
            <v>55</v>
          </cell>
          <cell r="S52">
            <v>27.84</v>
          </cell>
          <cell r="T52">
            <v>0</v>
          </cell>
        </row>
        <row r="53">
          <cell r="B53">
            <v>592</v>
          </cell>
          <cell r="C53" t="str">
            <v>Lara</v>
          </cell>
          <cell r="D53" t="str">
            <v>Wilson Bonilla</v>
          </cell>
          <cell r="E53" t="str">
            <v>L</v>
          </cell>
          <cell r="F53">
            <v>50</v>
          </cell>
          <cell r="I53">
            <v>50</v>
          </cell>
          <cell r="J53" t="e">
            <v>#DIV/0!</v>
          </cell>
          <cell r="K53">
            <v>0</v>
          </cell>
          <cell r="L53">
            <v>5</v>
          </cell>
          <cell r="M53">
            <v>0</v>
          </cell>
          <cell r="N53">
            <v>35.14</v>
          </cell>
          <cell r="O53">
            <v>5</v>
          </cell>
          <cell r="P53">
            <v>5.606146841206602</v>
          </cell>
          <cell r="Q53">
            <v>0</v>
          </cell>
          <cell r="R53">
            <v>55</v>
          </cell>
          <cell r="S53">
            <v>35.14</v>
          </cell>
          <cell r="T53">
            <v>0</v>
          </cell>
        </row>
        <row r="54">
          <cell r="B54">
            <v>514</v>
          </cell>
          <cell r="C54" t="str">
            <v>Lily Rose</v>
          </cell>
          <cell r="D54" t="str">
            <v>Cornelia Palacio</v>
          </cell>
          <cell r="E54" t="str">
            <v>L</v>
          </cell>
          <cell r="F54">
            <v>50</v>
          </cell>
          <cell r="I54">
            <v>50</v>
          </cell>
          <cell r="J54" t="e">
            <v>#DIV/0!</v>
          </cell>
          <cell r="K54">
            <v>0</v>
          </cell>
          <cell r="L54">
            <v>5</v>
          </cell>
          <cell r="M54">
            <v>5</v>
          </cell>
          <cell r="N54">
            <v>40.46</v>
          </cell>
          <cell r="O54">
            <v>10</v>
          </cell>
          <cell r="P54">
            <v>4.869006426099852</v>
          </cell>
          <cell r="Q54">
            <v>0</v>
          </cell>
          <cell r="R54">
            <v>60</v>
          </cell>
          <cell r="S54">
            <v>40.46</v>
          </cell>
          <cell r="T54">
            <v>0</v>
          </cell>
        </row>
        <row r="55">
          <cell r="B55">
            <v>803</v>
          </cell>
          <cell r="C55" t="str">
            <v>Duende</v>
          </cell>
          <cell r="D55" t="str">
            <v>Gabriela Ramirez</v>
          </cell>
          <cell r="E55" t="str">
            <v>L</v>
          </cell>
          <cell r="F55">
            <v>20</v>
          </cell>
          <cell r="G55">
            <v>5</v>
          </cell>
          <cell r="H55">
            <v>34.11</v>
          </cell>
          <cell r="I55">
            <v>25</v>
          </cell>
          <cell r="J55">
            <v>4.3975373790677219</v>
          </cell>
          <cell r="K55">
            <v>0</v>
          </cell>
          <cell r="L55">
            <v>50</v>
          </cell>
          <cell r="O55">
            <v>50</v>
          </cell>
          <cell r="P55" t="e">
            <v>#DIV/0!</v>
          </cell>
          <cell r="Q55">
            <v>0</v>
          </cell>
          <cell r="R55">
            <v>75</v>
          </cell>
          <cell r="S55">
            <v>34.11</v>
          </cell>
          <cell r="T55">
            <v>0</v>
          </cell>
        </row>
        <row r="56">
          <cell r="B56">
            <v>680</v>
          </cell>
          <cell r="C56" t="str">
            <v>Tessa</v>
          </cell>
          <cell r="D56" t="str">
            <v>Adriana Velasquez</v>
          </cell>
          <cell r="E56" t="str">
            <v>L</v>
          </cell>
          <cell r="F56">
            <v>50</v>
          </cell>
          <cell r="I56">
            <v>50</v>
          </cell>
          <cell r="J56" t="e">
            <v>#DIV/0!</v>
          </cell>
          <cell r="K56">
            <v>0</v>
          </cell>
          <cell r="L56">
            <v>50</v>
          </cell>
          <cell r="O56">
            <v>50</v>
          </cell>
          <cell r="P56" t="e">
            <v>#DIV/0!</v>
          </cell>
          <cell r="Q56">
            <v>0</v>
          </cell>
          <cell r="R56">
            <v>100</v>
          </cell>
          <cell r="S56">
            <v>0</v>
          </cell>
          <cell r="T56">
            <v>0</v>
          </cell>
        </row>
        <row r="57">
          <cell r="B57">
            <v>617</v>
          </cell>
          <cell r="C57" t="str">
            <v>Tishka</v>
          </cell>
          <cell r="D57" t="str">
            <v>Marcela Labrador</v>
          </cell>
          <cell r="E57" t="str">
            <v>L</v>
          </cell>
          <cell r="F57">
            <v>50</v>
          </cell>
          <cell r="I57">
            <v>50</v>
          </cell>
          <cell r="J57" t="e">
            <v>#DIV/0!</v>
          </cell>
          <cell r="K57">
            <v>0</v>
          </cell>
          <cell r="L57">
            <v>50</v>
          </cell>
          <cell r="O57">
            <v>50</v>
          </cell>
          <cell r="P57" t="e">
            <v>#DIV/0!</v>
          </cell>
          <cell r="Q57">
            <v>0</v>
          </cell>
          <cell r="R57">
            <v>100</v>
          </cell>
          <cell r="S57">
            <v>0</v>
          </cell>
          <cell r="T57">
            <v>0</v>
          </cell>
        </row>
        <row r="58">
          <cell r="B58">
            <v>739</v>
          </cell>
          <cell r="C58" t="str">
            <v>Gibbar</v>
          </cell>
          <cell r="D58" t="str">
            <v>German Villa</v>
          </cell>
          <cell r="E58" t="str">
            <v>L</v>
          </cell>
          <cell r="F58">
            <v>50</v>
          </cell>
          <cell r="I58">
            <v>50</v>
          </cell>
          <cell r="J58" t="e">
            <v>#DIV/0!</v>
          </cell>
          <cell r="K58">
            <v>0</v>
          </cell>
          <cell r="L58">
            <v>50</v>
          </cell>
          <cell r="O58">
            <v>50</v>
          </cell>
          <cell r="P58" t="e">
            <v>#DIV/0!</v>
          </cell>
          <cell r="Q58">
            <v>0</v>
          </cell>
          <cell r="R58">
            <v>100</v>
          </cell>
          <cell r="S58">
            <v>0</v>
          </cell>
          <cell r="T58">
            <v>0</v>
          </cell>
        </row>
        <row r="59">
          <cell r="B59">
            <v>649</v>
          </cell>
          <cell r="C59" t="str">
            <v>Lola</v>
          </cell>
          <cell r="D59" t="str">
            <v>Cesar Camargo</v>
          </cell>
          <cell r="E59" t="str">
            <v>M</v>
          </cell>
          <cell r="F59">
            <v>50</v>
          </cell>
          <cell r="I59">
            <v>50</v>
          </cell>
          <cell r="J59" t="e">
            <v>#DIV/0!</v>
          </cell>
          <cell r="K59">
            <v>0</v>
          </cell>
          <cell r="L59">
            <v>50</v>
          </cell>
          <cell r="O59">
            <v>50</v>
          </cell>
          <cell r="P59" t="e">
            <v>#DIV/0!</v>
          </cell>
          <cell r="Q59">
            <v>0</v>
          </cell>
          <cell r="R59">
            <v>100</v>
          </cell>
          <cell r="S59">
            <v>0</v>
          </cell>
          <cell r="T59">
            <v>0</v>
          </cell>
        </row>
        <row r="60">
          <cell r="I60">
            <v>0</v>
          </cell>
          <cell r="J60" t="e">
            <v>#DIV/0!</v>
          </cell>
          <cell r="K60">
            <v>4</v>
          </cell>
          <cell r="O60">
            <v>0</v>
          </cell>
          <cell r="P60" t="e">
            <v>#DIV/0!</v>
          </cell>
          <cell r="Q60">
            <v>4</v>
          </cell>
          <cell r="R60">
            <v>0</v>
          </cell>
          <cell r="S60">
            <v>0</v>
          </cell>
          <cell r="T60">
            <v>12</v>
          </cell>
        </row>
        <row r="61">
          <cell r="I61">
            <v>0</v>
          </cell>
          <cell r="J61" t="e">
            <v>#DIV/0!</v>
          </cell>
          <cell r="K61">
            <v>4</v>
          </cell>
          <cell r="O61">
            <v>0</v>
          </cell>
          <cell r="P61" t="e">
            <v>#DIV/0!</v>
          </cell>
          <cell r="Q61">
            <v>4</v>
          </cell>
          <cell r="R61">
            <v>0</v>
          </cell>
          <cell r="S61">
            <v>0</v>
          </cell>
          <cell r="T61">
            <v>12</v>
          </cell>
        </row>
        <row r="62">
          <cell r="I62">
            <v>0</v>
          </cell>
          <cell r="J62" t="e">
            <v>#DIV/0!</v>
          </cell>
          <cell r="K62">
            <v>4</v>
          </cell>
          <cell r="O62">
            <v>0</v>
          </cell>
          <cell r="P62" t="e">
            <v>#DIV/0!</v>
          </cell>
          <cell r="Q62">
            <v>4</v>
          </cell>
          <cell r="R62">
            <v>0</v>
          </cell>
          <cell r="S62">
            <v>0</v>
          </cell>
          <cell r="T62">
            <v>12</v>
          </cell>
        </row>
        <row r="63">
          <cell r="I63">
            <v>0</v>
          </cell>
          <cell r="J63" t="e">
            <v>#DIV/0!</v>
          </cell>
          <cell r="K63">
            <v>4</v>
          </cell>
          <cell r="O63">
            <v>0</v>
          </cell>
          <cell r="P63" t="e">
            <v>#DIV/0!</v>
          </cell>
          <cell r="Q63">
            <v>4</v>
          </cell>
          <cell r="R63">
            <v>0</v>
          </cell>
          <cell r="S63">
            <v>0</v>
          </cell>
          <cell r="T63">
            <v>12</v>
          </cell>
        </row>
        <row r="64">
          <cell r="I64">
            <v>0</v>
          </cell>
          <cell r="J64" t="e">
            <v>#DIV/0!</v>
          </cell>
          <cell r="K64">
            <v>4</v>
          </cell>
          <cell r="O64">
            <v>0</v>
          </cell>
          <cell r="P64" t="e">
            <v>#DIV/0!</v>
          </cell>
          <cell r="Q64">
            <v>4</v>
          </cell>
          <cell r="R64">
            <v>0</v>
          </cell>
          <cell r="S64">
            <v>0</v>
          </cell>
          <cell r="T64">
            <v>12</v>
          </cell>
        </row>
        <row r="65">
          <cell r="I65">
            <v>0</v>
          </cell>
          <cell r="J65" t="e">
            <v>#DIV/0!</v>
          </cell>
          <cell r="K65">
            <v>4</v>
          </cell>
          <cell r="O65">
            <v>0</v>
          </cell>
          <cell r="P65" t="e">
            <v>#DIV/0!</v>
          </cell>
          <cell r="Q65">
            <v>4</v>
          </cell>
          <cell r="R65">
            <v>0</v>
          </cell>
          <cell r="S65">
            <v>0</v>
          </cell>
          <cell r="T65">
            <v>12</v>
          </cell>
        </row>
        <row r="66">
          <cell r="I66">
            <v>0</v>
          </cell>
          <cell r="J66" t="e">
            <v>#DIV/0!</v>
          </cell>
          <cell r="K66">
            <v>4</v>
          </cell>
          <cell r="O66">
            <v>0</v>
          </cell>
          <cell r="P66" t="e">
            <v>#DIV/0!</v>
          </cell>
          <cell r="Q66">
            <v>4</v>
          </cell>
          <cell r="R66">
            <v>0</v>
          </cell>
          <cell r="S66">
            <v>0</v>
          </cell>
          <cell r="T66">
            <v>12</v>
          </cell>
        </row>
        <row r="67">
          <cell r="I67">
            <v>0</v>
          </cell>
          <cell r="J67" t="e">
            <v>#DIV/0!</v>
          </cell>
          <cell r="K67">
            <v>4</v>
          </cell>
          <cell r="O67">
            <v>0</v>
          </cell>
          <cell r="P67" t="e">
            <v>#DIV/0!</v>
          </cell>
          <cell r="Q67">
            <v>4</v>
          </cell>
          <cell r="R67">
            <v>0</v>
          </cell>
          <cell r="S67">
            <v>0</v>
          </cell>
          <cell r="T67">
            <v>12</v>
          </cell>
        </row>
        <row r="68">
          <cell r="I68">
            <v>0</v>
          </cell>
          <cell r="J68" t="e">
            <v>#DIV/0!</v>
          </cell>
          <cell r="K68">
            <v>4</v>
          </cell>
          <cell r="O68">
            <v>0</v>
          </cell>
          <cell r="P68" t="e">
            <v>#DIV/0!</v>
          </cell>
          <cell r="Q68">
            <v>4</v>
          </cell>
          <cell r="R68">
            <v>0</v>
          </cell>
          <cell r="S68">
            <v>0</v>
          </cell>
          <cell r="T68">
            <v>12</v>
          </cell>
        </row>
        <row r="69">
          <cell r="I69">
            <v>0</v>
          </cell>
          <cell r="J69" t="e">
            <v>#DIV/0!</v>
          </cell>
          <cell r="K69">
            <v>4</v>
          </cell>
          <cell r="O69">
            <v>0</v>
          </cell>
          <cell r="P69" t="e">
            <v>#DIV/0!</v>
          </cell>
          <cell r="Q69">
            <v>4</v>
          </cell>
          <cell r="R69">
            <v>0</v>
          </cell>
          <cell r="S69">
            <v>0</v>
          </cell>
          <cell r="T69">
            <v>12</v>
          </cell>
        </row>
        <row r="70">
          <cell r="I70">
            <v>0</v>
          </cell>
          <cell r="J70" t="e">
            <v>#DIV/0!</v>
          </cell>
          <cell r="K70">
            <v>4</v>
          </cell>
          <cell r="O70">
            <v>0</v>
          </cell>
          <cell r="P70" t="e">
            <v>#DIV/0!</v>
          </cell>
          <cell r="Q70">
            <v>4</v>
          </cell>
          <cell r="R70">
            <v>0</v>
          </cell>
          <cell r="S70">
            <v>0</v>
          </cell>
          <cell r="T70">
            <v>12</v>
          </cell>
        </row>
        <row r="71">
          <cell r="I71">
            <v>0</v>
          </cell>
          <cell r="J71" t="e">
            <v>#DIV/0!</v>
          </cell>
          <cell r="K71">
            <v>4</v>
          </cell>
          <cell r="O71">
            <v>0</v>
          </cell>
          <cell r="P71" t="e">
            <v>#DIV/0!</v>
          </cell>
          <cell r="Q71">
            <v>4</v>
          </cell>
          <cell r="R71">
            <v>0</v>
          </cell>
          <cell r="S71">
            <v>0</v>
          </cell>
          <cell r="T71">
            <v>12</v>
          </cell>
        </row>
        <row r="72">
          <cell r="I72">
            <v>0</v>
          </cell>
          <cell r="J72" t="e">
            <v>#DIV/0!</v>
          </cell>
          <cell r="K72">
            <v>4</v>
          </cell>
          <cell r="O72">
            <v>0</v>
          </cell>
          <cell r="P72" t="e">
            <v>#DIV/0!</v>
          </cell>
          <cell r="Q72">
            <v>4</v>
          </cell>
          <cell r="R72">
            <v>0</v>
          </cell>
          <cell r="S72">
            <v>0</v>
          </cell>
          <cell r="T72">
            <v>12</v>
          </cell>
        </row>
        <row r="73">
          <cell r="I73">
            <v>0</v>
          </cell>
          <cell r="J73" t="e">
            <v>#DIV/0!</v>
          </cell>
          <cell r="K73">
            <v>4</v>
          </cell>
          <cell r="O73">
            <v>0</v>
          </cell>
          <cell r="P73" t="e">
            <v>#DIV/0!</v>
          </cell>
          <cell r="Q73">
            <v>4</v>
          </cell>
          <cell r="R73">
            <v>0</v>
          </cell>
          <cell r="S73">
            <v>0</v>
          </cell>
          <cell r="T73">
            <v>12</v>
          </cell>
        </row>
      </sheetData>
      <sheetData sheetId="14"/>
      <sheetData sheetId="15"/>
      <sheetData sheetId="16"/>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9"/>
  <sheetViews>
    <sheetView workbookViewId="0">
      <selection activeCell="B1" sqref="B1"/>
    </sheetView>
  </sheetViews>
  <sheetFormatPr baseColWidth="10" defaultRowHeight="15" x14ac:dyDescent="0"/>
  <cols>
    <col min="1" max="1" width="2.1640625" bestFit="1" customWidth="1"/>
    <col min="2" max="2" width="101.83203125" bestFit="1" customWidth="1"/>
  </cols>
  <sheetData>
    <row r="1" spans="2:2">
      <c r="B1" s="213" t="s">
        <v>154</v>
      </c>
    </row>
    <row r="2" spans="2:2">
      <c r="B2" t="s">
        <v>263</v>
      </c>
    </row>
    <row r="3" spans="2:2">
      <c r="B3" s="213" t="s">
        <v>153</v>
      </c>
    </row>
    <row r="4" spans="2:2">
      <c r="B4" t="s">
        <v>264</v>
      </c>
    </row>
    <row r="5" spans="2:2">
      <c r="B5" t="s">
        <v>265</v>
      </c>
    </row>
    <row r="6" spans="2:2">
      <c r="B6" s="213" t="s">
        <v>156</v>
      </c>
    </row>
    <row r="7" spans="2:2">
      <c r="B7" t="s">
        <v>266</v>
      </c>
    </row>
    <row r="8" spans="2:2">
      <c r="B8" t="s">
        <v>264</v>
      </c>
    </row>
    <row r="9" spans="2:2">
      <c r="B9" s="213"/>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74" workbookViewId="0">
      <selection activeCell="L42" sqref="L42:P42"/>
    </sheetView>
  </sheetViews>
  <sheetFormatPr baseColWidth="10" defaultRowHeight="15" x14ac:dyDescent="0"/>
  <cols>
    <col min="1" max="1" width="3.1640625" bestFit="1" customWidth="1"/>
    <col min="4" max="4" width="11.6640625" bestFit="1" customWidth="1"/>
  </cols>
  <sheetData>
    <row r="1" spans="1:20" ht="25">
      <c r="B1" s="513" t="s">
        <v>161</v>
      </c>
      <c r="C1" s="513"/>
      <c r="D1" s="513"/>
      <c r="E1" s="513"/>
      <c r="F1" s="515" t="s">
        <v>183</v>
      </c>
      <c r="G1" s="515"/>
      <c r="H1" s="515"/>
      <c r="I1" s="515"/>
      <c r="J1" s="515"/>
      <c r="K1" s="515"/>
      <c r="L1" s="515"/>
      <c r="M1" s="515"/>
      <c r="N1" s="515"/>
      <c r="O1" s="515"/>
      <c r="P1" s="515"/>
      <c r="Q1" s="515"/>
      <c r="R1" s="221"/>
      <c r="S1" s="221"/>
    </row>
    <row r="2" spans="1:20" ht="25">
      <c r="B2" s="513" t="s">
        <v>162</v>
      </c>
      <c r="C2" s="513"/>
      <c r="D2" s="513"/>
      <c r="E2" s="513"/>
      <c r="F2" s="516" t="s">
        <v>182</v>
      </c>
      <c r="G2" s="516"/>
      <c r="H2" s="516"/>
      <c r="I2" s="516"/>
      <c r="J2" s="516"/>
      <c r="K2" s="516"/>
      <c r="L2" s="516"/>
      <c r="M2" s="516"/>
      <c r="N2" s="516"/>
      <c r="O2" s="516"/>
      <c r="P2" s="516"/>
      <c r="Q2" s="516"/>
      <c r="R2" s="221"/>
      <c r="S2" s="221"/>
    </row>
    <row r="3" spans="1:20" ht="25">
      <c r="B3" s="513" t="s">
        <v>152</v>
      </c>
      <c r="C3" s="513"/>
      <c r="D3" s="513"/>
      <c r="E3" s="513"/>
      <c r="F3" s="516" t="s">
        <v>181</v>
      </c>
      <c r="G3" s="516"/>
      <c r="H3" s="516"/>
      <c r="I3" s="516"/>
      <c r="J3" s="516"/>
      <c r="K3" s="516"/>
      <c r="L3" s="516"/>
      <c r="M3" s="516"/>
      <c r="N3" s="516"/>
      <c r="O3" s="516"/>
      <c r="P3" s="516"/>
      <c r="Q3" s="516"/>
      <c r="R3" s="221"/>
      <c r="S3" s="221"/>
    </row>
    <row r="4" spans="1:20" ht="26" thickBot="1">
      <c r="B4" s="514" t="s">
        <v>163</v>
      </c>
      <c r="C4" s="514"/>
      <c r="D4" s="514"/>
      <c r="E4" s="514"/>
      <c r="F4" s="517" t="s">
        <v>180</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141</v>
      </c>
      <c r="G6" s="182">
        <f>J6*1.1</f>
        <v>38.247000000000007</v>
      </c>
      <c r="H6" s="199">
        <f>G6*1.5</f>
        <v>57.370500000000007</v>
      </c>
      <c r="I6" s="182">
        <f>F6/G6</f>
        <v>3.6865636520511407</v>
      </c>
      <c r="J6" s="182">
        <v>34.770000000000003</v>
      </c>
      <c r="K6" s="183"/>
      <c r="L6" s="185">
        <v>155.4</v>
      </c>
      <c r="M6" s="182">
        <f>P6*1.1</f>
        <v>41.558000000000007</v>
      </c>
      <c r="N6" s="199">
        <f>M6*1.5</f>
        <v>62.33700000000001</v>
      </c>
      <c r="O6" s="182">
        <f>L6/M6</f>
        <v>3.7393522306174498</v>
      </c>
      <c r="P6" s="182">
        <v>37.78</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486</v>
      </c>
      <c r="C9" s="208" t="s">
        <v>280</v>
      </c>
      <c r="D9" s="208" t="s">
        <v>69</v>
      </c>
      <c r="E9" s="208" t="s">
        <v>272</v>
      </c>
      <c r="F9" s="200">
        <v>0</v>
      </c>
      <c r="G9" s="199">
        <v>0</v>
      </c>
      <c r="H9" s="199">
        <v>36.520000000000003</v>
      </c>
      <c r="I9" s="199">
        <f>IF(H9&lt;=$H$6,IF(H9&lt;$G$6,F9+G9,F9+G9+(H9-$G$6)),50)</f>
        <v>0</v>
      </c>
      <c r="J9" s="199">
        <f>$F$6/H9</f>
        <v>3.8608981380065712</v>
      </c>
      <c r="K9" s="201">
        <f>IF(I9=0,IF(H9=$J$6,6,4),0)</f>
        <v>4</v>
      </c>
      <c r="L9" s="200">
        <v>0</v>
      </c>
      <c r="M9" s="199">
        <v>0</v>
      </c>
      <c r="N9" s="199">
        <v>40.020000000000003</v>
      </c>
      <c r="O9" s="199">
        <f>IF(N9&lt;=$N$6,IF(N9&lt;$M$6,L9+M9,L9+M9+(N9-$M$6)),50)</f>
        <v>0</v>
      </c>
      <c r="P9" s="199">
        <f>$L$6/N9</f>
        <v>3.8830584707646176</v>
      </c>
      <c r="Q9" s="201">
        <f>IF(O9=0,IF(N9=$P$6,6,4),0)</f>
        <v>4</v>
      </c>
      <c r="R9" s="199">
        <f>O9+I9</f>
        <v>0</v>
      </c>
      <c r="S9" s="199">
        <f>N9+H9</f>
        <v>76.540000000000006</v>
      </c>
      <c r="T9" s="209">
        <f>IF((O9+I9)=0,4+K9+Q9,K9+Q9)+4</f>
        <v>16</v>
      </c>
    </row>
    <row r="10" spans="1:20">
      <c r="A10">
        <f>A9+1</f>
        <v>2</v>
      </c>
      <c r="B10" s="207">
        <v>654</v>
      </c>
      <c r="C10" s="208" t="s">
        <v>270</v>
      </c>
      <c r="D10" s="208" t="s">
        <v>271</v>
      </c>
      <c r="E10" s="208" t="s">
        <v>272</v>
      </c>
      <c r="F10" s="200">
        <v>5</v>
      </c>
      <c r="G10" s="199">
        <v>0</v>
      </c>
      <c r="H10" s="199">
        <v>36.21</v>
      </c>
      <c r="I10" s="199">
        <f t="shared" ref="I10:I38" si="0">IF(H10&lt;=$H$6,IF(H10&lt;$G$6,F10+G10,F10+G10+(H10-$G$6)),50)</f>
        <v>5</v>
      </c>
      <c r="J10" s="199">
        <f t="shared" ref="J10:J38" si="1">$F$6/H10</f>
        <v>3.8939519469759736</v>
      </c>
      <c r="K10" s="201">
        <f t="shared" ref="K10:K38" si="2">IF(I10=0,IF(H10=$J$6,6,4),0)</f>
        <v>0</v>
      </c>
      <c r="L10" s="200">
        <v>0</v>
      </c>
      <c r="M10" s="199">
        <v>0</v>
      </c>
      <c r="N10" s="199">
        <v>37.78</v>
      </c>
      <c r="O10" s="199">
        <f t="shared" ref="O10:O38" si="3">IF(N10&lt;=$N$6,IF(N10&lt;$M$6,L10+M10,L10+M10+(N10-$M$6)),50)</f>
        <v>0</v>
      </c>
      <c r="P10" s="199">
        <f t="shared" ref="P10:P38" si="4">$L$6/N10</f>
        <v>4.1132874536791952</v>
      </c>
      <c r="Q10" s="201">
        <f>IF(O10=0,IF(N10=$P$6,6,4),0)</f>
        <v>6</v>
      </c>
      <c r="R10" s="199">
        <f t="shared" ref="R10:R38" si="5">O10+I10</f>
        <v>5</v>
      </c>
      <c r="S10" s="199">
        <f t="shared" ref="S10:S38" si="6">N10+H10</f>
        <v>73.990000000000009</v>
      </c>
      <c r="T10" s="209">
        <f>IF((O10+I10)=0,4+K10+Q10,K10+Q10)+2</f>
        <v>8</v>
      </c>
    </row>
    <row r="11" spans="1:20">
      <c r="A11">
        <f t="shared" ref="A11:A38" si="7">A10+1</f>
        <v>3</v>
      </c>
      <c r="B11" s="207">
        <v>662</v>
      </c>
      <c r="C11" s="208" t="s">
        <v>267</v>
      </c>
      <c r="D11" s="208" t="s">
        <v>417</v>
      </c>
      <c r="E11" s="208" t="s">
        <v>269</v>
      </c>
      <c r="F11" s="200">
        <v>0</v>
      </c>
      <c r="G11" s="199">
        <v>0</v>
      </c>
      <c r="H11" s="199">
        <v>34.770000000000003</v>
      </c>
      <c r="I11" s="199">
        <f t="shared" si="0"/>
        <v>0</v>
      </c>
      <c r="J11" s="199">
        <f t="shared" si="1"/>
        <v>4.0552200172562554</v>
      </c>
      <c r="K11" s="201">
        <f t="shared" si="2"/>
        <v>6</v>
      </c>
      <c r="L11" s="200">
        <v>5</v>
      </c>
      <c r="M11" s="199">
        <v>5</v>
      </c>
      <c r="N11" s="199">
        <v>38.89</v>
      </c>
      <c r="O11" s="199">
        <f t="shared" si="3"/>
        <v>10</v>
      </c>
      <c r="P11" s="199">
        <f t="shared" si="4"/>
        <v>3.9958858318333763</v>
      </c>
      <c r="Q11" s="201">
        <f t="shared" ref="Q11:Q38" si="8">IF(O11=0,IF(N11=$P$6,6,4),0)</f>
        <v>0</v>
      </c>
      <c r="R11" s="199">
        <f t="shared" si="5"/>
        <v>10</v>
      </c>
      <c r="S11" s="199">
        <f t="shared" si="6"/>
        <v>73.66</v>
      </c>
      <c r="T11" s="209">
        <f>IF((O11+I11)=0,4+K11+Q11,K11+Q11)+1</f>
        <v>7</v>
      </c>
    </row>
    <row r="12" spans="1:20">
      <c r="A12">
        <f t="shared" si="7"/>
        <v>4</v>
      </c>
      <c r="B12" s="207">
        <v>334</v>
      </c>
      <c r="C12" s="321" t="s">
        <v>273</v>
      </c>
      <c r="D12" s="321" t="s">
        <v>418</v>
      </c>
      <c r="E12" s="321" t="s">
        <v>275</v>
      </c>
      <c r="F12" s="200">
        <v>5</v>
      </c>
      <c r="G12" s="199">
        <v>5</v>
      </c>
      <c r="H12" s="199">
        <v>36.61</v>
      </c>
      <c r="I12" s="199">
        <f t="shared" si="0"/>
        <v>10</v>
      </c>
      <c r="J12" s="199">
        <f t="shared" si="1"/>
        <v>3.8514067194755532</v>
      </c>
      <c r="K12" s="201">
        <f t="shared" si="2"/>
        <v>0</v>
      </c>
      <c r="L12" s="200">
        <v>5</v>
      </c>
      <c r="M12" s="199">
        <v>0</v>
      </c>
      <c r="N12" s="199">
        <v>38.630000000000003</v>
      </c>
      <c r="O12" s="199">
        <f t="shared" si="3"/>
        <v>5</v>
      </c>
      <c r="P12" s="199">
        <f t="shared" si="4"/>
        <v>4.0227802226249025</v>
      </c>
      <c r="Q12" s="201">
        <f t="shared" si="8"/>
        <v>0</v>
      </c>
      <c r="R12" s="199">
        <f t="shared" si="5"/>
        <v>15</v>
      </c>
      <c r="S12" s="199">
        <f t="shared" si="6"/>
        <v>75.240000000000009</v>
      </c>
      <c r="T12" s="209">
        <f>IF((O12+I12)=0,4+K12+Q12,K12+Q12)</f>
        <v>0</v>
      </c>
    </row>
    <row r="13" spans="1:20">
      <c r="A13">
        <f t="shared" si="7"/>
        <v>5</v>
      </c>
      <c r="B13" s="207">
        <v>610</v>
      </c>
      <c r="C13" s="321" t="s">
        <v>360</v>
      </c>
      <c r="D13" s="321" t="s">
        <v>63</v>
      </c>
      <c r="E13" s="321" t="s">
        <v>272</v>
      </c>
      <c r="F13" s="200">
        <v>5</v>
      </c>
      <c r="G13" s="199">
        <v>0</v>
      </c>
      <c r="H13" s="199">
        <v>35.11</v>
      </c>
      <c r="I13" s="199">
        <f t="shared" si="0"/>
        <v>5</v>
      </c>
      <c r="J13" s="199">
        <f t="shared" si="1"/>
        <v>4.0159498718313875</v>
      </c>
      <c r="K13" s="201">
        <f t="shared" si="2"/>
        <v>0</v>
      </c>
      <c r="L13" s="200">
        <v>15</v>
      </c>
      <c r="M13" s="199">
        <v>5</v>
      </c>
      <c r="N13" s="199">
        <v>39.25</v>
      </c>
      <c r="O13" s="199">
        <f t="shared" si="3"/>
        <v>20</v>
      </c>
      <c r="P13" s="199">
        <f>$L$6/N13</f>
        <v>3.9592356687898089</v>
      </c>
      <c r="Q13" s="201">
        <f t="shared" si="8"/>
        <v>0</v>
      </c>
      <c r="R13" s="199">
        <f t="shared" si="5"/>
        <v>25</v>
      </c>
      <c r="S13" s="199">
        <f t="shared" si="6"/>
        <v>74.36</v>
      </c>
      <c r="T13" s="209">
        <f t="shared" ref="T13:T38" si="9">IF((O13+I13)=0,4+K13+Q13,K13+Q13)</f>
        <v>0</v>
      </c>
    </row>
    <row r="14" spans="1:20">
      <c r="A14">
        <f t="shared" si="7"/>
        <v>6</v>
      </c>
      <c r="B14" s="207">
        <v>512</v>
      </c>
      <c r="C14" s="321" t="s">
        <v>290</v>
      </c>
      <c r="D14" s="321" t="s">
        <v>291</v>
      </c>
      <c r="E14" s="321" t="s">
        <v>272</v>
      </c>
      <c r="F14" s="200">
        <v>5</v>
      </c>
      <c r="G14" s="199">
        <v>0</v>
      </c>
      <c r="H14" s="199">
        <v>33.53</v>
      </c>
      <c r="I14" s="199">
        <f>IF(H14&lt;=$H$6,IF(H14&lt;$G$6,F14+G14,F14+G14+(H14-$G$6)),50)</f>
        <v>5</v>
      </c>
      <c r="J14" s="199">
        <f t="shared" si="1"/>
        <v>4.20518938264241</v>
      </c>
      <c r="K14" s="201">
        <f t="shared" si="2"/>
        <v>0</v>
      </c>
      <c r="L14" s="200">
        <v>50</v>
      </c>
      <c r="M14" s="199"/>
      <c r="N14" s="199"/>
      <c r="O14" s="199">
        <f t="shared" si="3"/>
        <v>50</v>
      </c>
      <c r="P14" s="199" t="e">
        <f t="shared" si="4"/>
        <v>#DIV/0!</v>
      </c>
      <c r="Q14" s="201">
        <f t="shared" si="8"/>
        <v>0</v>
      </c>
      <c r="R14" s="199">
        <f t="shared" si="5"/>
        <v>55</v>
      </c>
      <c r="S14" s="199">
        <f t="shared" si="6"/>
        <v>33.53</v>
      </c>
      <c r="T14" s="209">
        <f t="shared" si="9"/>
        <v>0</v>
      </c>
    </row>
    <row r="15" spans="1:20">
      <c r="A15">
        <f t="shared" si="7"/>
        <v>7</v>
      </c>
      <c r="B15" s="207">
        <v>481</v>
      </c>
      <c r="C15" s="321" t="s">
        <v>292</v>
      </c>
      <c r="D15" s="321" t="s">
        <v>419</v>
      </c>
      <c r="E15" s="321" t="s">
        <v>272</v>
      </c>
      <c r="F15" s="200">
        <v>5</v>
      </c>
      <c r="G15" s="199">
        <v>0</v>
      </c>
      <c r="H15" s="199">
        <v>34.94</v>
      </c>
      <c r="I15" s="199">
        <f t="shared" si="0"/>
        <v>5</v>
      </c>
      <c r="J15" s="199">
        <f t="shared" si="1"/>
        <v>4.0354894104178598</v>
      </c>
      <c r="K15" s="201">
        <f t="shared" si="2"/>
        <v>0</v>
      </c>
      <c r="L15" s="200">
        <v>50</v>
      </c>
      <c r="M15" s="199"/>
      <c r="N15" s="199"/>
      <c r="O15" s="199">
        <f t="shared" si="3"/>
        <v>50</v>
      </c>
      <c r="P15" s="199" t="e">
        <f t="shared" si="4"/>
        <v>#DIV/0!</v>
      </c>
      <c r="Q15" s="201">
        <f t="shared" si="8"/>
        <v>0</v>
      </c>
      <c r="R15" s="199">
        <f t="shared" si="5"/>
        <v>55</v>
      </c>
      <c r="S15" s="199">
        <f t="shared" si="6"/>
        <v>34.94</v>
      </c>
      <c r="T15" s="209">
        <f t="shared" si="9"/>
        <v>0</v>
      </c>
    </row>
    <row r="16" spans="1:20">
      <c r="A16">
        <f t="shared" si="7"/>
        <v>8</v>
      </c>
      <c r="B16" s="207">
        <v>663</v>
      </c>
      <c r="C16" s="321" t="s">
        <v>289</v>
      </c>
      <c r="D16" s="321" t="s">
        <v>418</v>
      </c>
      <c r="E16" s="321" t="s">
        <v>275</v>
      </c>
      <c r="F16" s="200">
        <v>5</v>
      </c>
      <c r="G16" s="199">
        <v>5</v>
      </c>
      <c r="H16" s="199">
        <v>34.79</v>
      </c>
      <c r="I16" s="199">
        <f t="shared" si="0"/>
        <v>10</v>
      </c>
      <c r="J16" s="199">
        <f t="shared" si="1"/>
        <v>4.0528887611382585</v>
      </c>
      <c r="K16" s="201">
        <f t="shared" si="2"/>
        <v>0</v>
      </c>
      <c r="L16" s="200">
        <v>50</v>
      </c>
      <c r="M16" s="199"/>
      <c r="N16" s="199"/>
      <c r="O16" s="199">
        <f t="shared" si="3"/>
        <v>50</v>
      </c>
      <c r="P16" s="199" t="e">
        <f t="shared" si="4"/>
        <v>#DIV/0!</v>
      </c>
      <c r="Q16" s="201">
        <f t="shared" si="8"/>
        <v>0</v>
      </c>
      <c r="R16" s="199">
        <f t="shared" si="5"/>
        <v>60</v>
      </c>
      <c r="S16" s="199">
        <f t="shared" si="6"/>
        <v>34.79</v>
      </c>
      <c r="T16" s="209">
        <f t="shared" si="9"/>
        <v>0</v>
      </c>
    </row>
    <row r="17" spans="1:20">
      <c r="A17">
        <f t="shared" si="7"/>
        <v>9</v>
      </c>
      <c r="B17" s="207">
        <v>628</v>
      </c>
      <c r="C17" s="321" t="s">
        <v>364</v>
      </c>
      <c r="D17" s="321" t="s">
        <v>44</v>
      </c>
      <c r="E17" s="321" t="s">
        <v>272</v>
      </c>
      <c r="F17" s="200">
        <v>50</v>
      </c>
      <c r="G17" s="199"/>
      <c r="H17" s="199"/>
      <c r="I17" s="199">
        <f t="shared" si="0"/>
        <v>50</v>
      </c>
      <c r="J17" s="199" t="e">
        <f t="shared" si="1"/>
        <v>#DIV/0!</v>
      </c>
      <c r="K17" s="201">
        <f t="shared" si="2"/>
        <v>0</v>
      </c>
      <c r="L17" s="200">
        <v>5</v>
      </c>
      <c r="M17" s="199">
        <v>5</v>
      </c>
      <c r="N17" s="199">
        <v>43.27</v>
      </c>
      <c r="O17" s="199">
        <f t="shared" si="3"/>
        <v>11.711999999999996</v>
      </c>
      <c r="P17" s="199">
        <f t="shared" si="4"/>
        <v>3.5914028195054311</v>
      </c>
      <c r="Q17" s="201">
        <f t="shared" si="8"/>
        <v>0</v>
      </c>
      <c r="R17" s="199">
        <f t="shared" si="5"/>
        <v>61.711999999999996</v>
      </c>
      <c r="S17" s="199">
        <f t="shared" si="6"/>
        <v>43.27</v>
      </c>
      <c r="T17" s="209">
        <f t="shared" si="9"/>
        <v>0</v>
      </c>
    </row>
    <row r="18" spans="1:20">
      <c r="A18">
        <f t="shared" si="7"/>
        <v>10</v>
      </c>
      <c r="B18" s="207">
        <v>637</v>
      </c>
      <c r="C18" s="321" t="s">
        <v>282</v>
      </c>
      <c r="D18" s="321" t="s">
        <v>419</v>
      </c>
      <c r="E18" s="321" t="s">
        <v>272</v>
      </c>
      <c r="F18" s="200">
        <v>5</v>
      </c>
      <c r="G18" s="199">
        <v>5</v>
      </c>
      <c r="H18" s="199">
        <v>40.729999999999997</v>
      </c>
      <c r="I18" s="199">
        <f t="shared" si="0"/>
        <v>12.48299999999999</v>
      </c>
      <c r="J18" s="199">
        <f t="shared" si="1"/>
        <v>3.4618217530076114</v>
      </c>
      <c r="K18" s="201">
        <f t="shared" si="2"/>
        <v>0</v>
      </c>
      <c r="L18" s="200">
        <v>50</v>
      </c>
      <c r="M18" s="199"/>
      <c r="N18" s="199"/>
      <c r="O18" s="199">
        <f t="shared" si="3"/>
        <v>50</v>
      </c>
      <c r="P18" s="199" t="e">
        <f t="shared" si="4"/>
        <v>#DIV/0!</v>
      </c>
      <c r="Q18" s="201">
        <f t="shared" si="8"/>
        <v>0</v>
      </c>
      <c r="R18" s="199">
        <f t="shared" si="5"/>
        <v>62.48299999999999</v>
      </c>
      <c r="S18" s="199">
        <f t="shared" si="6"/>
        <v>40.729999999999997</v>
      </c>
      <c r="T18" s="209">
        <f t="shared" si="9"/>
        <v>0</v>
      </c>
    </row>
    <row r="19" spans="1:20">
      <c r="A19">
        <f t="shared" si="7"/>
        <v>11</v>
      </c>
      <c r="B19" s="207">
        <v>693</v>
      </c>
      <c r="C19" s="321" t="s">
        <v>276</v>
      </c>
      <c r="D19" s="321" t="s">
        <v>420</v>
      </c>
      <c r="E19" s="321" t="s">
        <v>272</v>
      </c>
      <c r="F19" s="200">
        <v>50</v>
      </c>
      <c r="G19" s="199"/>
      <c r="H19" s="199"/>
      <c r="I19" s="199">
        <f t="shared" si="0"/>
        <v>50</v>
      </c>
      <c r="J19" s="199" t="e">
        <f t="shared" si="1"/>
        <v>#DIV/0!</v>
      </c>
      <c r="K19" s="201">
        <f t="shared" si="2"/>
        <v>0</v>
      </c>
      <c r="L19" s="200">
        <v>50</v>
      </c>
      <c r="M19" s="199"/>
      <c r="N19" s="199"/>
      <c r="O19" s="199">
        <f t="shared" si="3"/>
        <v>50</v>
      </c>
      <c r="P19" s="199" t="e">
        <f t="shared" si="4"/>
        <v>#DIV/0!</v>
      </c>
      <c r="Q19" s="201">
        <f t="shared" si="8"/>
        <v>0</v>
      </c>
      <c r="R19" s="199">
        <f t="shared" si="5"/>
        <v>100</v>
      </c>
      <c r="S19" s="199">
        <f t="shared" si="6"/>
        <v>0</v>
      </c>
      <c r="T19" s="209">
        <f t="shared" si="9"/>
        <v>0</v>
      </c>
    </row>
    <row r="20" spans="1:20">
      <c r="A20">
        <f t="shared" si="7"/>
        <v>12</v>
      </c>
      <c r="B20" s="207">
        <v>574</v>
      </c>
      <c r="C20" s="321" t="s">
        <v>363</v>
      </c>
      <c r="D20" s="321" t="s">
        <v>69</v>
      </c>
      <c r="E20" s="321" t="s">
        <v>272</v>
      </c>
      <c r="F20" s="200">
        <v>50</v>
      </c>
      <c r="G20" s="199"/>
      <c r="H20" s="199"/>
      <c r="I20" s="199">
        <f t="shared" si="0"/>
        <v>50</v>
      </c>
      <c r="J20" s="199" t="e">
        <f t="shared" si="1"/>
        <v>#DIV/0!</v>
      </c>
      <c r="K20" s="201">
        <f t="shared" si="2"/>
        <v>0</v>
      </c>
      <c r="L20" s="200">
        <v>50</v>
      </c>
      <c r="M20" s="199"/>
      <c r="N20" s="199"/>
      <c r="O20" s="199">
        <f t="shared" si="3"/>
        <v>50</v>
      </c>
      <c r="P20" s="199" t="e">
        <f t="shared" si="4"/>
        <v>#DIV/0!</v>
      </c>
      <c r="Q20" s="201">
        <f t="shared" si="8"/>
        <v>0</v>
      </c>
      <c r="R20" s="199">
        <f t="shared" si="5"/>
        <v>100</v>
      </c>
      <c r="S20" s="199">
        <f t="shared" si="6"/>
        <v>0</v>
      </c>
      <c r="T20" s="209">
        <f t="shared" si="9"/>
        <v>0</v>
      </c>
    </row>
    <row r="21" spans="1:20">
      <c r="A21">
        <f t="shared" si="7"/>
        <v>13</v>
      </c>
      <c r="B21" s="207">
        <v>636</v>
      </c>
      <c r="C21" s="321" t="s">
        <v>278</v>
      </c>
      <c r="D21" s="321" t="s">
        <v>419</v>
      </c>
      <c r="E21" s="321" t="s">
        <v>272</v>
      </c>
      <c r="F21" s="200">
        <v>50</v>
      </c>
      <c r="G21" s="199"/>
      <c r="H21" s="199"/>
      <c r="I21" s="199">
        <f t="shared" si="0"/>
        <v>50</v>
      </c>
      <c r="J21" s="199" t="e">
        <f t="shared" si="1"/>
        <v>#DIV/0!</v>
      </c>
      <c r="K21" s="201">
        <f t="shared" si="2"/>
        <v>0</v>
      </c>
      <c r="L21" s="200">
        <v>50</v>
      </c>
      <c r="M21" s="199"/>
      <c r="N21" s="199"/>
      <c r="O21" s="199">
        <f t="shared" si="3"/>
        <v>50</v>
      </c>
      <c r="P21" s="199" t="e">
        <f t="shared" si="4"/>
        <v>#DIV/0!</v>
      </c>
      <c r="Q21" s="201">
        <f t="shared" si="8"/>
        <v>0</v>
      </c>
      <c r="R21" s="199">
        <f t="shared" si="5"/>
        <v>100</v>
      </c>
      <c r="S21" s="199">
        <f t="shared" si="6"/>
        <v>0</v>
      </c>
      <c r="T21" s="209">
        <f t="shared" si="9"/>
        <v>0</v>
      </c>
    </row>
    <row r="22" spans="1:20">
      <c r="A22">
        <f t="shared" si="7"/>
        <v>14</v>
      </c>
      <c r="B22" s="207">
        <v>597</v>
      </c>
      <c r="C22" s="321" t="s">
        <v>283</v>
      </c>
      <c r="D22" s="321" t="s">
        <v>421</v>
      </c>
      <c r="E22" s="321" t="s">
        <v>272</v>
      </c>
      <c r="F22" s="200">
        <v>100</v>
      </c>
      <c r="G22" s="199"/>
      <c r="H22" s="199"/>
      <c r="I22" s="199">
        <f t="shared" si="0"/>
        <v>100</v>
      </c>
      <c r="J22" s="199" t="e">
        <f t="shared" si="1"/>
        <v>#DIV/0!</v>
      </c>
      <c r="K22" s="201">
        <f t="shared" si="2"/>
        <v>0</v>
      </c>
      <c r="L22" s="200">
        <v>100</v>
      </c>
      <c r="M22" s="199"/>
      <c r="N22" s="199"/>
      <c r="O22" s="199">
        <f t="shared" si="3"/>
        <v>100</v>
      </c>
      <c r="P22" s="199" t="e">
        <f t="shared" si="4"/>
        <v>#DIV/0!</v>
      </c>
      <c r="Q22" s="201">
        <f t="shared" si="8"/>
        <v>0</v>
      </c>
      <c r="R22" s="199">
        <f t="shared" si="5"/>
        <v>200</v>
      </c>
      <c r="S22" s="199">
        <f t="shared" si="6"/>
        <v>0</v>
      </c>
      <c r="T22" s="209">
        <f t="shared" si="9"/>
        <v>0</v>
      </c>
    </row>
    <row r="23" spans="1:20">
      <c r="A23">
        <f t="shared" si="7"/>
        <v>15</v>
      </c>
      <c r="B23" s="207"/>
      <c r="C23" s="208"/>
      <c r="D23" s="208"/>
      <c r="E23" s="208"/>
      <c r="F23" s="200"/>
      <c r="G23" s="199"/>
      <c r="H23" s="199"/>
      <c r="I23" s="199">
        <f t="shared" si="0"/>
        <v>0</v>
      </c>
      <c r="J23" s="199" t="e">
        <f t="shared" si="1"/>
        <v>#DIV/0!</v>
      </c>
      <c r="K23" s="201">
        <f t="shared" si="2"/>
        <v>4</v>
      </c>
      <c r="L23" s="200"/>
      <c r="M23" s="199"/>
      <c r="N23" s="199"/>
      <c r="O23" s="199">
        <f t="shared" si="3"/>
        <v>0</v>
      </c>
      <c r="P23" s="199" t="e">
        <f t="shared" si="4"/>
        <v>#DIV/0!</v>
      </c>
      <c r="Q23" s="201">
        <f t="shared" si="8"/>
        <v>4</v>
      </c>
      <c r="R23" s="199">
        <f t="shared" si="5"/>
        <v>0</v>
      </c>
      <c r="S23" s="199">
        <f t="shared" si="6"/>
        <v>0</v>
      </c>
      <c r="T23" s="209">
        <f t="shared" si="9"/>
        <v>12</v>
      </c>
    </row>
    <row r="24" spans="1:20">
      <c r="A24">
        <f t="shared" si="7"/>
        <v>16</v>
      </c>
      <c r="B24" s="207"/>
      <c r="C24" s="208"/>
      <c r="D24" s="208"/>
      <c r="E24" s="208"/>
      <c r="F24" s="200"/>
      <c r="G24" s="199"/>
      <c r="H24" s="199"/>
      <c r="I24" s="199">
        <f t="shared" si="0"/>
        <v>0</v>
      </c>
      <c r="J24" s="199" t="e">
        <f t="shared" si="1"/>
        <v>#DIV/0!</v>
      </c>
      <c r="K24" s="201">
        <f t="shared" si="2"/>
        <v>4</v>
      </c>
      <c r="L24" s="200"/>
      <c r="M24" s="199"/>
      <c r="N24" s="199"/>
      <c r="O24" s="199">
        <f t="shared" si="3"/>
        <v>0</v>
      </c>
      <c r="P24" s="199" t="e">
        <f t="shared" si="4"/>
        <v>#DIV/0!</v>
      </c>
      <c r="Q24" s="201">
        <f t="shared" si="8"/>
        <v>4</v>
      </c>
      <c r="R24" s="199">
        <f t="shared" si="5"/>
        <v>0</v>
      </c>
      <c r="S24" s="199">
        <f t="shared" si="6"/>
        <v>0</v>
      </c>
      <c r="T24" s="209">
        <f t="shared" si="9"/>
        <v>12</v>
      </c>
    </row>
    <row r="25" spans="1:20">
      <c r="A25">
        <f t="shared" si="7"/>
        <v>17</v>
      </c>
      <c r="B25" s="207"/>
      <c r="C25" s="208"/>
      <c r="D25" s="208"/>
      <c r="E25" s="208"/>
      <c r="F25" s="200"/>
      <c r="G25" s="199"/>
      <c r="H25" s="199"/>
      <c r="I25" s="199">
        <f t="shared" si="0"/>
        <v>0</v>
      </c>
      <c r="J25" s="199" t="e">
        <f t="shared" si="1"/>
        <v>#DIV/0!</v>
      </c>
      <c r="K25" s="201">
        <f t="shared" si="2"/>
        <v>4</v>
      </c>
      <c r="L25" s="200"/>
      <c r="M25" s="199"/>
      <c r="N25" s="199"/>
      <c r="O25" s="199">
        <f t="shared" si="3"/>
        <v>0</v>
      </c>
      <c r="P25" s="199" t="e">
        <f t="shared" si="4"/>
        <v>#DIV/0!</v>
      </c>
      <c r="Q25" s="201">
        <f t="shared" si="8"/>
        <v>4</v>
      </c>
      <c r="R25" s="199">
        <f t="shared" si="5"/>
        <v>0</v>
      </c>
      <c r="S25" s="199">
        <f t="shared" si="6"/>
        <v>0</v>
      </c>
      <c r="T25" s="209">
        <f t="shared" si="9"/>
        <v>12</v>
      </c>
    </row>
    <row r="26" spans="1:20">
      <c r="A26">
        <f>A25+1</f>
        <v>18</v>
      </c>
      <c r="B26" s="207"/>
      <c r="C26" s="208"/>
      <c r="D26" s="208"/>
      <c r="E26" s="208"/>
      <c r="F26" s="200"/>
      <c r="G26" s="199"/>
      <c r="H26" s="199"/>
      <c r="I26" s="199">
        <f t="shared" si="0"/>
        <v>0</v>
      </c>
      <c r="J26" s="199" t="e">
        <f t="shared" si="1"/>
        <v>#DIV/0!</v>
      </c>
      <c r="K26" s="201">
        <f t="shared" si="2"/>
        <v>4</v>
      </c>
      <c r="L26" s="200"/>
      <c r="M26" s="199"/>
      <c r="N26" s="199"/>
      <c r="O26" s="199">
        <f t="shared" si="3"/>
        <v>0</v>
      </c>
      <c r="P26" s="199" t="e">
        <f t="shared" si="4"/>
        <v>#DIV/0!</v>
      </c>
      <c r="Q26" s="201">
        <f t="shared" si="8"/>
        <v>4</v>
      </c>
      <c r="R26" s="199">
        <f t="shared" si="5"/>
        <v>0</v>
      </c>
      <c r="S26" s="199">
        <f t="shared" si="6"/>
        <v>0</v>
      </c>
      <c r="T26" s="209">
        <f t="shared" si="9"/>
        <v>12</v>
      </c>
    </row>
    <row r="27" spans="1:20">
      <c r="A27">
        <f t="shared" si="7"/>
        <v>19</v>
      </c>
      <c r="B27" s="207"/>
      <c r="C27" s="208"/>
      <c r="D27" s="208"/>
      <c r="E27" s="208"/>
      <c r="F27" s="200"/>
      <c r="G27" s="199"/>
      <c r="H27" s="199"/>
      <c r="I27" s="199">
        <f t="shared" si="0"/>
        <v>0</v>
      </c>
      <c r="J27" s="199" t="e">
        <f t="shared" si="1"/>
        <v>#DIV/0!</v>
      </c>
      <c r="K27" s="201">
        <f t="shared" si="2"/>
        <v>4</v>
      </c>
      <c r="L27" s="200"/>
      <c r="M27" s="199"/>
      <c r="N27" s="199"/>
      <c r="O27" s="199">
        <f t="shared" si="3"/>
        <v>0</v>
      </c>
      <c r="P27" s="199" t="e">
        <f t="shared" si="4"/>
        <v>#DIV/0!</v>
      </c>
      <c r="Q27" s="201">
        <f t="shared" si="8"/>
        <v>4</v>
      </c>
      <c r="R27" s="199">
        <f t="shared" si="5"/>
        <v>0</v>
      </c>
      <c r="S27" s="199">
        <f t="shared" si="6"/>
        <v>0</v>
      </c>
      <c r="T27" s="209">
        <f t="shared" si="9"/>
        <v>12</v>
      </c>
    </row>
    <row r="28" spans="1:20">
      <c r="A28">
        <f t="shared" si="7"/>
        <v>20</v>
      </c>
      <c r="B28" s="207"/>
      <c r="C28" s="208"/>
      <c r="D28" s="208"/>
      <c r="E28" s="208"/>
      <c r="F28" s="200"/>
      <c r="G28" s="199"/>
      <c r="H28" s="199"/>
      <c r="I28" s="199">
        <f t="shared" si="0"/>
        <v>0</v>
      </c>
      <c r="J28" s="199" t="e">
        <f t="shared" si="1"/>
        <v>#DIV/0!</v>
      </c>
      <c r="K28" s="201">
        <f t="shared" si="2"/>
        <v>4</v>
      </c>
      <c r="L28" s="200"/>
      <c r="M28" s="199"/>
      <c r="N28" s="199"/>
      <c r="O28" s="199">
        <f t="shared" si="3"/>
        <v>0</v>
      </c>
      <c r="P28" s="199" t="e">
        <f t="shared" si="4"/>
        <v>#DIV/0!</v>
      </c>
      <c r="Q28" s="201">
        <f t="shared" si="8"/>
        <v>4</v>
      </c>
      <c r="R28" s="199">
        <f t="shared" si="5"/>
        <v>0</v>
      </c>
      <c r="S28" s="199">
        <f t="shared" si="6"/>
        <v>0</v>
      </c>
      <c r="T28" s="209">
        <f t="shared" si="9"/>
        <v>12</v>
      </c>
    </row>
    <row r="29" spans="1:20">
      <c r="A29">
        <f t="shared" si="7"/>
        <v>21</v>
      </c>
      <c r="B29" s="207"/>
      <c r="C29" s="208"/>
      <c r="D29" s="208"/>
      <c r="E29" s="208"/>
      <c r="F29" s="200"/>
      <c r="G29" s="199"/>
      <c r="H29" s="199"/>
      <c r="I29" s="199">
        <f t="shared" si="0"/>
        <v>0</v>
      </c>
      <c r="J29" s="199" t="e">
        <f t="shared" si="1"/>
        <v>#DIV/0!</v>
      </c>
      <c r="K29" s="201">
        <f t="shared" si="2"/>
        <v>4</v>
      </c>
      <c r="L29" s="200"/>
      <c r="M29" s="199"/>
      <c r="N29" s="199"/>
      <c r="O29" s="199">
        <f t="shared" si="3"/>
        <v>0</v>
      </c>
      <c r="P29" s="199" t="e">
        <f t="shared" si="4"/>
        <v>#DIV/0!</v>
      </c>
      <c r="Q29" s="201">
        <f t="shared" si="8"/>
        <v>4</v>
      </c>
      <c r="R29" s="199">
        <f t="shared" si="5"/>
        <v>0</v>
      </c>
      <c r="S29" s="199">
        <f t="shared" si="6"/>
        <v>0</v>
      </c>
      <c r="T29" s="209">
        <f t="shared" si="9"/>
        <v>12</v>
      </c>
    </row>
    <row r="30" spans="1:20">
      <c r="A30">
        <f t="shared" si="7"/>
        <v>22</v>
      </c>
      <c r="B30" s="207"/>
      <c r="C30" s="208"/>
      <c r="D30" s="208"/>
      <c r="E30" s="208"/>
      <c r="F30" s="200"/>
      <c r="G30" s="199"/>
      <c r="H30" s="199"/>
      <c r="I30" s="199">
        <f t="shared" si="0"/>
        <v>0</v>
      </c>
      <c r="J30" s="199" t="e">
        <f t="shared" si="1"/>
        <v>#DIV/0!</v>
      </c>
      <c r="K30" s="201">
        <f t="shared" si="2"/>
        <v>4</v>
      </c>
      <c r="L30" s="200"/>
      <c r="M30" s="199"/>
      <c r="N30" s="199"/>
      <c r="O30" s="199">
        <f t="shared" si="3"/>
        <v>0</v>
      </c>
      <c r="P30" s="199" t="e">
        <f t="shared" si="4"/>
        <v>#DIV/0!</v>
      </c>
      <c r="Q30" s="201">
        <f t="shared" si="8"/>
        <v>4</v>
      </c>
      <c r="R30" s="199">
        <f t="shared" si="5"/>
        <v>0</v>
      </c>
      <c r="S30" s="199">
        <f t="shared" si="6"/>
        <v>0</v>
      </c>
      <c r="T30" s="209">
        <f t="shared" si="9"/>
        <v>12</v>
      </c>
    </row>
    <row r="31" spans="1:20">
      <c r="A31">
        <f t="shared" si="7"/>
        <v>23</v>
      </c>
      <c r="B31" s="207"/>
      <c r="C31" s="208"/>
      <c r="D31" s="208"/>
      <c r="E31" s="208"/>
      <c r="F31" s="200"/>
      <c r="G31" s="199"/>
      <c r="H31" s="199"/>
      <c r="I31" s="199">
        <f t="shared" si="0"/>
        <v>0</v>
      </c>
      <c r="J31" s="199" t="e">
        <f t="shared" si="1"/>
        <v>#DIV/0!</v>
      </c>
      <c r="K31" s="201">
        <f t="shared" si="2"/>
        <v>4</v>
      </c>
      <c r="L31" s="200"/>
      <c r="M31" s="199"/>
      <c r="N31" s="199"/>
      <c r="O31" s="199">
        <f t="shared" si="3"/>
        <v>0</v>
      </c>
      <c r="P31" s="199" t="e">
        <f t="shared" si="4"/>
        <v>#DIV/0!</v>
      </c>
      <c r="Q31" s="201">
        <f t="shared" si="8"/>
        <v>4</v>
      </c>
      <c r="R31" s="199">
        <f t="shared" si="5"/>
        <v>0</v>
      </c>
      <c r="S31" s="199">
        <f t="shared" si="6"/>
        <v>0</v>
      </c>
      <c r="T31" s="209">
        <f t="shared" si="9"/>
        <v>12</v>
      </c>
    </row>
    <row r="32" spans="1:20">
      <c r="A32">
        <f t="shared" si="7"/>
        <v>24</v>
      </c>
      <c r="B32" s="207"/>
      <c r="C32" s="208"/>
      <c r="D32" s="208"/>
      <c r="E32" s="208"/>
      <c r="F32" s="200"/>
      <c r="G32" s="199"/>
      <c r="H32" s="199"/>
      <c r="I32" s="199">
        <f t="shared" si="0"/>
        <v>0</v>
      </c>
      <c r="J32" s="199" t="e">
        <f t="shared" si="1"/>
        <v>#DIV/0!</v>
      </c>
      <c r="K32" s="201">
        <f t="shared" si="2"/>
        <v>4</v>
      </c>
      <c r="L32" s="200"/>
      <c r="M32" s="199"/>
      <c r="N32" s="199"/>
      <c r="O32" s="199">
        <f t="shared" si="3"/>
        <v>0</v>
      </c>
      <c r="P32" s="199" t="e">
        <f t="shared" si="4"/>
        <v>#DIV/0!</v>
      </c>
      <c r="Q32" s="201">
        <f t="shared" si="8"/>
        <v>4</v>
      </c>
      <c r="R32" s="199">
        <f t="shared" si="5"/>
        <v>0</v>
      </c>
      <c r="S32" s="199">
        <f t="shared" si="6"/>
        <v>0</v>
      </c>
      <c r="T32" s="209">
        <f t="shared" si="9"/>
        <v>12</v>
      </c>
    </row>
    <row r="33" spans="1:20">
      <c r="A33">
        <f t="shared" si="7"/>
        <v>25</v>
      </c>
      <c r="B33" s="207"/>
      <c r="C33" s="208"/>
      <c r="D33" s="208"/>
      <c r="E33" s="208"/>
      <c r="F33" s="200"/>
      <c r="G33" s="199"/>
      <c r="H33" s="199"/>
      <c r="I33" s="199">
        <f t="shared" si="0"/>
        <v>0</v>
      </c>
      <c r="J33" s="199" t="e">
        <f t="shared" si="1"/>
        <v>#DIV/0!</v>
      </c>
      <c r="K33" s="201">
        <f t="shared" si="2"/>
        <v>4</v>
      </c>
      <c r="L33" s="200"/>
      <c r="M33" s="199"/>
      <c r="N33" s="199"/>
      <c r="O33" s="199">
        <f t="shared" si="3"/>
        <v>0</v>
      </c>
      <c r="P33" s="199" t="e">
        <f t="shared" si="4"/>
        <v>#DIV/0!</v>
      </c>
      <c r="Q33" s="201">
        <f t="shared" si="8"/>
        <v>4</v>
      </c>
      <c r="R33" s="199">
        <f t="shared" si="5"/>
        <v>0</v>
      </c>
      <c r="S33" s="199">
        <f t="shared" si="6"/>
        <v>0</v>
      </c>
      <c r="T33" s="209">
        <f t="shared" si="9"/>
        <v>12</v>
      </c>
    </row>
    <row r="34" spans="1:20">
      <c r="A34">
        <f t="shared" si="7"/>
        <v>26</v>
      </c>
      <c r="B34" s="207"/>
      <c r="C34" s="208"/>
      <c r="D34" s="208"/>
      <c r="E34" s="208"/>
      <c r="F34" s="200"/>
      <c r="G34" s="199"/>
      <c r="H34" s="199"/>
      <c r="I34" s="199">
        <f t="shared" si="0"/>
        <v>0</v>
      </c>
      <c r="J34" s="199" t="e">
        <f t="shared" si="1"/>
        <v>#DIV/0!</v>
      </c>
      <c r="K34" s="201">
        <f t="shared" si="2"/>
        <v>4</v>
      </c>
      <c r="L34" s="200"/>
      <c r="M34" s="199"/>
      <c r="N34" s="199"/>
      <c r="O34" s="199">
        <f t="shared" si="3"/>
        <v>0</v>
      </c>
      <c r="P34" s="199" t="e">
        <f t="shared" si="4"/>
        <v>#DIV/0!</v>
      </c>
      <c r="Q34" s="201">
        <f t="shared" si="8"/>
        <v>4</v>
      </c>
      <c r="R34" s="199">
        <f t="shared" si="5"/>
        <v>0</v>
      </c>
      <c r="S34" s="199">
        <f t="shared" si="6"/>
        <v>0</v>
      </c>
      <c r="T34" s="209">
        <f t="shared" si="9"/>
        <v>12</v>
      </c>
    </row>
    <row r="35" spans="1:20">
      <c r="A35">
        <f t="shared" si="7"/>
        <v>27</v>
      </c>
      <c r="B35" s="207"/>
      <c r="C35" s="208"/>
      <c r="D35" s="208"/>
      <c r="E35" s="208"/>
      <c r="F35" s="200"/>
      <c r="G35" s="199"/>
      <c r="H35" s="199"/>
      <c r="I35" s="199">
        <f t="shared" si="0"/>
        <v>0</v>
      </c>
      <c r="J35" s="199" t="e">
        <f t="shared" si="1"/>
        <v>#DIV/0!</v>
      </c>
      <c r="K35" s="201">
        <f t="shared" si="2"/>
        <v>4</v>
      </c>
      <c r="L35" s="200"/>
      <c r="M35" s="199"/>
      <c r="N35" s="199"/>
      <c r="O35" s="199">
        <f t="shared" si="3"/>
        <v>0</v>
      </c>
      <c r="P35" s="199" t="e">
        <f t="shared" si="4"/>
        <v>#DIV/0!</v>
      </c>
      <c r="Q35" s="201">
        <f t="shared" si="8"/>
        <v>4</v>
      </c>
      <c r="R35" s="199">
        <f t="shared" si="5"/>
        <v>0</v>
      </c>
      <c r="S35" s="199">
        <f t="shared" si="6"/>
        <v>0</v>
      </c>
      <c r="T35" s="209">
        <f t="shared" si="9"/>
        <v>12</v>
      </c>
    </row>
    <row r="36" spans="1:20">
      <c r="A36">
        <f t="shared" si="7"/>
        <v>28</v>
      </c>
      <c r="B36" s="207"/>
      <c r="C36" s="208"/>
      <c r="D36" s="208"/>
      <c r="E36" s="208"/>
      <c r="F36" s="200"/>
      <c r="G36" s="199"/>
      <c r="H36" s="199"/>
      <c r="I36" s="199">
        <f t="shared" si="0"/>
        <v>0</v>
      </c>
      <c r="J36" s="199" t="e">
        <f t="shared" si="1"/>
        <v>#DIV/0!</v>
      </c>
      <c r="K36" s="201">
        <f t="shared" si="2"/>
        <v>4</v>
      </c>
      <c r="L36" s="200"/>
      <c r="M36" s="199"/>
      <c r="N36" s="199"/>
      <c r="O36" s="199">
        <f t="shared" si="3"/>
        <v>0</v>
      </c>
      <c r="P36" s="199" t="e">
        <f t="shared" si="4"/>
        <v>#DIV/0!</v>
      </c>
      <c r="Q36" s="201">
        <f t="shared" si="8"/>
        <v>4</v>
      </c>
      <c r="R36" s="199">
        <f t="shared" si="5"/>
        <v>0</v>
      </c>
      <c r="S36" s="199">
        <f t="shared" si="6"/>
        <v>0</v>
      </c>
      <c r="T36" s="209">
        <f t="shared" si="9"/>
        <v>12</v>
      </c>
    </row>
    <row r="37" spans="1:20">
      <c r="A37">
        <f t="shared" si="7"/>
        <v>29</v>
      </c>
      <c r="B37" s="207"/>
      <c r="C37" s="208"/>
      <c r="D37" s="208"/>
      <c r="E37" s="208"/>
      <c r="F37" s="200"/>
      <c r="G37" s="199"/>
      <c r="H37" s="199"/>
      <c r="I37" s="199">
        <f t="shared" si="0"/>
        <v>0</v>
      </c>
      <c r="J37" s="199" t="e">
        <f t="shared" si="1"/>
        <v>#DIV/0!</v>
      </c>
      <c r="K37" s="201">
        <f t="shared" si="2"/>
        <v>4</v>
      </c>
      <c r="L37" s="200"/>
      <c r="M37" s="199"/>
      <c r="N37" s="199"/>
      <c r="O37" s="199">
        <f t="shared" si="3"/>
        <v>0</v>
      </c>
      <c r="P37" s="199" t="e">
        <f t="shared" si="4"/>
        <v>#DIV/0!</v>
      </c>
      <c r="Q37" s="201">
        <f t="shared" si="8"/>
        <v>4</v>
      </c>
      <c r="R37" s="199">
        <f t="shared" si="5"/>
        <v>0</v>
      </c>
      <c r="S37" s="199">
        <f t="shared" si="6"/>
        <v>0</v>
      </c>
      <c r="T37" s="209">
        <f t="shared" si="9"/>
        <v>12</v>
      </c>
    </row>
    <row r="38" spans="1:20" ht="16" thickBot="1">
      <c r="A38">
        <f t="shared" si="7"/>
        <v>30</v>
      </c>
      <c r="B38" s="210"/>
      <c r="C38" s="211"/>
      <c r="D38" s="211"/>
      <c r="E38" s="211"/>
      <c r="F38" s="202"/>
      <c r="G38" s="203"/>
      <c r="H38" s="203"/>
      <c r="I38" s="203">
        <f t="shared" si="0"/>
        <v>0</v>
      </c>
      <c r="J38" s="203" t="e">
        <f t="shared" si="1"/>
        <v>#DIV/0!</v>
      </c>
      <c r="K38" s="204">
        <f t="shared" si="2"/>
        <v>4</v>
      </c>
      <c r="L38" s="202"/>
      <c r="M38" s="203"/>
      <c r="N38" s="203"/>
      <c r="O38" s="203">
        <f t="shared" si="3"/>
        <v>0</v>
      </c>
      <c r="P38" s="203" t="e">
        <f t="shared" si="4"/>
        <v>#DIV/0!</v>
      </c>
      <c r="Q38" s="204">
        <f t="shared" si="8"/>
        <v>4</v>
      </c>
      <c r="R38" s="203">
        <f t="shared" si="5"/>
        <v>0</v>
      </c>
      <c r="S38" s="203">
        <f t="shared" si="6"/>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138.19999999999999</v>
      </c>
      <c r="G41" s="182">
        <f>F41/I41</f>
        <v>39.48571428571428</v>
      </c>
      <c r="H41" s="199">
        <f>G41*1.5</f>
        <v>59.228571428571421</v>
      </c>
      <c r="I41" s="182">
        <v>3.5</v>
      </c>
      <c r="J41" s="182">
        <v>34.01</v>
      </c>
      <c r="K41" s="183"/>
      <c r="L41" s="185">
        <v>155.80000000000001</v>
      </c>
      <c r="M41" s="182">
        <f>L41/O41</f>
        <v>44.51428571428572</v>
      </c>
      <c r="N41" s="199">
        <f>M41*1.5</f>
        <v>66.771428571428572</v>
      </c>
      <c r="O41" s="182">
        <v>3.5</v>
      </c>
      <c r="P41" s="182">
        <v>32.880000000000003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739</v>
      </c>
      <c r="C44" s="208" t="s">
        <v>295</v>
      </c>
      <c r="D44" s="208" t="s">
        <v>69</v>
      </c>
      <c r="E44" s="208" t="s">
        <v>272</v>
      </c>
      <c r="F44" s="200">
        <v>5</v>
      </c>
      <c r="G44" s="199">
        <v>5</v>
      </c>
      <c r="H44" s="199">
        <v>36.39</v>
      </c>
      <c r="I44" s="199">
        <f>IF(H44&lt;=$H$41,IF(H44&lt;$G$41,F44+G44,F44+G44+(H44-$G$41)),50)</f>
        <v>10</v>
      </c>
      <c r="J44" s="199">
        <f>$F$41/H44</f>
        <v>3.7977466336905739</v>
      </c>
      <c r="K44" s="201">
        <f>IF(I44=0,IF(H44=$J$41,6,4),0)</f>
        <v>0</v>
      </c>
      <c r="L44" s="200">
        <v>0</v>
      </c>
      <c r="M44" s="199">
        <v>0</v>
      </c>
      <c r="N44" s="199">
        <v>34.54</v>
      </c>
      <c r="O44" s="199">
        <f>IF(N44&lt;=$N$41,IF(N44&lt;$M$41,L44+M44,L44+M44+(N44-$M$41)),50)</f>
        <v>0</v>
      </c>
      <c r="P44" s="199">
        <f>$L$41/N44</f>
        <v>4.5107122177185879</v>
      </c>
      <c r="Q44" s="201">
        <f>IF(O44=0,IF(N44=$P$41,6,4),0)</f>
        <v>4</v>
      </c>
      <c r="R44" s="199">
        <f>O44+I44</f>
        <v>10</v>
      </c>
      <c r="S44" s="199">
        <f>N44+H44</f>
        <v>70.930000000000007</v>
      </c>
      <c r="T44" s="209">
        <f>IF((O44+I44)=0,4+K44+Q44,K44+Q44)+4</f>
        <v>8</v>
      </c>
    </row>
    <row r="45" spans="1:20">
      <c r="A45">
        <f>A44+1</f>
        <v>2</v>
      </c>
      <c r="B45" s="207">
        <v>698</v>
      </c>
      <c r="C45" s="208" t="s">
        <v>320</v>
      </c>
      <c r="D45" s="208" t="s">
        <v>68</v>
      </c>
      <c r="E45" s="208" t="s">
        <v>272</v>
      </c>
      <c r="F45" s="200">
        <v>0</v>
      </c>
      <c r="G45" s="199">
        <v>0</v>
      </c>
      <c r="H45" s="199">
        <v>34.01</v>
      </c>
      <c r="I45" s="199">
        <f t="shared" ref="I45:I73" si="10">IF(H45&lt;=$H$41,IF(H45&lt;$G$41,F45+G45,F45+G45+(H45-$G$41)),50)</f>
        <v>0</v>
      </c>
      <c r="J45" s="199">
        <f t="shared" ref="J45:J73" si="11">$F$41/H45</f>
        <v>4.0635107321376065</v>
      </c>
      <c r="K45" s="201">
        <f t="shared" ref="K45:K73" si="12">IF(I45=0,IF(H45=$J$41,6,4),0)</f>
        <v>6</v>
      </c>
      <c r="L45" s="200">
        <v>5</v>
      </c>
      <c r="M45" s="199">
        <v>5</v>
      </c>
      <c r="N45" s="199">
        <v>41.86</v>
      </c>
      <c r="O45" s="199">
        <f>IF(N45&lt;=$N$41,IF(N45&lt;$M$41,L45+M45,L45+M45+(N45-$M$41)),50)</f>
        <v>10</v>
      </c>
      <c r="P45" s="199">
        <f t="shared" ref="P45:P73" si="13">$L$41/N45</f>
        <v>3.7219302436693744</v>
      </c>
      <c r="Q45" s="201">
        <f t="shared" ref="Q45:Q73" si="14">IF(O45=0,IF(N45=$P$41,6,4),0)</f>
        <v>0</v>
      </c>
      <c r="R45" s="199">
        <f t="shared" ref="R45:R73" si="15">O45+I45</f>
        <v>10</v>
      </c>
      <c r="S45" s="199">
        <f t="shared" ref="S45:S73" si="16">N45+H45</f>
        <v>75.87</v>
      </c>
      <c r="T45" s="209">
        <f>IF((O45+I45)=0,4+K45+Q45,K45+Q45)+2</f>
        <v>8</v>
      </c>
    </row>
    <row r="46" spans="1:20">
      <c r="A46">
        <f t="shared" ref="A46:A60" si="17">A45+1</f>
        <v>3</v>
      </c>
      <c r="B46" s="207">
        <v>625</v>
      </c>
      <c r="C46" s="208" t="s">
        <v>424</v>
      </c>
      <c r="D46" s="208" t="s">
        <v>425</v>
      </c>
      <c r="E46" s="208" t="s">
        <v>272</v>
      </c>
      <c r="F46" s="200">
        <v>5</v>
      </c>
      <c r="G46" s="199">
        <v>0</v>
      </c>
      <c r="H46" s="199">
        <v>27.78</v>
      </c>
      <c r="I46" s="199">
        <f t="shared" si="10"/>
        <v>5</v>
      </c>
      <c r="J46" s="199">
        <f t="shared" si="11"/>
        <v>4.9748020158387325</v>
      </c>
      <c r="K46" s="201">
        <f>IF(I46=0,IF(H46=$J$41,6,4),0)</f>
        <v>0</v>
      </c>
      <c r="L46" s="200">
        <v>15</v>
      </c>
      <c r="M46" s="199">
        <v>0</v>
      </c>
      <c r="N46" s="199">
        <v>30.46</v>
      </c>
      <c r="O46" s="199">
        <f t="shared" ref="O46:O73" si="18">IF(N46&lt;=$N$41,IF(N46&lt;$M$41,L46+M46,L46+M46+(N46-$M$41)),50)</f>
        <v>15</v>
      </c>
      <c r="P46" s="199">
        <f>$L$41/N46</f>
        <v>5.1149047931713723</v>
      </c>
      <c r="Q46" s="201">
        <f t="shared" si="14"/>
        <v>0</v>
      </c>
      <c r="R46" s="199">
        <f t="shared" si="15"/>
        <v>20</v>
      </c>
      <c r="S46" s="199">
        <f t="shared" si="16"/>
        <v>58.24</v>
      </c>
      <c r="T46" s="209">
        <f>IF((O46+I46)=0,4+K46+Q46,K46+Q46)+1</f>
        <v>1</v>
      </c>
    </row>
    <row r="47" spans="1:20">
      <c r="A47">
        <f t="shared" si="17"/>
        <v>4</v>
      </c>
      <c r="B47" s="207">
        <v>418</v>
      </c>
      <c r="C47" s="321" t="s">
        <v>426</v>
      </c>
      <c r="D47" s="321" t="s">
        <v>69</v>
      </c>
      <c r="E47" s="321" t="s">
        <v>272</v>
      </c>
      <c r="F47" s="200">
        <v>5</v>
      </c>
      <c r="G47" s="199">
        <v>5</v>
      </c>
      <c r="H47" s="199">
        <v>29.85</v>
      </c>
      <c r="I47" s="199">
        <f t="shared" si="10"/>
        <v>10</v>
      </c>
      <c r="J47" s="199">
        <f>$F$41/H47</f>
        <v>4.6298157453936346</v>
      </c>
      <c r="K47" s="201">
        <f t="shared" si="12"/>
        <v>0</v>
      </c>
      <c r="L47" s="200">
        <v>10</v>
      </c>
      <c r="M47" s="199">
        <v>0</v>
      </c>
      <c r="N47" s="199">
        <v>34.07</v>
      </c>
      <c r="O47" s="199">
        <f t="shared" si="18"/>
        <v>10</v>
      </c>
      <c r="P47" s="199">
        <f>$L$41/N47</f>
        <v>4.5729380686821255</v>
      </c>
      <c r="Q47" s="201">
        <f>IF(O47=0,IF(N47=$P$41,6,4),0)</f>
        <v>0</v>
      </c>
      <c r="R47" s="199">
        <f t="shared" si="15"/>
        <v>20</v>
      </c>
      <c r="S47" s="199">
        <f t="shared" si="16"/>
        <v>63.92</v>
      </c>
      <c r="T47" s="209">
        <f>IF((O47+I47)=0,4+K47+Q47,K47+Q47)</f>
        <v>0</v>
      </c>
    </row>
    <row r="48" spans="1:20">
      <c r="A48">
        <f t="shared" si="17"/>
        <v>5</v>
      </c>
      <c r="B48" s="207">
        <v>664</v>
      </c>
      <c r="C48" s="321" t="s">
        <v>313</v>
      </c>
      <c r="D48" s="321" t="s">
        <v>112</v>
      </c>
      <c r="E48" s="321" t="s">
        <v>275</v>
      </c>
      <c r="F48" s="200">
        <v>0</v>
      </c>
      <c r="G48" s="199">
        <v>10</v>
      </c>
      <c r="H48" s="199">
        <v>31.24</v>
      </c>
      <c r="I48" s="199">
        <f t="shared" si="10"/>
        <v>10</v>
      </c>
      <c r="J48" s="199">
        <f t="shared" si="11"/>
        <v>4.4238156209987194</v>
      </c>
      <c r="K48" s="201">
        <f t="shared" si="12"/>
        <v>0</v>
      </c>
      <c r="L48" s="200">
        <v>5</v>
      </c>
      <c r="M48" s="199">
        <v>5</v>
      </c>
      <c r="N48" s="199">
        <v>44.04</v>
      </c>
      <c r="O48" s="199">
        <f t="shared" si="18"/>
        <v>10</v>
      </c>
      <c r="P48" s="199">
        <f t="shared" si="13"/>
        <v>3.5376930063578569</v>
      </c>
      <c r="Q48" s="201">
        <f t="shared" si="14"/>
        <v>0</v>
      </c>
      <c r="R48" s="199">
        <f t="shared" si="15"/>
        <v>20</v>
      </c>
      <c r="S48" s="199">
        <f t="shared" si="16"/>
        <v>75.28</v>
      </c>
      <c r="T48" s="209">
        <f t="shared" ref="T48:T73" si="19">IF((O48+I48)=0,4+K48+Q48,K48+Q48)</f>
        <v>0</v>
      </c>
    </row>
    <row r="49" spans="1:20">
      <c r="A49">
        <f t="shared" si="17"/>
        <v>6</v>
      </c>
      <c r="B49" s="207">
        <v>672</v>
      </c>
      <c r="C49" s="321" t="s">
        <v>371</v>
      </c>
      <c r="D49" s="321" t="s">
        <v>427</v>
      </c>
      <c r="E49" s="332">
        <v>55</v>
      </c>
      <c r="F49" s="200">
        <v>5</v>
      </c>
      <c r="G49" s="199">
        <v>5</v>
      </c>
      <c r="H49" s="199">
        <v>46.23</v>
      </c>
      <c r="I49" s="199">
        <f t="shared" si="10"/>
        <v>16.744285714285716</v>
      </c>
      <c r="J49" s="199">
        <f t="shared" si="11"/>
        <v>2.9894008219770711</v>
      </c>
      <c r="K49" s="201">
        <f t="shared" si="12"/>
        <v>0</v>
      </c>
      <c r="L49" s="200">
        <v>0</v>
      </c>
      <c r="M49" s="199">
        <v>5</v>
      </c>
      <c r="N49" s="199">
        <v>43.68</v>
      </c>
      <c r="O49" s="199">
        <f t="shared" si="18"/>
        <v>5</v>
      </c>
      <c r="P49" s="199">
        <f t="shared" si="13"/>
        <v>3.5668498168498171</v>
      </c>
      <c r="Q49" s="201">
        <f t="shared" si="14"/>
        <v>0</v>
      </c>
      <c r="R49" s="199">
        <f t="shared" si="15"/>
        <v>21.744285714285716</v>
      </c>
      <c r="S49" s="199">
        <f t="shared" si="16"/>
        <v>89.91</v>
      </c>
      <c r="T49" s="209">
        <f t="shared" si="19"/>
        <v>0</v>
      </c>
    </row>
    <row r="50" spans="1:20">
      <c r="A50">
        <f t="shared" si="17"/>
        <v>7</v>
      </c>
      <c r="B50" s="207">
        <v>616</v>
      </c>
      <c r="C50" s="321" t="s">
        <v>302</v>
      </c>
      <c r="D50" s="321" t="s">
        <v>303</v>
      </c>
      <c r="E50" s="321" t="s">
        <v>272</v>
      </c>
      <c r="F50" s="200">
        <v>10</v>
      </c>
      <c r="G50" s="199">
        <v>5</v>
      </c>
      <c r="H50" s="199">
        <v>30.09</v>
      </c>
      <c r="I50" s="199">
        <f t="shared" si="10"/>
        <v>15</v>
      </c>
      <c r="J50" s="199">
        <f t="shared" si="11"/>
        <v>4.5928880026586905</v>
      </c>
      <c r="K50" s="201">
        <f t="shared" si="12"/>
        <v>0</v>
      </c>
      <c r="L50" s="200">
        <v>5</v>
      </c>
      <c r="M50" s="199">
        <v>5</v>
      </c>
      <c r="N50" s="199">
        <v>34.83</v>
      </c>
      <c r="O50" s="199">
        <f t="shared" si="18"/>
        <v>10</v>
      </c>
      <c r="P50" s="199">
        <f t="shared" si="13"/>
        <v>4.4731553258685048</v>
      </c>
      <c r="Q50" s="201">
        <f t="shared" si="14"/>
        <v>0</v>
      </c>
      <c r="R50" s="199">
        <f t="shared" si="15"/>
        <v>25</v>
      </c>
      <c r="S50" s="199">
        <f t="shared" si="16"/>
        <v>64.92</v>
      </c>
      <c r="T50" s="209">
        <f t="shared" si="19"/>
        <v>0</v>
      </c>
    </row>
    <row r="51" spans="1:20">
      <c r="A51">
        <f t="shared" si="17"/>
        <v>8</v>
      </c>
      <c r="B51" s="207">
        <v>620</v>
      </c>
      <c r="C51" s="321" t="s">
        <v>317</v>
      </c>
      <c r="D51" s="321" t="s">
        <v>98</v>
      </c>
      <c r="E51" s="321" t="s">
        <v>272</v>
      </c>
      <c r="F51" s="200">
        <v>20</v>
      </c>
      <c r="G51" s="199">
        <v>10</v>
      </c>
      <c r="H51" s="199">
        <v>32.24</v>
      </c>
      <c r="I51" s="199">
        <f t="shared" si="10"/>
        <v>30</v>
      </c>
      <c r="J51" s="199">
        <f t="shared" si="11"/>
        <v>4.2866004962779147</v>
      </c>
      <c r="K51" s="201">
        <f t="shared" si="12"/>
        <v>0</v>
      </c>
      <c r="L51" s="200">
        <v>15</v>
      </c>
      <c r="M51" s="199">
        <v>0</v>
      </c>
      <c r="N51" s="199">
        <v>32.25</v>
      </c>
      <c r="O51" s="199">
        <f t="shared" si="18"/>
        <v>15</v>
      </c>
      <c r="P51" s="199">
        <f t="shared" si="13"/>
        <v>4.8310077519379853</v>
      </c>
      <c r="Q51" s="201">
        <f t="shared" si="14"/>
        <v>0</v>
      </c>
      <c r="R51" s="199">
        <f t="shared" si="15"/>
        <v>45</v>
      </c>
      <c r="S51" s="199">
        <f t="shared" si="16"/>
        <v>64.490000000000009</v>
      </c>
      <c r="T51" s="209">
        <f t="shared" si="19"/>
        <v>0</v>
      </c>
    </row>
    <row r="52" spans="1:20">
      <c r="A52">
        <f t="shared" si="17"/>
        <v>9</v>
      </c>
      <c r="B52" s="207">
        <v>534</v>
      </c>
      <c r="C52" s="321" t="s">
        <v>309</v>
      </c>
      <c r="D52" s="321" t="s">
        <v>68</v>
      </c>
      <c r="E52" s="321" t="s">
        <v>272</v>
      </c>
      <c r="F52" s="200">
        <v>50</v>
      </c>
      <c r="G52" s="199"/>
      <c r="H52" s="199"/>
      <c r="I52" s="199">
        <f t="shared" si="10"/>
        <v>50</v>
      </c>
      <c r="J52" s="199" t="e">
        <f t="shared" si="11"/>
        <v>#DIV/0!</v>
      </c>
      <c r="K52" s="201">
        <f t="shared" si="12"/>
        <v>0</v>
      </c>
      <c r="L52" s="200">
        <v>0</v>
      </c>
      <c r="M52" s="199">
        <v>0</v>
      </c>
      <c r="N52" s="199">
        <v>32.880000000000003</v>
      </c>
      <c r="O52" s="199">
        <f t="shared" si="18"/>
        <v>0</v>
      </c>
      <c r="P52" s="199">
        <f t="shared" si="13"/>
        <v>4.7384428223844282</v>
      </c>
      <c r="Q52" s="201">
        <f t="shared" si="14"/>
        <v>6</v>
      </c>
      <c r="R52" s="199">
        <f t="shared" si="15"/>
        <v>50</v>
      </c>
      <c r="S52" s="199">
        <f t="shared" si="16"/>
        <v>32.880000000000003</v>
      </c>
      <c r="T52" s="209">
        <f t="shared" si="19"/>
        <v>6</v>
      </c>
    </row>
    <row r="53" spans="1:20">
      <c r="A53">
        <f t="shared" si="17"/>
        <v>10</v>
      </c>
      <c r="B53" s="207">
        <v>719</v>
      </c>
      <c r="C53" s="321" t="s">
        <v>314</v>
      </c>
      <c r="D53" s="321" t="s">
        <v>112</v>
      </c>
      <c r="E53" s="321" t="s">
        <v>272</v>
      </c>
      <c r="F53" s="200">
        <v>5</v>
      </c>
      <c r="G53" s="199">
        <v>5</v>
      </c>
      <c r="H53" s="199">
        <v>26.68</v>
      </c>
      <c r="I53" s="199">
        <f t="shared" si="10"/>
        <v>10</v>
      </c>
      <c r="J53" s="199">
        <f t="shared" si="11"/>
        <v>5.1799100449775111</v>
      </c>
      <c r="K53" s="201">
        <f t="shared" si="12"/>
        <v>0</v>
      </c>
      <c r="L53" s="200">
        <v>50</v>
      </c>
      <c r="M53" s="199"/>
      <c r="N53" s="199"/>
      <c r="O53" s="199">
        <f t="shared" si="18"/>
        <v>50</v>
      </c>
      <c r="P53" s="199" t="e">
        <f t="shared" si="13"/>
        <v>#DIV/0!</v>
      </c>
      <c r="Q53" s="201">
        <f t="shared" si="14"/>
        <v>0</v>
      </c>
      <c r="R53" s="199">
        <f t="shared" si="15"/>
        <v>60</v>
      </c>
      <c r="S53" s="199">
        <f t="shared" si="16"/>
        <v>26.68</v>
      </c>
      <c r="T53" s="209">
        <f t="shared" si="19"/>
        <v>0</v>
      </c>
    </row>
    <row r="54" spans="1:20">
      <c r="A54">
        <f t="shared" si="17"/>
        <v>11</v>
      </c>
      <c r="B54" s="207">
        <v>680</v>
      </c>
      <c r="C54" s="321" t="s">
        <v>311</v>
      </c>
      <c r="D54" s="321" t="s">
        <v>312</v>
      </c>
      <c r="E54" s="321" t="s">
        <v>272</v>
      </c>
      <c r="F54" s="200">
        <v>50</v>
      </c>
      <c r="G54" s="199"/>
      <c r="H54" s="199"/>
      <c r="I54" s="199">
        <f t="shared" si="10"/>
        <v>50</v>
      </c>
      <c r="J54" s="199" t="e">
        <f t="shared" si="11"/>
        <v>#DIV/0!</v>
      </c>
      <c r="K54" s="201">
        <f t="shared" si="12"/>
        <v>0</v>
      </c>
      <c r="L54" s="200">
        <v>10</v>
      </c>
      <c r="M54" s="199"/>
      <c r="N54" s="199">
        <v>36.9</v>
      </c>
      <c r="O54" s="199">
        <f t="shared" si="18"/>
        <v>10</v>
      </c>
      <c r="P54" s="199">
        <f t="shared" si="13"/>
        <v>4.2222222222222223</v>
      </c>
      <c r="Q54" s="201">
        <f t="shared" si="14"/>
        <v>0</v>
      </c>
      <c r="R54" s="199">
        <f t="shared" si="15"/>
        <v>60</v>
      </c>
      <c r="S54" s="199">
        <f t="shared" si="16"/>
        <v>36.9</v>
      </c>
      <c r="T54" s="209">
        <f t="shared" si="19"/>
        <v>0</v>
      </c>
    </row>
    <row r="55" spans="1:20">
      <c r="A55">
        <f t="shared" si="17"/>
        <v>12</v>
      </c>
      <c r="B55" s="207">
        <v>720</v>
      </c>
      <c r="C55" s="321" t="s">
        <v>300</v>
      </c>
      <c r="D55" s="321" t="s">
        <v>366</v>
      </c>
      <c r="E55" s="321" t="s">
        <v>272</v>
      </c>
      <c r="F55" s="200">
        <v>5</v>
      </c>
      <c r="G55" s="199">
        <v>10</v>
      </c>
      <c r="H55" s="199">
        <v>35.450000000000003</v>
      </c>
      <c r="I55" s="199">
        <f t="shared" si="10"/>
        <v>15</v>
      </c>
      <c r="J55" s="199">
        <f t="shared" si="11"/>
        <v>3.8984485190409019</v>
      </c>
      <c r="K55" s="201">
        <f t="shared" si="12"/>
        <v>0</v>
      </c>
      <c r="L55" s="200">
        <v>50</v>
      </c>
      <c r="M55" s="199"/>
      <c r="N55" s="199"/>
      <c r="O55" s="199">
        <f t="shared" si="18"/>
        <v>50</v>
      </c>
      <c r="P55" s="199" t="e">
        <f t="shared" si="13"/>
        <v>#DIV/0!</v>
      </c>
      <c r="Q55" s="201">
        <f t="shared" si="14"/>
        <v>0</v>
      </c>
      <c r="R55" s="199">
        <f t="shared" si="15"/>
        <v>65</v>
      </c>
      <c r="S55" s="199">
        <f t="shared" si="16"/>
        <v>35.450000000000003</v>
      </c>
      <c r="T55" s="209">
        <f t="shared" si="19"/>
        <v>0</v>
      </c>
    </row>
    <row r="56" spans="1:20">
      <c r="A56">
        <f t="shared" si="17"/>
        <v>13</v>
      </c>
      <c r="B56" s="207">
        <v>470</v>
      </c>
      <c r="C56" s="321" t="s">
        <v>304</v>
      </c>
      <c r="D56" s="321" t="s">
        <v>428</v>
      </c>
      <c r="E56" s="321" t="s">
        <v>272</v>
      </c>
      <c r="F56" s="200">
        <v>50</v>
      </c>
      <c r="G56" s="199"/>
      <c r="H56" s="199"/>
      <c r="I56" s="199">
        <f t="shared" si="10"/>
        <v>50</v>
      </c>
      <c r="J56" s="199" t="e">
        <f t="shared" si="11"/>
        <v>#DIV/0!</v>
      </c>
      <c r="K56" s="201">
        <f t="shared" si="12"/>
        <v>0</v>
      </c>
      <c r="L56" s="200">
        <v>10</v>
      </c>
      <c r="M56" s="199">
        <v>5</v>
      </c>
      <c r="N56" s="199">
        <v>35.01</v>
      </c>
      <c r="O56" s="199">
        <f t="shared" si="18"/>
        <v>15</v>
      </c>
      <c r="P56" s="199">
        <f t="shared" si="13"/>
        <v>4.4501570979720082</v>
      </c>
      <c r="Q56" s="201">
        <f t="shared" si="14"/>
        <v>0</v>
      </c>
      <c r="R56" s="199">
        <f t="shared" si="15"/>
        <v>65</v>
      </c>
      <c r="S56" s="199">
        <f t="shared" si="16"/>
        <v>35.01</v>
      </c>
      <c r="T56" s="209">
        <f t="shared" si="19"/>
        <v>0</v>
      </c>
    </row>
    <row r="57" spans="1:20">
      <c r="A57">
        <f t="shared" si="17"/>
        <v>14</v>
      </c>
      <c r="B57" s="207">
        <v>580</v>
      </c>
      <c r="C57" s="321" t="s">
        <v>377</v>
      </c>
      <c r="D57" s="321" t="s">
        <v>44</v>
      </c>
      <c r="E57" s="321" t="s">
        <v>272</v>
      </c>
      <c r="F57" s="200">
        <v>50</v>
      </c>
      <c r="G57" s="199"/>
      <c r="H57" s="199"/>
      <c r="I57" s="199">
        <f>IF(H57&lt;=$H$41,IF(H57&lt;$G$41,F57+G57,F57+G57+(H57-$G$41)),50)</f>
        <v>50</v>
      </c>
      <c r="J57" s="199" t="e">
        <f t="shared" si="11"/>
        <v>#DIV/0!</v>
      </c>
      <c r="K57" s="201">
        <f t="shared" si="12"/>
        <v>0</v>
      </c>
      <c r="L57" s="200">
        <v>20</v>
      </c>
      <c r="M57" s="199">
        <v>0</v>
      </c>
      <c r="N57" s="199">
        <v>36.799999999999997</v>
      </c>
      <c r="O57" s="199">
        <f t="shared" si="18"/>
        <v>20</v>
      </c>
      <c r="P57" s="199">
        <f t="shared" si="13"/>
        <v>4.233695652173914</v>
      </c>
      <c r="Q57" s="201">
        <f t="shared" si="14"/>
        <v>0</v>
      </c>
      <c r="R57" s="199">
        <f t="shared" si="15"/>
        <v>70</v>
      </c>
      <c r="S57" s="199">
        <f t="shared" si="16"/>
        <v>36.799999999999997</v>
      </c>
      <c r="T57" s="209">
        <f t="shared" si="19"/>
        <v>0</v>
      </c>
    </row>
    <row r="58" spans="1:20">
      <c r="A58">
        <f t="shared" si="17"/>
        <v>15</v>
      </c>
      <c r="B58" s="207">
        <v>469</v>
      </c>
      <c r="C58" s="321" t="s">
        <v>429</v>
      </c>
      <c r="D58" s="321" t="s">
        <v>271</v>
      </c>
      <c r="E58" s="321" t="s">
        <v>272</v>
      </c>
      <c r="F58" s="200">
        <v>20</v>
      </c>
      <c r="G58" s="199">
        <v>0</v>
      </c>
      <c r="H58" s="199">
        <v>43.75</v>
      </c>
      <c r="I58" s="199">
        <f t="shared" si="10"/>
        <v>24.26428571428572</v>
      </c>
      <c r="J58" s="199">
        <f t="shared" si="11"/>
        <v>3.1588571428571428</v>
      </c>
      <c r="K58" s="201">
        <f t="shared" si="12"/>
        <v>0</v>
      </c>
      <c r="L58" s="200">
        <v>50</v>
      </c>
      <c r="M58" s="199"/>
      <c r="N58" s="199"/>
      <c r="O58" s="199">
        <f t="shared" si="18"/>
        <v>50</v>
      </c>
      <c r="P58" s="199" t="e">
        <f t="shared" si="13"/>
        <v>#DIV/0!</v>
      </c>
      <c r="Q58" s="201">
        <f t="shared" si="14"/>
        <v>0</v>
      </c>
      <c r="R58" s="199">
        <f t="shared" si="15"/>
        <v>74.26428571428572</v>
      </c>
      <c r="S58" s="199">
        <f t="shared" si="16"/>
        <v>43.75</v>
      </c>
      <c r="T58" s="209">
        <f t="shared" si="19"/>
        <v>0</v>
      </c>
    </row>
    <row r="59" spans="1:20">
      <c r="A59">
        <f t="shared" si="17"/>
        <v>16</v>
      </c>
      <c r="B59" s="207">
        <v>514</v>
      </c>
      <c r="C59" s="321" t="s">
        <v>318</v>
      </c>
      <c r="D59" s="321" t="s">
        <v>319</v>
      </c>
      <c r="E59" s="321" t="s">
        <v>272</v>
      </c>
      <c r="F59" s="200">
        <v>50</v>
      </c>
      <c r="G59" s="199"/>
      <c r="H59" s="199"/>
      <c r="I59" s="199">
        <f t="shared" si="10"/>
        <v>50</v>
      </c>
      <c r="J59" s="199" t="e">
        <f t="shared" si="11"/>
        <v>#DIV/0!</v>
      </c>
      <c r="K59" s="201">
        <f t="shared" si="12"/>
        <v>0</v>
      </c>
      <c r="L59" s="200">
        <v>50</v>
      </c>
      <c r="M59" s="199"/>
      <c r="N59" s="199"/>
      <c r="O59" s="199">
        <f t="shared" si="18"/>
        <v>50</v>
      </c>
      <c r="P59" s="199" t="e">
        <f t="shared" si="13"/>
        <v>#DIV/0!</v>
      </c>
      <c r="Q59" s="201">
        <f t="shared" si="14"/>
        <v>0</v>
      </c>
      <c r="R59" s="199">
        <f t="shared" si="15"/>
        <v>100</v>
      </c>
      <c r="S59" s="199">
        <f t="shared" si="16"/>
        <v>0</v>
      </c>
      <c r="T59" s="209">
        <f t="shared" si="19"/>
        <v>0</v>
      </c>
    </row>
    <row r="60" spans="1:20">
      <c r="A60">
        <f t="shared" si="17"/>
        <v>17</v>
      </c>
      <c r="B60" s="207">
        <v>560</v>
      </c>
      <c r="C60" s="321" t="s">
        <v>374</v>
      </c>
      <c r="D60" s="321" t="s">
        <v>53</v>
      </c>
      <c r="E60" s="321" t="s">
        <v>272</v>
      </c>
      <c r="F60" s="200">
        <v>50</v>
      </c>
      <c r="G60" s="199"/>
      <c r="H60" s="199"/>
      <c r="I60" s="199">
        <f t="shared" si="10"/>
        <v>50</v>
      </c>
      <c r="J60" s="199" t="e">
        <f t="shared" si="11"/>
        <v>#DIV/0!</v>
      </c>
      <c r="K60" s="201">
        <f t="shared" si="12"/>
        <v>0</v>
      </c>
      <c r="L60" s="200">
        <v>50</v>
      </c>
      <c r="M60" s="199"/>
      <c r="N60" s="199"/>
      <c r="O60" s="199">
        <f t="shared" si="18"/>
        <v>50</v>
      </c>
      <c r="P60" s="199" t="e">
        <f t="shared" si="13"/>
        <v>#DIV/0!</v>
      </c>
      <c r="Q60" s="201">
        <f t="shared" si="14"/>
        <v>0</v>
      </c>
      <c r="R60" s="199">
        <f t="shared" si="15"/>
        <v>100</v>
      </c>
      <c r="S60" s="199">
        <f t="shared" si="16"/>
        <v>0</v>
      </c>
      <c r="T60" s="209">
        <f t="shared" si="19"/>
        <v>0</v>
      </c>
    </row>
    <row r="61" spans="1:20">
      <c r="A61">
        <f>A60+1</f>
        <v>18</v>
      </c>
      <c r="B61" s="207">
        <v>536</v>
      </c>
      <c r="C61" s="321" t="s">
        <v>296</v>
      </c>
      <c r="D61" s="321" t="s">
        <v>421</v>
      </c>
      <c r="E61" s="321" t="s">
        <v>269</v>
      </c>
      <c r="F61" s="200">
        <v>100</v>
      </c>
      <c r="G61" s="199"/>
      <c r="H61" s="199"/>
      <c r="I61" s="199">
        <f t="shared" si="10"/>
        <v>100</v>
      </c>
      <c r="J61" s="199" t="e">
        <f t="shared" si="11"/>
        <v>#DIV/0!</v>
      </c>
      <c r="K61" s="201">
        <f t="shared" si="12"/>
        <v>0</v>
      </c>
      <c r="L61" s="200">
        <v>100</v>
      </c>
      <c r="M61" s="199"/>
      <c r="N61" s="199"/>
      <c r="O61" s="199">
        <f t="shared" si="18"/>
        <v>100</v>
      </c>
      <c r="P61" s="199" t="e">
        <f t="shared" si="13"/>
        <v>#DIV/0!</v>
      </c>
      <c r="Q61" s="201">
        <f t="shared" si="14"/>
        <v>0</v>
      </c>
      <c r="R61" s="199">
        <f t="shared" si="15"/>
        <v>200</v>
      </c>
      <c r="S61" s="199">
        <f t="shared" si="16"/>
        <v>0</v>
      </c>
      <c r="T61" s="209">
        <f t="shared" si="19"/>
        <v>0</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144.5</v>
      </c>
      <c r="G76" s="182">
        <f>F76/I76</f>
        <v>48.166666666666664</v>
      </c>
      <c r="H76" s="199">
        <f>G76*1.5</f>
        <v>72.25</v>
      </c>
      <c r="I76" s="182">
        <v>3</v>
      </c>
      <c r="J76" s="182"/>
      <c r="K76" s="183"/>
      <c r="L76" s="185">
        <v>145.9</v>
      </c>
      <c r="M76" s="182">
        <f>L76/O76</f>
        <v>48.633333333333333</v>
      </c>
      <c r="N76" s="199">
        <f>M76*1.5</f>
        <v>72.95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732</v>
      </c>
      <c r="C79" s="208" t="s">
        <v>338</v>
      </c>
      <c r="D79" s="208" t="s">
        <v>339</v>
      </c>
      <c r="E79" s="208" t="s">
        <v>269</v>
      </c>
      <c r="F79" s="219">
        <v>0</v>
      </c>
      <c r="G79" s="220">
        <v>0</v>
      </c>
      <c r="H79" s="220">
        <v>45.12</v>
      </c>
      <c r="I79" s="220">
        <f>IF(H79&lt;=$H$76,IF(H79&lt;$G$76,F79+G79,F79+G79+(H79-$G$76)),50)</f>
        <v>0</v>
      </c>
      <c r="J79" s="220">
        <f>$F$76/H79</f>
        <v>3.2025709219858158</v>
      </c>
      <c r="K79" s="195"/>
      <c r="L79" s="219">
        <v>0</v>
      </c>
      <c r="M79" s="220">
        <v>0</v>
      </c>
      <c r="N79" s="220">
        <v>46.06</v>
      </c>
      <c r="O79" s="220">
        <f>IF(N79&lt;=$N$76,IF(N79&lt;$M$76,L79+M79,L79+M79+(N79-$M$76)),50)</f>
        <v>0</v>
      </c>
      <c r="P79" s="220">
        <f>$L$76/N79</f>
        <v>3.1676074685193227</v>
      </c>
      <c r="Q79" s="195"/>
      <c r="R79" s="199">
        <f>O79+I79</f>
        <v>0</v>
      </c>
      <c r="S79" s="199">
        <f>N79+H79</f>
        <v>91.18</v>
      </c>
      <c r="T79" s="209"/>
    </row>
    <row r="80" spans="1:20">
      <c r="A80">
        <f>A79+1</f>
        <v>2</v>
      </c>
      <c r="B80" s="207">
        <v>705</v>
      </c>
      <c r="C80" s="208" t="s">
        <v>430</v>
      </c>
      <c r="D80" s="208" t="s">
        <v>68</v>
      </c>
      <c r="E80" s="208" t="s">
        <v>272</v>
      </c>
      <c r="F80" s="200">
        <v>0</v>
      </c>
      <c r="G80" s="199">
        <v>0</v>
      </c>
      <c r="H80" s="199">
        <v>28.03</v>
      </c>
      <c r="I80" s="199">
        <f t="shared" ref="I80:I108" si="21">IF(H80&lt;=$H$76,IF(H80&lt;$G$76,F80+G80,F80+G80+(H80-$G$76)),50)</f>
        <v>0</v>
      </c>
      <c r="J80" s="199">
        <f t="shared" ref="J80:J108" si="22">$F$76/H80</f>
        <v>5.1551908669282911</v>
      </c>
      <c r="K80" s="201"/>
      <c r="L80" s="200">
        <v>50</v>
      </c>
      <c r="M80" s="199"/>
      <c r="N80" s="199"/>
      <c r="O80" s="199">
        <f t="shared" ref="O80:O108" si="23">IF(N80&lt;=$N$76,IF(N80&lt;$M$76,L80+M80,L80+M80+(N80-$M$76)),50)</f>
        <v>50</v>
      </c>
      <c r="P80" s="199" t="e">
        <f t="shared" ref="P80:P108" si="24">$L$76/N80</f>
        <v>#DIV/0!</v>
      </c>
      <c r="Q80" s="201"/>
      <c r="R80" s="199">
        <f t="shared" ref="R80:R108" si="25">O80+I80</f>
        <v>50</v>
      </c>
      <c r="S80" s="199">
        <f t="shared" ref="S80:S108" si="26">N80+H80</f>
        <v>28.03</v>
      </c>
      <c r="T80" s="209"/>
    </row>
    <row r="81" spans="1:20">
      <c r="A81">
        <f t="shared" ref="A81:A95" si="27">A80+1</f>
        <v>3</v>
      </c>
      <c r="B81" s="207">
        <v>696</v>
      </c>
      <c r="C81" s="208" t="s">
        <v>329</v>
      </c>
      <c r="D81" s="208" t="s">
        <v>330</v>
      </c>
      <c r="E81" s="208" t="s">
        <v>269</v>
      </c>
      <c r="F81" s="200">
        <v>0</v>
      </c>
      <c r="G81" s="199">
        <v>5</v>
      </c>
      <c r="H81" s="199">
        <v>33.29</v>
      </c>
      <c r="I81" s="199">
        <f t="shared" si="21"/>
        <v>5</v>
      </c>
      <c r="J81" s="199">
        <f t="shared" si="22"/>
        <v>4.3406428356863929</v>
      </c>
      <c r="K81" s="201"/>
      <c r="L81" s="200">
        <v>50</v>
      </c>
      <c r="M81" s="199"/>
      <c r="N81" s="199"/>
      <c r="O81" s="199">
        <f t="shared" si="23"/>
        <v>50</v>
      </c>
      <c r="P81" s="199" t="e">
        <f>$L$76/N81</f>
        <v>#DIV/0!</v>
      </c>
      <c r="Q81" s="201"/>
      <c r="R81" s="199">
        <f t="shared" si="25"/>
        <v>55</v>
      </c>
      <c r="S81" s="199">
        <f t="shared" si="26"/>
        <v>33.29</v>
      </c>
      <c r="T81" s="209"/>
    </row>
    <row r="82" spans="1:20">
      <c r="A82">
        <f t="shared" si="27"/>
        <v>4</v>
      </c>
      <c r="B82" s="207">
        <v>738</v>
      </c>
      <c r="C82" s="321" t="s">
        <v>340</v>
      </c>
      <c r="D82" s="321" t="s">
        <v>53</v>
      </c>
      <c r="E82" s="321" t="s">
        <v>272</v>
      </c>
      <c r="F82" s="200">
        <v>15</v>
      </c>
      <c r="G82" s="199">
        <v>0</v>
      </c>
      <c r="H82" s="199">
        <v>33.799999999999997</v>
      </c>
      <c r="I82" s="199">
        <f>IF(H82&lt;=$H$76,IF(H82&lt;$G$76,F82+G82,F82+G82+(H82-$G$76)),50)</f>
        <v>15</v>
      </c>
      <c r="J82" s="199">
        <f t="shared" si="22"/>
        <v>4.275147928994083</v>
      </c>
      <c r="K82" s="201"/>
      <c r="L82" s="200">
        <v>50</v>
      </c>
      <c r="M82" s="199"/>
      <c r="N82" s="199"/>
      <c r="O82" s="199">
        <f>IF(N82&lt;=$N$76,IF(N82&lt;$M$76,L82+M82,L82+M82+(N82-$M$76)),50)</f>
        <v>50</v>
      </c>
      <c r="P82" s="199" t="e">
        <f t="shared" si="24"/>
        <v>#DIV/0!</v>
      </c>
      <c r="Q82" s="201"/>
      <c r="R82" s="199">
        <f t="shared" si="25"/>
        <v>65</v>
      </c>
      <c r="S82" s="199">
        <f t="shared" si="26"/>
        <v>33.799999999999997</v>
      </c>
      <c r="T82" s="209"/>
    </row>
    <row r="83" spans="1:20">
      <c r="A83">
        <f t="shared" si="27"/>
        <v>5</v>
      </c>
      <c r="B83" s="207">
        <v>709</v>
      </c>
      <c r="C83" s="321" t="s">
        <v>431</v>
      </c>
      <c r="D83" s="321" t="s">
        <v>432</v>
      </c>
      <c r="E83" s="321" t="s">
        <v>272</v>
      </c>
      <c r="F83" s="200">
        <v>50</v>
      </c>
      <c r="G83" s="199"/>
      <c r="H83" s="199"/>
      <c r="I83" s="199">
        <f t="shared" si="21"/>
        <v>50</v>
      </c>
      <c r="J83" s="199" t="e">
        <f>$F$76/H83</f>
        <v>#DIV/0!</v>
      </c>
      <c r="K83" s="201"/>
      <c r="L83" s="200">
        <v>10</v>
      </c>
      <c r="M83" s="199">
        <v>10</v>
      </c>
      <c r="N83" s="199">
        <v>40.380000000000003</v>
      </c>
      <c r="O83" s="199">
        <f t="shared" si="23"/>
        <v>20</v>
      </c>
      <c r="P83" s="199">
        <f t="shared" si="24"/>
        <v>3.6131748390292224</v>
      </c>
      <c r="Q83" s="201"/>
      <c r="R83" s="199">
        <f t="shared" si="25"/>
        <v>70</v>
      </c>
      <c r="S83" s="199">
        <f t="shared" si="26"/>
        <v>40.380000000000003</v>
      </c>
      <c r="T83" s="209"/>
    </row>
    <row r="84" spans="1:20">
      <c r="A84">
        <f t="shared" si="27"/>
        <v>6</v>
      </c>
      <c r="B84" s="207">
        <v>531</v>
      </c>
      <c r="C84" s="321" t="s">
        <v>321</v>
      </c>
      <c r="D84" s="321" t="s">
        <v>322</v>
      </c>
      <c r="E84" s="321" t="s">
        <v>272</v>
      </c>
      <c r="F84" s="200">
        <v>20</v>
      </c>
      <c r="G84" s="199">
        <v>5</v>
      </c>
      <c r="H84" s="199">
        <v>28.96</v>
      </c>
      <c r="I84" s="199">
        <f t="shared" si="21"/>
        <v>25</v>
      </c>
      <c r="J84" s="199">
        <f t="shared" si="22"/>
        <v>4.9896408839779003</v>
      </c>
      <c r="K84" s="201"/>
      <c r="L84" s="200">
        <v>50</v>
      </c>
      <c r="M84" s="199"/>
      <c r="N84" s="199"/>
      <c r="O84" s="199">
        <f t="shared" si="23"/>
        <v>50</v>
      </c>
      <c r="P84" s="199" t="e">
        <f t="shared" si="24"/>
        <v>#DIV/0!</v>
      </c>
      <c r="Q84" s="201"/>
      <c r="R84" s="199">
        <f t="shared" si="25"/>
        <v>75</v>
      </c>
      <c r="S84" s="199">
        <f t="shared" si="26"/>
        <v>28.96</v>
      </c>
      <c r="T84" s="209"/>
    </row>
    <row r="85" spans="1:20">
      <c r="A85">
        <f t="shared" si="27"/>
        <v>7</v>
      </c>
      <c r="B85" s="207">
        <v>757</v>
      </c>
      <c r="C85" s="321" t="s">
        <v>344</v>
      </c>
      <c r="D85" s="321" t="s">
        <v>330</v>
      </c>
      <c r="E85" s="321" t="s">
        <v>269</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697</v>
      </c>
      <c r="C86" s="321" t="s">
        <v>342</v>
      </c>
      <c r="D86" s="321" t="s">
        <v>433</v>
      </c>
      <c r="E86" s="321" t="s">
        <v>275</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716</v>
      </c>
      <c r="C87" s="321" t="s">
        <v>434</v>
      </c>
      <c r="D87" s="321" t="s">
        <v>435</v>
      </c>
      <c r="E87" s="321" t="s">
        <v>272</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122</v>
      </c>
      <c r="G111" s="182">
        <f>F111/I111</f>
        <v>48.8</v>
      </c>
      <c r="H111" s="199">
        <f>G111*1.5</f>
        <v>73.199999999999989</v>
      </c>
      <c r="I111" s="182">
        <v>2.5</v>
      </c>
      <c r="J111" s="182"/>
      <c r="K111" s="183"/>
      <c r="L111" s="185">
        <v>117.4</v>
      </c>
      <c r="M111" s="182">
        <f>L111/O111</f>
        <v>46.96</v>
      </c>
      <c r="N111" s="199">
        <f>M111*1.5</f>
        <v>70.44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749</v>
      </c>
      <c r="C114" s="208" t="s">
        <v>437</v>
      </c>
      <c r="D114" s="208" t="s">
        <v>303</v>
      </c>
      <c r="E114" s="208" t="s">
        <v>275</v>
      </c>
      <c r="F114" s="200">
        <v>5</v>
      </c>
      <c r="G114" s="199">
        <v>0</v>
      </c>
      <c r="H114" s="199">
        <v>24.77</v>
      </c>
      <c r="I114" s="199">
        <f>IF(H114&lt;=$H$111,IF(H114&lt;$G$111,F114+G114,F114+G114+(H114-$G$111)),50)</f>
        <v>5</v>
      </c>
      <c r="J114" s="199">
        <f>$F$111/H114</f>
        <v>4.9253128784820346</v>
      </c>
      <c r="K114" s="201"/>
      <c r="L114" s="200">
        <v>0</v>
      </c>
      <c r="M114" s="199">
        <v>5</v>
      </c>
      <c r="N114" s="199">
        <v>26.51</v>
      </c>
      <c r="O114" s="199">
        <f>IF(N114&lt;=$N$111,IF(N114&lt;$M$111,L114+M114,L114+M114+(N114-$M$111)),50)</f>
        <v>5</v>
      </c>
      <c r="P114" s="199">
        <f>$L$111/N114</f>
        <v>4.4285175405507351</v>
      </c>
      <c r="Q114" s="201"/>
      <c r="R114" s="199">
        <f>O114+I114</f>
        <v>10</v>
      </c>
      <c r="S114" s="199">
        <f>N114+H114</f>
        <v>51.28</v>
      </c>
      <c r="T114" s="209"/>
    </row>
    <row r="115" spans="1:20">
      <c r="A115">
        <f>A114+1</f>
        <v>2</v>
      </c>
      <c r="B115" s="207">
        <v>668</v>
      </c>
      <c r="C115" s="208" t="s">
        <v>349</v>
      </c>
      <c r="D115" s="208" t="s">
        <v>438</v>
      </c>
      <c r="E115" s="208" t="s">
        <v>272</v>
      </c>
      <c r="F115" s="200">
        <v>15</v>
      </c>
      <c r="G115" s="199">
        <v>0</v>
      </c>
      <c r="H115" s="199">
        <v>23.46</v>
      </c>
      <c r="I115" s="199">
        <f t="shared" ref="I115:I133" si="29">IF(H115&lt;=$H$111,IF(H115&lt;$G$111,F115+G115,F115+G115+(H115-$G$111)),50)</f>
        <v>15</v>
      </c>
      <c r="J115" s="199">
        <f t="shared" ref="J115:J133" si="30">$F$111/H115</f>
        <v>5.2003410059676041</v>
      </c>
      <c r="K115" s="201"/>
      <c r="L115" s="200">
        <v>0</v>
      </c>
      <c r="M115" s="199">
        <v>0</v>
      </c>
      <c r="N115" s="199">
        <v>24.39</v>
      </c>
      <c r="O115" s="199">
        <f t="shared" ref="O115:O132" si="31">IF(N115&lt;=$N$111,IF(N115&lt;$M$111,L115+M115,L115+M115+(N115-$M$111)),50)</f>
        <v>0</v>
      </c>
      <c r="P115" s="199">
        <f t="shared" ref="P115:P132" si="32">$L$111/N115</f>
        <v>4.8134481344813453</v>
      </c>
      <c r="Q115" s="201"/>
      <c r="R115" s="199">
        <f t="shared" ref="R115:R149" si="33">O115+I115</f>
        <v>15</v>
      </c>
      <c r="S115" s="199">
        <f t="shared" ref="S115:S149" si="34">N115+H115</f>
        <v>47.85</v>
      </c>
      <c r="T115" s="209"/>
    </row>
    <row r="116" spans="1:20">
      <c r="A116">
        <f t="shared" ref="A116:A130" si="35">A115+1</f>
        <v>3</v>
      </c>
      <c r="B116" s="207">
        <v>778</v>
      </c>
      <c r="C116" s="208" t="s">
        <v>347</v>
      </c>
      <c r="D116" s="208" t="s">
        <v>439</v>
      </c>
      <c r="E116" s="332">
        <v>55</v>
      </c>
      <c r="F116" s="200">
        <v>0</v>
      </c>
      <c r="G116" s="199">
        <v>5</v>
      </c>
      <c r="H116" s="199">
        <v>26.06</v>
      </c>
      <c r="I116" s="199">
        <f t="shared" si="29"/>
        <v>5</v>
      </c>
      <c r="J116" s="199">
        <f t="shared" si="30"/>
        <v>4.6815042210283959</v>
      </c>
      <c r="K116" s="201"/>
      <c r="L116" s="200">
        <v>5</v>
      </c>
      <c r="M116" s="199">
        <v>10</v>
      </c>
      <c r="N116" s="199">
        <v>26.26</v>
      </c>
      <c r="O116" s="199">
        <f t="shared" si="31"/>
        <v>15</v>
      </c>
      <c r="P116" s="199">
        <f t="shared" si="32"/>
        <v>4.4706778370144704</v>
      </c>
      <c r="Q116" s="201"/>
      <c r="R116" s="199">
        <f t="shared" si="33"/>
        <v>20</v>
      </c>
      <c r="S116" s="199">
        <f t="shared" si="34"/>
        <v>52.32</v>
      </c>
      <c r="T116" s="209"/>
    </row>
    <row r="117" spans="1:20">
      <c r="A117">
        <f t="shared" si="35"/>
        <v>4</v>
      </c>
      <c r="B117" s="207">
        <v>768</v>
      </c>
      <c r="C117" s="321" t="s">
        <v>353</v>
      </c>
      <c r="D117" s="321" t="s">
        <v>440</v>
      </c>
      <c r="E117" s="208" t="s">
        <v>272</v>
      </c>
      <c r="F117" s="200">
        <v>0</v>
      </c>
      <c r="G117" s="199">
        <v>15</v>
      </c>
      <c r="H117" s="199">
        <v>31.97</v>
      </c>
      <c r="I117" s="199">
        <f t="shared" si="29"/>
        <v>15</v>
      </c>
      <c r="J117" s="199">
        <f t="shared" si="30"/>
        <v>3.8160775727244292</v>
      </c>
      <c r="K117" s="201"/>
      <c r="L117" s="200">
        <v>0</v>
      </c>
      <c r="M117" s="199">
        <v>15</v>
      </c>
      <c r="N117" s="199">
        <v>39.049999999999997</v>
      </c>
      <c r="O117" s="199">
        <f t="shared" si="31"/>
        <v>15</v>
      </c>
      <c r="P117" s="199">
        <f t="shared" si="32"/>
        <v>3.0064020486555703</v>
      </c>
      <c r="Q117" s="201"/>
      <c r="R117" s="199">
        <f t="shared" si="33"/>
        <v>30</v>
      </c>
      <c r="S117" s="199">
        <f t="shared" si="34"/>
        <v>71.02</v>
      </c>
      <c r="T117" s="209"/>
    </row>
    <row r="118" spans="1:20">
      <c r="A118">
        <f t="shared" si="35"/>
        <v>5</v>
      </c>
      <c r="B118" s="207">
        <v>751</v>
      </c>
      <c r="C118" s="321" t="s">
        <v>441</v>
      </c>
      <c r="D118" s="321" t="s">
        <v>442</v>
      </c>
      <c r="E118" s="321" t="s">
        <v>272</v>
      </c>
      <c r="F118" s="200">
        <v>5</v>
      </c>
      <c r="G118" s="199">
        <v>15</v>
      </c>
      <c r="H118" s="199">
        <v>38.01</v>
      </c>
      <c r="I118" s="199">
        <f t="shared" si="29"/>
        <v>20</v>
      </c>
      <c r="J118" s="199">
        <f t="shared" si="30"/>
        <v>3.2096816627203371</v>
      </c>
      <c r="K118" s="201"/>
      <c r="L118" s="200">
        <v>10</v>
      </c>
      <c r="M118" s="199">
        <v>5</v>
      </c>
      <c r="N118" s="199">
        <v>32.08</v>
      </c>
      <c r="O118" s="199">
        <f t="shared" si="31"/>
        <v>15</v>
      </c>
      <c r="P118" s="199">
        <f t="shared" si="32"/>
        <v>3.6596009975062347</v>
      </c>
      <c r="Q118" s="201"/>
      <c r="R118" s="199">
        <f t="shared" si="33"/>
        <v>35</v>
      </c>
      <c r="S118" s="199">
        <f t="shared" si="34"/>
        <v>70.09</v>
      </c>
      <c r="T118" s="209"/>
    </row>
    <row r="119" spans="1:20">
      <c r="A119">
        <f t="shared" si="35"/>
        <v>6</v>
      </c>
      <c r="B119" s="207">
        <v>774</v>
      </c>
      <c r="C119" s="321" t="s">
        <v>443</v>
      </c>
      <c r="D119" s="321" t="s">
        <v>444</v>
      </c>
      <c r="E119" s="321" t="s">
        <v>272</v>
      </c>
      <c r="F119" s="200">
        <v>15</v>
      </c>
      <c r="G119" s="199">
        <v>5</v>
      </c>
      <c r="H119" s="199">
        <v>32.89</v>
      </c>
      <c r="I119" s="199">
        <f t="shared" si="29"/>
        <v>20</v>
      </c>
      <c r="J119" s="199">
        <f t="shared" si="30"/>
        <v>3.7093341441167529</v>
      </c>
      <c r="K119" s="201"/>
      <c r="L119" s="200">
        <v>15</v>
      </c>
      <c r="M119" s="199">
        <v>10</v>
      </c>
      <c r="N119" s="199">
        <v>46.43</v>
      </c>
      <c r="O119" s="199">
        <f t="shared" si="31"/>
        <v>25</v>
      </c>
      <c r="P119" s="199">
        <f t="shared" si="32"/>
        <v>2.5285375834589705</v>
      </c>
      <c r="Q119" s="201"/>
      <c r="R119" s="199">
        <f t="shared" si="33"/>
        <v>45</v>
      </c>
      <c r="S119" s="199">
        <f t="shared" si="34"/>
        <v>79.319999999999993</v>
      </c>
      <c r="T119" s="209"/>
    </row>
    <row r="120" spans="1:20">
      <c r="A120">
        <f t="shared" si="35"/>
        <v>7</v>
      </c>
      <c r="B120" s="207">
        <v>812</v>
      </c>
      <c r="C120" s="321" t="s">
        <v>445</v>
      </c>
      <c r="D120" s="321" t="s">
        <v>446</v>
      </c>
      <c r="E120" s="321" t="s">
        <v>272</v>
      </c>
      <c r="F120" s="200">
        <v>50</v>
      </c>
      <c r="G120" s="199"/>
      <c r="H120" s="199"/>
      <c r="I120" s="199">
        <f t="shared" si="29"/>
        <v>50</v>
      </c>
      <c r="J120" s="199" t="e">
        <f t="shared" si="30"/>
        <v>#DIV/0!</v>
      </c>
      <c r="K120" s="201"/>
      <c r="L120" s="200">
        <v>50</v>
      </c>
      <c r="M120" s="199"/>
      <c r="N120" s="199"/>
      <c r="O120" s="199">
        <f t="shared" si="31"/>
        <v>50</v>
      </c>
      <c r="P120" s="199" t="e">
        <f t="shared" si="32"/>
        <v>#DIV/0!</v>
      </c>
      <c r="Q120" s="201"/>
      <c r="R120" s="199">
        <f t="shared" si="33"/>
        <v>100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f>IF(H135&lt;=$H$111,IF(H135&lt;$G$111,F135+G135,F135+G135+(H135-$G$111)),50)</f>
        <v>0</v>
      </c>
      <c r="J135" s="199" t="e">
        <f>$F$111/H135</f>
        <v>#DIV/0!</v>
      </c>
      <c r="K135" s="201"/>
      <c r="L135" s="200"/>
      <c r="M135" s="199"/>
      <c r="N135" s="199"/>
      <c r="O135" s="199">
        <f>IF(N135&lt;=$N$111,IF(N135&lt;$M$111,L135+M135,L135+M135+(N135-$M$111)),50)</f>
        <v>0</v>
      </c>
      <c r="P135" s="199" t="e">
        <f>$L$111/N135</f>
        <v>#DIV/0!</v>
      </c>
      <c r="Q135" s="201"/>
      <c r="R135" s="199">
        <f t="shared" si="33"/>
        <v>0</v>
      </c>
      <c r="S135" s="199">
        <f t="shared" si="34"/>
        <v>0</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811</v>
      </c>
      <c r="C151" s="208" t="s">
        <v>386</v>
      </c>
      <c r="D151" s="208" t="s">
        <v>436</v>
      </c>
      <c r="E151" s="208"/>
      <c r="F151" s="219">
        <v>0</v>
      </c>
      <c r="G151" s="220">
        <v>0</v>
      </c>
      <c r="H151" s="220">
        <v>22.7</v>
      </c>
      <c r="I151" s="220">
        <f>IF(H151&lt;=$H$111,IF(H151&lt;$G$111,F151+G151,F151+G151+(H151-$G$111)),50)</f>
        <v>0</v>
      </c>
      <c r="J151" s="220">
        <f>$F$111/H151</f>
        <v>5.3744493392070485</v>
      </c>
      <c r="K151" s="195"/>
      <c r="L151" s="219">
        <v>0</v>
      </c>
      <c r="M151" s="220">
        <v>15</v>
      </c>
      <c r="N151" s="220">
        <v>38.049999999999997</v>
      </c>
      <c r="O151" s="220">
        <f>IF(N151&lt;=$N$111,IF(N151&lt;$M$111,L151+M151,L151+M151+(N151-$M$111)),50)</f>
        <v>15</v>
      </c>
      <c r="P151" s="220">
        <f>$L$111/N151</f>
        <v>3.0854139290407363</v>
      </c>
      <c r="Q151" s="195"/>
      <c r="R151" s="199">
        <f t="shared" ref="R151:R165" si="42">O151+I151</f>
        <v>15</v>
      </c>
      <c r="S151" s="199">
        <f t="shared" ref="S151:S165" si="43">N151+H151</f>
        <v>60.75</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71" workbookViewId="0">
      <selection activeCell="H21" sqref="H21"/>
    </sheetView>
  </sheetViews>
  <sheetFormatPr baseColWidth="10" defaultRowHeight="15" x14ac:dyDescent="0"/>
  <cols>
    <col min="1" max="1" width="3.1640625" bestFit="1" customWidth="1"/>
  </cols>
  <sheetData>
    <row r="1" spans="1:20" ht="25">
      <c r="B1" s="513" t="s">
        <v>161</v>
      </c>
      <c r="C1" s="513"/>
      <c r="D1" s="513"/>
      <c r="E1" s="513"/>
      <c r="F1" s="515" t="s">
        <v>184</v>
      </c>
      <c r="G1" s="515"/>
      <c r="H1" s="515"/>
      <c r="I1" s="515"/>
      <c r="J1" s="515"/>
      <c r="K1" s="515"/>
      <c r="L1" s="515"/>
      <c r="M1" s="515"/>
      <c r="N1" s="515"/>
      <c r="O1" s="515"/>
      <c r="P1" s="515"/>
      <c r="Q1" s="515"/>
      <c r="R1" s="221"/>
      <c r="S1" s="221"/>
    </row>
    <row r="2" spans="1:20" ht="25">
      <c r="B2" s="513" t="s">
        <v>162</v>
      </c>
      <c r="C2" s="513"/>
      <c r="D2" s="513"/>
      <c r="E2" s="513"/>
      <c r="F2" s="516" t="s">
        <v>182</v>
      </c>
      <c r="G2" s="516"/>
      <c r="H2" s="516"/>
      <c r="I2" s="516"/>
      <c r="J2" s="516"/>
      <c r="K2" s="516"/>
      <c r="L2" s="516"/>
      <c r="M2" s="516"/>
      <c r="N2" s="516"/>
      <c r="O2" s="516"/>
      <c r="P2" s="516"/>
      <c r="Q2" s="516"/>
      <c r="R2" s="221"/>
      <c r="S2" s="221"/>
    </row>
    <row r="3" spans="1:20" ht="25">
      <c r="B3" s="513" t="s">
        <v>152</v>
      </c>
      <c r="C3" s="513"/>
      <c r="D3" s="513"/>
      <c r="E3" s="513"/>
      <c r="F3" s="516" t="s">
        <v>512</v>
      </c>
      <c r="G3" s="516"/>
      <c r="H3" s="516"/>
      <c r="I3" s="516"/>
      <c r="J3" s="516"/>
      <c r="K3" s="516"/>
      <c r="L3" s="516"/>
      <c r="M3" s="516"/>
      <c r="N3" s="516"/>
      <c r="O3" s="516"/>
      <c r="P3" s="516"/>
      <c r="Q3" s="516"/>
      <c r="R3" s="221"/>
      <c r="S3" s="221"/>
    </row>
    <row r="4" spans="1:20" ht="26" thickBot="1">
      <c r="B4" s="514" t="s">
        <v>163</v>
      </c>
      <c r="C4" s="514"/>
      <c r="D4" s="514"/>
      <c r="E4" s="514"/>
      <c r="F4" s="517" t="s">
        <v>180</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140</v>
      </c>
      <c r="G6" s="182">
        <f>J6*1.1</f>
        <v>30.228000000000002</v>
      </c>
      <c r="H6" s="199">
        <f>G6*1.5</f>
        <v>45.341999999999999</v>
      </c>
      <c r="I6" s="182">
        <f>F6/G6</f>
        <v>4.6314675135635834</v>
      </c>
      <c r="J6" s="182">
        <v>27.48</v>
      </c>
      <c r="K6" s="183"/>
      <c r="L6" s="185">
        <v>170</v>
      </c>
      <c r="M6" s="182">
        <f>P6*1.1</f>
        <v>42.735000000000007</v>
      </c>
      <c r="N6" s="199">
        <f>M6*1.5</f>
        <v>64.102500000000006</v>
      </c>
      <c r="O6" s="182">
        <f>L6/M6</f>
        <v>3.9780039780039775</v>
      </c>
      <c r="P6" s="182">
        <v>38.85</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636</v>
      </c>
      <c r="C9" s="208" t="s">
        <v>278</v>
      </c>
      <c r="D9" s="208" t="s">
        <v>419</v>
      </c>
      <c r="E9" s="208" t="s">
        <v>272</v>
      </c>
      <c r="F9" s="200">
        <v>0</v>
      </c>
      <c r="G9" s="199">
        <v>0</v>
      </c>
      <c r="H9" s="199">
        <v>29.76</v>
      </c>
      <c r="I9" s="199">
        <f>IF(H9&lt;=$H$6,IF(H9&lt;$G$6,F9+G9,F9+G9+(H9-$G$6)),50)</f>
        <v>0</v>
      </c>
      <c r="J9" s="199">
        <f>$F$6/H9</f>
        <v>4.704301075268817</v>
      </c>
      <c r="K9" s="201">
        <f>IF(I9=0,IF(H9=$J$6,6,4),0)</f>
        <v>4</v>
      </c>
      <c r="L9" s="200">
        <v>0</v>
      </c>
      <c r="M9" s="199">
        <v>0</v>
      </c>
      <c r="N9" s="199">
        <v>39.340000000000003</v>
      </c>
      <c r="O9" s="199">
        <f>IF(N9&lt;=$N$6,IF(N9&lt;$M$6,L9+M9,L9+M9+(N9-$M$6)),50)</f>
        <v>0</v>
      </c>
      <c r="P9" s="199">
        <f>$L$6/N9</f>
        <v>4.3213014743263853</v>
      </c>
      <c r="Q9" s="201">
        <f>IF(O9=0,IF(N9=$P$6,6,4),0)</f>
        <v>4</v>
      </c>
      <c r="R9" s="199">
        <f>O9+I9</f>
        <v>0</v>
      </c>
      <c r="S9" s="199">
        <f>N9+H9</f>
        <v>69.100000000000009</v>
      </c>
      <c r="T9" s="209">
        <f>IF((O9+I9)=0,4+K9+Q9,K9+Q9)+4</f>
        <v>16</v>
      </c>
    </row>
    <row r="10" spans="1:20">
      <c r="A10">
        <f>A9+1</f>
        <v>2</v>
      </c>
      <c r="B10" s="207">
        <v>481</v>
      </c>
      <c r="C10" s="208" t="s">
        <v>292</v>
      </c>
      <c r="D10" s="208" t="s">
        <v>419</v>
      </c>
      <c r="E10" s="208" t="s">
        <v>272</v>
      </c>
      <c r="F10" s="200">
        <v>0</v>
      </c>
      <c r="G10" s="199">
        <v>0</v>
      </c>
      <c r="H10" s="199">
        <v>30.23</v>
      </c>
      <c r="I10" s="199">
        <f t="shared" ref="I10:I38" si="0">IF(H10&lt;=$H$6,IF(H10&lt;$G$6,F10+G10,F10+G10+(H10-$G$6)),50)</f>
        <v>1.9999999999988916E-3</v>
      </c>
      <c r="J10" s="199">
        <f t="shared" ref="J10:J38" si="1">$F$6/H10</f>
        <v>4.6311610982467748</v>
      </c>
      <c r="K10" s="201">
        <f t="shared" ref="K10:K38" si="2">IF(I10=0,IF(H10=$J$6,6,4),0)</f>
        <v>0</v>
      </c>
      <c r="L10" s="200">
        <v>0</v>
      </c>
      <c r="M10" s="199">
        <v>0</v>
      </c>
      <c r="N10" s="199">
        <v>38.85</v>
      </c>
      <c r="O10" s="199">
        <f t="shared" ref="O10:O38" si="3">IF(N10&lt;=$N$6,IF(N10&lt;$M$6,L10+M10,L10+M10+(N10-$M$6)),50)</f>
        <v>0</v>
      </c>
      <c r="P10" s="199">
        <f t="shared" ref="P10:P38" si="4">$L$6/N10</f>
        <v>4.3758043758043756</v>
      </c>
      <c r="Q10" s="201">
        <f>IF(O10=0,IF(N10=$P$6,6,4),0)</f>
        <v>6</v>
      </c>
      <c r="R10" s="199">
        <f t="shared" ref="R10:R38" si="5">O10+I10</f>
        <v>1.9999999999988916E-3</v>
      </c>
      <c r="S10" s="199">
        <f t="shared" ref="S10:S38" si="6">N10+H10</f>
        <v>69.08</v>
      </c>
      <c r="T10" s="209">
        <f>IF((O10+I10)=0,4+K10+Q10,K10+Q10)+2</f>
        <v>8</v>
      </c>
    </row>
    <row r="11" spans="1:20">
      <c r="A11">
        <f t="shared" ref="A11:A38" si="7">A10+1</f>
        <v>3</v>
      </c>
      <c r="B11" s="207">
        <v>720</v>
      </c>
      <c r="C11" s="208" t="s">
        <v>300</v>
      </c>
      <c r="D11" s="208" t="s">
        <v>366</v>
      </c>
      <c r="E11" s="208" t="s">
        <v>272</v>
      </c>
      <c r="F11" s="200">
        <v>0</v>
      </c>
      <c r="G11" s="199">
        <v>0</v>
      </c>
      <c r="H11" s="199">
        <v>27.48</v>
      </c>
      <c r="I11" s="199">
        <f t="shared" si="0"/>
        <v>0</v>
      </c>
      <c r="J11" s="199">
        <f t="shared" si="1"/>
        <v>5.094614264919942</v>
      </c>
      <c r="K11" s="201">
        <f t="shared" si="2"/>
        <v>6</v>
      </c>
      <c r="L11" s="200">
        <v>5</v>
      </c>
      <c r="M11" s="199">
        <v>0</v>
      </c>
      <c r="N11" s="199">
        <v>36.47</v>
      </c>
      <c r="O11" s="199">
        <f t="shared" si="3"/>
        <v>5</v>
      </c>
      <c r="P11" s="199">
        <f t="shared" si="4"/>
        <v>4.6613655058952563</v>
      </c>
      <c r="Q11" s="201">
        <f t="shared" ref="Q11:Q38" si="8">IF(O11=0,IF(N11=$P$6,6,4),0)</f>
        <v>0</v>
      </c>
      <c r="R11" s="199">
        <f t="shared" si="5"/>
        <v>5</v>
      </c>
      <c r="S11" s="199">
        <f t="shared" si="6"/>
        <v>63.95</v>
      </c>
      <c r="T11" s="209">
        <f>IF((O11+I11)=0,4+K11+Q11,K11+Q11)+1</f>
        <v>7</v>
      </c>
    </row>
    <row r="12" spans="1:20">
      <c r="A12">
        <f t="shared" si="7"/>
        <v>4</v>
      </c>
      <c r="B12" s="207">
        <v>610</v>
      </c>
      <c r="C12" s="321" t="s">
        <v>360</v>
      </c>
      <c r="D12" s="321" t="s">
        <v>63</v>
      </c>
      <c r="E12" s="321" t="s">
        <v>272</v>
      </c>
      <c r="F12" s="200">
        <v>5</v>
      </c>
      <c r="G12" s="199">
        <v>0</v>
      </c>
      <c r="H12" s="199">
        <v>28.93</v>
      </c>
      <c r="I12" s="199">
        <f t="shared" si="0"/>
        <v>5</v>
      </c>
      <c r="J12" s="199">
        <f t="shared" si="1"/>
        <v>4.8392671966816456</v>
      </c>
      <c r="K12" s="201">
        <f t="shared" si="2"/>
        <v>0</v>
      </c>
      <c r="L12" s="200">
        <v>5</v>
      </c>
      <c r="M12" s="199">
        <v>0</v>
      </c>
      <c r="N12" s="199">
        <v>35.49</v>
      </c>
      <c r="O12" s="199">
        <f t="shared" si="3"/>
        <v>5</v>
      </c>
      <c r="P12" s="199">
        <f t="shared" si="4"/>
        <v>4.790081713158636</v>
      </c>
      <c r="Q12" s="201">
        <f t="shared" si="8"/>
        <v>0</v>
      </c>
      <c r="R12" s="199">
        <f t="shared" si="5"/>
        <v>10</v>
      </c>
      <c r="S12" s="199">
        <f t="shared" si="6"/>
        <v>64.42</v>
      </c>
      <c r="T12" s="209">
        <f>IF((O12+I12)=0,4+K12+Q12,K12+Q12)</f>
        <v>0</v>
      </c>
    </row>
    <row r="13" spans="1:20">
      <c r="A13">
        <f t="shared" si="7"/>
        <v>5</v>
      </c>
      <c r="B13" s="207">
        <v>486</v>
      </c>
      <c r="C13" s="321" t="s">
        <v>280</v>
      </c>
      <c r="D13" s="321" t="s">
        <v>69</v>
      </c>
      <c r="E13" s="321" t="s">
        <v>272</v>
      </c>
      <c r="F13" s="200">
        <v>5</v>
      </c>
      <c r="G13" s="199">
        <v>0</v>
      </c>
      <c r="H13" s="199">
        <v>29.92</v>
      </c>
      <c r="I13" s="199">
        <f t="shared" si="0"/>
        <v>5</v>
      </c>
      <c r="J13" s="199">
        <f t="shared" si="1"/>
        <v>4.6791443850267376</v>
      </c>
      <c r="K13" s="201">
        <f t="shared" si="2"/>
        <v>0</v>
      </c>
      <c r="L13" s="200">
        <v>5</v>
      </c>
      <c r="M13" s="199">
        <v>0</v>
      </c>
      <c r="N13" s="199">
        <v>36.869999999999997</v>
      </c>
      <c r="O13" s="199">
        <f t="shared" si="3"/>
        <v>5</v>
      </c>
      <c r="P13" s="199">
        <f>$L$6/N13</f>
        <v>4.6107946840249525</v>
      </c>
      <c r="Q13" s="201">
        <f t="shared" si="8"/>
        <v>0</v>
      </c>
      <c r="R13" s="199">
        <f t="shared" si="5"/>
        <v>10</v>
      </c>
      <c r="S13" s="199">
        <f t="shared" si="6"/>
        <v>66.789999999999992</v>
      </c>
      <c r="T13" s="209">
        <f t="shared" ref="T13:T38" si="9">IF((O13+I13)=0,4+K13+Q13,K13+Q13)</f>
        <v>0</v>
      </c>
    </row>
    <row r="14" spans="1:20">
      <c r="A14">
        <f t="shared" si="7"/>
        <v>6</v>
      </c>
      <c r="B14" s="207">
        <v>654</v>
      </c>
      <c r="C14" s="321" t="s">
        <v>270</v>
      </c>
      <c r="D14" s="321" t="s">
        <v>271</v>
      </c>
      <c r="E14" s="321" t="s">
        <v>272</v>
      </c>
      <c r="F14" s="200">
        <v>5</v>
      </c>
      <c r="G14" s="199">
        <v>0</v>
      </c>
      <c r="H14" s="199">
        <v>29.77</v>
      </c>
      <c r="I14" s="199">
        <f>IF(H14&lt;=$H$6,IF(H14&lt;$G$6,F14+G14,F14+G14+(H14-$G$6)),50)</f>
        <v>5</v>
      </c>
      <c r="J14" s="199">
        <f t="shared" si="1"/>
        <v>4.7027208599261003</v>
      </c>
      <c r="K14" s="201">
        <f t="shared" si="2"/>
        <v>0</v>
      </c>
      <c r="L14" s="200">
        <v>5</v>
      </c>
      <c r="M14" s="199">
        <v>0</v>
      </c>
      <c r="N14" s="199">
        <v>39.47</v>
      </c>
      <c r="O14" s="199">
        <f t="shared" si="3"/>
        <v>5</v>
      </c>
      <c r="P14" s="199">
        <f t="shared" si="4"/>
        <v>4.3070686597415762</v>
      </c>
      <c r="Q14" s="201">
        <f t="shared" si="8"/>
        <v>0</v>
      </c>
      <c r="R14" s="199">
        <f t="shared" si="5"/>
        <v>10</v>
      </c>
      <c r="S14" s="199">
        <f t="shared" si="6"/>
        <v>69.239999999999995</v>
      </c>
      <c r="T14" s="209">
        <f t="shared" si="9"/>
        <v>0</v>
      </c>
    </row>
    <row r="15" spans="1:20">
      <c r="A15">
        <f t="shared" si="7"/>
        <v>7</v>
      </c>
      <c r="B15" s="207">
        <v>662</v>
      </c>
      <c r="C15" s="321" t="s">
        <v>267</v>
      </c>
      <c r="D15" s="321" t="s">
        <v>417</v>
      </c>
      <c r="E15" s="321" t="s">
        <v>269</v>
      </c>
      <c r="F15" s="200">
        <v>5</v>
      </c>
      <c r="G15" s="199">
        <v>0</v>
      </c>
      <c r="H15" s="199">
        <v>27.83</v>
      </c>
      <c r="I15" s="199">
        <f t="shared" si="0"/>
        <v>5</v>
      </c>
      <c r="J15" s="199">
        <f t="shared" si="1"/>
        <v>5.030542579949695</v>
      </c>
      <c r="K15" s="201">
        <f t="shared" si="2"/>
        <v>0</v>
      </c>
      <c r="L15" s="200">
        <v>5</v>
      </c>
      <c r="M15" s="199">
        <v>5</v>
      </c>
      <c r="N15" s="199">
        <v>39.78</v>
      </c>
      <c r="O15" s="199">
        <f t="shared" si="3"/>
        <v>10</v>
      </c>
      <c r="P15" s="199">
        <f t="shared" si="4"/>
        <v>4.2735042735042734</v>
      </c>
      <c r="Q15" s="201">
        <f t="shared" si="8"/>
        <v>0</v>
      </c>
      <c r="R15" s="199">
        <f t="shared" si="5"/>
        <v>15</v>
      </c>
      <c r="S15" s="199">
        <f t="shared" si="6"/>
        <v>67.61</v>
      </c>
      <c r="T15" s="209">
        <f t="shared" si="9"/>
        <v>0</v>
      </c>
    </row>
    <row r="16" spans="1:20">
      <c r="A16">
        <f t="shared" si="7"/>
        <v>8</v>
      </c>
      <c r="B16" s="207">
        <v>334</v>
      </c>
      <c r="C16" s="321" t="s">
        <v>273</v>
      </c>
      <c r="D16" s="321" t="s">
        <v>418</v>
      </c>
      <c r="E16" s="321" t="s">
        <v>275</v>
      </c>
      <c r="F16" s="200">
        <v>5</v>
      </c>
      <c r="G16" s="199">
        <v>5</v>
      </c>
      <c r="H16" s="199">
        <v>35.979999999999997</v>
      </c>
      <c r="I16" s="199">
        <f t="shared" si="0"/>
        <v>15.751999999999995</v>
      </c>
      <c r="J16" s="199">
        <f t="shared" si="1"/>
        <v>3.8910505836575879</v>
      </c>
      <c r="K16" s="201">
        <f t="shared" si="2"/>
        <v>0</v>
      </c>
      <c r="L16" s="200">
        <v>0</v>
      </c>
      <c r="M16" s="199">
        <v>10</v>
      </c>
      <c r="N16" s="199">
        <v>51.4</v>
      </c>
      <c r="O16" s="199">
        <f t="shared" si="3"/>
        <v>18.664999999999992</v>
      </c>
      <c r="P16" s="199">
        <f t="shared" si="4"/>
        <v>3.3073929961089497</v>
      </c>
      <c r="Q16" s="201">
        <f t="shared" si="8"/>
        <v>0</v>
      </c>
      <c r="R16" s="199">
        <f t="shared" si="5"/>
        <v>34.416999999999987</v>
      </c>
      <c r="S16" s="199">
        <f t="shared" si="6"/>
        <v>87.38</v>
      </c>
      <c r="T16" s="209">
        <f t="shared" si="9"/>
        <v>0</v>
      </c>
    </row>
    <row r="17" spans="1:20">
      <c r="A17">
        <f t="shared" si="7"/>
        <v>9</v>
      </c>
      <c r="B17" s="207">
        <v>628</v>
      </c>
      <c r="C17" s="321" t="s">
        <v>364</v>
      </c>
      <c r="D17" s="321" t="s">
        <v>44</v>
      </c>
      <c r="E17" s="321" t="s">
        <v>272</v>
      </c>
      <c r="F17" s="200">
        <v>15</v>
      </c>
      <c r="G17" s="199">
        <v>0</v>
      </c>
      <c r="H17" s="199">
        <v>30.26</v>
      </c>
      <c r="I17" s="199">
        <f t="shared" si="0"/>
        <v>15.032</v>
      </c>
      <c r="J17" s="199">
        <f t="shared" si="1"/>
        <v>4.626569729015201</v>
      </c>
      <c r="K17" s="201">
        <f t="shared" si="2"/>
        <v>0</v>
      </c>
      <c r="L17" s="200">
        <v>15</v>
      </c>
      <c r="M17" s="199">
        <v>0</v>
      </c>
      <c r="N17" s="199">
        <v>40.08</v>
      </c>
      <c r="O17" s="199">
        <f t="shared" si="3"/>
        <v>15</v>
      </c>
      <c r="P17" s="199">
        <f t="shared" si="4"/>
        <v>4.2415169660678647</v>
      </c>
      <c r="Q17" s="201">
        <f t="shared" si="8"/>
        <v>0</v>
      </c>
      <c r="R17" s="199">
        <f t="shared" si="5"/>
        <v>30.032</v>
      </c>
      <c r="S17" s="199">
        <f t="shared" si="6"/>
        <v>70.34</v>
      </c>
      <c r="T17" s="209">
        <f t="shared" si="9"/>
        <v>0</v>
      </c>
    </row>
    <row r="18" spans="1:20">
      <c r="A18">
        <f t="shared" si="7"/>
        <v>10</v>
      </c>
      <c r="B18" s="207">
        <v>512</v>
      </c>
      <c r="C18" s="321" t="s">
        <v>290</v>
      </c>
      <c r="D18" s="321" t="s">
        <v>291</v>
      </c>
      <c r="E18" s="321" t="s">
        <v>272</v>
      </c>
      <c r="F18" s="200">
        <v>0</v>
      </c>
      <c r="G18" s="199">
        <v>0</v>
      </c>
      <c r="H18" s="199">
        <v>28.2</v>
      </c>
      <c r="I18" s="199">
        <f t="shared" si="0"/>
        <v>0</v>
      </c>
      <c r="J18" s="199">
        <f t="shared" si="1"/>
        <v>4.9645390070921991</v>
      </c>
      <c r="K18" s="201">
        <f t="shared" si="2"/>
        <v>4</v>
      </c>
      <c r="L18" s="200">
        <v>50</v>
      </c>
      <c r="M18" s="199"/>
      <c r="N18" s="199"/>
      <c r="O18" s="199">
        <f t="shared" si="3"/>
        <v>50</v>
      </c>
      <c r="P18" s="199" t="e">
        <f t="shared" si="4"/>
        <v>#DIV/0!</v>
      </c>
      <c r="Q18" s="201">
        <f t="shared" si="8"/>
        <v>0</v>
      </c>
      <c r="R18" s="199">
        <f t="shared" si="5"/>
        <v>50</v>
      </c>
      <c r="S18" s="199">
        <f t="shared" si="6"/>
        <v>28.2</v>
      </c>
      <c r="T18" s="209">
        <f t="shared" si="9"/>
        <v>4</v>
      </c>
    </row>
    <row r="19" spans="1:20">
      <c r="A19">
        <f t="shared" si="7"/>
        <v>11</v>
      </c>
      <c r="B19" s="207">
        <v>663</v>
      </c>
      <c r="C19" s="321" t="s">
        <v>289</v>
      </c>
      <c r="D19" s="321" t="s">
        <v>418</v>
      </c>
      <c r="E19" s="321" t="s">
        <v>275</v>
      </c>
      <c r="F19" s="200">
        <v>10</v>
      </c>
      <c r="G19" s="199">
        <v>0</v>
      </c>
      <c r="H19" s="199">
        <v>28.08</v>
      </c>
      <c r="I19" s="199">
        <f t="shared" si="0"/>
        <v>10</v>
      </c>
      <c r="J19" s="199">
        <f t="shared" si="1"/>
        <v>4.9857549857549861</v>
      </c>
      <c r="K19" s="201">
        <f t="shared" si="2"/>
        <v>0</v>
      </c>
      <c r="L19" s="200">
        <v>50</v>
      </c>
      <c r="M19" s="199"/>
      <c r="N19" s="199"/>
      <c r="O19" s="199">
        <f t="shared" si="3"/>
        <v>50</v>
      </c>
      <c r="P19" s="199" t="e">
        <f t="shared" si="4"/>
        <v>#DIV/0!</v>
      </c>
      <c r="Q19" s="201">
        <f t="shared" si="8"/>
        <v>0</v>
      </c>
      <c r="R19" s="199">
        <f t="shared" si="5"/>
        <v>60</v>
      </c>
      <c r="S19" s="199">
        <f t="shared" si="6"/>
        <v>28.08</v>
      </c>
      <c r="T19" s="209">
        <f t="shared" si="9"/>
        <v>0</v>
      </c>
    </row>
    <row r="20" spans="1:20">
      <c r="A20">
        <f t="shared" si="7"/>
        <v>12</v>
      </c>
      <c r="B20" s="207">
        <v>693</v>
      </c>
      <c r="C20" s="321" t="s">
        <v>276</v>
      </c>
      <c r="D20" s="321" t="s">
        <v>420</v>
      </c>
      <c r="E20" s="321" t="s">
        <v>272</v>
      </c>
      <c r="F20" s="200">
        <v>50</v>
      </c>
      <c r="G20" s="199"/>
      <c r="H20" s="199"/>
      <c r="I20" s="199">
        <f t="shared" si="0"/>
        <v>50</v>
      </c>
      <c r="J20" s="199" t="e">
        <f t="shared" si="1"/>
        <v>#DIV/0!</v>
      </c>
      <c r="K20" s="201">
        <f t="shared" si="2"/>
        <v>0</v>
      </c>
      <c r="L20" s="200">
        <v>15</v>
      </c>
      <c r="M20" s="199">
        <v>0</v>
      </c>
      <c r="N20" s="199">
        <v>37.409999999999997</v>
      </c>
      <c r="O20" s="199">
        <f t="shared" si="3"/>
        <v>15</v>
      </c>
      <c r="P20" s="199">
        <f t="shared" si="4"/>
        <v>4.5442395081529003</v>
      </c>
      <c r="Q20" s="201">
        <f t="shared" si="8"/>
        <v>0</v>
      </c>
      <c r="R20" s="199">
        <f t="shared" si="5"/>
        <v>65</v>
      </c>
      <c r="S20" s="199">
        <f t="shared" si="6"/>
        <v>37.409999999999997</v>
      </c>
      <c r="T20" s="209">
        <f t="shared" si="9"/>
        <v>0</v>
      </c>
    </row>
    <row r="21" spans="1:20">
      <c r="A21">
        <f t="shared" si="7"/>
        <v>13</v>
      </c>
      <c r="B21" s="207">
        <v>637</v>
      </c>
      <c r="C21" s="321" t="s">
        <v>282</v>
      </c>
      <c r="D21" s="321" t="s">
        <v>419</v>
      </c>
      <c r="E21" s="321" t="s">
        <v>272</v>
      </c>
      <c r="F21" s="200">
        <v>50</v>
      </c>
      <c r="G21" s="199"/>
      <c r="H21" s="199"/>
      <c r="I21" s="199">
        <f t="shared" si="0"/>
        <v>50</v>
      </c>
      <c r="J21" s="199" t="e">
        <f t="shared" si="1"/>
        <v>#DIV/0!</v>
      </c>
      <c r="K21" s="201">
        <f t="shared" si="2"/>
        <v>0</v>
      </c>
      <c r="L21" s="200">
        <v>50</v>
      </c>
      <c r="M21" s="199"/>
      <c r="N21" s="199"/>
      <c r="O21" s="199">
        <f t="shared" si="3"/>
        <v>50</v>
      </c>
      <c r="P21" s="199" t="e">
        <f t="shared" si="4"/>
        <v>#DIV/0!</v>
      </c>
      <c r="Q21" s="201">
        <f t="shared" si="8"/>
        <v>0</v>
      </c>
      <c r="R21" s="199">
        <f t="shared" si="5"/>
        <v>100</v>
      </c>
      <c r="S21" s="199">
        <f t="shared" si="6"/>
        <v>0</v>
      </c>
      <c r="T21" s="209">
        <f t="shared" si="9"/>
        <v>0</v>
      </c>
    </row>
    <row r="22" spans="1:20">
      <c r="A22">
        <f t="shared" si="7"/>
        <v>14</v>
      </c>
      <c r="B22" s="207">
        <v>574</v>
      </c>
      <c r="C22" s="321" t="s">
        <v>449</v>
      </c>
      <c r="D22" s="321" t="s">
        <v>69</v>
      </c>
      <c r="E22" s="321" t="s">
        <v>272</v>
      </c>
      <c r="F22" s="200">
        <v>50</v>
      </c>
      <c r="G22" s="199"/>
      <c r="H22" s="199"/>
      <c r="I22" s="199">
        <f t="shared" si="0"/>
        <v>50</v>
      </c>
      <c r="J22" s="199" t="e">
        <f t="shared" si="1"/>
        <v>#DIV/0!</v>
      </c>
      <c r="K22" s="201">
        <f t="shared" si="2"/>
        <v>0</v>
      </c>
      <c r="L22" s="200">
        <v>50</v>
      </c>
      <c r="M22" s="199"/>
      <c r="N22" s="199"/>
      <c r="O22" s="199">
        <f t="shared" si="3"/>
        <v>50</v>
      </c>
      <c r="P22" s="199" t="e">
        <f t="shared" si="4"/>
        <v>#DIV/0!</v>
      </c>
      <c r="Q22" s="201">
        <f t="shared" si="8"/>
        <v>0</v>
      </c>
      <c r="R22" s="199">
        <f t="shared" si="5"/>
        <v>100</v>
      </c>
      <c r="S22" s="199">
        <f t="shared" si="6"/>
        <v>0</v>
      </c>
      <c r="T22" s="209">
        <f t="shared" si="9"/>
        <v>0</v>
      </c>
    </row>
    <row r="23" spans="1:20">
      <c r="A23">
        <f t="shared" si="7"/>
        <v>15</v>
      </c>
      <c r="B23" s="207">
        <v>602</v>
      </c>
      <c r="C23" s="321" t="s">
        <v>285</v>
      </c>
      <c r="D23" s="321" t="s">
        <v>52</v>
      </c>
      <c r="E23" s="321" t="s">
        <v>272</v>
      </c>
      <c r="F23" s="200">
        <v>50</v>
      </c>
      <c r="G23" s="199"/>
      <c r="H23" s="199"/>
      <c r="I23" s="199">
        <f t="shared" si="0"/>
        <v>50</v>
      </c>
      <c r="J23" s="199" t="e">
        <f t="shared" si="1"/>
        <v>#DIV/0!</v>
      </c>
      <c r="K23" s="201">
        <f t="shared" si="2"/>
        <v>0</v>
      </c>
      <c r="L23" s="200">
        <v>50</v>
      </c>
      <c r="M23" s="199"/>
      <c r="N23" s="199"/>
      <c r="O23" s="199">
        <f t="shared" si="3"/>
        <v>50</v>
      </c>
      <c r="P23" s="199" t="e">
        <f t="shared" si="4"/>
        <v>#DIV/0!</v>
      </c>
      <c r="Q23" s="201">
        <f t="shared" si="8"/>
        <v>0</v>
      </c>
      <c r="R23" s="199">
        <f t="shared" si="5"/>
        <v>100</v>
      </c>
      <c r="S23" s="199">
        <f t="shared" si="6"/>
        <v>0</v>
      </c>
      <c r="T23" s="209">
        <f t="shared" si="9"/>
        <v>0</v>
      </c>
    </row>
    <row r="24" spans="1:20">
      <c r="A24">
        <f t="shared" si="7"/>
        <v>16</v>
      </c>
      <c r="B24" s="207">
        <v>597</v>
      </c>
      <c r="C24" s="321" t="s">
        <v>283</v>
      </c>
      <c r="D24" s="321" t="s">
        <v>421</v>
      </c>
      <c r="E24" s="321" t="s">
        <v>272</v>
      </c>
      <c r="F24" s="200">
        <v>100</v>
      </c>
      <c r="G24" s="199"/>
      <c r="H24" s="199"/>
      <c r="I24" s="199">
        <f t="shared" si="0"/>
        <v>100</v>
      </c>
      <c r="J24" s="199" t="e">
        <f t="shared" si="1"/>
        <v>#DIV/0!</v>
      </c>
      <c r="K24" s="201">
        <f t="shared" si="2"/>
        <v>0</v>
      </c>
      <c r="L24" s="200">
        <v>100</v>
      </c>
      <c r="M24" s="199"/>
      <c r="N24" s="199"/>
      <c r="O24" s="199">
        <f t="shared" si="3"/>
        <v>100</v>
      </c>
      <c r="P24" s="199" t="e">
        <f t="shared" si="4"/>
        <v>#DIV/0!</v>
      </c>
      <c r="Q24" s="201">
        <f t="shared" si="8"/>
        <v>0</v>
      </c>
      <c r="R24" s="199">
        <f t="shared" si="5"/>
        <v>200</v>
      </c>
      <c r="S24" s="199">
        <f t="shared" si="6"/>
        <v>0</v>
      </c>
      <c r="T24" s="209">
        <f t="shared" si="9"/>
        <v>0</v>
      </c>
    </row>
    <row r="25" spans="1:20">
      <c r="A25">
        <f t="shared" si="7"/>
        <v>17</v>
      </c>
      <c r="B25" s="207"/>
      <c r="C25" s="208"/>
      <c r="D25" s="208"/>
      <c r="E25" s="208"/>
      <c r="F25" s="200"/>
      <c r="G25" s="199"/>
      <c r="H25" s="199"/>
      <c r="I25" s="199">
        <f t="shared" si="0"/>
        <v>0</v>
      </c>
      <c r="J25" s="199" t="e">
        <f t="shared" si="1"/>
        <v>#DIV/0!</v>
      </c>
      <c r="K25" s="201">
        <f t="shared" si="2"/>
        <v>4</v>
      </c>
      <c r="L25" s="200"/>
      <c r="M25" s="199"/>
      <c r="N25" s="199"/>
      <c r="O25" s="199">
        <f t="shared" si="3"/>
        <v>0</v>
      </c>
      <c r="P25" s="199" t="e">
        <f t="shared" si="4"/>
        <v>#DIV/0!</v>
      </c>
      <c r="Q25" s="201">
        <f t="shared" si="8"/>
        <v>4</v>
      </c>
      <c r="R25" s="199">
        <f t="shared" si="5"/>
        <v>0</v>
      </c>
      <c r="S25" s="199">
        <f t="shared" si="6"/>
        <v>0</v>
      </c>
      <c r="T25" s="209">
        <f t="shared" si="9"/>
        <v>12</v>
      </c>
    </row>
    <row r="26" spans="1:20">
      <c r="A26">
        <f>A25+1</f>
        <v>18</v>
      </c>
      <c r="B26" s="207"/>
      <c r="C26" s="208"/>
      <c r="D26" s="208"/>
      <c r="E26" s="208"/>
      <c r="F26" s="200"/>
      <c r="G26" s="199"/>
      <c r="H26" s="199"/>
      <c r="I26" s="199">
        <f t="shared" si="0"/>
        <v>0</v>
      </c>
      <c r="J26" s="199" t="e">
        <f t="shared" si="1"/>
        <v>#DIV/0!</v>
      </c>
      <c r="K26" s="201">
        <f t="shared" si="2"/>
        <v>4</v>
      </c>
      <c r="L26" s="200"/>
      <c r="M26" s="199"/>
      <c r="N26" s="199"/>
      <c r="O26" s="199">
        <f t="shared" si="3"/>
        <v>0</v>
      </c>
      <c r="P26" s="199" t="e">
        <f t="shared" si="4"/>
        <v>#DIV/0!</v>
      </c>
      <c r="Q26" s="201">
        <f t="shared" si="8"/>
        <v>4</v>
      </c>
      <c r="R26" s="199">
        <f t="shared" si="5"/>
        <v>0</v>
      </c>
      <c r="S26" s="199">
        <f t="shared" si="6"/>
        <v>0</v>
      </c>
      <c r="T26" s="209">
        <f t="shared" si="9"/>
        <v>12</v>
      </c>
    </row>
    <row r="27" spans="1:20">
      <c r="A27">
        <f t="shared" si="7"/>
        <v>19</v>
      </c>
      <c r="B27" s="207"/>
      <c r="C27" s="208"/>
      <c r="D27" s="208"/>
      <c r="E27" s="208"/>
      <c r="F27" s="200"/>
      <c r="G27" s="199"/>
      <c r="H27" s="199"/>
      <c r="I27" s="199">
        <f t="shared" si="0"/>
        <v>0</v>
      </c>
      <c r="J27" s="199" t="e">
        <f t="shared" si="1"/>
        <v>#DIV/0!</v>
      </c>
      <c r="K27" s="201">
        <f t="shared" si="2"/>
        <v>4</v>
      </c>
      <c r="L27" s="200"/>
      <c r="M27" s="199"/>
      <c r="N27" s="199"/>
      <c r="O27" s="199">
        <f t="shared" si="3"/>
        <v>0</v>
      </c>
      <c r="P27" s="199" t="e">
        <f t="shared" si="4"/>
        <v>#DIV/0!</v>
      </c>
      <c r="Q27" s="201">
        <f t="shared" si="8"/>
        <v>4</v>
      </c>
      <c r="R27" s="199">
        <f t="shared" si="5"/>
        <v>0</v>
      </c>
      <c r="S27" s="199">
        <f t="shared" si="6"/>
        <v>0</v>
      </c>
      <c r="T27" s="209">
        <f t="shared" si="9"/>
        <v>12</v>
      </c>
    </row>
    <row r="28" spans="1:20">
      <c r="A28">
        <f t="shared" si="7"/>
        <v>20</v>
      </c>
      <c r="B28" s="207"/>
      <c r="C28" s="208"/>
      <c r="D28" s="208"/>
      <c r="E28" s="208"/>
      <c r="F28" s="200"/>
      <c r="G28" s="199"/>
      <c r="H28" s="199"/>
      <c r="I28" s="199">
        <f t="shared" si="0"/>
        <v>0</v>
      </c>
      <c r="J28" s="199" t="e">
        <f t="shared" si="1"/>
        <v>#DIV/0!</v>
      </c>
      <c r="K28" s="201">
        <f t="shared" si="2"/>
        <v>4</v>
      </c>
      <c r="L28" s="200"/>
      <c r="M28" s="199"/>
      <c r="N28" s="199"/>
      <c r="O28" s="199">
        <f t="shared" si="3"/>
        <v>0</v>
      </c>
      <c r="P28" s="199" t="e">
        <f t="shared" si="4"/>
        <v>#DIV/0!</v>
      </c>
      <c r="Q28" s="201">
        <f t="shared" si="8"/>
        <v>4</v>
      </c>
      <c r="R28" s="199">
        <f t="shared" si="5"/>
        <v>0</v>
      </c>
      <c r="S28" s="199">
        <f t="shared" si="6"/>
        <v>0</v>
      </c>
      <c r="T28" s="209">
        <f t="shared" si="9"/>
        <v>12</v>
      </c>
    </row>
    <row r="29" spans="1:20">
      <c r="A29">
        <f t="shared" si="7"/>
        <v>21</v>
      </c>
      <c r="B29" s="207"/>
      <c r="C29" s="208"/>
      <c r="D29" s="208"/>
      <c r="E29" s="208"/>
      <c r="F29" s="200"/>
      <c r="G29" s="199"/>
      <c r="H29" s="199"/>
      <c r="I29" s="199">
        <f t="shared" si="0"/>
        <v>0</v>
      </c>
      <c r="J29" s="199" t="e">
        <f t="shared" si="1"/>
        <v>#DIV/0!</v>
      </c>
      <c r="K29" s="201">
        <f t="shared" si="2"/>
        <v>4</v>
      </c>
      <c r="L29" s="200"/>
      <c r="M29" s="199"/>
      <c r="N29" s="199"/>
      <c r="O29" s="199">
        <f t="shared" si="3"/>
        <v>0</v>
      </c>
      <c r="P29" s="199" t="e">
        <f t="shared" si="4"/>
        <v>#DIV/0!</v>
      </c>
      <c r="Q29" s="201">
        <f t="shared" si="8"/>
        <v>4</v>
      </c>
      <c r="R29" s="199">
        <f t="shared" si="5"/>
        <v>0</v>
      </c>
      <c r="S29" s="199">
        <f t="shared" si="6"/>
        <v>0</v>
      </c>
      <c r="T29" s="209">
        <f t="shared" si="9"/>
        <v>12</v>
      </c>
    </row>
    <row r="30" spans="1:20">
      <c r="A30">
        <f t="shared" si="7"/>
        <v>22</v>
      </c>
      <c r="B30" s="207"/>
      <c r="C30" s="208"/>
      <c r="D30" s="208"/>
      <c r="E30" s="208"/>
      <c r="F30" s="200"/>
      <c r="G30" s="199"/>
      <c r="H30" s="199"/>
      <c r="I30" s="199">
        <f t="shared" si="0"/>
        <v>0</v>
      </c>
      <c r="J30" s="199" t="e">
        <f t="shared" si="1"/>
        <v>#DIV/0!</v>
      </c>
      <c r="K30" s="201">
        <f t="shared" si="2"/>
        <v>4</v>
      </c>
      <c r="L30" s="200"/>
      <c r="M30" s="199"/>
      <c r="N30" s="199"/>
      <c r="O30" s="199">
        <f t="shared" si="3"/>
        <v>0</v>
      </c>
      <c r="P30" s="199" t="e">
        <f t="shared" si="4"/>
        <v>#DIV/0!</v>
      </c>
      <c r="Q30" s="201">
        <f t="shared" si="8"/>
        <v>4</v>
      </c>
      <c r="R30" s="199">
        <f t="shared" si="5"/>
        <v>0</v>
      </c>
      <c r="S30" s="199">
        <f t="shared" si="6"/>
        <v>0</v>
      </c>
      <c r="T30" s="209">
        <f t="shared" si="9"/>
        <v>12</v>
      </c>
    </row>
    <row r="31" spans="1:20">
      <c r="A31">
        <f t="shared" si="7"/>
        <v>23</v>
      </c>
      <c r="B31" s="207"/>
      <c r="C31" s="208"/>
      <c r="D31" s="208"/>
      <c r="E31" s="208"/>
      <c r="F31" s="200"/>
      <c r="G31" s="199"/>
      <c r="H31" s="199"/>
      <c r="I31" s="199">
        <f t="shared" si="0"/>
        <v>0</v>
      </c>
      <c r="J31" s="199" t="e">
        <f t="shared" si="1"/>
        <v>#DIV/0!</v>
      </c>
      <c r="K31" s="201">
        <f t="shared" si="2"/>
        <v>4</v>
      </c>
      <c r="L31" s="200"/>
      <c r="M31" s="199"/>
      <c r="N31" s="199"/>
      <c r="O31" s="199">
        <f t="shared" si="3"/>
        <v>0</v>
      </c>
      <c r="P31" s="199" t="e">
        <f t="shared" si="4"/>
        <v>#DIV/0!</v>
      </c>
      <c r="Q31" s="201">
        <f t="shared" si="8"/>
        <v>4</v>
      </c>
      <c r="R31" s="199">
        <f t="shared" si="5"/>
        <v>0</v>
      </c>
      <c r="S31" s="199">
        <f t="shared" si="6"/>
        <v>0</v>
      </c>
      <c r="T31" s="209">
        <f t="shared" si="9"/>
        <v>12</v>
      </c>
    </row>
    <row r="32" spans="1:20">
      <c r="A32">
        <f t="shared" si="7"/>
        <v>24</v>
      </c>
      <c r="B32" s="207"/>
      <c r="C32" s="208"/>
      <c r="D32" s="208"/>
      <c r="E32" s="208"/>
      <c r="F32" s="200"/>
      <c r="G32" s="199"/>
      <c r="H32" s="199"/>
      <c r="I32" s="199">
        <f t="shared" si="0"/>
        <v>0</v>
      </c>
      <c r="J32" s="199" t="e">
        <f t="shared" si="1"/>
        <v>#DIV/0!</v>
      </c>
      <c r="K32" s="201">
        <f t="shared" si="2"/>
        <v>4</v>
      </c>
      <c r="L32" s="200"/>
      <c r="M32" s="199"/>
      <c r="N32" s="199"/>
      <c r="O32" s="199">
        <f t="shared" si="3"/>
        <v>0</v>
      </c>
      <c r="P32" s="199" t="e">
        <f t="shared" si="4"/>
        <v>#DIV/0!</v>
      </c>
      <c r="Q32" s="201">
        <f t="shared" si="8"/>
        <v>4</v>
      </c>
      <c r="R32" s="199">
        <f t="shared" si="5"/>
        <v>0</v>
      </c>
      <c r="S32" s="199">
        <f t="shared" si="6"/>
        <v>0</v>
      </c>
      <c r="T32" s="209">
        <f t="shared" si="9"/>
        <v>12</v>
      </c>
    </row>
    <row r="33" spans="1:20">
      <c r="A33">
        <f t="shared" si="7"/>
        <v>25</v>
      </c>
      <c r="B33" s="207"/>
      <c r="C33" s="208"/>
      <c r="D33" s="208"/>
      <c r="E33" s="208"/>
      <c r="F33" s="200"/>
      <c r="G33" s="199"/>
      <c r="H33" s="199"/>
      <c r="I33" s="199">
        <f t="shared" si="0"/>
        <v>0</v>
      </c>
      <c r="J33" s="199" t="e">
        <f t="shared" si="1"/>
        <v>#DIV/0!</v>
      </c>
      <c r="K33" s="201">
        <f t="shared" si="2"/>
        <v>4</v>
      </c>
      <c r="L33" s="200"/>
      <c r="M33" s="199"/>
      <c r="N33" s="199"/>
      <c r="O33" s="199">
        <f t="shared" si="3"/>
        <v>0</v>
      </c>
      <c r="P33" s="199" t="e">
        <f t="shared" si="4"/>
        <v>#DIV/0!</v>
      </c>
      <c r="Q33" s="201">
        <f t="shared" si="8"/>
        <v>4</v>
      </c>
      <c r="R33" s="199">
        <f t="shared" si="5"/>
        <v>0</v>
      </c>
      <c r="S33" s="199">
        <f t="shared" si="6"/>
        <v>0</v>
      </c>
      <c r="T33" s="209">
        <f t="shared" si="9"/>
        <v>12</v>
      </c>
    </row>
    <row r="34" spans="1:20">
      <c r="A34">
        <f t="shared" si="7"/>
        <v>26</v>
      </c>
      <c r="B34" s="207"/>
      <c r="C34" s="208"/>
      <c r="D34" s="208"/>
      <c r="E34" s="208"/>
      <c r="F34" s="200"/>
      <c r="G34" s="199"/>
      <c r="H34" s="199"/>
      <c r="I34" s="199">
        <f t="shared" si="0"/>
        <v>0</v>
      </c>
      <c r="J34" s="199" t="e">
        <f t="shared" si="1"/>
        <v>#DIV/0!</v>
      </c>
      <c r="K34" s="201">
        <f t="shared" si="2"/>
        <v>4</v>
      </c>
      <c r="L34" s="200"/>
      <c r="M34" s="199"/>
      <c r="N34" s="199"/>
      <c r="O34" s="199">
        <f t="shared" si="3"/>
        <v>0</v>
      </c>
      <c r="P34" s="199" t="e">
        <f t="shared" si="4"/>
        <v>#DIV/0!</v>
      </c>
      <c r="Q34" s="201">
        <f t="shared" si="8"/>
        <v>4</v>
      </c>
      <c r="R34" s="199">
        <f t="shared" si="5"/>
        <v>0</v>
      </c>
      <c r="S34" s="199">
        <f t="shared" si="6"/>
        <v>0</v>
      </c>
      <c r="T34" s="209">
        <f t="shared" si="9"/>
        <v>12</v>
      </c>
    </row>
    <row r="35" spans="1:20">
      <c r="A35">
        <f t="shared" si="7"/>
        <v>27</v>
      </c>
      <c r="B35" s="207"/>
      <c r="C35" s="208"/>
      <c r="D35" s="208"/>
      <c r="E35" s="208"/>
      <c r="F35" s="200"/>
      <c r="G35" s="199"/>
      <c r="H35" s="199"/>
      <c r="I35" s="199">
        <f t="shared" si="0"/>
        <v>0</v>
      </c>
      <c r="J35" s="199" t="e">
        <f t="shared" si="1"/>
        <v>#DIV/0!</v>
      </c>
      <c r="K35" s="201">
        <f t="shared" si="2"/>
        <v>4</v>
      </c>
      <c r="L35" s="200"/>
      <c r="M35" s="199"/>
      <c r="N35" s="199"/>
      <c r="O35" s="199">
        <f t="shared" si="3"/>
        <v>0</v>
      </c>
      <c r="P35" s="199" t="e">
        <f t="shared" si="4"/>
        <v>#DIV/0!</v>
      </c>
      <c r="Q35" s="201">
        <f t="shared" si="8"/>
        <v>4</v>
      </c>
      <c r="R35" s="199">
        <f t="shared" si="5"/>
        <v>0</v>
      </c>
      <c r="S35" s="199">
        <f t="shared" si="6"/>
        <v>0</v>
      </c>
      <c r="T35" s="209">
        <f t="shared" si="9"/>
        <v>12</v>
      </c>
    </row>
    <row r="36" spans="1:20">
      <c r="A36">
        <f t="shared" si="7"/>
        <v>28</v>
      </c>
      <c r="B36" s="207"/>
      <c r="C36" s="208"/>
      <c r="D36" s="208"/>
      <c r="E36" s="208"/>
      <c r="F36" s="200"/>
      <c r="G36" s="199"/>
      <c r="H36" s="199"/>
      <c r="I36" s="199">
        <f t="shared" si="0"/>
        <v>0</v>
      </c>
      <c r="J36" s="199" t="e">
        <f t="shared" si="1"/>
        <v>#DIV/0!</v>
      </c>
      <c r="K36" s="201">
        <f t="shared" si="2"/>
        <v>4</v>
      </c>
      <c r="L36" s="200"/>
      <c r="M36" s="199"/>
      <c r="N36" s="199"/>
      <c r="O36" s="199">
        <f t="shared" si="3"/>
        <v>0</v>
      </c>
      <c r="P36" s="199" t="e">
        <f t="shared" si="4"/>
        <v>#DIV/0!</v>
      </c>
      <c r="Q36" s="201">
        <f t="shared" si="8"/>
        <v>4</v>
      </c>
      <c r="R36" s="199">
        <f t="shared" si="5"/>
        <v>0</v>
      </c>
      <c r="S36" s="199">
        <f t="shared" si="6"/>
        <v>0</v>
      </c>
      <c r="T36" s="209">
        <f t="shared" si="9"/>
        <v>12</v>
      </c>
    </row>
    <row r="37" spans="1:20">
      <c r="A37">
        <f t="shared" si="7"/>
        <v>29</v>
      </c>
      <c r="B37" s="207"/>
      <c r="C37" s="208"/>
      <c r="D37" s="208"/>
      <c r="E37" s="208"/>
      <c r="F37" s="200"/>
      <c r="G37" s="199"/>
      <c r="H37" s="199"/>
      <c r="I37" s="199">
        <f t="shared" si="0"/>
        <v>0</v>
      </c>
      <c r="J37" s="199" t="e">
        <f t="shared" si="1"/>
        <v>#DIV/0!</v>
      </c>
      <c r="K37" s="201">
        <f t="shared" si="2"/>
        <v>4</v>
      </c>
      <c r="L37" s="200"/>
      <c r="M37" s="199"/>
      <c r="N37" s="199"/>
      <c r="O37" s="199">
        <f t="shared" si="3"/>
        <v>0</v>
      </c>
      <c r="P37" s="199" t="e">
        <f t="shared" si="4"/>
        <v>#DIV/0!</v>
      </c>
      <c r="Q37" s="201">
        <f t="shared" si="8"/>
        <v>4</v>
      </c>
      <c r="R37" s="199">
        <f t="shared" si="5"/>
        <v>0</v>
      </c>
      <c r="S37" s="199">
        <f t="shared" si="6"/>
        <v>0</v>
      </c>
      <c r="T37" s="209">
        <f t="shared" si="9"/>
        <v>12</v>
      </c>
    </row>
    <row r="38" spans="1:20" ht="16" thickBot="1">
      <c r="A38">
        <f t="shared" si="7"/>
        <v>30</v>
      </c>
      <c r="B38" s="210"/>
      <c r="C38" s="211"/>
      <c r="D38" s="211"/>
      <c r="E38" s="211"/>
      <c r="F38" s="202"/>
      <c r="G38" s="203"/>
      <c r="H38" s="203"/>
      <c r="I38" s="203">
        <f t="shared" si="0"/>
        <v>0</v>
      </c>
      <c r="J38" s="203" t="e">
        <f t="shared" si="1"/>
        <v>#DIV/0!</v>
      </c>
      <c r="K38" s="204">
        <f t="shared" si="2"/>
        <v>4</v>
      </c>
      <c r="L38" s="202"/>
      <c r="M38" s="203"/>
      <c r="N38" s="203"/>
      <c r="O38" s="203">
        <f t="shared" si="3"/>
        <v>0</v>
      </c>
      <c r="P38" s="203" t="e">
        <f t="shared" si="4"/>
        <v>#DIV/0!</v>
      </c>
      <c r="Q38" s="204">
        <f t="shared" si="8"/>
        <v>4</v>
      </c>
      <c r="R38" s="203">
        <f t="shared" si="5"/>
        <v>0</v>
      </c>
      <c r="S38" s="203">
        <f t="shared" si="6"/>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155</v>
      </c>
      <c r="G41" s="182">
        <f>F41/I41</f>
        <v>43.055555555555557</v>
      </c>
      <c r="H41" s="199">
        <f>G41*1.5</f>
        <v>64.583333333333343</v>
      </c>
      <c r="I41" s="182">
        <v>3.6</v>
      </c>
      <c r="J41" s="182"/>
      <c r="K41" s="183"/>
      <c r="L41" s="185">
        <v>175</v>
      </c>
      <c r="M41" s="182">
        <f>L41/O41</f>
        <v>50</v>
      </c>
      <c r="N41" s="199">
        <f>M41*1.5</f>
        <v>75</v>
      </c>
      <c r="O41" s="182">
        <v>3.5</v>
      </c>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680</v>
      </c>
      <c r="C44" s="208" t="s">
        <v>311</v>
      </c>
      <c r="D44" s="208" t="s">
        <v>312</v>
      </c>
      <c r="E44" s="208" t="s">
        <v>272</v>
      </c>
      <c r="F44" s="200">
        <v>0</v>
      </c>
      <c r="G44" s="199">
        <v>0</v>
      </c>
      <c r="H44" s="199">
        <v>32.26</v>
      </c>
      <c r="I44" s="199">
        <f>IF(H44&lt;=$H$41,IF(H44&lt;$G$41,F44+G44,F44+G44+(H44-$G$41)),50)</f>
        <v>0</v>
      </c>
      <c r="J44" s="199">
        <f>$F$41/H44</f>
        <v>4.8047117172969624</v>
      </c>
      <c r="K44" s="201">
        <f>IF(I44=0,IF(H44=$J$41,6,4),0)</f>
        <v>4</v>
      </c>
      <c r="L44" s="200">
        <v>0</v>
      </c>
      <c r="M44" s="199">
        <v>0</v>
      </c>
      <c r="N44" s="199">
        <v>41.32</v>
      </c>
      <c r="O44" s="199">
        <f>IF(N44&lt;=$N$41,IF(N44&lt;$M$41,L44+M44,L44+M44+(N44-$M$41)),50)</f>
        <v>0</v>
      </c>
      <c r="P44" s="199">
        <f>$L$41/N44</f>
        <v>4.2352371732817033</v>
      </c>
      <c r="Q44" s="201">
        <f>IF(O44=0,IF(N44=$P$41,6,4),0)</f>
        <v>4</v>
      </c>
      <c r="R44" s="199">
        <f>O44+I44</f>
        <v>0</v>
      </c>
      <c r="S44" s="199">
        <f>N44+H44</f>
        <v>73.58</v>
      </c>
      <c r="T44" s="209">
        <f>IF((O44+I44)=0,4+K44+Q44,K44+Q44)+4</f>
        <v>16</v>
      </c>
    </row>
    <row r="45" spans="1:20">
      <c r="A45">
        <f>A44+1</f>
        <v>2</v>
      </c>
      <c r="B45" s="207">
        <v>470</v>
      </c>
      <c r="C45" s="208" t="s">
        <v>304</v>
      </c>
      <c r="D45" s="208" t="s">
        <v>428</v>
      </c>
      <c r="E45" s="208" t="s">
        <v>272</v>
      </c>
      <c r="F45" s="200">
        <v>5</v>
      </c>
      <c r="G45" s="199">
        <v>0</v>
      </c>
      <c r="H45" s="199">
        <v>29.23</v>
      </c>
      <c r="I45" s="199">
        <f t="shared" ref="I45:I73" si="10">IF(H45&lt;=$H$41,IF(H45&lt;$G$41,F45+G45,F45+G45+(H45-$G$41)),50)</f>
        <v>5</v>
      </c>
      <c r="J45" s="199">
        <f t="shared" ref="J45:J73" si="11">$F$41/H45</f>
        <v>5.3027711255559353</v>
      </c>
      <c r="K45" s="201">
        <f t="shared" ref="K45:K73" si="12">IF(I45=0,IF(H45=$J$41,6,4),0)</f>
        <v>0</v>
      </c>
      <c r="L45" s="200">
        <v>0</v>
      </c>
      <c r="M45" s="199">
        <v>0</v>
      </c>
      <c r="N45" s="199">
        <v>38.369999999999997</v>
      </c>
      <c r="O45" s="199">
        <f>IF(N45&lt;=$N$41,IF(N45&lt;$M$41,L45+M45,L45+M45+(N45-$M$41)),50)</f>
        <v>0</v>
      </c>
      <c r="P45" s="199">
        <f t="shared" ref="P45:P73" si="13">$L$41/N45</f>
        <v>4.5608548345061246</v>
      </c>
      <c r="Q45" s="201">
        <f t="shared" ref="Q45:Q73" si="14">IF(O45=0,IF(N45=$P$41,6,4),0)</f>
        <v>4</v>
      </c>
      <c r="R45" s="199">
        <f t="shared" ref="R45:R73" si="15">O45+I45</f>
        <v>5</v>
      </c>
      <c r="S45" s="199">
        <f t="shared" ref="S45:S73" si="16">N45+H45</f>
        <v>67.599999999999994</v>
      </c>
      <c r="T45" s="209">
        <f>IF((O45+I45)=0,4+K45+Q45,K45+Q45)+2</f>
        <v>6</v>
      </c>
    </row>
    <row r="46" spans="1:20">
      <c r="A46">
        <f t="shared" ref="A46:A60" si="17">A45+1</f>
        <v>3</v>
      </c>
      <c r="B46" s="207">
        <v>720</v>
      </c>
      <c r="C46" s="208" t="s">
        <v>300</v>
      </c>
      <c r="D46" s="208" t="s">
        <v>366</v>
      </c>
      <c r="E46" s="208" t="s">
        <v>272</v>
      </c>
      <c r="F46" s="200">
        <v>0</v>
      </c>
      <c r="G46" s="199">
        <v>0</v>
      </c>
      <c r="H46" s="199">
        <v>26.95</v>
      </c>
      <c r="I46" s="199">
        <f t="shared" si="10"/>
        <v>0</v>
      </c>
      <c r="J46" s="199">
        <f t="shared" si="11"/>
        <v>5.7513914656771803</v>
      </c>
      <c r="K46" s="201">
        <f>IF(I46=0,IF(H46=$J$41,6,4),0)</f>
        <v>4</v>
      </c>
      <c r="L46" s="200">
        <v>5</v>
      </c>
      <c r="M46" s="199">
        <v>0</v>
      </c>
      <c r="N46" s="199">
        <v>35.08</v>
      </c>
      <c r="O46" s="199">
        <f t="shared" ref="O46:O73" si="18">IF(N46&lt;=$N$41,IF(N46&lt;$M$41,L46+M46,L46+M46+(N46-$M$41)),50)</f>
        <v>5</v>
      </c>
      <c r="P46" s="199">
        <f>$L$41/N46</f>
        <v>4.988597491448119</v>
      </c>
      <c r="Q46" s="201">
        <f t="shared" si="14"/>
        <v>0</v>
      </c>
      <c r="R46" s="199">
        <f t="shared" si="15"/>
        <v>5</v>
      </c>
      <c r="S46" s="199">
        <f t="shared" si="16"/>
        <v>62.03</v>
      </c>
      <c r="T46" s="209">
        <f>IF((O46+I46)=0,4+K46+Q46,K46+Q46)+1</f>
        <v>5</v>
      </c>
    </row>
    <row r="47" spans="1:20">
      <c r="A47">
        <f t="shared" si="17"/>
        <v>4</v>
      </c>
      <c r="B47" s="207">
        <v>664</v>
      </c>
      <c r="C47" s="321" t="s">
        <v>313</v>
      </c>
      <c r="D47" s="321" t="s">
        <v>112</v>
      </c>
      <c r="E47" s="321" t="s">
        <v>275</v>
      </c>
      <c r="F47" s="200">
        <v>5</v>
      </c>
      <c r="G47" s="199">
        <v>0</v>
      </c>
      <c r="H47" s="199">
        <v>33.24</v>
      </c>
      <c r="I47" s="199">
        <f t="shared" si="10"/>
        <v>5</v>
      </c>
      <c r="J47" s="199">
        <f>$F$41/H47</f>
        <v>4.6630565583634169</v>
      </c>
      <c r="K47" s="201">
        <f t="shared" si="12"/>
        <v>0</v>
      </c>
      <c r="L47" s="200">
        <v>0</v>
      </c>
      <c r="M47" s="199">
        <v>0</v>
      </c>
      <c r="N47" s="199">
        <v>49.9</v>
      </c>
      <c r="O47" s="199">
        <f t="shared" si="18"/>
        <v>0</v>
      </c>
      <c r="P47" s="199">
        <f>$L$41/N47</f>
        <v>3.5070140280561124</v>
      </c>
      <c r="Q47" s="201">
        <f>IF(O47=0,IF(N47=$P$41,6,4),0)</f>
        <v>4</v>
      </c>
      <c r="R47" s="199">
        <f t="shared" si="15"/>
        <v>5</v>
      </c>
      <c r="S47" s="199">
        <f t="shared" si="16"/>
        <v>83.14</v>
      </c>
      <c r="T47" s="209">
        <f>IF((O47+I47)=0,4+K47+Q47,K47+Q47)</f>
        <v>4</v>
      </c>
    </row>
    <row r="48" spans="1:20">
      <c r="A48">
        <f t="shared" si="17"/>
        <v>5</v>
      </c>
      <c r="B48" s="207">
        <v>698</v>
      </c>
      <c r="C48" s="321" t="s">
        <v>320</v>
      </c>
      <c r="D48" s="321" t="s">
        <v>68</v>
      </c>
      <c r="E48" s="321" t="s">
        <v>272</v>
      </c>
      <c r="F48" s="200">
        <v>5</v>
      </c>
      <c r="G48" s="199">
        <v>0</v>
      </c>
      <c r="H48" s="199">
        <v>33.74</v>
      </c>
      <c r="I48" s="199">
        <f t="shared" si="10"/>
        <v>5</v>
      </c>
      <c r="J48" s="199">
        <f t="shared" si="11"/>
        <v>4.5939537640782451</v>
      </c>
      <c r="K48" s="201">
        <f t="shared" si="12"/>
        <v>0</v>
      </c>
      <c r="L48" s="200">
        <v>0</v>
      </c>
      <c r="M48" s="199">
        <v>5</v>
      </c>
      <c r="N48" s="199">
        <v>46.76</v>
      </c>
      <c r="O48" s="199">
        <f t="shared" si="18"/>
        <v>5</v>
      </c>
      <c r="P48" s="199">
        <f t="shared" si="13"/>
        <v>3.7425149700598803</v>
      </c>
      <c r="Q48" s="201">
        <f t="shared" si="14"/>
        <v>0</v>
      </c>
      <c r="R48" s="199">
        <f t="shared" si="15"/>
        <v>10</v>
      </c>
      <c r="S48" s="199">
        <f t="shared" si="16"/>
        <v>80.5</v>
      </c>
      <c r="T48" s="209">
        <f t="shared" ref="T48:T73" si="19">IF((O48+I48)=0,4+K48+Q48,K48+Q48)</f>
        <v>0</v>
      </c>
    </row>
    <row r="49" spans="1:20">
      <c r="A49">
        <f t="shared" si="17"/>
        <v>6</v>
      </c>
      <c r="B49" s="207">
        <v>442</v>
      </c>
      <c r="C49" s="321" t="s">
        <v>367</v>
      </c>
      <c r="D49" s="321" t="s">
        <v>368</v>
      </c>
      <c r="E49" s="332">
        <v>55</v>
      </c>
      <c r="F49" s="200">
        <v>5</v>
      </c>
      <c r="G49" s="199">
        <v>0</v>
      </c>
      <c r="H49" s="199">
        <v>33.14</v>
      </c>
      <c r="I49" s="199">
        <f t="shared" si="10"/>
        <v>5</v>
      </c>
      <c r="J49" s="199">
        <f t="shared" si="11"/>
        <v>4.6771273385636691</v>
      </c>
      <c r="K49" s="201">
        <f t="shared" si="12"/>
        <v>0</v>
      </c>
      <c r="L49" s="200">
        <v>5</v>
      </c>
      <c r="M49" s="199">
        <v>5</v>
      </c>
      <c r="N49" s="199">
        <v>47.77</v>
      </c>
      <c r="O49" s="199">
        <f t="shared" si="18"/>
        <v>10</v>
      </c>
      <c r="P49" s="199">
        <f t="shared" si="13"/>
        <v>3.6633870630102572</v>
      </c>
      <c r="Q49" s="201">
        <f t="shared" si="14"/>
        <v>0</v>
      </c>
      <c r="R49" s="199">
        <f t="shared" si="15"/>
        <v>15</v>
      </c>
      <c r="S49" s="199">
        <f t="shared" si="16"/>
        <v>80.91</v>
      </c>
      <c r="T49" s="209">
        <f t="shared" si="19"/>
        <v>0</v>
      </c>
    </row>
    <row r="50" spans="1:20">
      <c r="A50">
        <f t="shared" si="17"/>
        <v>7</v>
      </c>
      <c r="B50" s="207">
        <v>672</v>
      </c>
      <c r="C50" s="321" t="s">
        <v>371</v>
      </c>
      <c r="D50" s="321" t="s">
        <v>427</v>
      </c>
      <c r="E50" s="332">
        <v>55</v>
      </c>
      <c r="F50" s="200">
        <v>5</v>
      </c>
      <c r="G50" s="199">
        <v>5</v>
      </c>
      <c r="H50" s="199">
        <v>37.369999999999997</v>
      </c>
      <c r="I50" s="199">
        <f t="shared" si="10"/>
        <v>10</v>
      </c>
      <c r="J50" s="199">
        <f t="shared" si="11"/>
        <v>4.1477120685041484</v>
      </c>
      <c r="K50" s="201">
        <f t="shared" si="12"/>
        <v>0</v>
      </c>
      <c r="L50" s="200">
        <v>0</v>
      </c>
      <c r="M50" s="199">
        <v>5</v>
      </c>
      <c r="N50" s="199">
        <v>50</v>
      </c>
      <c r="O50" s="199">
        <f t="shared" si="18"/>
        <v>5</v>
      </c>
      <c r="P50" s="199">
        <f t="shared" si="13"/>
        <v>3.5</v>
      </c>
      <c r="Q50" s="201">
        <f t="shared" si="14"/>
        <v>0</v>
      </c>
      <c r="R50" s="199">
        <f t="shared" si="15"/>
        <v>15</v>
      </c>
      <c r="S50" s="199">
        <f t="shared" si="16"/>
        <v>87.37</v>
      </c>
      <c r="T50" s="209">
        <f t="shared" si="19"/>
        <v>0</v>
      </c>
    </row>
    <row r="51" spans="1:20">
      <c r="A51">
        <f t="shared" si="17"/>
        <v>8</v>
      </c>
      <c r="B51" s="207">
        <v>625</v>
      </c>
      <c r="C51" s="321" t="s">
        <v>424</v>
      </c>
      <c r="D51" s="321" t="s">
        <v>425</v>
      </c>
      <c r="E51" s="321" t="s">
        <v>272</v>
      </c>
      <c r="F51" s="200">
        <v>5</v>
      </c>
      <c r="G51" s="199">
        <v>0</v>
      </c>
      <c r="H51" s="199">
        <v>30.49</v>
      </c>
      <c r="I51" s="199">
        <f t="shared" si="10"/>
        <v>5</v>
      </c>
      <c r="J51" s="199">
        <f t="shared" si="11"/>
        <v>5.0836339783535589</v>
      </c>
      <c r="K51" s="201">
        <f t="shared" si="12"/>
        <v>0</v>
      </c>
      <c r="L51" s="200">
        <v>15</v>
      </c>
      <c r="M51" s="199">
        <v>0</v>
      </c>
      <c r="N51" s="199">
        <v>36.49</v>
      </c>
      <c r="O51" s="199">
        <f t="shared" si="18"/>
        <v>15</v>
      </c>
      <c r="P51" s="199">
        <f t="shared" si="13"/>
        <v>4.7958344751986841</v>
      </c>
      <c r="Q51" s="201">
        <f t="shared" si="14"/>
        <v>0</v>
      </c>
      <c r="R51" s="199">
        <f t="shared" si="15"/>
        <v>20</v>
      </c>
      <c r="S51" s="199">
        <f t="shared" si="16"/>
        <v>66.98</v>
      </c>
      <c r="T51" s="209">
        <f t="shared" si="19"/>
        <v>0</v>
      </c>
    </row>
    <row r="52" spans="1:20">
      <c r="A52">
        <f t="shared" si="17"/>
        <v>9</v>
      </c>
      <c r="B52" s="207">
        <v>580</v>
      </c>
      <c r="C52" s="321" t="s">
        <v>377</v>
      </c>
      <c r="D52" s="321" t="s">
        <v>44</v>
      </c>
      <c r="E52" s="321" t="s">
        <v>272</v>
      </c>
      <c r="F52" s="200">
        <v>15</v>
      </c>
      <c r="G52" s="199">
        <v>0</v>
      </c>
      <c r="H52" s="199">
        <v>29.51</v>
      </c>
      <c r="I52" s="199">
        <f t="shared" si="10"/>
        <v>15</v>
      </c>
      <c r="J52" s="199">
        <f t="shared" si="11"/>
        <v>5.2524567943070144</v>
      </c>
      <c r="K52" s="201">
        <f t="shared" si="12"/>
        <v>0</v>
      </c>
      <c r="L52" s="200">
        <v>15</v>
      </c>
      <c r="M52" s="199">
        <v>0</v>
      </c>
      <c r="N52" s="199">
        <v>50.09</v>
      </c>
      <c r="O52" s="199">
        <f t="shared" si="18"/>
        <v>15.090000000000003</v>
      </c>
      <c r="P52" s="199">
        <f t="shared" si="13"/>
        <v>3.4937113196246754</v>
      </c>
      <c r="Q52" s="201">
        <f t="shared" si="14"/>
        <v>0</v>
      </c>
      <c r="R52" s="199">
        <f t="shared" si="15"/>
        <v>30.090000000000003</v>
      </c>
      <c r="S52" s="199">
        <f t="shared" si="16"/>
        <v>79.600000000000009</v>
      </c>
      <c r="T52" s="209">
        <f t="shared" si="19"/>
        <v>0</v>
      </c>
    </row>
    <row r="53" spans="1:20">
      <c r="A53">
        <f t="shared" si="17"/>
        <v>10</v>
      </c>
      <c r="B53" s="207">
        <v>616</v>
      </c>
      <c r="C53" s="321" t="s">
        <v>302</v>
      </c>
      <c r="D53" s="321" t="s">
        <v>303</v>
      </c>
      <c r="E53" s="321" t="s">
        <v>272</v>
      </c>
      <c r="F53" s="200">
        <v>0</v>
      </c>
      <c r="G53" s="199">
        <v>0</v>
      </c>
      <c r="H53" s="199">
        <v>28.87</v>
      </c>
      <c r="I53" s="199">
        <f t="shared" si="10"/>
        <v>0</v>
      </c>
      <c r="J53" s="199">
        <f t="shared" si="11"/>
        <v>5.3688950467613434</v>
      </c>
      <c r="K53" s="201">
        <f t="shared" si="12"/>
        <v>4</v>
      </c>
      <c r="L53" s="200">
        <v>50</v>
      </c>
      <c r="M53" s="199"/>
      <c r="N53" s="199"/>
      <c r="O53" s="199">
        <f t="shared" si="18"/>
        <v>50</v>
      </c>
      <c r="P53" s="199" t="e">
        <f t="shared" si="13"/>
        <v>#DIV/0!</v>
      </c>
      <c r="Q53" s="201">
        <f t="shared" si="14"/>
        <v>0</v>
      </c>
      <c r="R53" s="199">
        <f t="shared" si="15"/>
        <v>50</v>
      </c>
      <c r="S53" s="199">
        <f t="shared" si="16"/>
        <v>28.87</v>
      </c>
      <c r="T53" s="209">
        <f t="shared" si="19"/>
        <v>4</v>
      </c>
    </row>
    <row r="54" spans="1:20">
      <c r="A54">
        <f t="shared" si="17"/>
        <v>11</v>
      </c>
      <c r="B54" s="207">
        <v>418</v>
      </c>
      <c r="C54" s="321" t="s">
        <v>426</v>
      </c>
      <c r="D54" s="321" t="s">
        <v>69</v>
      </c>
      <c r="E54" s="321" t="s">
        <v>272</v>
      </c>
      <c r="F54" s="200">
        <v>5</v>
      </c>
      <c r="G54" s="199">
        <v>0</v>
      </c>
      <c r="H54" s="199">
        <v>28.97</v>
      </c>
      <c r="I54" s="199">
        <f t="shared" si="10"/>
        <v>5</v>
      </c>
      <c r="J54" s="199">
        <f t="shared" si="11"/>
        <v>5.3503624439074908</v>
      </c>
      <c r="K54" s="201">
        <f t="shared" si="12"/>
        <v>0</v>
      </c>
      <c r="L54" s="200">
        <v>50</v>
      </c>
      <c r="M54" s="199"/>
      <c r="N54" s="199"/>
      <c r="O54" s="199">
        <f t="shared" si="18"/>
        <v>50</v>
      </c>
      <c r="P54" s="199" t="e">
        <f t="shared" si="13"/>
        <v>#DIV/0!</v>
      </c>
      <c r="Q54" s="201">
        <f t="shared" si="14"/>
        <v>0</v>
      </c>
      <c r="R54" s="199">
        <f t="shared" si="15"/>
        <v>55</v>
      </c>
      <c r="S54" s="199">
        <f t="shared" si="16"/>
        <v>28.97</v>
      </c>
      <c r="T54" s="209">
        <f t="shared" si="19"/>
        <v>0</v>
      </c>
    </row>
    <row r="55" spans="1:20">
      <c r="A55">
        <f t="shared" si="17"/>
        <v>12</v>
      </c>
      <c r="B55" s="207">
        <v>673</v>
      </c>
      <c r="C55" s="321" t="s">
        <v>298</v>
      </c>
      <c r="D55" s="321" t="s">
        <v>451</v>
      </c>
      <c r="E55" s="321" t="s">
        <v>275</v>
      </c>
      <c r="F55" s="200">
        <v>5</v>
      </c>
      <c r="G55" s="199">
        <v>0</v>
      </c>
      <c r="H55" s="199">
        <v>32.03</v>
      </c>
      <c r="I55" s="199">
        <f t="shared" si="10"/>
        <v>5</v>
      </c>
      <c r="J55" s="199">
        <f t="shared" si="11"/>
        <v>4.8392132375897594</v>
      </c>
      <c r="K55" s="201">
        <f t="shared" si="12"/>
        <v>0</v>
      </c>
      <c r="L55" s="200">
        <v>50</v>
      </c>
      <c r="M55" s="199"/>
      <c r="N55" s="199"/>
      <c r="O55" s="199">
        <f t="shared" si="18"/>
        <v>50</v>
      </c>
      <c r="P55" s="199" t="e">
        <f t="shared" si="13"/>
        <v>#DIV/0!</v>
      </c>
      <c r="Q55" s="201">
        <f t="shared" si="14"/>
        <v>0</v>
      </c>
      <c r="R55" s="199">
        <f t="shared" si="15"/>
        <v>55</v>
      </c>
      <c r="S55" s="199">
        <f t="shared" si="16"/>
        <v>32.03</v>
      </c>
      <c r="T55" s="209">
        <f t="shared" si="19"/>
        <v>0</v>
      </c>
    </row>
    <row r="56" spans="1:20">
      <c r="A56">
        <f t="shared" si="17"/>
        <v>13</v>
      </c>
      <c r="B56" s="207">
        <v>719</v>
      </c>
      <c r="C56" s="321" t="s">
        <v>314</v>
      </c>
      <c r="D56" s="321" t="s">
        <v>112</v>
      </c>
      <c r="E56" s="321" t="s">
        <v>272</v>
      </c>
      <c r="F56" s="200">
        <v>50</v>
      </c>
      <c r="G56" s="199"/>
      <c r="H56" s="199"/>
      <c r="I56" s="199">
        <f t="shared" si="10"/>
        <v>50</v>
      </c>
      <c r="J56" s="199" t="e">
        <f t="shared" si="11"/>
        <v>#DIV/0!</v>
      </c>
      <c r="K56" s="201">
        <f t="shared" si="12"/>
        <v>0</v>
      </c>
      <c r="L56" s="200">
        <v>10</v>
      </c>
      <c r="M56" s="199">
        <v>0</v>
      </c>
      <c r="N56" s="199">
        <v>34.51</v>
      </c>
      <c r="O56" s="199">
        <f t="shared" si="18"/>
        <v>10</v>
      </c>
      <c r="P56" s="199">
        <f t="shared" si="13"/>
        <v>5.0709939148073024</v>
      </c>
      <c r="Q56" s="201">
        <f t="shared" si="14"/>
        <v>0</v>
      </c>
      <c r="R56" s="199">
        <f t="shared" si="15"/>
        <v>60</v>
      </c>
      <c r="S56" s="199">
        <f t="shared" si="16"/>
        <v>34.51</v>
      </c>
      <c r="T56" s="209">
        <f t="shared" si="19"/>
        <v>0</v>
      </c>
    </row>
    <row r="57" spans="1:20">
      <c r="A57">
        <f t="shared" si="17"/>
        <v>14</v>
      </c>
      <c r="B57" s="207">
        <v>469</v>
      </c>
      <c r="C57" s="321" t="s">
        <v>429</v>
      </c>
      <c r="D57" s="321" t="s">
        <v>271</v>
      </c>
      <c r="E57" s="321" t="s">
        <v>272</v>
      </c>
      <c r="F57" s="200">
        <v>50</v>
      </c>
      <c r="G57" s="199"/>
      <c r="H57" s="199"/>
      <c r="I57" s="199">
        <f>IF(H57&lt;=$H$41,IF(H57&lt;$G$41,F57+G57,F57+G57+(H57-$G$41)),50)</f>
        <v>50</v>
      </c>
      <c r="J57" s="199" t="e">
        <f t="shared" si="11"/>
        <v>#DIV/0!</v>
      </c>
      <c r="K57" s="201">
        <f t="shared" si="12"/>
        <v>0</v>
      </c>
      <c r="L57" s="200">
        <v>10</v>
      </c>
      <c r="M57" s="199">
        <v>0</v>
      </c>
      <c r="N57" s="199">
        <v>41.02</v>
      </c>
      <c r="O57" s="199">
        <f t="shared" si="18"/>
        <v>10</v>
      </c>
      <c r="P57" s="199">
        <f t="shared" si="13"/>
        <v>4.2662116040955631</v>
      </c>
      <c r="Q57" s="201">
        <f t="shared" si="14"/>
        <v>0</v>
      </c>
      <c r="R57" s="199">
        <f t="shared" si="15"/>
        <v>60</v>
      </c>
      <c r="S57" s="199">
        <f t="shared" si="16"/>
        <v>41.02</v>
      </c>
      <c r="T57" s="209">
        <f t="shared" si="19"/>
        <v>0</v>
      </c>
    </row>
    <row r="58" spans="1:20">
      <c r="A58">
        <f t="shared" si="17"/>
        <v>15</v>
      </c>
      <c r="B58" s="207">
        <v>739</v>
      </c>
      <c r="C58" s="321" t="s">
        <v>295</v>
      </c>
      <c r="D58" s="321" t="s">
        <v>69</v>
      </c>
      <c r="E58" s="321" t="s">
        <v>272</v>
      </c>
      <c r="F58" s="200">
        <v>10</v>
      </c>
      <c r="G58" s="199">
        <v>0</v>
      </c>
      <c r="H58" s="199">
        <v>28.8</v>
      </c>
      <c r="I58" s="199">
        <f t="shared" si="10"/>
        <v>10</v>
      </c>
      <c r="J58" s="199">
        <f t="shared" si="11"/>
        <v>5.3819444444444446</v>
      </c>
      <c r="K58" s="201">
        <f t="shared" si="12"/>
        <v>0</v>
      </c>
      <c r="L58" s="200">
        <v>50</v>
      </c>
      <c r="M58" s="199"/>
      <c r="N58" s="199"/>
      <c r="O58" s="199">
        <f t="shared" si="18"/>
        <v>50</v>
      </c>
      <c r="P58" s="199" t="e">
        <f t="shared" si="13"/>
        <v>#DIV/0!</v>
      </c>
      <c r="Q58" s="201">
        <f t="shared" si="14"/>
        <v>0</v>
      </c>
      <c r="R58" s="199">
        <f t="shared" si="15"/>
        <v>60</v>
      </c>
      <c r="S58" s="199">
        <f t="shared" si="16"/>
        <v>28.8</v>
      </c>
      <c r="T58" s="209">
        <f t="shared" si="19"/>
        <v>0</v>
      </c>
    </row>
    <row r="59" spans="1:20">
      <c r="A59">
        <f t="shared" si="17"/>
        <v>16</v>
      </c>
      <c r="B59" s="207">
        <v>514</v>
      </c>
      <c r="C59" s="321" t="s">
        <v>452</v>
      </c>
      <c r="D59" s="321" t="s">
        <v>319</v>
      </c>
      <c r="E59" s="321" t="s">
        <v>272</v>
      </c>
      <c r="F59" s="200">
        <v>0</v>
      </c>
      <c r="G59" s="199">
        <v>10</v>
      </c>
      <c r="H59" s="199">
        <v>42.34</v>
      </c>
      <c r="I59" s="199">
        <f t="shared" si="10"/>
        <v>10</v>
      </c>
      <c r="J59" s="199">
        <f t="shared" si="11"/>
        <v>3.660840812470477</v>
      </c>
      <c r="K59" s="201">
        <f t="shared" si="12"/>
        <v>0</v>
      </c>
      <c r="L59" s="200">
        <v>50</v>
      </c>
      <c r="M59" s="199"/>
      <c r="N59" s="199"/>
      <c r="O59" s="199">
        <f t="shared" si="18"/>
        <v>50</v>
      </c>
      <c r="P59" s="199" t="e">
        <f t="shared" si="13"/>
        <v>#DIV/0!</v>
      </c>
      <c r="Q59" s="201">
        <f t="shared" si="14"/>
        <v>0</v>
      </c>
      <c r="R59" s="199">
        <f t="shared" si="15"/>
        <v>60</v>
      </c>
      <c r="S59" s="199">
        <f t="shared" si="16"/>
        <v>42.34</v>
      </c>
      <c r="T59" s="209">
        <f t="shared" si="19"/>
        <v>0</v>
      </c>
    </row>
    <row r="60" spans="1:20">
      <c r="A60">
        <f t="shared" si="17"/>
        <v>17</v>
      </c>
      <c r="B60" s="207">
        <v>649</v>
      </c>
      <c r="C60" s="321" t="s">
        <v>369</v>
      </c>
      <c r="D60" s="321" t="s">
        <v>453</v>
      </c>
      <c r="E60" s="321" t="s">
        <v>275</v>
      </c>
      <c r="F60" s="200">
        <v>50</v>
      </c>
      <c r="G60" s="199"/>
      <c r="H60" s="199"/>
      <c r="I60" s="199">
        <f t="shared" si="10"/>
        <v>50</v>
      </c>
      <c r="J60" s="199" t="e">
        <f t="shared" si="11"/>
        <v>#DIV/0!</v>
      </c>
      <c r="K60" s="201">
        <f t="shared" si="12"/>
        <v>0</v>
      </c>
      <c r="L60" s="200">
        <v>20</v>
      </c>
      <c r="M60" s="199">
        <v>0</v>
      </c>
      <c r="N60" s="199">
        <v>35.89</v>
      </c>
      <c r="O60" s="199">
        <f t="shared" si="18"/>
        <v>20</v>
      </c>
      <c r="P60" s="199">
        <f t="shared" si="13"/>
        <v>4.8760100306492058</v>
      </c>
      <c r="Q60" s="201">
        <f t="shared" si="14"/>
        <v>0</v>
      </c>
      <c r="R60" s="199">
        <f t="shared" si="15"/>
        <v>70</v>
      </c>
      <c r="S60" s="199">
        <f t="shared" si="16"/>
        <v>35.89</v>
      </c>
      <c r="T60" s="209">
        <f t="shared" si="19"/>
        <v>0</v>
      </c>
    </row>
    <row r="61" spans="1:20">
      <c r="A61">
        <f>A60+1</f>
        <v>18</v>
      </c>
      <c r="B61" s="207">
        <v>732</v>
      </c>
      <c r="C61" s="321" t="s">
        <v>338</v>
      </c>
      <c r="D61" s="321" t="s">
        <v>339</v>
      </c>
      <c r="E61" s="321" t="s">
        <v>269</v>
      </c>
      <c r="F61" s="200">
        <v>50</v>
      </c>
      <c r="G61" s="199"/>
      <c r="H61" s="199"/>
      <c r="I61" s="199">
        <f t="shared" si="10"/>
        <v>50</v>
      </c>
      <c r="J61" s="199" t="e">
        <f t="shared" si="11"/>
        <v>#DIV/0!</v>
      </c>
      <c r="K61" s="201">
        <f t="shared" si="12"/>
        <v>0</v>
      </c>
      <c r="L61" s="200">
        <v>50</v>
      </c>
      <c r="M61" s="199"/>
      <c r="N61" s="199"/>
      <c r="O61" s="199">
        <f t="shared" si="18"/>
        <v>50</v>
      </c>
      <c r="P61" s="199" t="e">
        <f t="shared" si="13"/>
        <v>#DIV/0!</v>
      </c>
      <c r="Q61" s="201">
        <f t="shared" si="14"/>
        <v>0</v>
      </c>
      <c r="R61" s="199">
        <f t="shared" si="15"/>
        <v>100</v>
      </c>
      <c r="S61" s="199">
        <f t="shared" si="16"/>
        <v>0</v>
      </c>
      <c r="T61" s="209">
        <f t="shared" si="19"/>
        <v>0</v>
      </c>
    </row>
    <row r="62" spans="1:20">
      <c r="A62">
        <f t="shared" ref="A62:A73" si="20">A61+1</f>
        <v>19</v>
      </c>
      <c r="B62" s="207">
        <v>534</v>
      </c>
      <c r="C62" s="321" t="s">
        <v>309</v>
      </c>
      <c r="D62" s="321" t="s">
        <v>68</v>
      </c>
      <c r="E62" s="321" t="s">
        <v>272</v>
      </c>
      <c r="F62" s="200">
        <v>50</v>
      </c>
      <c r="G62" s="199"/>
      <c r="H62" s="199"/>
      <c r="I62" s="199">
        <f t="shared" si="10"/>
        <v>50</v>
      </c>
      <c r="J62" s="199" t="e">
        <f t="shared" si="11"/>
        <v>#DIV/0!</v>
      </c>
      <c r="K62" s="201">
        <f t="shared" si="12"/>
        <v>0</v>
      </c>
      <c r="L62" s="200">
        <v>50</v>
      </c>
      <c r="M62" s="199"/>
      <c r="N62" s="199"/>
      <c r="O62" s="199">
        <f t="shared" si="18"/>
        <v>50</v>
      </c>
      <c r="P62" s="199" t="e">
        <f t="shared" si="13"/>
        <v>#DIV/0!</v>
      </c>
      <c r="Q62" s="201">
        <f t="shared" si="14"/>
        <v>0</v>
      </c>
      <c r="R62" s="199">
        <f t="shared" si="15"/>
        <v>100</v>
      </c>
      <c r="S62" s="199">
        <f t="shared" si="16"/>
        <v>0</v>
      </c>
      <c r="T62" s="209">
        <f t="shared" si="19"/>
        <v>0</v>
      </c>
    </row>
    <row r="63" spans="1:20">
      <c r="A63">
        <f t="shared" si="20"/>
        <v>20</v>
      </c>
      <c r="B63" s="207">
        <v>620</v>
      </c>
      <c r="C63" s="321" t="s">
        <v>317</v>
      </c>
      <c r="D63" s="321" t="s">
        <v>98</v>
      </c>
      <c r="E63" s="321" t="s">
        <v>272</v>
      </c>
      <c r="F63" s="200">
        <v>50</v>
      </c>
      <c r="G63" s="199"/>
      <c r="H63" s="199"/>
      <c r="I63" s="199">
        <f t="shared" si="10"/>
        <v>50</v>
      </c>
      <c r="J63" s="199" t="e">
        <f t="shared" si="11"/>
        <v>#DIV/0!</v>
      </c>
      <c r="K63" s="201">
        <f t="shared" si="12"/>
        <v>0</v>
      </c>
      <c r="L63" s="200">
        <v>50</v>
      </c>
      <c r="M63" s="199"/>
      <c r="N63" s="199"/>
      <c r="O63" s="199">
        <f t="shared" si="18"/>
        <v>50</v>
      </c>
      <c r="P63" s="199" t="e">
        <f t="shared" si="13"/>
        <v>#DIV/0!</v>
      </c>
      <c r="Q63" s="201">
        <f t="shared" si="14"/>
        <v>0</v>
      </c>
      <c r="R63" s="199">
        <f t="shared" si="15"/>
        <v>100</v>
      </c>
      <c r="S63" s="199">
        <f t="shared" si="16"/>
        <v>0</v>
      </c>
      <c r="T63" s="209">
        <f t="shared" si="19"/>
        <v>0</v>
      </c>
    </row>
    <row r="64" spans="1:20">
      <c r="A64">
        <f t="shared" si="20"/>
        <v>21</v>
      </c>
      <c r="B64" s="207">
        <v>767</v>
      </c>
      <c r="C64" s="321" t="s">
        <v>454</v>
      </c>
      <c r="D64" s="321" t="s">
        <v>52</v>
      </c>
      <c r="E64" s="321" t="s">
        <v>272</v>
      </c>
      <c r="F64" s="200">
        <v>50</v>
      </c>
      <c r="G64" s="199"/>
      <c r="H64" s="199"/>
      <c r="I64" s="199">
        <f t="shared" si="10"/>
        <v>50</v>
      </c>
      <c r="J64" s="199" t="e">
        <f t="shared" si="11"/>
        <v>#DIV/0!</v>
      </c>
      <c r="K64" s="201">
        <f t="shared" si="12"/>
        <v>0</v>
      </c>
      <c r="L64" s="200">
        <v>50</v>
      </c>
      <c r="M64" s="199"/>
      <c r="N64" s="199"/>
      <c r="O64" s="199">
        <f t="shared" si="18"/>
        <v>50</v>
      </c>
      <c r="P64" s="199" t="e">
        <f t="shared" si="13"/>
        <v>#DIV/0!</v>
      </c>
      <c r="Q64" s="201">
        <f t="shared" si="14"/>
        <v>0</v>
      </c>
      <c r="R64" s="199">
        <f t="shared" si="15"/>
        <v>100</v>
      </c>
      <c r="S64" s="199">
        <f t="shared" si="16"/>
        <v>0</v>
      </c>
      <c r="T64" s="209">
        <f t="shared" si="19"/>
        <v>0</v>
      </c>
    </row>
    <row r="65" spans="1:20">
      <c r="A65">
        <f t="shared" si="20"/>
        <v>22</v>
      </c>
      <c r="B65" s="207">
        <v>536</v>
      </c>
      <c r="C65" s="321" t="s">
        <v>296</v>
      </c>
      <c r="D65" s="321" t="s">
        <v>421</v>
      </c>
      <c r="E65" s="321" t="s">
        <v>269</v>
      </c>
      <c r="F65" s="200">
        <v>100</v>
      </c>
      <c r="G65" s="199"/>
      <c r="H65" s="199"/>
      <c r="I65" s="199">
        <f t="shared" si="10"/>
        <v>100</v>
      </c>
      <c r="J65" s="199" t="e">
        <f t="shared" si="11"/>
        <v>#DIV/0!</v>
      </c>
      <c r="K65" s="201">
        <f t="shared" si="12"/>
        <v>0</v>
      </c>
      <c r="L65" s="200">
        <v>100</v>
      </c>
      <c r="M65" s="199"/>
      <c r="N65" s="199"/>
      <c r="O65" s="199">
        <f t="shared" si="18"/>
        <v>100</v>
      </c>
      <c r="P65" s="199" t="e">
        <f t="shared" si="13"/>
        <v>#DIV/0!</v>
      </c>
      <c r="Q65" s="201">
        <f t="shared" si="14"/>
        <v>0</v>
      </c>
      <c r="R65" s="199">
        <f t="shared" si="15"/>
        <v>200</v>
      </c>
      <c r="S65" s="199">
        <f t="shared" si="16"/>
        <v>0</v>
      </c>
      <c r="T65" s="209">
        <f t="shared" si="19"/>
        <v>0</v>
      </c>
    </row>
    <row r="66" spans="1:20">
      <c r="A66">
        <f t="shared" si="20"/>
        <v>23</v>
      </c>
      <c r="B66" s="207"/>
      <c r="C66" s="208"/>
      <c r="D66" s="208"/>
      <c r="E66" s="208"/>
      <c r="F66" s="200"/>
      <c r="G66" s="199"/>
      <c r="H66" s="199"/>
      <c r="I66" s="199">
        <f t="shared" si="10"/>
        <v>0</v>
      </c>
      <c r="J66" s="199" t="e">
        <f t="shared" si="11"/>
        <v>#DIV/0!</v>
      </c>
      <c r="K66" s="201">
        <f t="shared" si="12"/>
        <v>6</v>
      </c>
      <c r="L66" s="200"/>
      <c r="M66" s="199"/>
      <c r="N66" s="199"/>
      <c r="O66" s="199">
        <f t="shared" si="18"/>
        <v>0</v>
      </c>
      <c r="P66" s="199" t="e">
        <f t="shared" si="13"/>
        <v>#DIV/0!</v>
      </c>
      <c r="Q66" s="201">
        <f t="shared" si="14"/>
        <v>6</v>
      </c>
      <c r="R66" s="199">
        <f t="shared" si="15"/>
        <v>0</v>
      </c>
      <c r="S66" s="199">
        <f t="shared" si="16"/>
        <v>0</v>
      </c>
      <c r="T66" s="209">
        <f t="shared" si="19"/>
        <v>16</v>
      </c>
    </row>
    <row r="67" spans="1:20">
      <c r="A67">
        <f t="shared" si="20"/>
        <v>24</v>
      </c>
      <c r="B67" s="207"/>
      <c r="C67" s="208"/>
      <c r="D67" s="208"/>
      <c r="E67" s="208"/>
      <c r="F67" s="200"/>
      <c r="G67" s="199"/>
      <c r="H67" s="199"/>
      <c r="I67" s="199">
        <f t="shared" si="10"/>
        <v>0</v>
      </c>
      <c r="J67" s="199" t="e">
        <f t="shared" si="11"/>
        <v>#DIV/0!</v>
      </c>
      <c r="K67" s="201">
        <f t="shared" si="12"/>
        <v>6</v>
      </c>
      <c r="L67" s="200"/>
      <c r="M67" s="199"/>
      <c r="N67" s="199"/>
      <c r="O67" s="199">
        <f t="shared" si="18"/>
        <v>0</v>
      </c>
      <c r="P67" s="199" t="e">
        <f t="shared" si="13"/>
        <v>#DIV/0!</v>
      </c>
      <c r="Q67" s="201">
        <f t="shared" si="14"/>
        <v>6</v>
      </c>
      <c r="R67" s="199">
        <f t="shared" si="15"/>
        <v>0</v>
      </c>
      <c r="S67" s="199">
        <f t="shared" si="16"/>
        <v>0</v>
      </c>
      <c r="T67" s="209">
        <f t="shared" si="19"/>
        <v>16</v>
      </c>
    </row>
    <row r="68" spans="1:20">
      <c r="A68">
        <f t="shared" si="20"/>
        <v>25</v>
      </c>
      <c r="B68" s="207"/>
      <c r="C68" s="208"/>
      <c r="D68" s="208"/>
      <c r="E68" s="208"/>
      <c r="F68" s="200"/>
      <c r="G68" s="199"/>
      <c r="H68" s="199"/>
      <c r="I68" s="199">
        <f t="shared" si="10"/>
        <v>0</v>
      </c>
      <c r="J68" s="199" t="e">
        <f t="shared" si="11"/>
        <v>#DIV/0!</v>
      </c>
      <c r="K68" s="201">
        <f t="shared" si="12"/>
        <v>6</v>
      </c>
      <c r="L68" s="200"/>
      <c r="M68" s="199"/>
      <c r="N68" s="199"/>
      <c r="O68" s="199">
        <f t="shared" si="18"/>
        <v>0</v>
      </c>
      <c r="P68" s="199" t="e">
        <f t="shared" si="13"/>
        <v>#DIV/0!</v>
      </c>
      <c r="Q68" s="201">
        <f t="shared" si="14"/>
        <v>6</v>
      </c>
      <c r="R68" s="199">
        <f t="shared" si="15"/>
        <v>0</v>
      </c>
      <c r="S68" s="199">
        <f t="shared" si="16"/>
        <v>0</v>
      </c>
      <c r="T68" s="209">
        <f t="shared" si="19"/>
        <v>16</v>
      </c>
    </row>
    <row r="69" spans="1:20">
      <c r="A69">
        <f t="shared" si="20"/>
        <v>26</v>
      </c>
      <c r="B69" s="207"/>
      <c r="C69" s="208"/>
      <c r="D69" s="208"/>
      <c r="E69" s="208"/>
      <c r="F69" s="200"/>
      <c r="G69" s="199"/>
      <c r="H69" s="199"/>
      <c r="I69" s="199">
        <f t="shared" si="10"/>
        <v>0</v>
      </c>
      <c r="J69" s="199" t="e">
        <f t="shared" si="11"/>
        <v>#DIV/0!</v>
      </c>
      <c r="K69" s="201">
        <f t="shared" si="12"/>
        <v>6</v>
      </c>
      <c r="L69" s="200"/>
      <c r="M69" s="199"/>
      <c r="N69" s="199"/>
      <c r="O69" s="199">
        <f t="shared" si="18"/>
        <v>0</v>
      </c>
      <c r="P69" s="199" t="e">
        <f t="shared" si="13"/>
        <v>#DIV/0!</v>
      </c>
      <c r="Q69" s="201">
        <f t="shared" si="14"/>
        <v>6</v>
      </c>
      <c r="R69" s="199">
        <f t="shared" si="15"/>
        <v>0</v>
      </c>
      <c r="S69" s="199">
        <f t="shared" si="16"/>
        <v>0</v>
      </c>
      <c r="T69" s="209">
        <f t="shared" si="19"/>
        <v>16</v>
      </c>
    </row>
    <row r="70" spans="1:20">
      <c r="A70">
        <f t="shared" si="20"/>
        <v>27</v>
      </c>
      <c r="B70" s="207"/>
      <c r="C70" s="208"/>
      <c r="D70" s="208"/>
      <c r="E70" s="208"/>
      <c r="F70" s="200"/>
      <c r="G70" s="199"/>
      <c r="H70" s="199"/>
      <c r="I70" s="199">
        <f t="shared" si="10"/>
        <v>0</v>
      </c>
      <c r="J70" s="199" t="e">
        <f t="shared" si="11"/>
        <v>#DIV/0!</v>
      </c>
      <c r="K70" s="201">
        <f t="shared" si="12"/>
        <v>6</v>
      </c>
      <c r="L70" s="200"/>
      <c r="M70" s="199"/>
      <c r="N70" s="199"/>
      <c r="O70" s="199">
        <f t="shared" si="18"/>
        <v>0</v>
      </c>
      <c r="P70" s="199" t="e">
        <f t="shared" si="13"/>
        <v>#DIV/0!</v>
      </c>
      <c r="Q70" s="201">
        <f t="shared" si="14"/>
        <v>6</v>
      </c>
      <c r="R70" s="199">
        <f t="shared" si="15"/>
        <v>0</v>
      </c>
      <c r="S70" s="199">
        <f t="shared" si="16"/>
        <v>0</v>
      </c>
      <c r="T70" s="209">
        <f t="shared" si="19"/>
        <v>16</v>
      </c>
    </row>
    <row r="71" spans="1:20">
      <c r="A71">
        <f t="shared" si="20"/>
        <v>28</v>
      </c>
      <c r="B71" s="207"/>
      <c r="C71" s="208"/>
      <c r="D71" s="208"/>
      <c r="E71" s="208"/>
      <c r="F71" s="200"/>
      <c r="G71" s="199"/>
      <c r="H71" s="199"/>
      <c r="I71" s="199">
        <f t="shared" si="10"/>
        <v>0</v>
      </c>
      <c r="J71" s="199" t="e">
        <f t="shared" si="11"/>
        <v>#DIV/0!</v>
      </c>
      <c r="K71" s="201">
        <f t="shared" si="12"/>
        <v>6</v>
      </c>
      <c r="L71" s="200"/>
      <c r="M71" s="199"/>
      <c r="N71" s="199"/>
      <c r="O71" s="199">
        <f t="shared" si="18"/>
        <v>0</v>
      </c>
      <c r="P71" s="199" t="e">
        <f t="shared" si="13"/>
        <v>#DIV/0!</v>
      </c>
      <c r="Q71" s="201">
        <f t="shared" si="14"/>
        <v>6</v>
      </c>
      <c r="R71" s="199">
        <f t="shared" si="15"/>
        <v>0</v>
      </c>
      <c r="S71" s="199">
        <f t="shared" si="16"/>
        <v>0</v>
      </c>
      <c r="T71" s="209">
        <f t="shared" si="19"/>
        <v>16</v>
      </c>
    </row>
    <row r="72" spans="1:20">
      <c r="A72">
        <f t="shared" si="20"/>
        <v>29</v>
      </c>
      <c r="B72" s="207"/>
      <c r="C72" s="208"/>
      <c r="D72" s="208"/>
      <c r="E72" s="208"/>
      <c r="F72" s="200"/>
      <c r="G72" s="199"/>
      <c r="H72" s="199"/>
      <c r="I72" s="199">
        <f t="shared" si="10"/>
        <v>0</v>
      </c>
      <c r="J72" s="199" t="e">
        <f t="shared" si="11"/>
        <v>#DIV/0!</v>
      </c>
      <c r="K72" s="201">
        <f t="shared" si="12"/>
        <v>6</v>
      </c>
      <c r="L72" s="200"/>
      <c r="M72" s="199"/>
      <c r="N72" s="199"/>
      <c r="O72" s="199">
        <f t="shared" si="18"/>
        <v>0</v>
      </c>
      <c r="P72" s="199" t="e">
        <f t="shared" si="13"/>
        <v>#DIV/0!</v>
      </c>
      <c r="Q72" s="201">
        <f t="shared" si="14"/>
        <v>6</v>
      </c>
      <c r="R72" s="199">
        <f t="shared" si="15"/>
        <v>0</v>
      </c>
      <c r="S72" s="199">
        <f t="shared" si="16"/>
        <v>0</v>
      </c>
      <c r="T72" s="209">
        <f t="shared" si="19"/>
        <v>16</v>
      </c>
    </row>
    <row r="73" spans="1:20" ht="16" thickBot="1">
      <c r="A73">
        <f t="shared" si="20"/>
        <v>30</v>
      </c>
      <c r="B73" s="210"/>
      <c r="C73" s="211"/>
      <c r="D73" s="211"/>
      <c r="E73" s="211"/>
      <c r="F73" s="202"/>
      <c r="G73" s="203"/>
      <c r="H73" s="203"/>
      <c r="I73" s="203">
        <f t="shared" si="10"/>
        <v>0</v>
      </c>
      <c r="J73" s="203" t="e">
        <f t="shared" si="11"/>
        <v>#DIV/0!</v>
      </c>
      <c r="K73" s="204">
        <f t="shared" si="12"/>
        <v>6</v>
      </c>
      <c r="L73" s="202"/>
      <c r="M73" s="203"/>
      <c r="N73" s="203"/>
      <c r="O73" s="203">
        <f t="shared" si="18"/>
        <v>0</v>
      </c>
      <c r="P73" s="203" t="e">
        <f t="shared" si="13"/>
        <v>#DIV/0!</v>
      </c>
      <c r="Q73" s="204">
        <f t="shared" si="14"/>
        <v>6</v>
      </c>
      <c r="R73" s="203">
        <f t="shared" si="15"/>
        <v>0</v>
      </c>
      <c r="S73" s="203">
        <f t="shared" si="16"/>
        <v>0</v>
      </c>
      <c r="T73" s="212">
        <f t="shared" si="19"/>
        <v>16</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137</v>
      </c>
      <c r="G76" s="182">
        <f>F76/I76</f>
        <v>45.666666666666664</v>
      </c>
      <c r="H76" s="199">
        <f>G76*1.5</f>
        <v>68.5</v>
      </c>
      <c r="I76" s="182">
        <v>3</v>
      </c>
      <c r="J76" s="182"/>
      <c r="K76" s="183"/>
      <c r="L76" s="185">
        <v>138</v>
      </c>
      <c r="M76" s="182">
        <f>L76/O76</f>
        <v>46</v>
      </c>
      <c r="N76" s="199">
        <f>M76*1.5</f>
        <v>69</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697</v>
      </c>
      <c r="C79" s="208" t="s">
        <v>342</v>
      </c>
      <c r="D79" s="208" t="s">
        <v>433</v>
      </c>
      <c r="E79" s="208" t="s">
        <v>275</v>
      </c>
      <c r="F79" s="219">
        <v>5</v>
      </c>
      <c r="G79" s="220">
        <v>5</v>
      </c>
      <c r="H79" s="220">
        <v>31.36</v>
      </c>
      <c r="I79" s="220">
        <f>IF(H79&lt;=$H$76,IF(H79&lt;$G$76,F79+G79,F79+G79+(H79-$G$76)),50)</f>
        <v>10</v>
      </c>
      <c r="J79" s="220">
        <f>$F$76/H79</f>
        <v>4.3686224489795915</v>
      </c>
      <c r="K79" s="195"/>
      <c r="L79" s="219">
        <v>15</v>
      </c>
      <c r="M79" s="220">
        <v>5</v>
      </c>
      <c r="N79" s="220">
        <v>40.11</v>
      </c>
      <c r="O79" s="220">
        <f>IF(N79&lt;=$N$76,IF(N79&lt;$M$76,L79+M79,L79+M79+(N79-$M$76)),50)</f>
        <v>20</v>
      </c>
      <c r="P79" s="220">
        <f>$L$76/N79</f>
        <v>3.4405385190725504</v>
      </c>
      <c r="Q79" s="195"/>
      <c r="R79" s="199">
        <f>O79+I79</f>
        <v>30</v>
      </c>
      <c r="S79" s="199">
        <f>N79+H79</f>
        <v>71.47</v>
      </c>
      <c r="T79" s="209"/>
    </row>
    <row r="80" spans="1:20">
      <c r="A80">
        <f>A79+1</f>
        <v>2</v>
      </c>
      <c r="B80" s="207">
        <v>696</v>
      </c>
      <c r="C80" s="208" t="s">
        <v>329</v>
      </c>
      <c r="D80" s="208" t="s">
        <v>330</v>
      </c>
      <c r="E80" s="208" t="s">
        <v>269</v>
      </c>
      <c r="F80" s="200">
        <v>0</v>
      </c>
      <c r="G80" s="199">
        <v>0</v>
      </c>
      <c r="H80" s="199">
        <v>27.4</v>
      </c>
      <c r="I80" s="199">
        <f t="shared" ref="I80:I108" si="21">IF(H80&lt;=$H$76,IF(H80&lt;$G$76,F80+G80,F80+G80+(H80-$G$76)),50)</f>
        <v>0</v>
      </c>
      <c r="J80" s="199">
        <f t="shared" ref="J80:J108" si="22">$F$76/H80</f>
        <v>5</v>
      </c>
      <c r="K80" s="201"/>
      <c r="L80" s="200">
        <v>50</v>
      </c>
      <c r="M80" s="199"/>
      <c r="N80" s="199"/>
      <c r="O80" s="199">
        <f t="shared" ref="O80:O108" si="23">IF(N80&lt;=$N$76,IF(N80&lt;$M$76,L80+M80,L80+M80+(N80-$M$76)),50)</f>
        <v>50</v>
      </c>
      <c r="P80" s="199" t="e">
        <f t="shared" ref="P80:P108" si="24">$L$76/N80</f>
        <v>#DIV/0!</v>
      </c>
      <c r="Q80" s="201"/>
      <c r="R80" s="199">
        <f t="shared" ref="R80:R108" si="25">O80+I80</f>
        <v>50</v>
      </c>
      <c r="S80" s="199">
        <f t="shared" ref="S80:S108" si="26">N80+H80</f>
        <v>27.4</v>
      </c>
      <c r="T80" s="209"/>
    </row>
    <row r="81" spans="1:20">
      <c r="A81">
        <f t="shared" ref="A81:A95" si="27">A80+1</f>
        <v>3</v>
      </c>
      <c r="B81" s="207">
        <v>779</v>
      </c>
      <c r="C81" s="208" t="s">
        <v>327</v>
      </c>
      <c r="D81" s="208" t="s">
        <v>346</v>
      </c>
      <c r="E81" s="208" t="s">
        <v>275</v>
      </c>
      <c r="F81" s="200">
        <v>0</v>
      </c>
      <c r="G81" s="199">
        <v>0</v>
      </c>
      <c r="H81" s="199">
        <v>37.26</v>
      </c>
      <c r="I81" s="199">
        <f t="shared" si="21"/>
        <v>0</v>
      </c>
      <c r="J81" s="199">
        <f t="shared" si="22"/>
        <v>3.67686527106817</v>
      </c>
      <c r="K81" s="201"/>
      <c r="L81" s="200">
        <v>50</v>
      </c>
      <c r="M81" s="199"/>
      <c r="N81" s="199"/>
      <c r="O81" s="199">
        <f t="shared" si="23"/>
        <v>50</v>
      </c>
      <c r="P81" s="199" t="e">
        <f>$L$76/N81</f>
        <v>#DIV/0!</v>
      </c>
      <c r="Q81" s="201"/>
      <c r="R81" s="199">
        <f t="shared" si="25"/>
        <v>50</v>
      </c>
      <c r="S81" s="199">
        <f t="shared" si="26"/>
        <v>37.26</v>
      </c>
      <c r="T81" s="209"/>
    </row>
    <row r="82" spans="1:20">
      <c r="A82">
        <f t="shared" si="27"/>
        <v>4</v>
      </c>
      <c r="B82" s="207">
        <v>784</v>
      </c>
      <c r="C82" s="321" t="s">
        <v>336</v>
      </c>
      <c r="D82" s="321" t="s">
        <v>455</v>
      </c>
      <c r="E82" s="332">
        <v>55</v>
      </c>
      <c r="F82" s="200">
        <v>0</v>
      </c>
      <c r="G82" s="199">
        <v>0</v>
      </c>
      <c r="H82" s="199">
        <v>48.74</v>
      </c>
      <c r="I82" s="199">
        <f>IF(H82&lt;=$H$76,IF(H82&lt;$G$76,F82+G82,F82+G82+(H82-$G$76)),50)</f>
        <v>3.0733333333333377</v>
      </c>
      <c r="J82" s="199">
        <f t="shared" si="22"/>
        <v>2.8108329913828478</v>
      </c>
      <c r="K82" s="201"/>
      <c r="L82" s="200">
        <v>50</v>
      </c>
      <c r="M82" s="199"/>
      <c r="N82" s="199"/>
      <c r="O82" s="199">
        <f>IF(N82&lt;=$N$76,IF(N82&lt;$M$76,L82+M82,L82+M82+(N82-$M$76)),50)</f>
        <v>50</v>
      </c>
      <c r="P82" s="199" t="e">
        <f t="shared" si="24"/>
        <v>#DIV/0!</v>
      </c>
      <c r="Q82" s="201"/>
      <c r="R82" s="199">
        <f t="shared" si="25"/>
        <v>53.073333333333338</v>
      </c>
      <c r="S82" s="199">
        <f t="shared" si="26"/>
        <v>48.74</v>
      </c>
      <c r="T82" s="209"/>
    </row>
    <row r="83" spans="1:20">
      <c r="A83">
        <f t="shared" si="27"/>
        <v>5</v>
      </c>
      <c r="B83" s="207">
        <v>491</v>
      </c>
      <c r="C83" s="321" t="s">
        <v>380</v>
      </c>
      <c r="D83" s="321" t="s">
        <v>381</v>
      </c>
      <c r="E83" s="332">
        <v>55</v>
      </c>
      <c r="F83" s="200">
        <v>5</v>
      </c>
      <c r="G83" s="199">
        <v>0</v>
      </c>
      <c r="H83" s="199">
        <v>31.92</v>
      </c>
      <c r="I83" s="199">
        <f t="shared" si="21"/>
        <v>5</v>
      </c>
      <c r="J83" s="199">
        <f>$F$76/H83</f>
        <v>4.2919799498746869</v>
      </c>
      <c r="K83" s="201"/>
      <c r="L83" s="200">
        <v>50</v>
      </c>
      <c r="M83" s="199"/>
      <c r="N83" s="199"/>
      <c r="O83" s="199">
        <f t="shared" si="23"/>
        <v>50</v>
      </c>
      <c r="P83" s="199" t="e">
        <f t="shared" si="24"/>
        <v>#DIV/0!</v>
      </c>
      <c r="Q83" s="201"/>
      <c r="R83" s="199">
        <f t="shared" si="25"/>
        <v>55</v>
      </c>
      <c r="S83" s="199">
        <f t="shared" si="26"/>
        <v>31.92</v>
      </c>
      <c r="T83" s="209"/>
    </row>
    <row r="84" spans="1:20">
      <c r="A84">
        <f t="shared" si="27"/>
        <v>6</v>
      </c>
      <c r="B84" s="207">
        <v>737</v>
      </c>
      <c r="C84" s="321" t="s">
        <v>456</v>
      </c>
      <c r="D84" s="321" t="s">
        <v>457</v>
      </c>
      <c r="E84" s="321" t="s">
        <v>275</v>
      </c>
      <c r="F84" s="200">
        <v>50</v>
      </c>
      <c r="G84" s="199"/>
      <c r="H84" s="199"/>
      <c r="I84" s="199">
        <f t="shared" si="21"/>
        <v>50</v>
      </c>
      <c r="J84" s="199" t="e">
        <f t="shared" si="22"/>
        <v>#DIV/0!</v>
      </c>
      <c r="K84" s="201"/>
      <c r="L84" s="200">
        <v>10</v>
      </c>
      <c r="M84" s="199">
        <v>5</v>
      </c>
      <c r="N84" s="199">
        <v>37.42</v>
      </c>
      <c r="O84" s="199">
        <f t="shared" si="23"/>
        <v>15</v>
      </c>
      <c r="P84" s="199">
        <f t="shared" si="24"/>
        <v>3.687867450561197</v>
      </c>
      <c r="Q84" s="201"/>
      <c r="R84" s="199">
        <f t="shared" si="25"/>
        <v>65</v>
      </c>
      <c r="S84" s="199">
        <f t="shared" si="26"/>
        <v>37.42</v>
      </c>
      <c r="T84" s="209"/>
    </row>
    <row r="85" spans="1:20">
      <c r="A85">
        <f t="shared" si="27"/>
        <v>7</v>
      </c>
      <c r="B85" s="207">
        <v>531</v>
      </c>
      <c r="C85" s="321" t="s">
        <v>321</v>
      </c>
      <c r="D85" s="321" t="s">
        <v>322</v>
      </c>
      <c r="E85" s="321" t="s">
        <v>272</v>
      </c>
      <c r="F85" s="200">
        <v>20</v>
      </c>
      <c r="G85" s="199">
        <v>0</v>
      </c>
      <c r="H85" s="199">
        <v>24.53</v>
      </c>
      <c r="I85" s="199">
        <f t="shared" si="21"/>
        <v>20</v>
      </c>
      <c r="J85" s="199">
        <f t="shared" si="22"/>
        <v>5.5849979616795755</v>
      </c>
      <c r="K85" s="201"/>
      <c r="L85" s="200">
        <v>50</v>
      </c>
      <c r="M85" s="199"/>
      <c r="N85" s="199"/>
      <c r="O85" s="199">
        <f t="shared" si="23"/>
        <v>50</v>
      </c>
      <c r="P85" s="199" t="e">
        <f t="shared" si="24"/>
        <v>#DIV/0!</v>
      </c>
      <c r="Q85" s="201"/>
      <c r="R85" s="199">
        <f t="shared" si="25"/>
        <v>70</v>
      </c>
      <c r="S85" s="199">
        <f t="shared" si="26"/>
        <v>24.53</v>
      </c>
      <c r="T85" s="209"/>
    </row>
    <row r="86" spans="1:20">
      <c r="A86">
        <f t="shared" si="27"/>
        <v>8</v>
      </c>
      <c r="B86" s="207">
        <v>653</v>
      </c>
      <c r="C86" s="321" t="s">
        <v>325</v>
      </c>
      <c r="D86" s="321" t="s">
        <v>326</v>
      </c>
      <c r="E86" s="321" t="s">
        <v>272</v>
      </c>
      <c r="F86" s="200">
        <v>20</v>
      </c>
      <c r="G86" s="199">
        <v>5</v>
      </c>
      <c r="H86" s="199">
        <v>34.29</v>
      </c>
      <c r="I86" s="199">
        <f t="shared" si="21"/>
        <v>25</v>
      </c>
      <c r="J86" s="199">
        <f t="shared" si="22"/>
        <v>3.9953339165937591</v>
      </c>
      <c r="K86" s="201"/>
      <c r="L86" s="200">
        <v>50</v>
      </c>
      <c r="M86" s="199"/>
      <c r="N86" s="199"/>
      <c r="O86" s="199">
        <f t="shared" si="23"/>
        <v>50</v>
      </c>
      <c r="P86" s="199" t="e">
        <f t="shared" si="24"/>
        <v>#DIV/0!</v>
      </c>
      <c r="Q86" s="201"/>
      <c r="R86" s="199">
        <f t="shared" si="25"/>
        <v>75</v>
      </c>
      <c r="S86" s="199">
        <f t="shared" si="26"/>
        <v>34.29</v>
      </c>
      <c r="T86" s="209"/>
    </row>
    <row r="87" spans="1:20">
      <c r="A87">
        <f t="shared" si="27"/>
        <v>9</v>
      </c>
      <c r="B87" s="207">
        <v>716</v>
      </c>
      <c r="C87" s="321" t="s">
        <v>434</v>
      </c>
      <c r="D87" s="321" t="s">
        <v>435</v>
      </c>
      <c r="E87" s="321" t="s">
        <v>272</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v>705</v>
      </c>
      <c r="C88" s="321" t="s">
        <v>430</v>
      </c>
      <c r="D88" s="321" t="s">
        <v>68</v>
      </c>
      <c r="E88" s="321" t="s">
        <v>272</v>
      </c>
      <c r="F88" s="200">
        <v>50</v>
      </c>
      <c r="G88" s="199"/>
      <c r="H88" s="199"/>
      <c r="I88" s="199">
        <f t="shared" si="21"/>
        <v>50</v>
      </c>
      <c r="J88" s="199" t="e">
        <f t="shared" si="22"/>
        <v>#DIV/0!</v>
      </c>
      <c r="K88" s="201"/>
      <c r="L88" s="200">
        <v>50</v>
      </c>
      <c r="M88" s="199"/>
      <c r="N88" s="199"/>
      <c r="O88" s="199">
        <f t="shared" si="23"/>
        <v>50</v>
      </c>
      <c r="P88" s="199" t="e">
        <f t="shared" si="24"/>
        <v>#DIV/0!</v>
      </c>
      <c r="Q88" s="201"/>
      <c r="R88" s="199">
        <f t="shared" si="25"/>
        <v>100</v>
      </c>
      <c r="S88" s="199">
        <f t="shared" si="26"/>
        <v>0</v>
      </c>
      <c r="T88" s="209"/>
    </row>
    <row r="89" spans="1:20">
      <c r="A89">
        <f t="shared" si="27"/>
        <v>11</v>
      </c>
      <c r="B89" s="207">
        <v>709</v>
      </c>
      <c r="C89" s="321" t="s">
        <v>431</v>
      </c>
      <c r="D89" s="321" t="s">
        <v>432</v>
      </c>
      <c r="E89" s="321" t="s">
        <v>272</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757</v>
      </c>
      <c r="C90" s="321" t="s">
        <v>344</v>
      </c>
      <c r="D90" s="321" t="s">
        <v>330</v>
      </c>
      <c r="E90" s="321" t="s">
        <v>269</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121</v>
      </c>
      <c r="G111" s="182">
        <f>F111/I111</f>
        <v>48.4</v>
      </c>
      <c r="H111" s="199">
        <f>G111*1.5</f>
        <v>72.599999999999994</v>
      </c>
      <c r="I111" s="182">
        <v>2.5</v>
      </c>
      <c r="J111" s="182"/>
      <c r="K111" s="183"/>
      <c r="L111" s="185">
        <v>115</v>
      </c>
      <c r="M111" s="182">
        <f>L111/O111</f>
        <v>46</v>
      </c>
      <c r="N111" s="199">
        <f>M111*1.5</f>
        <v>69</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749</v>
      </c>
      <c r="C114" s="208" t="s">
        <v>437</v>
      </c>
      <c r="D114" s="208" t="s">
        <v>303</v>
      </c>
      <c r="E114" s="208" t="s">
        <v>275</v>
      </c>
      <c r="F114" s="200">
        <v>0</v>
      </c>
      <c r="G114" s="199">
        <v>0</v>
      </c>
      <c r="H114" s="199">
        <v>24.05</v>
      </c>
      <c r="I114" s="199">
        <f>IF(H114&lt;=$H$111,IF(H114&lt;$G$111,F114+G114,F114+G114+(H114-$G$111)),50)</f>
        <v>0</v>
      </c>
      <c r="J114" s="199">
        <f>$F$111/H114</f>
        <v>5.0311850311850312</v>
      </c>
      <c r="K114" s="201"/>
      <c r="L114" s="200">
        <v>0</v>
      </c>
      <c r="M114" s="199">
        <v>0</v>
      </c>
      <c r="N114" s="199">
        <v>22.77</v>
      </c>
      <c r="O114" s="199">
        <f>IF(N114&lt;=$N$111,IF(N114&lt;$M$111,L114+M114,L114+M114+(N114-$M$111)),50)</f>
        <v>0</v>
      </c>
      <c r="P114" s="199">
        <f>$L$111/N114</f>
        <v>5.0505050505050502</v>
      </c>
      <c r="Q114" s="201"/>
      <c r="R114" s="199">
        <f>O114+I114</f>
        <v>0</v>
      </c>
      <c r="S114" s="199">
        <f>N114+H114</f>
        <v>46.82</v>
      </c>
      <c r="T114" s="209"/>
    </row>
    <row r="115" spans="1:20">
      <c r="A115">
        <f>A114+1</f>
        <v>2</v>
      </c>
      <c r="B115" s="207">
        <v>778</v>
      </c>
      <c r="C115" s="208" t="s">
        <v>347</v>
      </c>
      <c r="D115" s="208" t="s">
        <v>439</v>
      </c>
      <c r="E115" s="332">
        <v>55</v>
      </c>
      <c r="F115" s="200">
        <v>5</v>
      </c>
      <c r="G115" s="199">
        <v>0</v>
      </c>
      <c r="H115" s="199">
        <v>22.27</v>
      </c>
      <c r="I115" s="199">
        <f t="shared" ref="I115:I133" si="29">IF(H115&lt;=$H$111,IF(H115&lt;$G$111,F115+G115,F115+G115+(H115-$G$111)),50)</f>
        <v>5</v>
      </c>
      <c r="J115" s="199">
        <f t="shared" ref="J115:J133" si="30">$F$111/H115</f>
        <v>5.433318365514145</v>
      </c>
      <c r="K115" s="201"/>
      <c r="L115" s="200">
        <v>0</v>
      </c>
      <c r="M115" s="199">
        <v>5</v>
      </c>
      <c r="N115" s="199">
        <v>22.67</v>
      </c>
      <c r="O115" s="199">
        <f t="shared" ref="O115:O132" si="31">IF(N115&lt;=$N$111,IF(N115&lt;$M$111,L115+M115,L115+M115+(N115-$M$111)),50)</f>
        <v>5</v>
      </c>
      <c r="P115" s="199">
        <f t="shared" ref="P115:P132" si="32">$L$111/N115</f>
        <v>5.0727834142037933</v>
      </c>
      <c r="Q115" s="201"/>
      <c r="R115" s="199">
        <f t="shared" ref="R115:R149" si="33">O115+I115</f>
        <v>10</v>
      </c>
      <c r="S115" s="199">
        <f t="shared" ref="S115:S149" si="34">N115+H115</f>
        <v>44.94</v>
      </c>
      <c r="T115" s="209"/>
    </row>
    <row r="116" spans="1:20">
      <c r="A116">
        <f t="shared" ref="A116:A130" si="35">A115+1</f>
        <v>3</v>
      </c>
      <c r="B116" s="207">
        <v>809</v>
      </c>
      <c r="C116" s="208" t="s">
        <v>460</v>
      </c>
      <c r="D116" s="208" t="s">
        <v>461</v>
      </c>
      <c r="E116" s="208" t="s">
        <v>275</v>
      </c>
      <c r="F116" s="200">
        <v>0</v>
      </c>
      <c r="G116" s="199">
        <v>10</v>
      </c>
      <c r="H116" s="199">
        <v>39.479999999999997</v>
      </c>
      <c r="I116" s="199">
        <f t="shared" si="29"/>
        <v>10</v>
      </c>
      <c r="J116" s="199">
        <f t="shared" si="30"/>
        <v>3.0648429584599799</v>
      </c>
      <c r="K116" s="201"/>
      <c r="L116" s="200">
        <v>0</v>
      </c>
      <c r="M116" s="199">
        <v>0</v>
      </c>
      <c r="N116" s="199">
        <v>26.57</v>
      </c>
      <c r="O116" s="199">
        <f t="shared" si="31"/>
        <v>0</v>
      </c>
      <c r="P116" s="199">
        <f t="shared" si="32"/>
        <v>4.3281896876176136</v>
      </c>
      <c r="Q116" s="201"/>
      <c r="R116" s="199">
        <f t="shared" si="33"/>
        <v>10</v>
      </c>
      <c r="S116" s="199">
        <f t="shared" si="34"/>
        <v>66.05</v>
      </c>
      <c r="T116" s="209"/>
    </row>
    <row r="117" spans="1:20">
      <c r="A117">
        <f t="shared" si="35"/>
        <v>4</v>
      </c>
      <c r="B117" s="207">
        <v>808</v>
      </c>
      <c r="C117" s="321" t="s">
        <v>345</v>
      </c>
      <c r="D117" s="321" t="s">
        <v>328</v>
      </c>
      <c r="E117" s="332">
        <v>25</v>
      </c>
      <c r="F117" s="200">
        <v>0</v>
      </c>
      <c r="G117" s="199">
        <v>10</v>
      </c>
      <c r="H117" s="199">
        <v>58.13</v>
      </c>
      <c r="I117" s="199">
        <f t="shared" si="29"/>
        <v>19.730000000000004</v>
      </c>
      <c r="J117" s="199">
        <f t="shared" si="30"/>
        <v>2.0815413727851366</v>
      </c>
      <c r="K117" s="201"/>
      <c r="L117" s="200">
        <v>0</v>
      </c>
      <c r="M117" s="199">
        <v>0</v>
      </c>
      <c r="N117" s="199">
        <v>39.25</v>
      </c>
      <c r="O117" s="199">
        <f t="shared" si="31"/>
        <v>0</v>
      </c>
      <c r="P117" s="199">
        <f t="shared" si="32"/>
        <v>2.9299363057324839</v>
      </c>
      <c r="Q117" s="201"/>
      <c r="R117" s="199">
        <f t="shared" si="33"/>
        <v>19.730000000000004</v>
      </c>
      <c r="S117" s="199">
        <f t="shared" si="34"/>
        <v>97.38</v>
      </c>
      <c r="T117" s="209"/>
    </row>
    <row r="118" spans="1:20">
      <c r="A118">
        <f t="shared" si="35"/>
        <v>5</v>
      </c>
      <c r="B118" s="207">
        <v>768</v>
      </c>
      <c r="C118" s="321" t="s">
        <v>353</v>
      </c>
      <c r="D118" s="321" t="s">
        <v>440</v>
      </c>
      <c r="E118" s="208" t="s">
        <v>272</v>
      </c>
      <c r="F118" s="200">
        <v>5</v>
      </c>
      <c r="G118" s="199">
        <v>5</v>
      </c>
      <c r="H118" s="199">
        <v>29.78</v>
      </c>
      <c r="I118" s="199">
        <f t="shared" si="29"/>
        <v>10</v>
      </c>
      <c r="J118" s="199">
        <f t="shared" si="30"/>
        <v>4.0631296171927467</v>
      </c>
      <c r="K118" s="201"/>
      <c r="L118" s="200">
        <v>5</v>
      </c>
      <c r="M118" s="199">
        <v>5</v>
      </c>
      <c r="N118" s="199">
        <v>29.85</v>
      </c>
      <c r="O118" s="199">
        <f t="shared" si="31"/>
        <v>10</v>
      </c>
      <c r="P118" s="199">
        <f t="shared" si="32"/>
        <v>3.8525963149078724</v>
      </c>
      <c r="Q118" s="201"/>
      <c r="R118" s="199">
        <f t="shared" si="33"/>
        <v>20</v>
      </c>
      <c r="S118" s="199">
        <f t="shared" si="34"/>
        <v>59.63</v>
      </c>
      <c r="T118" s="209"/>
    </row>
    <row r="119" spans="1:20">
      <c r="A119">
        <f t="shared" si="35"/>
        <v>6</v>
      </c>
      <c r="B119" s="207">
        <v>810</v>
      </c>
      <c r="C119" s="321" t="s">
        <v>462</v>
      </c>
      <c r="D119" s="321" t="s">
        <v>463</v>
      </c>
      <c r="E119" s="334" t="s">
        <v>275</v>
      </c>
      <c r="F119" s="200">
        <v>0</v>
      </c>
      <c r="G119" s="199">
        <v>10</v>
      </c>
      <c r="H119" s="199">
        <v>52.8</v>
      </c>
      <c r="I119" s="199">
        <f t="shared" si="29"/>
        <v>14.399999999999999</v>
      </c>
      <c r="J119" s="199">
        <f t="shared" si="30"/>
        <v>2.291666666666667</v>
      </c>
      <c r="K119" s="201"/>
      <c r="L119" s="200">
        <v>0</v>
      </c>
      <c r="M119" s="199">
        <v>10</v>
      </c>
      <c r="N119" s="199">
        <v>56.7</v>
      </c>
      <c r="O119" s="199">
        <f t="shared" si="31"/>
        <v>20.700000000000003</v>
      </c>
      <c r="P119" s="199">
        <f t="shared" si="32"/>
        <v>2.0282186948853616</v>
      </c>
      <c r="Q119" s="201"/>
      <c r="R119" s="199">
        <f t="shared" si="33"/>
        <v>35.1</v>
      </c>
      <c r="S119" s="199">
        <f t="shared" si="34"/>
        <v>109.5</v>
      </c>
      <c r="T119" s="209"/>
    </row>
    <row r="120" spans="1:20">
      <c r="A120">
        <f t="shared" si="35"/>
        <v>7</v>
      </c>
      <c r="B120" s="207">
        <v>812</v>
      </c>
      <c r="C120" s="321" t="s">
        <v>445</v>
      </c>
      <c r="D120" s="321" t="s">
        <v>446</v>
      </c>
      <c r="E120" s="321" t="s">
        <v>272</v>
      </c>
      <c r="F120" s="200">
        <v>0</v>
      </c>
      <c r="G120" s="199">
        <v>20</v>
      </c>
      <c r="H120" s="199">
        <v>47.46</v>
      </c>
      <c r="I120" s="199">
        <f t="shared" si="29"/>
        <v>20</v>
      </c>
      <c r="J120" s="199">
        <f t="shared" si="30"/>
        <v>2.5495153813737885</v>
      </c>
      <c r="K120" s="201"/>
      <c r="L120" s="200">
        <v>0</v>
      </c>
      <c r="M120" s="199">
        <v>5</v>
      </c>
      <c r="N120" s="199">
        <v>37.44</v>
      </c>
      <c r="O120" s="199">
        <f t="shared" si="31"/>
        <v>5</v>
      </c>
      <c r="P120" s="199">
        <f t="shared" si="32"/>
        <v>3.0715811965811968</v>
      </c>
      <c r="Q120" s="201"/>
      <c r="R120" s="199">
        <f t="shared" si="33"/>
        <v>25</v>
      </c>
      <c r="S120" s="199">
        <f t="shared" si="34"/>
        <v>84.9</v>
      </c>
      <c r="T120" s="209"/>
    </row>
    <row r="121" spans="1:20">
      <c r="A121">
        <f t="shared" si="35"/>
        <v>8</v>
      </c>
      <c r="B121" s="207">
        <v>668</v>
      </c>
      <c r="C121" s="321" t="s">
        <v>349</v>
      </c>
      <c r="D121" s="321" t="s">
        <v>438</v>
      </c>
      <c r="E121" s="334" t="s">
        <v>272</v>
      </c>
      <c r="F121" s="200">
        <v>10</v>
      </c>
      <c r="G121" s="199">
        <v>5</v>
      </c>
      <c r="H121" s="199">
        <v>24.98</v>
      </c>
      <c r="I121" s="199">
        <f t="shared" si="29"/>
        <v>15</v>
      </c>
      <c r="J121" s="199">
        <f t="shared" si="30"/>
        <v>4.8438751000800639</v>
      </c>
      <c r="K121" s="201"/>
      <c r="L121" s="200">
        <v>10</v>
      </c>
      <c r="M121" s="199">
        <v>5</v>
      </c>
      <c r="N121" s="199">
        <v>25.33</v>
      </c>
      <c r="O121" s="199">
        <f t="shared" si="31"/>
        <v>15</v>
      </c>
      <c r="P121" s="199">
        <f t="shared" si="32"/>
        <v>4.5400710619818403</v>
      </c>
      <c r="Q121" s="201"/>
      <c r="R121" s="199">
        <f t="shared" si="33"/>
        <v>30</v>
      </c>
      <c r="S121" s="199">
        <f t="shared" si="34"/>
        <v>50.31</v>
      </c>
      <c r="T121" s="209"/>
    </row>
    <row r="122" spans="1:20">
      <c r="A122">
        <f t="shared" si="35"/>
        <v>9</v>
      </c>
      <c r="B122" s="207">
        <v>774</v>
      </c>
      <c r="C122" s="321" t="s">
        <v>443</v>
      </c>
      <c r="D122" s="321" t="s">
        <v>464</v>
      </c>
      <c r="E122" s="321" t="s">
        <v>272</v>
      </c>
      <c r="F122" s="200">
        <v>25</v>
      </c>
      <c r="G122" s="199">
        <v>5</v>
      </c>
      <c r="H122" s="199">
        <v>29.06</v>
      </c>
      <c r="I122" s="199">
        <f t="shared" si="29"/>
        <v>30</v>
      </c>
      <c r="J122" s="199">
        <f t="shared" si="30"/>
        <v>4.1637990364762558</v>
      </c>
      <c r="K122" s="201"/>
      <c r="L122" s="200">
        <v>15</v>
      </c>
      <c r="M122" s="199">
        <v>5</v>
      </c>
      <c r="N122" s="199">
        <v>28.47</v>
      </c>
      <c r="O122" s="199">
        <f t="shared" si="31"/>
        <v>20</v>
      </c>
      <c r="P122" s="199">
        <f t="shared" si="32"/>
        <v>4.0393396557780124</v>
      </c>
      <c r="Q122" s="201"/>
      <c r="R122" s="199">
        <f t="shared" si="33"/>
        <v>50</v>
      </c>
      <c r="S122" s="199">
        <f t="shared" si="34"/>
        <v>57.53</v>
      </c>
      <c r="T122" s="209"/>
    </row>
    <row r="123" spans="1:20">
      <c r="A123">
        <f t="shared" si="35"/>
        <v>10</v>
      </c>
      <c r="B123" s="207">
        <v>751</v>
      </c>
      <c r="C123" s="321" t="s">
        <v>441</v>
      </c>
      <c r="D123" s="321" t="s">
        <v>442</v>
      </c>
      <c r="E123" s="334" t="s">
        <v>272</v>
      </c>
      <c r="F123" s="200">
        <v>50</v>
      </c>
      <c r="G123" s="199"/>
      <c r="H123" s="199"/>
      <c r="I123" s="199">
        <f t="shared" si="29"/>
        <v>50</v>
      </c>
      <c r="J123" s="199" t="e">
        <f t="shared" si="30"/>
        <v>#DIV/0!</v>
      </c>
      <c r="K123" s="201"/>
      <c r="L123" s="200">
        <v>5</v>
      </c>
      <c r="M123" s="199">
        <v>15</v>
      </c>
      <c r="N123" s="199">
        <v>40.020000000000003</v>
      </c>
      <c r="O123" s="199">
        <f t="shared" si="31"/>
        <v>20</v>
      </c>
      <c r="P123" s="199">
        <f t="shared" si="32"/>
        <v>2.8735632183908044</v>
      </c>
      <c r="Q123" s="201"/>
      <c r="R123" s="199">
        <f t="shared" si="33"/>
        <v>70</v>
      </c>
      <c r="S123" s="199">
        <f t="shared" si="34"/>
        <v>40.020000000000003</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f>IF(H135&lt;=$H$111,IF(H135&lt;$G$111,F135+G135,F135+G135+(H135-$G$111)),50)</f>
        <v>0</v>
      </c>
      <c r="J135" s="199" t="e">
        <f>$F$111/H135</f>
        <v>#DIV/0!</v>
      </c>
      <c r="K135" s="201"/>
      <c r="L135" s="200"/>
      <c r="M135" s="199"/>
      <c r="N135" s="199"/>
      <c r="O135" s="199">
        <f>IF(N135&lt;=$N$111,IF(N135&lt;$M$111,L135+M135,L135+M135+(N135-$M$111)),50)</f>
        <v>0</v>
      </c>
      <c r="P135" s="199" t="e">
        <f>$L$111/N135</f>
        <v>#DIV/0!</v>
      </c>
      <c r="Q135" s="201"/>
      <c r="R135" s="199">
        <f t="shared" si="33"/>
        <v>0</v>
      </c>
      <c r="S135" s="199">
        <f t="shared" si="34"/>
        <v>0</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789</v>
      </c>
      <c r="C151" s="208" t="s">
        <v>388</v>
      </c>
      <c r="D151" s="208" t="s">
        <v>458</v>
      </c>
      <c r="E151" s="208"/>
      <c r="F151" s="219">
        <v>0</v>
      </c>
      <c r="G151" s="220">
        <v>10</v>
      </c>
      <c r="H151" s="220">
        <v>25.9</v>
      </c>
      <c r="I151" s="220">
        <f>IF(H151&lt;=$H$111,IF(H151&lt;$G$111,F151+G151,F151+G151+(H151-$G$111)),50)</f>
        <v>10</v>
      </c>
      <c r="J151" s="220">
        <f>$F$111/H151</f>
        <v>4.6718146718146718</v>
      </c>
      <c r="K151" s="195"/>
      <c r="L151" s="219">
        <v>0</v>
      </c>
      <c r="M151" s="220">
        <v>5</v>
      </c>
      <c r="N151" s="220">
        <v>27.56</v>
      </c>
      <c r="O151" s="220">
        <f>IF(N151&lt;=$N$111,IF(N151&lt;$M$111,L151+M151,L151+M151+(N151-$M$111)),50)</f>
        <v>5</v>
      </c>
      <c r="P151" s="220">
        <f>$L$111/N151</f>
        <v>4.1727140783744563</v>
      </c>
      <c r="Q151" s="195"/>
      <c r="R151" s="199">
        <f t="shared" ref="R151:R165" si="42">O151+I151</f>
        <v>15</v>
      </c>
      <c r="S151" s="199">
        <f t="shared" ref="S151:S165" si="43">N151+H151</f>
        <v>53.459999999999994</v>
      </c>
      <c r="T151" s="209"/>
    </row>
    <row r="152" spans="1:20">
      <c r="A152">
        <f>A151+1</f>
        <v>2</v>
      </c>
      <c r="B152" s="207">
        <v>811</v>
      </c>
      <c r="C152" s="208" t="s">
        <v>459</v>
      </c>
      <c r="D152" s="208" t="s">
        <v>436</v>
      </c>
      <c r="E152" s="208"/>
      <c r="F152" s="200">
        <v>0</v>
      </c>
      <c r="G152" s="199">
        <v>15</v>
      </c>
      <c r="H152" s="199">
        <v>29.94</v>
      </c>
      <c r="I152" s="199">
        <f t="shared" ref="I152:I165" si="44">IF(H152&lt;=$H$111,IF(H152&lt;$G$111,F152+G152,F152+G152+(H152-$G$111)),50)</f>
        <v>15</v>
      </c>
      <c r="J152" s="199">
        <f t="shared" ref="J152:J165" si="45">$F$111/H152</f>
        <v>4.0414161656646623</v>
      </c>
      <c r="K152" s="201"/>
      <c r="L152" s="200">
        <v>0</v>
      </c>
      <c r="M152" s="199">
        <v>10</v>
      </c>
      <c r="N152" s="199">
        <v>34.549999999999997</v>
      </c>
      <c r="O152" s="199">
        <f t="shared" ref="O152:O158" si="46">IF(N152&lt;=$N$111,IF(N152&lt;$M$111,L152+M152,L152+M152+(N152-$M$111)),50)</f>
        <v>10</v>
      </c>
      <c r="P152" s="199">
        <f t="shared" ref="P152:P165" si="47">$L$111/N152</f>
        <v>3.3285094066570191</v>
      </c>
      <c r="Q152" s="201"/>
      <c r="R152" s="199">
        <f t="shared" si="42"/>
        <v>25</v>
      </c>
      <c r="S152" s="199">
        <f t="shared" si="43"/>
        <v>64.489999999999995</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56" workbookViewId="0">
      <selection activeCell="G5" sqref="G5"/>
    </sheetView>
  </sheetViews>
  <sheetFormatPr baseColWidth="10" defaultRowHeight="15" x14ac:dyDescent="0"/>
  <cols>
    <col min="1" max="1" width="3.1640625" bestFit="1" customWidth="1"/>
  </cols>
  <sheetData>
    <row r="1" spans="1:20" ht="25">
      <c r="B1" s="513" t="s">
        <v>161</v>
      </c>
      <c r="C1" s="513"/>
      <c r="D1" s="513"/>
      <c r="E1" s="513"/>
      <c r="F1" s="515" t="s">
        <v>186</v>
      </c>
      <c r="G1" s="515"/>
      <c r="H1" s="515"/>
      <c r="I1" s="515"/>
      <c r="J1" s="515"/>
      <c r="K1" s="515"/>
      <c r="L1" s="515"/>
      <c r="M1" s="515"/>
      <c r="N1" s="515"/>
      <c r="O1" s="515"/>
      <c r="P1" s="515"/>
      <c r="Q1" s="515"/>
      <c r="R1" s="221"/>
      <c r="S1" s="221"/>
    </row>
    <row r="2" spans="1:20" ht="25">
      <c r="B2" s="513" t="s">
        <v>162</v>
      </c>
      <c r="C2" s="513"/>
      <c r="D2" s="513"/>
      <c r="E2" s="513"/>
      <c r="F2" s="516" t="s">
        <v>48</v>
      </c>
      <c r="G2" s="516"/>
      <c r="H2" s="516"/>
      <c r="I2" s="516"/>
      <c r="J2" s="516"/>
      <c r="K2" s="516"/>
      <c r="L2" s="516"/>
      <c r="M2" s="516"/>
      <c r="N2" s="516"/>
      <c r="O2" s="516"/>
      <c r="P2" s="516"/>
      <c r="Q2" s="516"/>
      <c r="R2" s="221"/>
      <c r="S2" s="221"/>
    </row>
    <row r="3" spans="1:20" ht="25">
      <c r="B3" s="513" t="s">
        <v>152</v>
      </c>
      <c r="C3" s="513"/>
      <c r="D3" s="513"/>
      <c r="E3" s="513"/>
      <c r="F3" s="516" t="s">
        <v>176</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163</v>
      </c>
      <c r="G6" s="182">
        <f>J6*1.1</f>
        <v>53.481999999999999</v>
      </c>
      <c r="H6" s="199">
        <f>G6*1.5</f>
        <v>80.222999999999999</v>
      </c>
      <c r="I6" s="182">
        <f>F6/G6</f>
        <v>3.0477543846527806</v>
      </c>
      <c r="J6" s="182">
        <v>48.62</v>
      </c>
      <c r="K6" s="183"/>
      <c r="L6" s="185"/>
      <c r="M6" s="182">
        <f>P6*1.1</f>
        <v>54.527000000000008</v>
      </c>
      <c r="N6" s="199">
        <f>M6*1.5</f>
        <v>81.790500000000009</v>
      </c>
      <c r="O6" s="182">
        <f>L6/M6</f>
        <v>0</v>
      </c>
      <c r="P6" s="182">
        <v>49.57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556</v>
      </c>
      <c r="C9" s="208" t="s">
        <v>501</v>
      </c>
      <c r="D9" s="208" t="s">
        <v>80</v>
      </c>
      <c r="E9" s="208" t="s">
        <v>269</v>
      </c>
      <c r="F9" s="200">
        <v>0</v>
      </c>
      <c r="G9" s="199">
        <v>0</v>
      </c>
      <c r="H9" s="199">
        <v>60.03</v>
      </c>
      <c r="I9" s="199">
        <f>IF(H9&lt;=$H$6,IF(H9&lt;$G$6,F9+G9,F9+G9+(H9-$G$6)),50)</f>
        <v>6.5480000000000018</v>
      </c>
      <c r="J9" s="199">
        <f>$F$6/H9</f>
        <v>2.7153090121605863</v>
      </c>
      <c r="K9" s="201">
        <f>IF(I9=0,IF(H9=$J$6,6,4),0)</f>
        <v>0</v>
      </c>
      <c r="L9" s="200">
        <v>0</v>
      </c>
      <c r="M9" s="199">
        <v>0</v>
      </c>
      <c r="N9" s="199">
        <v>51.43</v>
      </c>
      <c r="O9" s="199">
        <f>IF(N9&lt;=$N$6,IF(N9&lt;$M$6,L9+M9,L9+M9+(N9-$M$6)),50)</f>
        <v>0</v>
      </c>
      <c r="P9" s="199">
        <f>$L$6/N9</f>
        <v>0</v>
      </c>
      <c r="Q9" s="201">
        <f>IF(O9=0,IF(N9=$P$6,6,4),0)</f>
        <v>4</v>
      </c>
      <c r="R9" s="199">
        <f>O9+I9</f>
        <v>6.5480000000000018</v>
      </c>
      <c r="S9" s="199">
        <f>N9+H9</f>
        <v>111.46000000000001</v>
      </c>
      <c r="T9" s="209">
        <f>IF((O9+I9)=0,4+K9+Q9,K9+Q9)+4</f>
        <v>8</v>
      </c>
    </row>
    <row r="10" spans="1:20">
      <c r="A10">
        <f>A9+1</f>
        <v>2</v>
      </c>
      <c r="B10" s="207">
        <v>571</v>
      </c>
      <c r="C10" s="208" t="s">
        <v>475</v>
      </c>
      <c r="D10" s="208" t="s">
        <v>476</v>
      </c>
      <c r="E10" s="208" t="s">
        <v>272</v>
      </c>
      <c r="F10" s="200">
        <v>0</v>
      </c>
      <c r="G10" s="199">
        <v>0</v>
      </c>
      <c r="H10" s="199">
        <v>48.62</v>
      </c>
      <c r="I10" s="199">
        <f t="shared" ref="I10:I38" si="0">IF(H10&lt;=$H$6,IF(H10&lt;$G$6,F10+G10,F10+G10+(H10-$G$6)),50)</f>
        <v>0</v>
      </c>
      <c r="J10" s="199">
        <f t="shared" ref="J10:J38" si="1">$F$6/H10</f>
        <v>3.3525298231180587</v>
      </c>
      <c r="K10" s="201">
        <f t="shared" ref="K10:K38" si="2">IF(I10=0,IF(H10=$J$6,6,4),0)</f>
        <v>6</v>
      </c>
      <c r="L10" s="200">
        <v>10</v>
      </c>
      <c r="M10" s="199">
        <v>0</v>
      </c>
      <c r="N10" s="199">
        <v>41.22</v>
      </c>
      <c r="O10" s="199">
        <f t="shared" ref="O10:O38" si="3">IF(N10&lt;=$N$6,IF(N10&lt;$M$6,L10+M10,L10+M10+(N10-$M$6)),50)</f>
        <v>10</v>
      </c>
      <c r="P10" s="199">
        <f t="shared" ref="P10:P38" si="4">$L$6/N10</f>
        <v>0</v>
      </c>
      <c r="Q10" s="201">
        <f>IF(O10=0,IF(N10=$P$6,6,4),0)</f>
        <v>0</v>
      </c>
      <c r="R10" s="199">
        <f t="shared" ref="R10:R38" si="5">O10+I10</f>
        <v>10</v>
      </c>
      <c r="S10" s="199">
        <f t="shared" ref="S10:S38" si="6">N10+H10</f>
        <v>89.84</v>
      </c>
      <c r="T10" s="209">
        <f>IF((O10+I10)=0,4+K10+Q10,K10+Q10)+2</f>
        <v>8</v>
      </c>
    </row>
    <row r="11" spans="1:20">
      <c r="A11">
        <f t="shared" ref="A11:A38" si="7">A10+1</f>
        <v>3</v>
      </c>
      <c r="B11" s="207">
        <v>683</v>
      </c>
      <c r="C11" s="208" t="s">
        <v>473</v>
      </c>
      <c r="D11" s="208" t="s">
        <v>474</v>
      </c>
      <c r="E11" s="208" t="s">
        <v>269</v>
      </c>
      <c r="F11" s="200">
        <v>0</v>
      </c>
      <c r="G11" s="199">
        <v>0</v>
      </c>
      <c r="H11" s="199">
        <v>64.849999999999994</v>
      </c>
      <c r="I11" s="199">
        <f t="shared" si="0"/>
        <v>11.367999999999995</v>
      </c>
      <c r="J11" s="199">
        <f t="shared" si="1"/>
        <v>2.5134926754047804</v>
      </c>
      <c r="K11" s="201">
        <f t="shared" si="2"/>
        <v>0</v>
      </c>
      <c r="L11" s="200">
        <v>0</v>
      </c>
      <c r="M11" s="199">
        <v>5</v>
      </c>
      <c r="N11" s="199">
        <v>65.62</v>
      </c>
      <c r="O11" s="199">
        <f t="shared" si="3"/>
        <v>16.092999999999996</v>
      </c>
      <c r="P11" s="199">
        <f t="shared" si="4"/>
        <v>0</v>
      </c>
      <c r="Q11" s="201">
        <f t="shared" ref="Q11:Q38" si="8">IF(O11=0,IF(N11=$P$6,6,4),0)</f>
        <v>0</v>
      </c>
      <c r="R11" s="199">
        <f t="shared" si="5"/>
        <v>27.460999999999991</v>
      </c>
      <c r="S11" s="199">
        <f t="shared" si="6"/>
        <v>130.47</v>
      </c>
      <c r="T11" s="209">
        <f>IF((O11+I11)=0,4+K11+Q11,K11+Q11)+1</f>
        <v>1</v>
      </c>
    </row>
    <row r="12" spans="1:20">
      <c r="A12">
        <f t="shared" si="7"/>
        <v>4</v>
      </c>
      <c r="B12" s="207">
        <v>454</v>
      </c>
      <c r="C12" s="321" t="s">
        <v>490</v>
      </c>
      <c r="D12" s="321" t="s">
        <v>491</v>
      </c>
      <c r="E12" s="321" t="s">
        <v>272</v>
      </c>
      <c r="F12" s="200">
        <v>50</v>
      </c>
      <c r="G12" s="199"/>
      <c r="H12" s="199"/>
      <c r="I12" s="199">
        <f t="shared" si="0"/>
        <v>50</v>
      </c>
      <c r="J12" s="199" t="e">
        <f t="shared" si="1"/>
        <v>#DIV/0!</v>
      </c>
      <c r="K12" s="201">
        <f t="shared" si="2"/>
        <v>0</v>
      </c>
      <c r="L12" s="200">
        <v>0</v>
      </c>
      <c r="M12" s="199">
        <v>0</v>
      </c>
      <c r="N12" s="199">
        <v>49.57</v>
      </c>
      <c r="O12" s="199">
        <f t="shared" si="3"/>
        <v>0</v>
      </c>
      <c r="P12" s="199">
        <f t="shared" si="4"/>
        <v>0</v>
      </c>
      <c r="Q12" s="201">
        <f t="shared" si="8"/>
        <v>6</v>
      </c>
      <c r="R12" s="199">
        <f t="shared" si="5"/>
        <v>50</v>
      </c>
      <c r="S12" s="199">
        <f t="shared" si="6"/>
        <v>49.57</v>
      </c>
      <c r="T12" s="209">
        <f>IF((O12+I12)=0,4+K12+Q12,K12+Q12)</f>
        <v>6</v>
      </c>
    </row>
    <row r="13" spans="1:20">
      <c r="A13">
        <f t="shared" si="7"/>
        <v>5</v>
      </c>
      <c r="B13" s="207">
        <v>607</v>
      </c>
      <c r="C13" s="321" t="s">
        <v>467</v>
      </c>
      <c r="D13" s="321" t="s">
        <v>468</v>
      </c>
      <c r="E13" s="321" t="s">
        <v>272</v>
      </c>
      <c r="F13" s="200">
        <v>50</v>
      </c>
      <c r="G13" s="199"/>
      <c r="H13" s="199"/>
      <c r="I13" s="199">
        <f t="shared" si="0"/>
        <v>50</v>
      </c>
      <c r="J13" s="199" t="e">
        <f t="shared" si="1"/>
        <v>#DIV/0!</v>
      </c>
      <c r="K13" s="201">
        <f t="shared" si="2"/>
        <v>0</v>
      </c>
      <c r="L13" s="200">
        <v>5</v>
      </c>
      <c r="M13" s="199">
        <v>0</v>
      </c>
      <c r="N13" s="199">
        <v>40.78</v>
      </c>
      <c r="O13" s="199">
        <f t="shared" si="3"/>
        <v>5</v>
      </c>
      <c r="P13" s="199">
        <f>$L$6/N13</f>
        <v>0</v>
      </c>
      <c r="Q13" s="201">
        <f t="shared" si="8"/>
        <v>0</v>
      </c>
      <c r="R13" s="199">
        <f t="shared" si="5"/>
        <v>55</v>
      </c>
      <c r="S13" s="199">
        <f t="shared" si="6"/>
        <v>40.78</v>
      </c>
      <c r="T13" s="209">
        <f t="shared" ref="T13:T38" si="9">IF((O13+I13)=0,4+K13+Q13,K13+Q13)</f>
        <v>0</v>
      </c>
    </row>
    <row r="14" spans="1:20">
      <c r="A14">
        <f t="shared" si="7"/>
        <v>6</v>
      </c>
      <c r="B14" s="207">
        <v>559</v>
      </c>
      <c r="C14" s="321" t="s">
        <v>469</v>
      </c>
      <c r="D14" s="321" t="s">
        <v>470</v>
      </c>
      <c r="E14" s="321" t="s">
        <v>272</v>
      </c>
      <c r="F14" s="200">
        <v>50</v>
      </c>
      <c r="G14" s="199"/>
      <c r="H14" s="199"/>
      <c r="I14" s="199">
        <f>IF(H14&lt;=$H$6,IF(H14&lt;$G$6,F14+G14,F14+G14+(H14-$G$6)),50)</f>
        <v>50</v>
      </c>
      <c r="J14" s="199" t="e">
        <f t="shared" si="1"/>
        <v>#DIV/0!</v>
      </c>
      <c r="K14" s="201">
        <f t="shared" si="2"/>
        <v>0</v>
      </c>
      <c r="L14" s="200">
        <v>50</v>
      </c>
      <c r="M14" s="199"/>
      <c r="N14" s="199"/>
      <c r="O14" s="199">
        <f t="shared" si="3"/>
        <v>50</v>
      </c>
      <c r="P14" s="199" t="e">
        <f t="shared" si="4"/>
        <v>#DIV/0!</v>
      </c>
      <c r="Q14" s="201">
        <f t="shared" si="8"/>
        <v>0</v>
      </c>
      <c r="R14" s="199">
        <f t="shared" si="5"/>
        <v>100</v>
      </c>
      <c r="S14" s="199">
        <f t="shared" si="6"/>
        <v>0</v>
      </c>
      <c r="T14" s="209">
        <f t="shared" si="9"/>
        <v>0</v>
      </c>
    </row>
    <row r="15" spans="1:20">
      <c r="A15">
        <f t="shared" si="7"/>
        <v>7</v>
      </c>
      <c r="B15" s="207">
        <v>671</v>
      </c>
      <c r="C15" s="321" t="s">
        <v>477</v>
      </c>
      <c r="D15" s="321" t="s">
        <v>513</v>
      </c>
      <c r="E15" s="321" t="s">
        <v>272</v>
      </c>
      <c r="F15" s="200">
        <v>50</v>
      </c>
      <c r="G15" s="199"/>
      <c r="H15" s="199"/>
      <c r="I15" s="199">
        <f t="shared" si="0"/>
        <v>50</v>
      </c>
      <c r="J15" s="199" t="e">
        <f t="shared" si="1"/>
        <v>#DIV/0!</v>
      </c>
      <c r="K15" s="201">
        <f t="shared" si="2"/>
        <v>0</v>
      </c>
      <c r="L15" s="200">
        <v>50</v>
      </c>
      <c r="M15" s="199"/>
      <c r="N15" s="199"/>
      <c r="O15" s="199">
        <f t="shared" si="3"/>
        <v>50</v>
      </c>
      <c r="P15" s="199" t="e">
        <f t="shared" si="4"/>
        <v>#DIV/0!</v>
      </c>
      <c r="Q15" s="201">
        <f t="shared" si="8"/>
        <v>0</v>
      </c>
      <c r="R15" s="199">
        <f t="shared" si="5"/>
        <v>100</v>
      </c>
      <c r="S15" s="199">
        <f t="shared" si="6"/>
        <v>0</v>
      </c>
      <c r="T15" s="209">
        <f t="shared" si="9"/>
        <v>0</v>
      </c>
    </row>
    <row r="16" spans="1:20">
      <c r="A16">
        <f t="shared" si="7"/>
        <v>8</v>
      </c>
      <c r="B16" s="207"/>
      <c r="C16" s="208"/>
      <c r="D16" s="208"/>
      <c r="E16" s="208"/>
      <c r="F16" s="200"/>
      <c r="G16" s="199"/>
      <c r="H16" s="199"/>
      <c r="I16" s="199">
        <f t="shared" si="0"/>
        <v>0</v>
      </c>
      <c r="J16" s="199" t="e">
        <f t="shared" si="1"/>
        <v>#DIV/0!</v>
      </c>
      <c r="K16" s="201">
        <f t="shared" si="2"/>
        <v>4</v>
      </c>
      <c r="L16" s="200"/>
      <c r="M16" s="199"/>
      <c r="N16" s="199"/>
      <c r="O16" s="199">
        <f t="shared" si="3"/>
        <v>0</v>
      </c>
      <c r="P16" s="199" t="e">
        <f t="shared" si="4"/>
        <v>#DIV/0!</v>
      </c>
      <c r="Q16" s="201">
        <f t="shared" si="8"/>
        <v>4</v>
      </c>
      <c r="R16" s="199">
        <f t="shared" si="5"/>
        <v>0</v>
      </c>
      <c r="S16" s="199">
        <f t="shared" si="6"/>
        <v>0</v>
      </c>
      <c r="T16" s="209">
        <f t="shared" si="9"/>
        <v>12</v>
      </c>
    </row>
    <row r="17" spans="1:20">
      <c r="A17">
        <f t="shared" si="7"/>
        <v>9</v>
      </c>
      <c r="B17" s="207"/>
      <c r="C17" s="208"/>
      <c r="D17" s="208"/>
      <c r="E17" s="208"/>
      <c r="F17" s="200"/>
      <c r="G17" s="199"/>
      <c r="H17" s="199"/>
      <c r="I17" s="199">
        <f t="shared" si="0"/>
        <v>0</v>
      </c>
      <c r="J17" s="199" t="e">
        <f t="shared" si="1"/>
        <v>#DIV/0!</v>
      </c>
      <c r="K17" s="201">
        <f t="shared" si="2"/>
        <v>4</v>
      </c>
      <c r="L17" s="200"/>
      <c r="M17" s="199"/>
      <c r="N17" s="199"/>
      <c r="O17" s="199">
        <f t="shared" si="3"/>
        <v>0</v>
      </c>
      <c r="P17" s="199" t="e">
        <f t="shared" si="4"/>
        <v>#DIV/0!</v>
      </c>
      <c r="Q17" s="201">
        <f t="shared" si="8"/>
        <v>4</v>
      </c>
      <c r="R17" s="199">
        <f t="shared" si="5"/>
        <v>0</v>
      </c>
      <c r="S17" s="199">
        <f t="shared" si="6"/>
        <v>0</v>
      </c>
      <c r="T17" s="209">
        <f t="shared" si="9"/>
        <v>12</v>
      </c>
    </row>
    <row r="18" spans="1:20">
      <c r="A18">
        <f t="shared" si="7"/>
        <v>10</v>
      </c>
      <c r="B18" s="207"/>
      <c r="C18" s="208"/>
      <c r="D18" s="208"/>
      <c r="E18" s="208"/>
      <c r="F18" s="200"/>
      <c r="G18" s="199"/>
      <c r="H18" s="199"/>
      <c r="I18" s="199">
        <f t="shared" si="0"/>
        <v>0</v>
      </c>
      <c r="J18" s="199" t="e">
        <f t="shared" si="1"/>
        <v>#DIV/0!</v>
      </c>
      <c r="K18" s="201">
        <f t="shared" si="2"/>
        <v>4</v>
      </c>
      <c r="L18" s="200"/>
      <c r="M18" s="199"/>
      <c r="N18" s="199"/>
      <c r="O18" s="199">
        <f t="shared" si="3"/>
        <v>0</v>
      </c>
      <c r="P18" s="199" t="e">
        <f t="shared" si="4"/>
        <v>#DIV/0!</v>
      </c>
      <c r="Q18" s="201">
        <f t="shared" si="8"/>
        <v>4</v>
      </c>
      <c r="R18" s="199">
        <f t="shared" si="5"/>
        <v>0</v>
      </c>
      <c r="S18" s="199">
        <f t="shared" si="6"/>
        <v>0</v>
      </c>
      <c r="T18" s="209">
        <f t="shared" si="9"/>
        <v>12</v>
      </c>
    </row>
    <row r="19" spans="1:20">
      <c r="A19">
        <f t="shared" si="7"/>
        <v>11</v>
      </c>
      <c r="B19" s="207"/>
      <c r="C19" s="208"/>
      <c r="D19" s="208"/>
      <c r="E19" s="208"/>
      <c r="F19" s="200"/>
      <c r="G19" s="199"/>
      <c r="H19" s="199"/>
      <c r="I19" s="199">
        <f t="shared" si="0"/>
        <v>0</v>
      </c>
      <c r="J19" s="199" t="e">
        <f t="shared" si="1"/>
        <v>#DIV/0!</v>
      </c>
      <c r="K19" s="201">
        <f t="shared" si="2"/>
        <v>4</v>
      </c>
      <c r="L19" s="200"/>
      <c r="M19" s="199"/>
      <c r="N19" s="199"/>
      <c r="O19" s="199">
        <f t="shared" si="3"/>
        <v>0</v>
      </c>
      <c r="P19" s="199" t="e">
        <f t="shared" si="4"/>
        <v>#DIV/0!</v>
      </c>
      <c r="Q19" s="201">
        <f t="shared" si="8"/>
        <v>4</v>
      </c>
      <c r="R19" s="199">
        <f t="shared" si="5"/>
        <v>0</v>
      </c>
      <c r="S19" s="199">
        <f t="shared" si="6"/>
        <v>0</v>
      </c>
      <c r="T19" s="209">
        <f t="shared" si="9"/>
        <v>12</v>
      </c>
    </row>
    <row r="20" spans="1:20">
      <c r="A20">
        <f t="shared" si="7"/>
        <v>12</v>
      </c>
      <c r="B20" s="207"/>
      <c r="C20" s="208"/>
      <c r="D20" s="208"/>
      <c r="E20" s="208"/>
      <c r="F20" s="200"/>
      <c r="G20" s="199"/>
      <c r="H20" s="199"/>
      <c r="I20" s="199">
        <f t="shared" si="0"/>
        <v>0</v>
      </c>
      <c r="J20" s="199" t="e">
        <f t="shared" si="1"/>
        <v>#DIV/0!</v>
      </c>
      <c r="K20" s="201">
        <f t="shared" si="2"/>
        <v>4</v>
      </c>
      <c r="L20" s="200"/>
      <c r="M20" s="199"/>
      <c r="N20" s="199"/>
      <c r="O20" s="199">
        <f t="shared" si="3"/>
        <v>0</v>
      </c>
      <c r="P20" s="199" t="e">
        <f t="shared" si="4"/>
        <v>#DIV/0!</v>
      </c>
      <c r="Q20" s="201">
        <f t="shared" si="8"/>
        <v>4</v>
      </c>
      <c r="R20" s="199">
        <f t="shared" si="5"/>
        <v>0</v>
      </c>
      <c r="S20" s="199">
        <f t="shared" si="6"/>
        <v>0</v>
      </c>
      <c r="T20" s="209">
        <f t="shared" si="9"/>
        <v>12</v>
      </c>
    </row>
    <row r="21" spans="1:20">
      <c r="A21">
        <f t="shared" si="7"/>
        <v>13</v>
      </c>
      <c r="B21" s="207"/>
      <c r="C21" s="208"/>
      <c r="D21" s="208"/>
      <c r="E21" s="208"/>
      <c r="F21" s="200"/>
      <c r="G21" s="199"/>
      <c r="H21" s="199"/>
      <c r="I21" s="199">
        <f t="shared" si="0"/>
        <v>0</v>
      </c>
      <c r="J21" s="199" t="e">
        <f t="shared" si="1"/>
        <v>#DIV/0!</v>
      </c>
      <c r="K21" s="201">
        <f t="shared" si="2"/>
        <v>4</v>
      </c>
      <c r="L21" s="200"/>
      <c r="M21" s="199"/>
      <c r="N21" s="199"/>
      <c r="O21" s="199">
        <f t="shared" si="3"/>
        <v>0</v>
      </c>
      <c r="P21" s="199" t="e">
        <f t="shared" si="4"/>
        <v>#DIV/0!</v>
      </c>
      <c r="Q21" s="201">
        <f t="shared" si="8"/>
        <v>4</v>
      </c>
      <c r="R21" s="199">
        <f t="shared" si="5"/>
        <v>0</v>
      </c>
      <c r="S21" s="199">
        <f t="shared" si="6"/>
        <v>0</v>
      </c>
      <c r="T21" s="209">
        <f t="shared" si="9"/>
        <v>12</v>
      </c>
    </row>
    <row r="22" spans="1:20">
      <c r="A22">
        <f t="shared" si="7"/>
        <v>14</v>
      </c>
      <c r="B22" s="207"/>
      <c r="C22" s="208"/>
      <c r="D22" s="208"/>
      <c r="E22" s="208"/>
      <c r="F22" s="200"/>
      <c r="G22" s="199"/>
      <c r="H22" s="199"/>
      <c r="I22" s="199">
        <f t="shared" si="0"/>
        <v>0</v>
      </c>
      <c r="J22" s="199" t="e">
        <f t="shared" si="1"/>
        <v>#DIV/0!</v>
      </c>
      <c r="K22" s="201">
        <f t="shared" si="2"/>
        <v>4</v>
      </c>
      <c r="L22" s="200"/>
      <c r="M22" s="199"/>
      <c r="N22" s="199"/>
      <c r="O22" s="199">
        <f t="shared" si="3"/>
        <v>0</v>
      </c>
      <c r="P22" s="199" t="e">
        <f t="shared" si="4"/>
        <v>#DIV/0!</v>
      </c>
      <c r="Q22" s="201">
        <f t="shared" si="8"/>
        <v>4</v>
      </c>
      <c r="R22" s="199">
        <f t="shared" si="5"/>
        <v>0</v>
      </c>
      <c r="S22" s="199">
        <f t="shared" si="6"/>
        <v>0</v>
      </c>
      <c r="T22" s="209">
        <f t="shared" si="9"/>
        <v>12</v>
      </c>
    </row>
    <row r="23" spans="1:20">
      <c r="A23">
        <f t="shared" si="7"/>
        <v>15</v>
      </c>
      <c r="B23" s="207"/>
      <c r="C23" s="208"/>
      <c r="D23" s="208"/>
      <c r="E23" s="208"/>
      <c r="F23" s="200"/>
      <c r="G23" s="199"/>
      <c r="H23" s="199"/>
      <c r="I23" s="199">
        <f t="shared" si="0"/>
        <v>0</v>
      </c>
      <c r="J23" s="199" t="e">
        <f t="shared" si="1"/>
        <v>#DIV/0!</v>
      </c>
      <c r="K23" s="201">
        <f t="shared" si="2"/>
        <v>4</v>
      </c>
      <c r="L23" s="200"/>
      <c r="M23" s="199"/>
      <c r="N23" s="199"/>
      <c r="O23" s="199">
        <f t="shared" si="3"/>
        <v>0</v>
      </c>
      <c r="P23" s="199" t="e">
        <f t="shared" si="4"/>
        <v>#DIV/0!</v>
      </c>
      <c r="Q23" s="201">
        <f t="shared" si="8"/>
        <v>4</v>
      </c>
      <c r="R23" s="199">
        <f t="shared" si="5"/>
        <v>0</v>
      </c>
      <c r="S23" s="199">
        <f t="shared" si="6"/>
        <v>0</v>
      </c>
      <c r="T23" s="209">
        <f t="shared" si="9"/>
        <v>12</v>
      </c>
    </row>
    <row r="24" spans="1:20">
      <c r="A24">
        <f t="shared" si="7"/>
        <v>16</v>
      </c>
      <c r="B24" s="207"/>
      <c r="C24" s="208"/>
      <c r="D24" s="208"/>
      <c r="E24" s="208"/>
      <c r="F24" s="200"/>
      <c r="G24" s="199"/>
      <c r="H24" s="199"/>
      <c r="I24" s="199">
        <f t="shared" si="0"/>
        <v>0</v>
      </c>
      <c r="J24" s="199" t="e">
        <f t="shared" si="1"/>
        <v>#DIV/0!</v>
      </c>
      <c r="K24" s="201">
        <f t="shared" si="2"/>
        <v>4</v>
      </c>
      <c r="L24" s="200"/>
      <c r="M24" s="199"/>
      <c r="N24" s="199"/>
      <c r="O24" s="199">
        <f t="shared" si="3"/>
        <v>0</v>
      </c>
      <c r="P24" s="199" t="e">
        <f t="shared" si="4"/>
        <v>#DIV/0!</v>
      </c>
      <c r="Q24" s="201">
        <f t="shared" si="8"/>
        <v>4</v>
      </c>
      <c r="R24" s="199">
        <f t="shared" si="5"/>
        <v>0</v>
      </c>
      <c r="S24" s="199">
        <f t="shared" si="6"/>
        <v>0</v>
      </c>
      <c r="T24" s="209">
        <f t="shared" si="9"/>
        <v>12</v>
      </c>
    </row>
    <row r="25" spans="1:20">
      <c r="A25">
        <f t="shared" si="7"/>
        <v>17</v>
      </c>
      <c r="B25" s="207"/>
      <c r="C25" s="208"/>
      <c r="D25" s="208"/>
      <c r="E25" s="208"/>
      <c r="F25" s="200"/>
      <c r="G25" s="199"/>
      <c r="H25" s="199"/>
      <c r="I25" s="199">
        <f t="shared" si="0"/>
        <v>0</v>
      </c>
      <c r="J25" s="199" t="e">
        <f t="shared" si="1"/>
        <v>#DIV/0!</v>
      </c>
      <c r="K25" s="201">
        <f t="shared" si="2"/>
        <v>4</v>
      </c>
      <c r="L25" s="200"/>
      <c r="M25" s="199"/>
      <c r="N25" s="199"/>
      <c r="O25" s="199">
        <f t="shared" si="3"/>
        <v>0</v>
      </c>
      <c r="P25" s="199" t="e">
        <f t="shared" si="4"/>
        <v>#DIV/0!</v>
      </c>
      <c r="Q25" s="201">
        <f t="shared" si="8"/>
        <v>4</v>
      </c>
      <c r="R25" s="199">
        <f t="shared" si="5"/>
        <v>0</v>
      </c>
      <c r="S25" s="199">
        <f t="shared" si="6"/>
        <v>0</v>
      </c>
      <c r="T25" s="209">
        <f t="shared" si="9"/>
        <v>12</v>
      </c>
    </row>
    <row r="26" spans="1:20">
      <c r="A26">
        <f>A25+1</f>
        <v>18</v>
      </c>
      <c r="B26" s="207"/>
      <c r="C26" s="208"/>
      <c r="D26" s="208"/>
      <c r="E26" s="208"/>
      <c r="F26" s="200"/>
      <c r="G26" s="199"/>
      <c r="H26" s="199"/>
      <c r="I26" s="199">
        <f t="shared" si="0"/>
        <v>0</v>
      </c>
      <c r="J26" s="199" t="e">
        <f t="shared" si="1"/>
        <v>#DIV/0!</v>
      </c>
      <c r="K26" s="201">
        <f t="shared" si="2"/>
        <v>4</v>
      </c>
      <c r="L26" s="200"/>
      <c r="M26" s="199"/>
      <c r="N26" s="199"/>
      <c r="O26" s="199">
        <f t="shared" si="3"/>
        <v>0</v>
      </c>
      <c r="P26" s="199" t="e">
        <f t="shared" si="4"/>
        <v>#DIV/0!</v>
      </c>
      <c r="Q26" s="201">
        <f t="shared" si="8"/>
        <v>4</v>
      </c>
      <c r="R26" s="199">
        <f t="shared" si="5"/>
        <v>0</v>
      </c>
      <c r="S26" s="199">
        <f t="shared" si="6"/>
        <v>0</v>
      </c>
      <c r="T26" s="209">
        <f t="shared" si="9"/>
        <v>12</v>
      </c>
    </row>
    <row r="27" spans="1:20">
      <c r="A27">
        <f t="shared" si="7"/>
        <v>19</v>
      </c>
      <c r="B27" s="207"/>
      <c r="C27" s="208"/>
      <c r="D27" s="208"/>
      <c r="E27" s="208"/>
      <c r="F27" s="200"/>
      <c r="G27" s="199"/>
      <c r="H27" s="199"/>
      <c r="I27" s="199">
        <f t="shared" si="0"/>
        <v>0</v>
      </c>
      <c r="J27" s="199" t="e">
        <f t="shared" si="1"/>
        <v>#DIV/0!</v>
      </c>
      <c r="K27" s="201">
        <f t="shared" si="2"/>
        <v>4</v>
      </c>
      <c r="L27" s="200"/>
      <c r="M27" s="199"/>
      <c r="N27" s="199"/>
      <c r="O27" s="199">
        <f t="shared" si="3"/>
        <v>0</v>
      </c>
      <c r="P27" s="199" t="e">
        <f t="shared" si="4"/>
        <v>#DIV/0!</v>
      </c>
      <c r="Q27" s="201">
        <f t="shared" si="8"/>
        <v>4</v>
      </c>
      <c r="R27" s="199">
        <f t="shared" si="5"/>
        <v>0</v>
      </c>
      <c r="S27" s="199">
        <f t="shared" si="6"/>
        <v>0</v>
      </c>
      <c r="T27" s="209">
        <f t="shared" si="9"/>
        <v>12</v>
      </c>
    </row>
    <row r="28" spans="1:20">
      <c r="A28">
        <f t="shared" si="7"/>
        <v>20</v>
      </c>
      <c r="B28" s="207"/>
      <c r="C28" s="208"/>
      <c r="D28" s="208"/>
      <c r="E28" s="208"/>
      <c r="F28" s="200"/>
      <c r="G28" s="199"/>
      <c r="H28" s="199"/>
      <c r="I28" s="199">
        <f t="shared" si="0"/>
        <v>0</v>
      </c>
      <c r="J28" s="199" t="e">
        <f t="shared" si="1"/>
        <v>#DIV/0!</v>
      </c>
      <c r="K28" s="201">
        <f t="shared" si="2"/>
        <v>4</v>
      </c>
      <c r="L28" s="200"/>
      <c r="M28" s="199"/>
      <c r="N28" s="199"/>
      <c r="O28" s="199">
        <f t="shared" si="3"/>
        <v>0</v>
      </c>
      <c r="P28" s="199" t="e">
        <f t="shared" si="4"/>
        <v>#DIV/0!</v>
      </c>
      <c r="Q28" s="201">
        <f t="shared" si="8"/>
        <v>4</v>
      </c>
      <c r="R28" s="199">
        <f t="shared" si="5"/>
        <v>0</v>
      </c>
      <c r="S28" s="199">
        <f t="shared" si="6"/>
        <v>0</v>
      </c>
      <c r="T28" s="209">
        <f t="shared" si="9"/>
        <v>12</v>
      </c>
    </row>
    <row r="29" spans="1:20">
      <c r="A29">
        <f t="shared" si="7"/>
        <v>21</v>
      </c>
      <c r="B29" s="207"/>
      <c r="C29" s="208"/>
      <c r="D29" s="208"/>
      <c r="E29" s="208"/>
      <c r="F29" s="200"/>
      <c r="G29" s="199"/>
      <c r="H29" s="199"/>
      <c r="I29" s="199">
        <f t="shared" si="0"/>
        <v>0</v>
      </c>
      <c r="J29" s="199" t="e">
        <f t="shared" si="1"/>
        <v>#DIV/0!</v>
      </c>
      <c r="K29" s="201">
        <f t="shared" si="2"/>
        <v>4</v>
      </c>
      <c r="L29" s="200"/>
      <c r="M29" s="199"/>
      <c r="N29" s="199"/>
      <c r="O29" s="199">
        <f t="shared" si="3"/>
        <v>0</v>
      </c>
      <c r="P29" s="199" t="e">
        <f t="shared" si="4"/>
        <v>#DIV/0!</v>
      </c>
      <c r="Q29" s="201">
        <f t="shared" si="8"/>
        <v>4</v>
      </c>
      <c r="R29" s="199">
        <f t="shared" si="5"/>
        <v>0</v>
      </c>
      <c r="S29" s="199">
        <f t="shared" si="6"/>
        <v>0</v>
      </c>
      <c r="T29" s="209">
        <f t="shared" si="9"/>
        <v>12</v>
      </c>
    </row>
    <row r="30" spans="1:20">
      <c r="A30">
        <f t="shared" si="7"/>
        <v>22</v>
      </c>
      <c r="B30" s="207"/>
      <c r="C30" s="208"/>
      <c r="D30" s="208"/>
      <c r="E30" s="208"/>
      <c r="F30" s="200"/>
      <c r="G30" s="199"/>
      <c r="H30" s="199"/>
      <c r="I30" s="199">
        <f t="shared" si="0"/>
        <v>0</v>
      </c>
      <c r="J30" s="199" t="e">
        <f t="shared" si="1"/>
        <v>#DIV/0!</v>
      </c>
      <c r="K30" s="201">
        <f t="shared" si="2"/>
        <v>4</v>
      </c>
      <c r="L30" s="200"/>
      <c r="M30" s="199"/>
      <c r="N30" s="199"/>
      <c r="O30" s="199">
        <f t="shared" si="3"/>
        <v>0</v>
      </c>
      <c r="P30" s="199" t="e">
        <f t="shared" si="4"/>
        <v>#DIV/0!</v>
      </c>
      <c r="Q30" s="201">
        <f t="shared" si="8"/>
        <v>4</v>
      </c>
      <c r="R30" s="199">
        <f t="shared" si="5"/>
        <v>0</v>
      </c>
      <c r="S30" s="199">
        <f t="shared" si="6"/>
        <v>0</v>
      </c>
      <c r="T30" s="209">
        <f t="shared" si="9"/>
        <v>12</v>
      </c>
    </row>
    <row r="31" spans="1:20">
      <c r="A31">
        <f t="shared" si="7"/>
        <v>23</v>
      </c>
      <c r="B31" s="207"/>
      <c r="C31" s="208"/>
      <c r="D31" s="208"/>
      <c r="E31" s="208"/>
      <c r="F31" s="200"/>
      <c r="G31" s="199"/>
      <c r="H31" s="199"/>
      <c r="I31" s="199">
        <f t="shared" si="0"/>
        <v>0</v>
      </c>
      <c r="J31" s="199" t="e">
        <f t="shared" si="1"/>
        <v>#DIV/0!</v>
      </c>
      <c r="K31" s="201">
        <f t="shared" si="2"/>
        <v>4</v>
      </c>
      <c r="L31" s="200"/>
      <c r="M31" s="199"/>
      <c r="N31" s="199"/>
      <c r="O31" s="199">
        <f t="shared" si="3"/>
        <v>0</v>
      </c>
      <c r="P31" s="199" t="e">
        <f t="shared" si="4"/>
        <v>#DIV/0!</v>
      </c>
      <c r="Q31" s="201">
        <f t="shared" si="8"/>
        <v>4</v>
      </c>
      <c r="R31" s="199">
        <f t="shared" si="5"/>
        <v>0</v>
      </c>
      <c r="S31" s="199">
        <f t="shared" si="6"/>
        <v>0</v>
      </c>
      <c r="T31" s="209">
        <f t="shared" si="9"/>
        <v>12</v>
      </c>
    </row>
    <row r="32" spans="1:20">
      <c r="A32">
        <f t="shared" si="7"/>
        <v>24</v>
      </c>
      <c r="B32" s="207"/>
      <c r="C32" s="208"/>
      <c r="D32" s="208"/>
      <c r="E32" s="208"/>
      <c r="F32" s="200"/>
      <c r="G32" s="199"/>
      <c r="H32" s="199"/>
      <c r="I32" s="199">
        <f t="shared" si="0"/>
        <v>0</v>
      </c>
      <c r="J32" s="199" t="e">
        <f t="shared" si="1"/>
        <v>#DIV/0!</v>
      </c>
      <c r="K32" s="201">
        <f t="shared" si="2"/>
        <v>4</v>
      </c>
      <c r="L32" s="200"/>
      <c r="M32" s="199"/>
      <c r="N32" s="199"/>
      <c r="O32" s="199">
        <f t="shared" si="3"/>
        <v>0</v>
      </c>
      <c r="P32" s="199" t="e">
        <f t="shared" si="4"/>
        <v>#DIV/0!</v>
      </c>
      <c r="Q32" s="201">
        <f t="shared" si="8"/>
        <v>4</v>
      </c>
      <c r="R32" s="199">
        <f t="shared" si="5"/>
        <v>0</v>
      </c>
      <c r="S32" s="199">
        <f t="shared" si="6"/>
        <v>0</v>
      </c>
      <c r="T32" s="209">
        <f t="shared" si="9"/>
        <v>12</v>
      </c>
    </row>
    <row r="33" spans="1:20">
      <c r="A33">
        <f t="shared" si="7"/>
        <v>25</v>
      </c>
      <c r="B33" s="207"/>
      <c r="C33" s="208"/>
      <c r="D33" s="208"/>
      <c r="E33" s="208"/>
      <c r="F33" s="200"/>
      <c r="G33" s="199"/>
      <c r="H33" s="199"/>
      <c r="I33" s="199">
        <f t="shared" si="0"/>
        <v>0</v>
      </c>
      <c r="J33" s="199" t="e">
        <f t="shared" si="1"/>
        <v>#DIV/0!</v>
      </c>
      <c r="K33" s="201">
        <f t="shared" si="2"/>
        <v>4</v>
      </c>
      <c r="L33" s="200"/>
      <c r="M33" s="199"/>
      <c r="N33" s="199"/>
      <c r="O33" s="199">
        <f t="shared" si="3"/>
        <v>0</v>
      </c>
      <c r="P33" s="199" t="e">
        <f t="shared" si="4"/>
        <v>#DIV/0!</v>
      </c>
      <c r="Q33" s="201">
        <f t="shared" si="8"/>
        <v>4</v>
      </c>
      <c r="R33" s="199">
        <f t="shared" si="5"/>
        <v>0</v>
      </c>
      <c r="S33" s="199">
        <f t="shared" si="6"/>
        <v>0</v>
      </c>
      <c r="T33" s="209">
        <f t="shared" si="9"/>
        <v>12</v>
      </c>
    </row>
    <row r="34" spans="1:20">
      <c r="A34">
        <f t="shared" si="7"/>
        <v>26</v>
      </c>
      <c r="B34" s="207"/>
      <c r="C34" s="208"/>
      <c r="D34" s="208"/>
      <c r="E34" s="208"/>
      <c r="F34" s="200"/>
      <c r="G34" s="199"/>
      <c r="H34" s="199"/>
      <c r="I34" s="199">
        <f t="shared" si="0"/>
        <v>0</v>
      </c>
      <c r="J34" s="199" t="e">
        <f t="shared" si="1"/>
        <v>#DIV/0!</v>
      </c>
      <c r="K34" s="201">
        <f t="shared" si="2"/>
        <v>4</v>
      </c>
      <c r="L34" s="200"/>
      <c r="M34" s="199"/>
      <c r="N34" s="199"/>
      <c r="O34" s="199">
        <f t="shared" si="3"/>
        <v>0</v>
      </c>
      <c r="P34" s="199" t="e">
        <f t="shared" si="4"/>
        <v>#DIV/0!</v>
      </c>
      <c r="Q34" s="201">
        <f t="shared" si="8"/>
        <v>4</v>
      </c>
      <c r="R34" s="199">
        <f t="shared" si="5"/>
        <v>0</v>
      </c>
      <c r="S34" s="199">
        <f t="shared" si="6"/>
        <v>0</v>
      </c>
      <c r="T34" s="209">
        <f t="shared" si="9"/>
        <v>12</v>
      </c>
    </row>
    <row r="35" spans="1:20">
      <c r="A35">
        <f t="shared" si="7"/>
        <v>27</v>
      </c>
      <c r="B35" s="207"/>
      <c r="C35" s="208"/>
      <c r="D35" s="208"/>
      <c r="E35" s="208"/>
      <c r="F35" s="200"/>
      <c r="G35" s="199"/>
      <c r="H35" s="199"/>
      <c r="I35" s="199">
        <f t="shared" si="0"/>
        <v>0</v>
      </c>
      <c r="J35" s="199" t="e">
        <f t="shared" si="1"/>
        <v>#DIV/0!</v>
      </c>
      <c r="K35" s="201">
        <f t="shared" si="2"/>
        <v>4</v>
      </c>
      <c r="L35" s="200"/>
      <c r="M35" s="199"/>
      <c r="N35" s="199"/>
      <c r="O35" s="199">
        <f t="shared" si="3"/>
        <v>0</v>
      </c>
      <c r="P35" s="199" t="e">
        <f t="shared" si="4"/>
        <v>#DIV/0!</v>
      </c>
      <c r="Q35" s="201">
        <f t="shared" si="8"/>
        <v>4</v>
      </c>
      <c r="R35" s="199">
        <f t="shared" si="5"/>
        <v>0</v>
      </c>
      <c r="S35" s="199">
        <f t="shared" si="6"/>
        <v>0</v>
      </c>
      <c r="T35" s="209">
        <f t="shared" si="9"/>
        <v>12</v>
      </c>
    </row>
    <row r="36" spans="1:20">
      <c r="A36">
        <f t="shared" si="7"/>
        <v>28</v>
      </c>
      <c r="B36" s="207"/>
      <c r="C36" s="208"/>
      <c r="D36" s="208"/>
      <c r="E36" s="208"/>
      <c r="F36" s="200"/>
      <c r="G36" s="199"/>
      <c r="H36" s="199"/>
      <c r="I36" s="199">
        <f t="shared" si="0"/>
        <v>0</v>
      </c>
      <c r="J36" s="199" t="e">
        <f t="shared" si="1"/>
        <v>#DIV/0!</v>
      </c>
      <c r="K36" s="201">
        <f t="shared" si="2"/>
        <v>4</v>
      </c>
      <c r="L36" s="200"/>
      <c r="M36" s="199"/>
      <c r="N36" s="199"/>
      <c r="O36" s="199">
        <f t="shared" si="3"/>
        <v>0</v>
      </c>
      <c r="P36" s="199" t="e">
        <f t="shared" si="4"/>
        <v>#DIV/0!</v>
      </c>
      <c r="Q36" s="201">
        <f t="shared" si="8"/>
        <v>4</v>
      </c>
      <c r="R36" s="199">
        <f t="shared" si="5"/>
        <v>0</v>
      </c>
      <c r="S36" s="199">
        <f t="shared" si="6"/>
        <v>0</v>
      </c>
      <c r="T36" s="209">
        <f t="shared" si="9"/>
        <v>12</v>
      </c>
    </row>
    <row r="37" spans="1:20">
      <c r="A37">
        <f t="shared" si="7"/>
        <v>29</v>
      </c>
      <c r="B37" s="207"/>
      <c r="C37" s="208"/>
      <c r="D37" s="208"/>
      <c r="E37" s="208"/>
      <c r="F37" s="200"/>
      <c r="G37" s="199"/>
      <c r="H37" s="199"/>
      <c r="I37" s="199">
        <f t="shared" si="0"/>
        <v>0</v>
      </c>
      <c r="J37" s="199" t="e">
        <f t="shared" si="1"/>
        <v>#DIV/0!</v>
      </c>
      <c r="K37" s="201">
        <f t="shared" si="2"/>
        <v>4</v>
      </c>
      <c r="L37" s="200"/>
      <c r="M37" s="199"/>
      <c r="N37" s="199"/>
      <c r="O37" s="199">
        <f t="shared" si="3"/>
        <v>0</v>
      </c>
      <c r="P37" s="199" t="e">
        <f t="shared" si="4"/>
        <v>#DIV/0!</v>
      </c>
      <c r="Q37" s="201">
        <f t="shared" si="8"/>
        <v>4</v>
      </c>
      <c r="R37" s="199">
        <f t="shared" si="5"/>
        <v>0</v>
      </c>
      <c r="S37" s="199">
        <f t="shared" si="6"/>
        <v>0</v>
      </c>
      <c r="T37" s="209">
        <f t="shared" si="9"/>
        <v>12</v>
      </c>
    </row>
    <row r="38" spans="1:20" ht="16" thickBot="1">
      <c r="A38">
        <f t="shared" si="7"/>
        <v>30</v>
      </c>
      <c r="B38" s="210"/>
      <c r="C38" s="211"/>
      <c r="D38" s="211"/>
      <c r="E38" s="211"/>
      <c r="F38" s="202"/>
      <c r="G38" s="203"/>
      <c r="H38" s="203"/>
      <c r="I38" s="203">
        <f t="shared" si="0"/>
        <v>0</v>
      </c>
      <c r="J38" s="203" t="e">
        <f t="shared" si="1"/>
        <v>#DIV/0!</v>
      </c>
      <c r="K38" s="204">
        <f t="shared" si="2"/>
        <v>4</v>
      </c>
      <c r="L38" s="202"/>
      <c r="M38" s="203"/>
      <c r="N38" s="203"/>
      <c r="O38" s="203">
        <f t="shared" si="3"/>
        <v>0</v>
      </c>
      <c r="P38" s="203" t="e">
        <f t="shared" si="4"/>
        <v>#DIV/0!</v>
      </c>
      <c r="Q38" s="204">
        <f t="shared" si="8"/>
        <v>4</v>
      </c>
      <c r="R38" s="203">
        <f t="shared" si="5"/>
        <v>0</v>
      </c>
      <c r="S38" s="203">
        <f t="shared" si="6"/>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162</v>
      </c>
      <c r="G41" s="182">
        <f>F41/I41</f>
        <v>46.285714285714285</v>
      </c>
      <c r="H41" s="199">
        <f>G41*1.5</f>
        <v>69.428571428571431</v>
      </c>
      <c r="I41" s="182">
        <v>3.5</v>
      </c>
      <c r="J41" s="182"/>
      <c r="K41" s="183"/>
      <c r="L41" s="185">
        <v>170</v>
      </c>
      <c r="M41" s="182">
        <f>L41/O41</f>
        <v>48.571428571428569</v>
      </c>
      <c r="N41" s="199">
        <f>M41*1.5</f>
        <v>72.857142857142861</v>
      </c>
      <c r="O41" s="182">
        <v>3.5</v>
      </c>
      <c r="P41" s="182">
        <v>48.56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713</v>
      </c>
      <c r="C44" s="208" t="s">
        <v>479</v>
      </c>
      <c r="D44" s="208" t="s">
        <v>470</v>
      </c>
      <c r="E44" s="208" t="s">
        <v>272</v>
      </c>
      <c r="F44" s="200">
        <v>50</v>
      </c>
      <c r="G44" s="199"/>
      <c r="H44" s="199"/>
      <c r="I44" s="199">
        <f>IF(H44&lt;=$H$41,IF(H44&lt;$G$41,F44+G44,F44+G44+(H44-$G$41)),50)</f>
        <v>50</v>
      </c>
      <c r="J44" s="199" t="e">
        <f>$F$41/H44</f>
        <v>#DIV/0!</v>
      </c>
      <c r="K44" s="201">
        <f>IF(I44=0,IF(H44=$J$41,6,4),0)</f>
        <v>0</v>
      </c>
      <c r="L44" s="200">
        <v>5</v>
      </c>
      <c r="M44" s="199">
        <v>5</v>
      </c>
      <c r="N44" s="199">
        <v>48.56</v>
      </c>
      <c r="O44" s="199">
        <f>IF(N44&lt;=$N$41,IF(N44&lt;$M$41,L44+M44,L44+M44+(N44-$M$41)),50)</f>
        <v>10</v>
      </c>
      <c r="P44" s="199">
        <f>$L$41/N44</f>
        <v>3.5008237232289949</v>
      </c>
      <c r="Q44" s="201">
        <f>IF(O44=0,IF(N44=$P$41,6,4),0)</f>
        <v>0</v>
      </c>
      <c r="R44" s="199">
        <f>O44+I44</f>
        <v>60</v>
      </c>
      <c r="S44" s="199">
        <f>N44+H44</f>
        <v>48.56</v>
      </c>
      <c r="T44" s="209">
        <f>IF((O44+I44)=0,4+K44+Q44,K44+Q44)+4</f>
        <v>4</v>
      </c>
    </row>
    <row r="45" spans="1:20">
      <c r="A45">
        <f>A44+1</f>
        <v>2</v>
      </c>
      <c r="B45" s="207">
        <v>551</v>
      </c>
      <c r="C45" s="208" t="s">
        <v>492</v>
      </c>
      <c r="D45" s="208" t="s">
        <v>491</v>
      </c>
      <c r="E45" s="208" t="s">
        <v>272</v>
      </c>
      <c r="F45" s="200">
        <v>50</v>
      </c>
      <c r="G45" s="199"/>
      <c r="H45" s="199"/>
      <c r="I45" s="199">
        <f t="shared" ref="I45:I73" si="10">IF(H45&lt;=$H$41,IF(H45&lt;$G$41,F45+G45,F45+G45+(H45-$G$41)),50)</f>
        <v>50</v>
      </c>
      <c r="J45" s="199" t="e">
        <f t="shared" ref="J45:J73" si="11">$F$41/H45</f>
        <v>#DIV/0!</v>
      </c>
      <c r="K45" s="201">
        <f t="shared" ref="K45:K73" si="12">IF(I45=0,IF(H45=$J$41,6,4),0)</f>
        <v>0</v>
      </c>
      <c r="L45" s="200">
        <v>50</v>
      </c>
      <c r="M45" s="199"/>
      <c r="N45" s="199"/>
      <c r="O45" s="199">
        <f>IF(N45&lt;=$N$41,IF(N45&lt;$M$41,L45+M45,L45+M45+(N45-$M$41)),50)</f>
        <v>50</v>
      </c>
      <c r="P45" s="199" t="e">
        <f t="shared" ref="P45:P73" si="13">$L$41/N45</f>
        <v>#DIV/0!</v>
      </c>
      <c r="Q45" s="201">
        <f t="shared" ref="Q45:Q73" si="14">IF(O45=0,IF(N45=$P$41,6,4),0)</f>
        <v>0</v>
      </c>
      <c r="R45" s="199">
        <f t="shared" ref="R45:R73" si="15">O45+I45</f>
        <v>100</v>
      </c>
      <c r="S45" s="199">
        <f t="shared" ref="S45:S73" si="16">N45+H45</f>
        <v>0</v>
      </c>
      <c r="T45" s="209">
        <v>0</v>
      </c>
    </row>
    <row r="46" spans="1:20">
      <c r="A46">
        <f t="shared" ref="A46:A60" si="17">A45+1</f>
        <v>3</v>
      </c>
      <c r="B46" s="207">
        <v>598</v>
      </c>
      <c r="C46" s="208" t="s">
        <v>480</v>
      </c>
      <c r="D46" s="208" t="s">
        <v>481</v>
      </c>
      <c r="E46" s="208" t="s">
        <v>272</v>
      </c>
      <c r="F46" s="200">
        <v>50</v>
      </c>
      <c r="G46" s="199"/>
      <c r="H46" s="199"/>
      <c r="I46" s="199">
        <f t="shared" si="10"/>
        <v>50</v>
      </c>
      <c r="J46" s="199" t="e">
        <f t="shared" si="11"/>
        <v>#DIV/0!</v>
      </c>
      <c r="K46" s="201">
        <f>IF(I46=0,IF(H46=$J$41,6,4),0)</f>
        <v>0</v>
      </c>
      <c r="L46" s="200">
        <v>50</v>
      </c>
      <c r="M46" s="199"/>
      <c r="N46" s="199"/>
      <c r="O46" s="199">
        <f t="shared" ref="O46:O73" si="18">IF(N46&lt;=$N$41,IF(N46&lt;$M$41,L46+M46,L46+M46+(N46-$M$41)),50)</f>
        <v>50</v>
      </c>
      <c r="P46" s="199" t="e">
        <f>$L$41/N46</f>
        <v>#DIV/0!</v>
      </c>
      <c r="Q46" s="201">
        <f t="shared" si="14"/>
        <v>0</v>
      </c>
      <c r="R46" s="199">
        <f t="shared" si="15"/>
        <v>100</v>
      </c>
      <c r="S46" s="199">
        <f t="shared" si="16"/>
        <v>0</v>
      </c>
      <c r="T46" s="209">
        <v>0</v>
      </c>
    </row>
    <row r="47" spans="1:20">
      <c r="A47">
        <f t="shared" si="17"/>
        <v>4</v>
      </c>
      <c r="B47" s="207"/>
      <c r="C47" s="208"/>
      <c r="D47" s="208"/>
      <c r="E47" s="208"/>
      <c r="F47" s="200"/>
      <c r="G47" s="199"/>
      <c r="H47" s="199"/>
      <c r="I47" s="199">
        <f t="shared" si="10"/>
        <v>0</v>
      </c>
      <c r="J47" s="199" t="e">
        <f>$F$41/H47</f>
        <v>#DIV/0!</v>
      </c>
      <c r="K47" s="201">
        <f t="shared" si="12"/>
        <v>6</v>
      </c>
      <c r="L47" s="200"/>
      <c r="M47" s="199"/>
      <c r="N47" s="199"/>
      <c r="O47" s="199">
        <f t="shared" si="18"/>
        <v>0</v>
      </c>
      <c r="P47" s="199" t="e">
        <f>$L$41/N47</f>
        <v>#DIV/0!</v>
      </c>
      <c r="Q47" s="201">
        <f>IF(O47=0,IF(N47=$P$41,6,4),0)</f>
        <v>4</v>
      </c>
      <c r="R47" s="199">
        <f t="shared" si="15"/>
        <v>0</v>
      </c>
      <c r="S47" s="199">
        <f t="shared" si="16"/>
        <v>0</v>
      </c>
      <c r="T47" s="209">
        <f>IF((O47+I47)=0,4+K47+Q47,K47+Q47)</f>
        <v>14</v>
      </c>
    </row>
    <row r="48" spans="1:20">
      <c r="A48">
        <f t="shared" si="17"/>
        <v>5</v>
      </c>
      <c r="B48" s="207"/>
      <c r="C48" s="208"/>
      <c r="D48" s="208"/>
      <c r="E48" s="208"/>
      <c r="F48" s="200"/>
      <c r="G48" s="199"/>
      <c r="H48" s="199"/>
      <c r="I48" s="199">
        <f t="shared" si="10"/>
        <v>0</v>
      </c>
      <c r="J48" s="199" t="e">
        <f t="shared" si="11"/>
        <v>#DIV/0!</v>
      </c>
      <c r="K48" s="201">
        <f t="shared" si="12"/>
        <v>6</v>
      </c>
      <c r="L48" s="200"/>
      <c r="M48" s="199"/>
      <c r="N48" s="199"/>
      <c r="O48" s="199">
        <f t="shared" si="18"/>
        <v>0</v>
      </c>
      <c r="P48" s="199" t="e">
        <f t="shared" si="13"/>
        <v>#DIV/0!</v>
      </c>
      <c r="Q48" s="201">
        <f t="shared" si="14"/>
        <v>4</v>
      </c>
      <c r="R48" s="199">
        <f t="shared" si="15"/>
        <v>0</v>
      </c>
      <c r="S48" s="199">
        <f t="shared" si="16"/>
        <v>0</v>
      </c>
      <c r="T48" s="209">
        <f t="shared" ref="T48:T73" si="19">IF((O48+I48)=0,4+K48+Q48,K48+Q48)</f>
        <v>14</v>
      </c>
    </row>
    <row r="49" spans="1:20">
      <c r="A49">
        <f t="shared" si="17"/>
        <v>6</v>
      </c>
      <c r="B49" s="207"/>
      <c r="C49" s="208"/>
      <c r="D49" s="208"/>
      <c r="E49" s="208"/>
      <c r="F49" s="200"/>
      <c r="G49" s="199"/>
      <c r="H49" s="199"/>
      <c r="I49" s="199">
        <f t="shared" si="10"/>
        <v>0</v>
      </c>
      <c r="J49" s="199" t="e">
        <f t="shared" si="11"/>
        <v>#DIV/0!</v>
      </c>
      <c r="K49" s="201">
        <f t="shared" si="12"/>
        <v>6</v>
      </c>
      <c r="L49" s="200"/>
      <c r="M49" s="199"/>
      <c r="N49" s="199"/>
      <c r="O49" s="199">
        <f t="shared" si="18"/>
        <v>0</v>
      </c>
      <c r="P49" s="199" t="e">
        <f t="shared" si="13"/>
        <v>#DIV/0!</v>
      </c>
      <c r="Q49" s="201">
        <f t="shared" si="14"/>
        <v>4</v>
      </c>
      <c r="R49" s="199">
        <f t="shared" si="15"/>
        <v>0</v>
      </c>
      <c r="S49" s="199">
        <f t="shared" si="16"/>
        <v>0</v>
      </c>
      <c r="T49" s="209">
        <f t="shared" si="19"/>
        <v>14</v>
      </c>
    </row>
    <row r="50" spans="1:20">
      <c r="A50">
        <f t="shared" si="17"/>
        <v>7</v>
      </c>
      <c r="B50" s="207"/>
      <c r="C50" s="208"/>
      <c r="D50" s="208"/>
      <c r="E50" s="208"/>
      <c r="F50" s="200"/>
      <c r="G50" s="199"/>
      <c r="H50" s="199"/>
      <c r="I50" s="199">
        <f t="shared" si="10"/>
        <v>0</v>
      </c>
      <c r="J50" s="199" t="e">
        <f t="shared" si="11"/>
        <v>#DIV/0!</v>
      </c>
      <c r="K50" s="201">
        <f t="shared" si="12"/>
        <v>6</v>
      </c>
      <c r="L50" s="200"/>
      <c r="M50" s="199"/>
      <c r="N50" s="199"/>
      <c r="O50" s="199">
        <f t="shared" si="18"/>
        <v>0</v>
      </c>
      <c r="P50" s="199" t="e">
        <f t="shared" si="13"/>
        <v>#DIV/0!</v>
      </c>
      <c r="Q50" s="201">
        <f t="shared" si="14"/>
        <v>4</v>
      </c>
      <c r="R50" s="199">
        <f t="shared" si="15"/>
        <v>0</v>
      </c>
      <c r="S50" s="199">
        <f t="shared" si="16"/>
        <v>0</v>
      </c>
      <c r="T50" s="209">
        <f t="shared" si="19"/>
        <v>14</v>
      </c>
    </row>
    <row r="51" spans="1:20">
      <c r="A51">
        <f t="shared" si="17"/>
        <v>8</v>
      </c>
      <c r="B51" s="207"/>
      <c r="C51" s="208"/>
      <c r="D51" s="208"/>
      <c r="E51" s="208"/>
      <c r="F51" s="200"/>
      <c r="G51" s="199"/>
      <c r="H51" s="199"/>
      <c r="I51" s="199">
        <f t="shared" si="10"/>
        <v>0</v>
      </c>
      <c r="J51" s="199" t="e">
        <f t="shared" si="11"/>
        <v>#DIV/0!</v>
      </c>
      <c r="K51" s="201">
        <f t="shared" si="12"/>
        <v>6</v>
      </c>
      <c r="L51" s="200"/>
      <c r="M51" s="199"/>
      <c r="N51" s="199"/>
      <c r="O51" s="199">
        <f t="shared" si="18"/>
        <v>0</v>
      </c>
      <c r="P51" s="199" t="e">
        <f t="shared" si="13"/>
        <v>#DIV/0!</v>
      </c>
      <c r="Q51" s="201">
        <f t="shared" si="14"/>
        <v>4</v>
      </c>
      <c r="R51" s="199">
        <f t="shared" si="15"/>
        <v>0</v>
      </c>
      <c r="S51" s="199">
        <f t="shared" si="16"/>
        <v>0</v>
      </c>
      <c r="T51" s="209">
        <f t="shared" si="19"/>
        <v>14</v>
      </c>
    </row>
    <row r="52" spans="1:20">
      <c r="A52">
        <f t="shared" si="17"/>
        <v>9</v>
      </c>
      <c r="B52" s="207"/>
      <c r="C52" s="208"/>
      <c r="D52" s="208"/>
      <c r="E52" s="208"/>
      <c r="F52" s="200"/>
      <c r="G52" s="199"/>
      <c r="H52" s="199"/>
      <c r="I52" s="199">
        <f t="shared" si="10"/>
        <v>0</v>
      </c>
      <c r="J52" s="199" t="e">
        <f t="shared" si="11"/>
        <v>#DIV/0!</v>
      </c>
      <c r="K52" s="201">
        <f t="shared" si="12"/>
        <v>6</v>
      </c>
      <c r="L52" s="200"/>
      <c r="M52" s="199"/>
      <c r="N52" s="199"/>
      <c r="O52" s="199">
        <f t="shared" si="18"/>
        <v>0</v>
      </c>
      <c r="P52" s="199" t="e">
        <f t="shared" si="13"/>
        <v>#DIV/0!</v>
      </c>
      <c r="Q52" s="201">
        <f t="shared" si="14"/>
        <v>4</v>
      </c>
      <c r="R52" s="199">
        <f t="shared" si="15"/>
        <v>0</v>
      </c>
      <c r="S52" s="199">
        <f t="shared" si="16"/>
        <v>0</v>
      </c>
      <c r="T52" s="209">
        <f t="shared" si="19"/>
        <v>14</v>
      </c>
    </row>
    <row r="53" spans="1:20">
      <c r="A53">
        <f t="shared" si="17"/>
        <v>10</v>
      </c>
      <c r="B53" s="207"/>
      <c r="C53" s="208"/>
      <c r="D53" s="208"/>
      <c r="E53" s="208"/>
      <c r="F53" s="200"/>
      <c r="G53" s="199"/>
      <c r="H53" s="199"/>
      <c r="I53" s="199">
        <f t="shared" si="10"/>
        <v>0</v>
      </c>
      <c r="J53" s="199" t="e">
        <f t="shared" si="11"/>
        <v>#DIV/0!</v>
      </c>
      <c r="K53" s="201">
        <f t="shared" si="12"/>
        <v>6</v>
      </c>
      <c r="L53" s="200"/>
      <c r="M53" s="199"/>
      <c r="N53" s="199"/>
      <c r="O53" s="199">
        <f t="shared" si="18"/>
        <v>0</v>
      </c>
      <c r="P53" s="199" t="e">
        <f t="shared" si="13"/>
        <v>#DIV/0!</v>
      </c>
      <c r="Q53" s="201">
        <f t="shared" si="14"/>
        <v>4</v>
      </c>
      <c r="R53" s="199">
        <f t="shared" si="15"/>
        <v>0</v>
      </c>
      <c r="S53" s="199">
        <f t="shared" si="16"/>
        <v>0</v>
      </c>
      <c r="T53" s="209">
        <f t="shared" si="19"/>
        <v>14</v>
      </c>
    </row>
    <row r="54" spans="1:20">
      <c r="A54">
        <f t="shared" si="17"/>
        <v>11</v>
      </c>
      <c r="B54" s="207"/>
      <c r="C54" s="208"/>
      <c r="D54" s="208"/>
      <c r="E54" s="208"/>
      <c r="F54" s="200"/>
      <c r="G54" s="199"/>
      <c r="H54" s="199"/>
      <c r="I54" s="199">
        <f t="shared" si="10"/>
        <v>0</v>
      </c>
      <c r="J54" s="199" t="e">
        <f t="shared" si="11"/>
        <v>#DIV/0!</v>
      </c>
      <c r="K54" s="201">
        <f t="shared" si="12"/>
        <v>6</v>
      </c>
      <c r="L54" s="200"/>
      <c r="M54" s="199"/>
      <c r="N54" s="199"/>
      <c r="O54" s="199">
        <f t="shared" si="18"/>
        <v>0</v>
      </c>
      <c r="P54" s="199" t="e">
        <f t="shared" si="13"/>
        <v>#DIV/0!</v>
      </c>
      <c r="Q54" s="201">
        <f t="shared" si="14"/>
        <v>4</v>
      </c>
      <c r="R54" s="199">
        <f t="shared" si="15"/>
        <v>0</v>
      </c>
      <c r="S54" s="199">
        <f t="shared" si="16"/>
        <v>0</v>
      </c>
      <c r="T54" s="209">
        <f t="shared" si="19"/>
        <v>14</v>
      </c>
    </row>
    <row r="55" spans="1:20">
      <c r="A55">
        <f t="shared" si="17"/>
        <v>12</v>
      </c>
      <c r="B55" s="207"/>
      <c r="C55" s="208"/>
      <c r="D55" s="208"/>
      <c r="E55" s="208"/>
      <c r="F55" s="200"/>
      <c r="G55" s="199"/>
      <c r="H55" s="199"/>
      <c r="I55" s="199">
        <f t="shared" si="10"/>
        <v>0</v>
      </c>
      <c r="J55" s="199" t="e">
        <f t="shared" si="11"/>
        <v>#DIV/0!</v>
      </c>
      <c r="K55" s="201">
        <f t="shared" si="12"/>
        <v>6</v>
      </c>
      <c r="L55" s="200"/>
      <c r="M55" s="199"/>
      <c r="N55" s="199"/>
      <c r="O55" s="199">
        <f t="shared" si="18"/>
        <v>0</v>
      </c>
      <c r="P55" s="199" t="e">
        <f t="shared" si="13"/>
        <v>#DIV/0!</v>
      </c>
      <c r="Q55" s="201">
        <f t="shared" si="14"/>
        <v>4</v>
      </c>
      <c r="R55" s="199">
        <f t="shared" si="15"/>
        <v>0</v>
      </c>
      <c r="S55" s="199">
        <f t="shared" si="16"/>
        <v>0</v>
      </c>
      <c r="T55" s="209">
        <f t="shared" si="19"/>
        <v>14</v>
      </c>
    </row>
    <row r="56" spans="1:20">
      <c r="A56">
        <f t="shared" si="17"/>
        <v>13</v>
      </c>
      <c r="B56" s="207"/>
      <c r="C56" s="208"/>
      <c r="D56" s="208"/>
      <c r="E56" s="208"/>
      <c r="F56" s="200"/>
      <c r="G56" s="199"/>
      <c r="H56" s="199"/>
      <c r="I56" s="199">
        <f t="shared" si="10"/>
        <v>0</v>
      </c>
      <c r="J56" s="199" t="e">
        <f t="shared" si="11"/>
        <v>#DIV/0!</v>
      </c>
      <c r="K56" s="201">
        <f t="shared" si="12"/>
        <v>6</v>
      </c>
      <c r="L56" s="200"/>
      <c r="M56" s="199"/>
      <c r="N56" s="199"/>
      <c r="O56" s="199">
        <f t="shared" si="18"/>
        <v>0</v>
      </c>
      <c r="P56" s="199" t="e">
        <f t="shared" si="13"/>
        <v>#DIV/0!</v>
      </c>
      <c r="Q56" s="201">
        <f t="shared" si="14"/>
        <v>4</v>
      </c>
      <c r="R56" s="199">
        <f t="shared" si="15"/>
        <v>0</v>
      </c>
      <c r="S56" s="199">
        <f t="shared" si="16"/>
        <v>0</v>
      </c>
      <c r="T56" s="209">
        <f t="shared" si="19"/>
        <v>14</v>
      </c>
    </row>
    <row r="57" spans="1:20">
      <c r="A57">
        <f t="shared" si="17"/>
        <v>14</v>
      </c>
      <c r="B57" s="207"/>
      <c r="C57" s="208"/>
      <c r="D57" s="208"/>
      <c r="E57" s="208"/>
      <c r="F57" s="200"/>
      <c r="G57" s="199"/>
      <c r="H57" s="199"/>
      <c r="I57" s="199">
        <f>IF(H57&lt;=$H$41,IF(H57&lt;$G$41,F57+G57,F57+G57+(H57-$G$41)),50)</f>
        <v>0</v>
      </c>
      <c r="J57" s="199" t="e">
        <f t="shared" si="11"/>
        <v>#DIV/0!</v>
      </c>
      <c r="K57" s="201">
        <f t="shared" si="12"/>
        <v>6</v>
      </c>
      <c r="L57" s="200"/>
      <c r="M57" s="199"/>
      <c r="N57" s="199"/>
      <c r="O57" s="199">
        <f t="shared" si="18"/>
        <v>0</v>
      </c>
      <c r="P57" s="199" t="e">
        <f t="shared" si="13"/>
        <v>#DIV/0!</v>
      </c>
      <c r="Q57" s="201">
        <f t="shared" si="14"/>
        <v>4</v>
      </c>
      <c r="R57" s="199">
        <f t="shared" si="15"/>
        <v>0</v>
      </c>
      <c r="S57" s="199">
        <f t="shared" si="16"/>
        <v>0</v>
      </c>
      <c r="T57" s="209">
        <f t="shared" si="19"/>
        <v>14</v>
      </c>
    </row>
    <row r="58" spans="1:20">
      <c r="A58">
        <f t="shared" si="17"/>
        <v>15</v>
      </c>
      <c r="B58" s="207"/>
      <c r="C58" s="208"/>
      <c r="D58" s="208"/>
      <c r="E58" s="208"/>
      <c r="F58" s="200"/>
      <c r="G58" s="199"/>
      <c r="H58" s="199"/>
      <c r="I58" s="199">
        <f t="shared" si="10"/>
        <v>0</v>
      </c>
      <c r="J58" s="199" t="e">
        <f t="shared" si="11"/>
        <v>#DIV/0!</v>
      </c>
      <c r="K58" s="201">
        <f t="shared" si="12"/>
        <v>6</v>
      </c>
      <c r="L58" s="200"/>
      <c r="M58" s="199"/>
      <c r="N58" s="199"/>
      <c r="O58" s="199">
        <f t="shared" si="18"/>
        <v>0</v>
      </c>
      <c r="P58" s="199" t="e">
        <f t="shared" si="13"/>
        <v>#DIV/0!</v>
      </c>
      <c r="Q58" s="201">
        <f t="shared" si="14"/>
        <v>4</v>
      </c>
      <c r="R58" s="199">
        <f t="shared" si="15"/>
        <v>0</v>
      </c>
      <c r="S58" s="199">
        <f t="shared" si="16"/>
        <v>0</v>
      </c>
      <c r="T58" s="209">
        <f t="shared" si="19"/>
        <v>14</v>
      </c>
    </row>
    <row r="59" spans="1:20">
      <c r="A59">
        <f t="shared" si="17"/>
        <v>16</v>
      </c>
      <c r="B59" s="207"/>
      <c r="C59" s="208"/>
      <c r="D59" s="208"/>
      <c r="E59" s="208"/>
      <c r="F59" s="200"/>
      <c r="G59" s="199"/>
      <c r="H59" s="199"/>
      <c r="I59" s="199">
        <f t="shared" si="10"/>
        <v>0</v>
      </c>
      <c r="J59" s="199" t="e">
        <f t="shared" si="11"/>
        <v>#DIV/0!</v>
      </c>
      <c r="K59" s="201">
        <f t="shared" si="12"/>
        <v>6</v>
      </c>
      <c r="L59" s="200"/>
      <c r="M59" s="199"/>
      <c r="N59" s="199"/>
      <c r="O59" s="199">
        <f t="shared" si="18"/>
        <v>0</v>
      </c>
      <c r="P59" s="199" t="e">
        <f t="shared" si="13"/>
        <v>#DIV/0!</v>
      </c>
      <c r="Q59" s="201">
        <f t="shared" si="14"/>
        <v>4</v>
      </c>
      <c r="R59" s="199">
        <f t="shared" si="15"/>
        <v>0</v>
      </c>
      <c r="S59" s="199">
        <f t="shared" si="16"/>
        <v>0</v>
      </c>
      <c r="T59" s="209">
        <f t="shared" si="19"/>
        <v>14</v>
      </c>
    </row>
    <row r="60" spans="1:20">
      <c r="A60">
        <f t="shared" si="17"/>
        <v>17</v>
      </c>
      <c r="B60" s="207"/>
      <c r="C60" s="208"/>
      <c r="D60" s="208"/>
      <c r="E60" s="208"/>
      <c r="F60" s="200"/>
      <c r="G60" s="199"/>
      <c r="H60" s="199"/>
      <c r="I60" s="199">
        <f t="shared" si="10"/>
        <v>0</v>
      </c>
      <c r="J60" s="199" t="e">
        <f t="shared" si="11"/>
        <v>#DIV/0!</v>
      </c>
      <c r="K60" s="201">
        <f t="shared" si="12"/>
        <v>6</v>
      </c>
      <c r="L60" s="200"/>
      <c r="M60" s="199"/>
      <c r="N60" s="199"/>
      <c r="O60" s="199">
        <f t="shared" si="18"/>
        <v>0</v>
      </c>
      <c r="P60" s="199" t="e">
        <f t="shared" si="13"/>
        <v>#DIV/0!</v>
      </c>
      <c r="Q60" s="201">
        <f t="shared" si="14"/>
        <v>4</v>
      </c>
      <c r="R60" s="199">
        <f t="shared" si="15"/>
        <v>0</v>
      </c>
      <c r="S60" s="199">
        <f t="shared" si="16"/>
        <v>0</v>
      </c>
      <c r="T60" s="209">
        <f t="shared" si="19"/>
        <v>14</v>
      </c>
    </row>
    <row r="61" spans="1:20">
      <c r="A61">
        <f>A60+1</f>
        <v>18</v>
      </c>
      <c r="B61" s="207"/>
      <c r="C61" s="208"/>
      <c r="D61" s="208"/>
      <c r="E61" s="208"/>
      <c r="F61" s="200"/>
      <c r="G61" s="199"/>
      <c r="H61" s="199"/>
      <c r="I61" s="199">
        <f t="shared" si="10"/>
        <v>0</v>
      </c>
      <c r="J61" s="199" t="e">
        <f t="shared" si="11"/>
        <v>#DIV/0!</v>
      </c>
      <c r="K61" s="201">
        <f t="shared" si="12"/>
        <v>6</v>
      </c>
      <c r="L61" s="200"/>
      <c r="M61" s="199"/>
      <c r="N61" s="199"/>
      <c r="O61" s="199">
        <f t="shared" si="18"/>
        <v>0</v>
      </c>
      <c r="P61" s="199" t="e">
        <f t="shared" si="13"/>
        <v>#DIV/0!</v>
      </c>
      <c r="Q61" s="201">
        <f t="shared" si="14"/>
        <v>4</v>
      </c>
      <c r="R61" s="199">
        <f t="shared" si="15"/>
        <v>0</v>
      </c>
      <c r="S61" s="199">
        <f t="shared" si="16"/>
        <v>0</v>
      </c>
      <c r="T61" s="209">
        <f t="shared" si="19"/>
        <v>14</v>
      </c>
    </row>
    <row r="62" spans="1:20">
      <c r="A62">
        <f t="shared" ref="A62:A73" si="20">A61+1</f>
        <v>19</v>
      </c>
      <c r="B62" s="207"/>
      <c r="C62" s="208"/>
      <c r="D62" s="208"/>
      <c r="E62" s="208"/>
      <c r="F62" s="200"/>
      <c r="G62" s="199"/>
      <c r="H62" s="199"/>
      <c r="I62" s="199">
        <f t="shared" si="10"/>
        <v>0</v>
      </c>
      <c r="J62" s="199" t="e">
        <f t="shared" si="11"/>
        <v>#DIV/0!</v>
      </c>
      <c r="K62" s="201">
        <f t="shared" si="12"/>
        <v>6</v>
      </c>
      <c r="L62" s="200"/>
      <c r="M62" s="199"/>
      <c r="N62" s="199"/>
      <c r="O62" s="199">
        <f t="shared" si="18"/>
        <v>0</v>
      </c>
      <c r="P62" s="199" t="e">
        <f t="shared" si="13"/>
        <v>#DIV/0!</v>
      </c>
      <c r="Q62" s="201">
        <f t="shared" si="14"/>
        <v>4</v>
      </c>
      <c r="R62" s="199">
        <f t="shared" si="15"/>
        <v>0</v>
      </c>
      <c r="S62" s="199">
        <f t="shared" si="16"/>
        <v>0</v>
      </c>
      <c r="T62" s="209">
        <f t="shared" si="19"/>
        <v>14</v>
      </c>
    </row>
    <row r="63" spans="1:20">
      <c r="A63">
        <f t="shared" si="20"/>
        <v>20</v>
      </c>
      <c r="B63" s="207"/>
      <c r="C63" s="208"/>
      <c r="D63" s="208"/>
      <c r="E63" s="208"/>
      <c r="F63" s="200"/>
      <c r="G63" s="199"/>
      <c r="H63" s="199"/>
      <c r="I63" s="199">
        <f t="shared" si="10"/>
        <v>0</v>
      </c>
      <c r="J63" s="199" t="e">
        <f t="shared" si="11"/>
        <v>#DIV/0!</v>
      </c>
      <c r="K63" s="201">
        <f t="shared" si="12"/>
        <v>6</v>
      </c>
      <c r="L63" s="200"/>
      <c r="M63" s="199"/>
      <c r="N63" s="199"/>
      <c r="O63" s="199">
        <f t="shared" si="18"/>
        <v>0</v>
      </c>
      <c r="P63" s="199" t="e">
        <f t="shared" si="13"/>
        <v>#DIV/0!</v>
      </c>
      <c r="Q63" s="201">
        <f t="shared" si="14"/>
        <v>4</v>
      </c>
      <c r="R63" s="199">
        <f t="shared" si="15"/>
        <v>0</v>
      </c>
      <c r="S63" s="199">
        <f t="shared" si="16"/>
        <v>0</v>
      </c>
      <c r="T63" s="209">
        <f t="shared" si="19"/>
        <v>14</v>
      </c>
    </row>
    <row r="64" spans="1:20">
      <c r="A64">
        <f t="shared" si="20"/>
        <v>21</v>
      </c>
      <c r="B64" s="207"/>
      <c r="C64" s="208"/>
      <c r="D64" s="208"/>
      <c r="E64" s="208"/>
      <c r="F64" s="200"/>
      <c r="G64" s="199"/>
      <c r="H64" s="199"/>
      <c r="I64" s="199">
        <f t="shared" si="10"/>
        <v>0</v>
      </c>
      <c r="J64" s="199" t="e">
        <f t="shared" si="11"/>
        <v>#DIV/0!</v>
      </c>
      <c r="K64" s="201">
        <f t="shared" si="12"/>
        <v>6</v>
      </c>
      <c r="L64" s="200"/>
      <c r="M64" s="199"/>
      <c r="N64" s="199"/>
      <c r="O64" s="199">
        <f t="shared" si="18"/>
        <v>0</v>
      </c>
      <c r="P64" s="199" t="e">
        <f t="shared" si="13"/>
        <v>#DIV/0!</v>
      </c>
      <c r="Q64" s="201">
        <f t="shared" si="14"/>
        <v>4</v>
      </c>
      <c r="R64" s="199">
        <f t="shared" si="15"/>
        <v>0</v>
      </c>
      <c r="S64" s="199">
        <f t="shared" si="16"/>
        <v>0</v>
      </c>
      <c r="T64" s="209">
        <f t="shared" si="19"/>
        <v>14</v>
      </c>
    </row>
    <row r="65" spans="1:20">
      <c r="A65">
        <f t="shared" si="20"/>
        <v>22</v>
      </c>
      <c r="B65" s="207"/>
      <c r="C65" s="208"/>
      <c r="D65" s="208"/>
      <c r="E65" s="208"/>
      <c r="F65" s="200"/>
      <c r="G65" s="199"/>
      <c r="H65" s="199"/>
      <c r="I65" s="199">
        <f t="shared" si="10"/>
        <v>0</v>
      </c>
      <c r="J65" s="199" t="e">
        <f t="shared" si="11"/>
        <v>#DIV/0!</v>
      </c>
      <c r="K65" s="201">
        <f t="shared" si="12"/>
        <v>6</v>
      </c>
      <c r="L65" s="200"/>
      <c r="M65" s="199"/>
      <c r="N65" s="199"/>
      <c r="O65" s="199">
        <f t="shared" si="18"/>
        <v>0</v>
      </c>
      <c r="P65" s="199" t="e">
        <f t="shared" si="13"/>
        <v>#DIV/0!</v>
      </c>
      <c r="Q65" s="201">
        <f t="shared" si="14"/>
        <v>4</v>
      </c>
      <c r="R65" s="199">
        <f t="shared" si="15"/>
        <v>0</v>
      </c>
      <c r="S65" s="199">
        <f t="shared" si="16"/>
        <v>0</v>
      </c>
      <c r="T65" s="209">
        <f t="shared" si="19"/>
        <v>14</v>
      </c>
    </row>
    <row r="66" spans="1:20">
      <c r="A66">
        <f t="shared" si="20"/>
        <v>23</v>
      </c>
      <c r="B66" s="207"/>
      <c r="C66" s="208"/>
      <c r="D66" s="208"/>
      <c r="E66" s="208"/>
      <c r="F66" s="200"/>
      <c r="G66" s="199"/>
      <c r="H66" s="199"/>
      <c r="I66" s="199">
        <f t="shared" si="10"/>
        <v>0</v>
      </c>
      <c r="J66" s="199" t="e">
        <f t="shared" si="11"/>
        <v>#DIV/0!</v>
      </c>
      <c r="K66" s="201">
        <f t="shared" si="12"/>
        <v>6</v>
      </c>
      <c r="L66" s="200"/>
      <c r="M66" s="199"/>
      <c r="N66" s="199"/>
      <c r="O66" s="199">
        <f t="shared" si="18"/>
        <v>0</v>
      </c>
      <c r="P66" s="199" t="e">
        <f t="shared" si="13"/>
        <v>#DIV/0!</v>
      </c>
      <c r="Q66" s="201">
        <f t="shared" si="14"/>
        <v>4</v>
      </c>
      <c r="R66" s="199">
        <f t="shared" si="15"/>
        <v>0</v>
      </c>
      <c r="S66" s="199">
        <f t="shared" si="16"/>
        <v>0</v>
      </c>
      <c r="T66" s="209">
        <f t="shared" si="19"/>
        <v>14</v>
      </c>
    </row>
    <row r="67" spans="1:20">
      <c r="A67">
        <f t="shared" si="20"/>
        <v>24</v>
      </c>
      <c r="B67" s="207"/>
      <c r="C67" s="208"/>
      <c r="D67" s="208"/>
      <c r="E67" s="208"/>
      <c r="F67" s="200"/>
      <c r="G67" s="199"/>
      <c r="H67" s="199"/>
      <c r="I67" s="199">
        <f t="shared" si="10"/>
        <v>0</v>
      </c>
      <c r="J67" s="199" t="e">
        <f t="shared" si="11"/>
        <v>#DIV/0!</v>
      </c>
      <c r="K67" s="201">
        <f t="shared" si="12"/>
        <v>6</v>
      </c>
      <c r="L67" s="200"/>
      <c r="M67" s="199"/>
      <c r="N67" s="199"/>
      <c r="O67" s="199">
        <f t="shared" si="18"/>
        <v>0</v>
      </c>
      <c r="P67" s="199" t="e">
        <f t="shared" si="13"/>
        <v>#DIV/0!</v>
      </c>
      <c r="Q67" s="201">
        <f t="shared" si="14"/>
        <v>4</v>
      </c>
      <c r="R67" s="199">
        <f t="shared" si="15"/>
        <v>0</v>
      </c>
      <c r="S67" s="199">
        <f t="shared" si="16"/>
        <v>0</v>
      </c>
      <c r="T67" s="209">
        <f t="shared" si="19"/>
        <v>14</v>
      </c>
    </row>
    <row r="68" spans="1:20">
      <c r="A68">
        <f t="shared" si="20"/>
        <v>25</v>
      </c>
      <c r="B68" s="207"/>
      <c r="C68" s="208"/>
      <c r="D68" s="208"/>
      <c r="E68" s="208"/>
      <c r="F68" s="200"/>
      <c r="G68" s="199"/>
      <c r="H68" s="199"/>
      <c r="I68" s="199">
        <f t="shared" si="10"/>
        <v>0</v>
      </c>
      <c r="J68" s="199" t="e">
        <f t="shared" si="11"/>
        <v>#DIV/0!</v>
      </c>
      <c r="K68" s="201">
        <f t="shared" si="12"/>
        <v>6</v>
      </c>
      <c r="L68" s="200"/>
      <c r="M68" s="199"/>
      <c r="N68" s="199"/>
      <c r="O68" s="199">
        <f t="shared" si="18"/>
        <v>0</v>
      </c>
      <c r="P68" s="199" t="e">
        <f t="shared" si="13"/>
        <v>#DIV/0!</v>
      </c>
      <c r="Q68" s="201">
        <f t="shared" si="14"/>
        <v>4</v>
      </c>
      <c r="R68" s="199">
        <f t="shared" si="15"/>
        <v>0</v>
      </c>
      <c r="S68" s="199">
        <f t="shared" si="16"/>
        <v>0</v>
      </c>
      <c r="T68" s="209">
        <f t="shared" si="19"/>
        <v>14</v>
      </c>
    </row>
    <row r="69" spans="1:20">
      <c r="A69">
        <f t="shared" si="20"/>
        <v>26</v>
      </c>
      <c r="B69" s="207"/>
      <c r="C69" s="208"/>
      <c r="D69" s="208"/>
      <c r="E69" s="208"/>
      <c r="F69" s="200"/>
      <c r="G69" s="199"/>
      <c r="H69" s="199"/>
      <c r="I69" s="199">
        <f t="shared" si="10"/>
        <v>0</v>
      </c>
      <c r="J69" s="199" t="e">
        <f t="shared" si="11"/>
        <v>#DIV/0!</v>
      </c>
      <c r="K69" s="201">
        <f t="shared" si="12"/>
        <v>6</v>
      </c>
      <c r="L69" s="200"/>
      <c r="M69" s="199"/>
      <c r="N69" s="199"/>
      <c r="O69" s="199">
        <f t="shared" si="18"/>
        <v>0</v>
      </c>
      <c r="P69" s="199" t="e">
        <f t="shared" si="13"/>
        <v>#DIV/0!</v>
      </c>
      <c r="Q69" s="201">
        <f t="shared" si="14"/>
        <v>4</v>
      </c>
      <c r="R69" s="199">
        <f t="shared" si="15"/>
        <v>0</v>
      </c>
      <c r="S69" s="199">
        <f t="shared" si="16"/>
        <v>0</v>
      </c>
      <c r="T69" s="209">
        <f t="shared" si="19"/>
        <v>14</v>
      </c>
    </row>
    <row r="70" spans="1:20">
      <c r="A70">
        <f t="shared" si="20"/>
        <v>27</v>
      </c>
      <c r="B70" s="207"/>
      <c r="C70" s="208"/>
      <c r="D70" s="208"/>
      <c r="E70" s="208"/>
      <c r="F70" s="200"/>
      <c r="G70" s="199"/>
      <c r="H70" s="199"/>
      <c r="I70" s="199">
        <f t="shared" si="10"/>
        <v>0</v>
      </c>
      <c r="J70" s="199" t="e">
        <f t="shared" si="11"/>
        <v>#DIV/0!</v>
      </c>
      <c r="K70" s="201">
        <f t="shared" si="12"/>
        <v>6</v>
      </c>
      <c r="L70" s="200"/>
      <c r="M70" s="199"/>
      <c r="N70" s="199"/>
      <c r="O70" s="199">
        <f t="shared" si="18"/>
        <v>0</v>
      </c>
      <c r="P70" s="199" t="e">
        <f t="shared" si="13"/>
        <v>#DIV/0!</v>
      </c>
      <c r="Q70" s="201">
        <f t="shared" si="14"/>
        <v>4</v>
      </c>
      <c r="R70" s="199">
        <f t="shared" si="15"/>
        <v>0</v>
      </c>
      <c r="S70" s="199">
        <f t="shared" si="16"/>
        <v>0</v>
      </c>
      <c r="T70" s="209">
        <f t="shared" si="19"/>
        <v>14</v>
      </c>
    </row>
    <row r="71" spans="1:20">
      <c r="A71">
        <f t="shared" si="20"/>
        <v>28</v>
      </c>
      <c r="B71" s="207"/>
      <c r="C71" s="208"/>
      <c r="D71" s="208"/>
      <c r="E71" s="208"/>
      <c r="F71" s="200"/>
      <c r="G71" s="199"/>
      <c r="H71" s="199"/>
      <c r="I71" s="199">
        <f t="shared" si="10"/>
        <v>0</v>
      </c>
      <c r="J71" s="199" t="e">
        <f t="shared" si="11"/>
        <v>#DIV/0!</v>
      </c>
      <c r="K71" s="201">
        <f t="shared" si="12"/>
        <v>6</v>
      </c>
      <c r="L71" s="200"/>
      <c r="M71" s="199"/>
      <c r="N71" s="199"/>
      <c r="O71" s="199">
        <f t="shared" si="18"/>
        <v>0</v>
      </c>
      <c r="P71" s="199" t="e">
        <f t="shared" si="13"/>
        <v>#DIV/0!</v>
      </c>
      <c r="Q71" s="201">
        <f t="shared" si="14"/>
        <v>4</v>
      </c>
      <c r="R71" s="199">
        <f t="shared" si="15"/>
        <v>0</v>
      </c>
      <c r="S71" s="199">
        <f t="shared" si="16"/>
        <v>0</v>
      </c>
      <c r="T71" s="209">
        <f t="shared" si="19"/>
        <v>14</v>
      </c>
    </row>
    <row r="72" spans="1:20">
      <c r="A72">
        <f t="shared" si="20"/>
        <v>29</v>
      </c>
      <c r="B72" s="207"/>
      <c r="C72" s="208"/>
      <c r="D72" s="208"/>
      <c r="E72" s="208"/>
      <c r="F72" s="200"/>
      <c r="G72" s="199"/>
      <c r="H72" s="199"/>
      <c r="I72" s="199">
        <f t="shared" si="10"/>
        <v>0</v>
      </c>
      <c r="J72" s="199" t="e">
        <f t="shared" si="11"/>
        <v>#DIV/0!</v>
      </c>
      <c r="K72" s="201">
        <f t="shared" si="12"/>
        <v>6</v>
      </c>
      <c r="L72" s="200"/>
      <c r="M72" s="199"/>
      <c r="N72" s="199"/>
      <c r="O72" s="199">
        <f t="shared" si="18"/>
        <v>0</v>
      </c>
      <c r="P72" s="199" t="e">
        <f t="shared" si="13"/>
        <v>#DIV/0!</v>
      </c>
      <c r="Q72" s="201">
        <f t="shared" si="14"/>
        <v>4</v>
      </c>
      <c r="R72" s="199">
        <f t="shared" si="15"/>
        <v>0</v>
      </c>
      <c r="S72" s="199">
        <f t="shared" si="16"/>
        <v>0</v>
      </c>
      <c r="T72" s="209">
        <f t="shared" si="19"/>
        <v>14</v>
      </c>
    </row>
    <row r="73" spans="1:20" ht="16" thickBot="1">
      <c r="A73">
        <f t="shared" si="20"/>
        <v>30</v>
      </c>
      <c r="B73" s="210"/>
      <c r="C73" s="211"/>
      <c r="D73" s="211"/>
      <c r="E73" s="211"/>
      <c r="F73" s="202"/>
      <c r="G73" s="203"/>
      <c r="H73" s="203"/>
      <c r="I73" s="203">
        <f t="shared" si="10"/>
        <v>0</v>
      </c>
      <c r="J73" s="203" t="e">
        <f t="shared" si="11"/>
        <v>#DIV/0!</v>
      </c>
      <c r="K73" s="204">
        <f t="shared" si="12"/>
        <v>6</v>
      </c>
      <c r="L73" s="202"/>
      <c r="M73" s="203"/>
      <c r="N73" s="203"/>
      <c r="O73" s="203">
        <f t="shared" si="18"/>
        <v>0</v>
      </c>
      <c r="P73" s="203" t="e">
        <f t="shared" si="13"/>
        <v>#DIV/0!</v>
      </c>
      <c r="Q73" s="204">
        <f t="shared" si="14"/>
        <v>4</v>
      </c>
      <c r="R73" s="203">
        <f t="shared" si="15"/>
        <v>0</v>
      </c>
      <c r="S73" s="203">
        <f t="shared" si="16"/>
        <v>0</v>
      </c>
      <c r="T73" s="212">
        <f t="shared" si="19"/>
        <v>14</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171</v>
      </c>
      <c r="G76" s="182">
        <f>F76/I76</f>
        <v>57</v>
      </c>
      <c r="H76" s="199">
        <f>G76*1.5</f>
        <v>85.5</v>
      </c>
      <c r="I76" s="182">
        <v>3</v>
      </c>
      <c r="J76" s="182"/>
      <c r="K76" s="183"/>
      <c r="L76" s="185">
        <v>160</v>
      </c>
      <c r="M76" s="182">
        <f>L76/O76</f>
        <v>53.333333333333336</v>
      </c>
      <c r="N76" s="199">
        <f>M76*1.5</f>
        <v>80</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733</v>
      </c>
      <c r="C79" s="208" t="s">
        <v>494</v>
      </c>
      <c r="D79" s="208" t="s">
        <v>495</v>
      </c>
      <c r="E79" s="332">
        <v>55</v>
      </c>
      <c r="F79" s="219">
        <v>10</v>
      </c>
      <c r="G79" s="220">
        <v>0</v>
      </c>
      <c r="H79" s="220">
        <v>30.75</v>
      </c>
      <c r="I79" s="220">
        <f>IF(H79&lt;=$H$76,IF(H79&lt;$G$76,F79+G79,F79+G79+(H79-$G$76)),50)</f>
        <v>10</v>
      </c>
      <c r="J79" s="220">
        <f>$F$76/H79</f>
        <v>5.5609756097560972</v>
      </c>
      <c r="K79" s="195"/>
      <c r="L79" s="219">
        <v>10</v>
      </c>
      <c r="M79" s="220">
        <v>0</v>
      </c>
      <c r="N79" s="220">
        <v>53.94</v>
      </c>
      <c r="O79" s="220">
        <f>IF(N79&lt;=$N$76,IF(N79&lt;$M$76,L79+M79,L79+M79+(N79-$M$76)),50)</f>
        <v>10.606666666666662</v>
      </c>
      <c r="P79" s="220">
        <f>$L$76/N79</f>
        <v>2.9662588060808308</v>
      </c>
      <c r="Q79" s="195"/>
      <c r="R79" s="199">
        <f>O79+I79</f>
        <v>20.606666666666662</v>
      </c>
      <c r="S79" s="199">
        <f>N79+H79</f>
        <v>84.69</v>
      </c>
      <c r="T79" s="209"/>
    </row>
    <row r="80" spans="1:20">
      <c r="A80">
        <f>A79+1</f>
        <v>2</v>
      </c>
      <c r="B80" s="207">
        <v>729</v>
      </c>
      <c r="C80" s="208" t="s">
        <v>496</v>
      </c>
      <c r="D80" s="208" t="s">
        <v>497</v>
      </c>
      <c r="E80" s="208" t="s">
        <v>269</v>
      </c>
      <c r="F80" s="200">
        <v>50</v>
      </c>
      <c r="G80" s="199"/>
      <c r="H80" s="199"/>
      <c r="I80" s="199">
        <f t="shared" ref="I80:I108" si="21">IF(H80&lt;=$H$76,IF(H80&lt;$G$76,F80+G80,F80+G80+(H80-$G$76)),50)</f>
        <v>50</v>
      </c>
      <c r="J80" s="199" t="e">
        <f t="shared" ref="J80:J108" si="22">$F$76/H80</f>
        <v>#DIV/0!</v>
      </c>
      <c r="K80" s="201"/>
      <c r="L80" s="200">
        <v>0</v>
      </c>
      <c r="M80" s="199">
        <v>0</v>
      </c>
      <c r="N80" s="199">
        <v>37.79</v>
      </c>
      <c r="O80" s="199">
        <f t="shared" ref="O80:O108" si="23">IF(N80&lt;=$N$76,IF(N80&lt;$M$76,L80+M80,L80+M80+(N80-$M$76)),50)</f>
        <v>0</v>
      </c>
      <c r="P80" s="199">
        <f t="shared" ref="P80:P108" si="24">$L$76/N80</f>
        <v>4.2339243186028055</v>
      </c>
      <c r="Q80" s="201"/>
      <c r="R80" s="199">
        <f t="shared" ref="R80:R108" si="25">O80+I80</f>
        <v>50</v>
      </c>
      <c r="S80" s="199">
        <f t="shared" ref="S80:S108" si="26">N80+H80</f>
        <v>37.79</v>
      </c>
      <c r="T80" s="209"/>
    </row>
    <row r="81" spans="1:20">
      <c r="A81">
        <f t="shared" ref="A81:A95" si="27">A80+1</f>
        <v>3</v>
      </c>
      <c r="B81" s="207">
        <v>716</v>
      </c>
      <c r="C81" s="208" t="s">
        <v>434</v>
      </c>
      <c r="D81" s="208" t="s">
        <v>435</v>
      </c>
      <c r="E81" s="208" t="s">
        <v>272</v>
      </c>
      <c r="F81" s="200">
        <v>50</v>
      </c>
      <c r="G81" s="199"/>
      <c r="H81" s="199"/>
      <c r="I81" s="199">
        <f t="shared" si="21"/>
        <v>50</v>
      </c>
      <c r="J81" s="199" t="e">
        <f t="shared" si="22"/>
        <v>#DIV/0!</v>
      </c>
      <c r="K81" s="201"/>
      <c r="L81" s="200">
        <v>0</v>
      </c>
      <c r="M81" s="199">
        <v>5</v>
      </c>
      <c r="N81" s="199">
        <v>45.35</v>
      </c>
      <c r="O81" s="199">
        <f t="shared" si="23"/>
        <v>5</v>
      </c>
      <c r="P81" s="199">
        <f>$L$76/N81</f>
        <v>3.528114663726571</v>
      </c>
      <c r="Q81" s="201"/>
      <c r="R81" s="199">
        <f t="shared" si="25"/>
        <v>55</v>
      </c>
      <c r="S81" s="199">
        <f t="shared" si="26"/>
        <v>45.35</v>
      </c>
      <c r="T81" s="209"/>
    </row>
    <row r="82" spans="1:20">
      <c r="A82">
        <f t="shared" si="27"/>
        <v>4</v>
      </c>
      <c r="B82" s="207">
        <v>785</v>
      </c>
      <c r="C82" s="321" t="s">
        <v>482</v>
      </c>
      <c r="D82" s="321" t="s">
        <v>481</v>
      </c>
      <c r="E82" s="208" t="s">
        <v>272</v>
      </c>
      <c r="F82" s="200">
        <v>5</v>
      </c>
      <c r="G82" s="199">
        <v>0</v>
      </c>
      <c r="H82" s="199">
        <v>35.9</v>
      </c>
      <c r="I82" s="199">
        <f>IF(H82&lt;=$H$76,IF(H82&lt;$G$76,F82+G82,F82+G82+(H82-$G$76)),50)</f>
        <v>5</v>
      </c>
      <c r="J82" s="199">
        <f t="shared" si="22"/>
        <v>4.7632311977715878</v>
      </c>
      <c r="K82" s="201"/>
      <c r="L82" s="200">
        <v>50</v>
      </c>
      <c r="M82" s="199"/>
      <c r="N82" s="199"/>
      <c r="O82" s="199">
        <f>IF(N82&lt;=$N$76,IF(N82&lt;$M$76,L82+M82,L82+M82+(N82-$M$76)),50)</f>
        <v>50</v>
      </c>
      <c r="P82" s="199" t="e">
        <f t="shared" si="24"/>
        <v>#DIV/0!</v>
      </c>
      <c r="Q82" s="201"/>
      <c r="R82" s="199">
        <f t="shared" si="25"/>
        <v>55</v>
      </c>
      <c r="S82" s="199">
        <f t="shared" si="26"/>
        <v>35.9</v>
      </c>
      <c r="T82" s="209"/>
    </row>
    <row r="83" spans="1:20">
      <c r="A83">
        <f t="shared" si="27"/>
        <v>5</v>
      </c>
      <c r="B83" s="207">
        <v>691</v>
      </c>
      <c r="C83" s="321" t="s">
        <v>514</v>
      </c>
      <c r="D83" s="321" t="s">
        <v>515</v>
      </c>
      <c r="E83" s="332">
        <v>25</v>
      </c>
      <c r="F83" s="200">
        <v>50</v>
      </c>
      <c r="G83" s="199"/>
      <c r="H83" s="199"/>
      <c r="I83" s="199">
        <f t="shared" si="21"/>
        <v>50</v>
      </c>
      <c r="J83" s="199" t="e">
        <f>$F$76/H83</f>
        <v>#DIV/0!</v>
      </c>
      <c r="K83" s="201"/>
      <c r="L83" s="200">
        <v>0</v>
      </c>
      <c r="M83" s="199">
        <v>0</v>
      </c>
      <c r="N83" s="199">
        <v>60.07</v>
      </c>
      <c r="O83" s="199">
        <f t="shared" si="23"/>
        <v>6.7366666666666646</v>
      </c>
      <c r="P83" s="199">
        <f t="shared" si="24"/>
        <v>2.6635591809555517</v>
      </c>
      <c r="Q83" s="201"/>
      <c r="R83" s="199">
        <f t="shared" si="25"/>
        <v>56.736666666666665</v>
      </c>
      <c r="S83" s="199">
        <f t="shared" si="26"/>
        <v>60.07</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132</v>
      </c>
      <c r="G111" s="182">
        <f>F111/I111</f>
        <v>52.8</v>
      </c>
      <c r="H111" s="199">
        <f>G111*1.5</f>
        <v>79.199999999999989</v>
      </c>
      <c r="I111" s="182">
        <v>2.5</v>
      </c>
      <c r="J111" s="182"/>
      <c r="K111" s="183"/>
      <c r="L111" s="185">
        <v>143</v>
      </c>
      <c r="M111" s="182">
        <f>L111/O111</f>
        <v>57.2</v>
      </c>
      <c r="N111" s="199">
        <f>M111*1.5</f>
        <v>85.800000000000011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332">
        <v>55</v>
      </c>
      <c r="F114" s="200">
        <v>5</v>
      </c>
      <c r="G114" s="199">
        <v>15</v>
      </c>
      <c r="H114" s="199">
        <v>34.159999999999997</v>
      </c>
      <c r="I114" s="199">
        <f>IF(H114&lt;=$H$111,IF(H114&lt;$G$111,F114+G114,F114+G114+(H114-$G$111)),50)</f>
        <v>20</v>
      </c>
      <c r="J114" s="199">
        <f>$F$111/H114</f>
        <v>3.8641686182669792</v>
      </c>
      <c r="K114" s="201"/>
      <c r="L114" s="200">
        <v>10</v>
      </c>
      <c r="M114" s="199">
        <v>0</v>
      </c>
      <c r="N114" s="199">
        <v>25.97</v>
      </c>
      <c r="O114" s="199">
        <f>IF(N114&lt;=$N$111,IF(N114&lt;$M$111,L114+M114,L114+M114+(N114-$M$111)),50)</f>
        <v>10</v>
      </c>
      <c r="P114" s="199">
        <f>$L$111/N114</f>
        <v>5.506353484790143</v>
      </c>
      <c r="Q114" s="201"/>
      <c r="R114" s="199">
        <f>O114+I114</f>
        <v>30</v>
      </c>
      <c r="S114" s="199">
        <f>N114+H114</f>
        <v>60.129999999999995</v>
      </c>
      <c r="T114" s="209"/>
    </row>
    <row r="115" spans="1:20">
      <c r="A115">
        <f>A114+1</f>
        <v>2</v>
      </c>
      <c r="B115" s="207">
        <v>787</v>
      </c>
      <c r="C115" s="208" t="s">
        <v>485</v>
      </c>
      <c r="D115" s="208" t="s">
        <v>516</v>
      </c>
      <c r="E115" s="208" t="s">
        <v>269</v>
      </c>
      <c r="F115" s="200">
        <v>50</v>
      </c>
      <c r="G115" s="199"/>
      <c r="H115" s="199"/>
      <c r="I115" s="199">
        <f t="shared" ref="I115:I133" si="29">IF(H115&lt;=$H$111,IF(H115&lt;$G$111,F115+G115,F115+G115+(H115-$G$111)),50)</f>
        <v>50</v>
      </c>
      <c r="J115" s="199" t="e">
        <f t="shared" ref="J115:J133" si="30">$F$111/H115</f>
        <v>#DIV/0!</v>
      </c>
      <c r="K115" s="201"/>
      <c r="L115" s="200">
        <v>0</v>
      </c>
      <c r="M115" s="199">
        <v>0</v>
      </c>
      <c r="N115" s="199">
        <v>29.34</v>
      </c>
      <c r="O115" s="199">
        <f t="shared" ref="O115:O132" si="31">IF(N115&lt;=$N$111,IF(N115&lt;$M$111,L115+M115,L115+M115+(N115-$M$111)),50)</f>
        <v>0</v>
      </c>
      <c r="P115" s="199">
        <f t="shared" ref="P115:P132" si="32">$L$111/N115</f>
        <v>4.873892297205181</v>
      </c>
      <c r="Q115" s="201"/>
      <c r="R115" s="199">
        <f t="shared" ref="R115:R149" si="33">O115+I115</f>
        <v>50</v>
      </c>
      <c r="S115" s="199">
        <f t="shared" ref="S115:S149" si="34">N115+H115</f>
        <v>29.34</v>
      </c>
      <c r="T115" s="209"/>
    </row>
    <row r="116" spans="1:20">
      <c r="A116">
        <f t="shared" ref="A116:A130" si="35">A115+1</f>
        <v>3</v>
      </c>
      <c r="B116" s="207">
        <v>700</v>
      </c>
      <c r="C116" s="208" t="s">
        <v>517</v>
      </c>
      <c r="D116" s="208" t="s">
        <v>518</v>
      </c>
      <c r="E116" s="208" t="s">
        <v>272</v>
      </c>
      <c r="F116" s="200">
        <v>50</v>
      </c>
      <c r="G116" s="199"/>
      <c r="H116" s="199"/>
      <c r="I116" s="199">
        <f t="shared" si="29"/>
        <v>50</v>
      </c>
      <c r="J116" s="199" t="e">
        <f t="shared" si="30"/>
        <v>#DIV/0!</v>
      </c>
      <c r="K116" s="201"/>
      <c r="L116" s="200">
        <v>50</v>
      </c>
      <c r="M116" s="199"/>
      <c r="N116" s="199"/>
      <c r="O116" s="199">
        <f t="shared" si="31"/>
        <v>50</v>
      </c>
      <c r="P116" s="199" t="e">
        <f t="shared" si="32"/>
        <v>#DIV/0!</v>
      </c>
      <c r="Q116" s="201"/>
      <c r="R116" s="199">
        <f t="shared" si="33"/>
        <v>100</v>
      </c>
      <c r="S116" s="199">
        <f t="shared" si="34"/>
        <v>0</v>
      </c>
      <c r="T116" s="209"/>
    </row>
    <row r="117" spans="1:20">
      <c r="A117">
        <f t="shared" si="35"/>
        <v>4</v>
      </c>
      <c r="B117" s="207">
        <v>725</v>
      </c>
      <c r="C117" s="321" t="s">
        <v>503</v>
      </c>
      <c r="D117" s="321" t="s">
        <v>504</v>
      </c>
      <c r="E117" s="332">
        <v>55</v>
      </c>
      <c r="F117" s="200">
        <v>100</v>
      </c>
      <c r="G117" s="199"/>
      <c r="H117" s="199"/>
      <c r="I117" s="199">
        <f t="shared" si="29"/>
        <v>100</v>
      </c>
      <c r="J117" s="199" t="e">
        <f t="shared" si="30"/>
        <v>#DIV/0!</v>
      </c>
      <c r="K117" s="201"/>
      <c r="L117" s="200">
        <v>100</v>
      </c>
      <c r="M117" s="199"/>
      <c r="N117" s="199"/>
      <c r="O117" s="199">
        <f t="shared" si="31"/>
        <v>100</v>
      </c>
      <c r="P117" s="199" t="e">
        <f t="shared" si="32"/>
        <v>#DIV/0!</v>
      </c>
      <c r="Q117" s="201"/>
      <c r="R117" s="199">
        <f t="shared" si="33"/>
        <v>200</v>
      </c>
      <c r="S117" s="199">
        <f t="shared" si="34"/>
        <v>0</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813</v>
      </c>
      <c r="C135" s="208" t="s">
        <v>519</v>
      </c>
      <c r="D135" s="208" t="s">
        <v>520</v>
      </c>
      <c r="E135" s="208" t="s">
        <v>269</v>
      </c>
      <c r="F135" s="219">
        <v>0</v>
      </c>
      <c r="G135" s="220">
        <v>15</v>
      </c>
      <c r="H135" s="220">
        <v>37.54</v>
      </c>
      <c r="I135" s="199">
        <f>IF(H135&lt;=$H$111,IF(H135&lt;$G$111,F135+G135,F135+G135+(H135-$G$111)),50)</f>
        <v>15</v>
      </c>
      <c r="J135" s="199">
        <f>$F$111/H135</f>
        <v>3.5162493340436867</v>
      </c>
      <c r="K135" s="201"/>
      <c r="L135" s="200">
        <v>5</v>
      </c>
      <c r="M135" s="199">
        <v>5</v>
      </c>
      <c r="N135" s="199">
        <v>27.56</v>
      </c>
      <c r="O135" s="199">
        <f>IF(N135&lt;=$N$111,IF(N135&lt;$M$111,L135+M135,L135+M135+(N135-$M$111)),50)</f>
        <v>10</v>
      </c>
      <c r="P135" s="199">
        <f>$L$111/N135</f>
        <v>5.1886792452830193</v>
      </c>
      <c r="Q135" s="201"/>
      <c r="R135" s="199">
        <f t="shared" si="33"/>
        <v>25</v>
      </c>
      <c r="S135" s="199">
        <f t="shared" si="34"/>
        <v>65.099999999999994</v>
      </c>
      <c r="T135" s="209"/>
    </row>
    <row r="136" spans="1:20">
      <c r="A136">
        <f>A135+1</f>
        <v>2</v>
      </c>
      <c r="B136" s="207">
        <v>762</v>
      </c>
      <c r="C136" s="208" t="s">
        <v>509</v>
      </c>
      <c r="D136" s="208" t="s">
        <v>510</v>
      </c>
      <c r="E136" s="208" t="s">
        <v>275</v>
      </c>
      <c r="F136" s="200">
        <v>0</v>
      </c>
      <c r="G136" s="199">
        <v>15</v>
      </c>
      <c r="H136" s="199">
        <v>51</v>
      </c>
      <c r="I136" s="199">
        <f t="shared" ref="I136:I149" si="37">IF(H136&lt;=$H$111,IF(H136&lt;$G$111,F136+G136,F136+G136+(H136-$G$111)),50)</f>
        <v>15</v>
      </c>
      <c r="J136" s="199">
        <f t="shared" ref="J136:J149" si="38">$F$111/H136</f>
        <v>2.5882352941176472</v>
      </c>
      <c r="K136" s="201"/>
      <c r="L136" s="200">
        <v>0</v>
      </c>
      <c r="M136" s="199">
        <v>10</v>
      </c>
      <c r="N136" s="199">
        <v>41.78</v>
      </c>
      <c r="O136" s="199">
        <f t="shared" ref="O136:O149" si="39">IF(N136&lt;=$N$111,IF(N136&lt;$M$111,L136+M136,L136+M136+(N136-$M$111)),50)</f>
        <v>10</v>
      </c>
      <c r="P136" s="199">
        <f t="shared" ref="P136:P149" si="40">$L$111/N136</f>
        <v>3.4226902824317853</v>
      </c>
      <c r="Q136" s="201"/>
      <c r="R136" s="199">
        <f t="shared" si="33"/>
        <v>25</v>
      </c>
      <c r="S136" s="199">
        <f t="shared" si="34"/>
        <v>92.78</v>
      </c>
      <c r="T136" s="209"/>
    </row>
    <row r="137" spans="1:20">
      <c r="A137">
        <f t="shared" ref="A137:A148" si="41">A136+1</f>
        <v>3</v>
      </c>
      <c r="B137" s="207">
        <v>788</v>
      </c>
      <c r="C137" s="208" t="s">
        <v>487</v>
      </c>
      <c r="D137" s="208" t="s">
        <v>476</v>
      </c>
      <c r="E137" s="208" t="s">
        <v>275</v>
      </c>
      <c r="F137" s="200">
        <v>0</v>
      </c>
      <c r="G137" s="199">
        <v>20</v>
      </c>
      <c r="H137" s="199">
        <v>36.090000000000003</v>
      </c>
      <c r="I137" s="199">
        <f t="shared" si="37"/>
        <v>20</v>
      </c>
      <c r="J137" s="199">
        <f t="shared" si="38"/>
        <v>3.6575228595178717</v>
      </c>
      <c r="K137" s="201"/>
      <c r="L137" s="200">
        <v>0</v>
      </c>
      <c r="M137" s="199">
        <v>20</v>
      </c>
      <c r="N137" s="199">
        <v>39.56</v>
      </c>
      <c r="O137" s="199">
        <f t="shared" si="39"/>
        <v>20</v>
      </c>
      <c r="P137" s="199">
        <f t="shared" si="40"/>
        <v>3.6147623862487359</v>
      </c>
      <c r="Q137" s="201"/>
      <c r="R137" s="199">
        <f t="shared" si="33"/>
        <v>40</v>
      </c>
      <c r="S137" s="199">
        <f t="shared" si="34"/>
        <v>75.650000000000006</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814</v>
      </c>
      <c r="C151" s="208" t="s">
        <v>351</v>
      </c>
      <c r="D151" s="208" t="s">
        <v>521</v>
      </c>
      <c r="E151" s="208"/>
      <c r="F151" s="219">
        <v>0</v>
      </c>
      <c r="G151" s="220">
        <v>0</v>
      </c>
      <c r="H151" s="220">
        <v>36.78</v>
      </c>
      <c r="I151" s="220">
        <f>IF(H151&lt;=$H$111,IF(H151&lt;$G$111,F151+G151,F151+G151+(H151-$G$111)),50)</f>
        <v>0</v>
      </c>
      <c r="J151" s="220">
        <f>$F$111/H151</f>
        <v>3.5889070146818924</v>
      </c>
      <c r="K151" s="195"/>
      <c r="L151" s="219">
        <v>5</v>
      </c>
      <c r="M151" s="220">
        <v>10</v>
      </c>
      <c r="N151" s="220">
        <v>43.38</v>
      </c>
      <c r="O151" s="220">
        <f>IF(N151&lt;=$N$111,IF(N151&lt;$M$111,L151+M151,L151+M151+(N151-$M$111)),50)</f>
        <v>15</v>
      </c>
      <c r="P151" s="220">
        <f>$L$111/N151</f>
        <v>3.2964499769479021</v>
      </c>
      <c r="Q151" s="195"/>
      <c r="R151" s="199">
        <f t="shared" ref="R151:R165" si="42">O151+I151</f>
        <v>15</v>
      </c>
      <c r="S151" s="199">
        <f t="shared" ref="S151:S165" si="43">N151+H151</f>
        <v>80.16</v>
      </c>
      <c r="T151" s="209"/>
    </row>
    <row r="152" spans="1:20">
      <c r="A152">
        <f>A151+1</f>
        <v>2</v>
      </c>
      <c r="B152" s="207"/>
      <c r="C152" s="208" t="s">
        <v>522</v>
      </c>
      <c r="D152" s="208" t="s">
        <v>523</v>
      </c>
      <c r="E152" s="208"/>
      <c r="F152" s="200">
        <v>50</v>
      </c>
      <c r="G152" s="199"/>
      <c r="H152" s="199"/>
      <c r="I152" s="199">
        <f t="shared" ref="I152:I165" si="44">IF(H152&lt;=$H$111,IF(H152&lt;$G$111,F152+G152,F152+G152+(H152-$G$111)),50)</f>
        <v>50</v>
      </c>
      <c r="J152" s="199" t="e">
        <f t="shared" ref="J152:J165" si="45">$F$111/H152</f>
        <v>#DIV/0!</v>
      </c>
      <c r="K152" s="201"/>
      <c r="L152" s="200">
        <v>0</v>
      </c>
      <c r="M152" s="199">
        <v>20</v>
      </c>
      <c r="N152" s="199">
        <v>36.9</v>
      </c>
      <c r="O152" s="199">
        <f t="shared" ref="O152:O158" si="46">IF(N152&lt;=$N$111,IF(N152&lt;$M$111,L152+M152,L152+M152+(N152-$M$111)),50)</f>
        <v>20</v>
      </c>
      <c r="P152" s="199">
        <f t="shared" ref="P152:P165" si="47">$L$111/N152</f>
        <v>3.8753387533875339</v>
      </c>
      <c r="Q152" s="201"/>
      <c r="R152" s="199">
        <f t="shared" si="42"/>
        <v>70</v>
      </c>
      <c r="S152" s="199">
        <f t="shared" si="43"/>
        <v>36.9</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67" workbookViewId="0">
      <selection activeCell="I9" sqref="I9:K38"/>
    </sheetView>
  </sheetViews>
  <sheetFormatPr baseColWidth="10" defaultRowHeight="15" x14ac:dyDescent="0"/>
  <cols>
    <col min="1" max="1" width="3.1640625" bestFit="1" customWidth="1"/>
  </cols>
  <sheetData>
    <row r="1" spans="1:20" ht="25">
      <c r="B1" s="513" t="s">
        <v>161</v>
      </c>
      <c r="C1" s="513"/>
      <c r="D1" s="513"/>
      <c r="E1" s="513"/>
      <c r="F1" s="515" t="s">
        <v>251</v>
      </c>
      <c r="G1" s="515"/>
      <c r="H1" s="515"/>
      <c r="I1" s="515"/>
      <c r="J1" s="515"/>
      <c r="K1" s="515"/>
      <c r="L1" s="515"/>
      <c r="M1" s="515"/>
      <c r="N1" s="515"/>
      <c r="O1" s="515"/>
      <c r="P1" s="515"/>
      <c r="Q1" s="515"/>
      <c r="R1" s="221"/>
      <c r="S1" s="221"/>
    </row>
    <row r="2" spans="1:20" ht="25">
      <c r="B2" s="513" t="s">
        <v>162</v>
      </c>
      <c r="C2" s="513"/>
      <c r="D2" s="513"/>
      <c r="E2" s="513"/>
      <c r="F2" s="516" t="s">
        <v>193</v>
      </c>
      <c r="G2" s="516"/>
      <c r="H2" s="516"/>
      <c r="I2" s="516"/>
      <c r="J2" s="516"/>
      <c r="K2" s="516"/>
      <c r="L2" s="516"/>
      <c r="M2" s="516"/>
      <c r="N2" s="516"/>
      <c r="O2" s="516"/>
      <c r="P2" s="516"/>
      <c r="Q2" s="516"/>
      <c r="R2" s="221"/>
      <c r="S2" s="221"/>
    </row>
    <row r="3" spans="1:20" ht="25">
      <c r="B3" s="513" t="s">
        <v>152</v>
      </c>
      <c r="C3" s="513"/>
      <c r="D3" s="513"/>
      <c r="E3" s="513"/>
      <c r="F3" s="516" t="s">
        <v>191</v>
      </c>
      <c r="G3" s="516"/>
      <c r="H3" s="516"/>
      <c r="I3" s="516"/>
      <c r="J3" s="516"/>
      <c r="K3" s="516"/>
      <c r="L3" s="516"/>
      <c r="M3" s="516"/>
      <c r="N3" s="516"/>
      <c r="O3" s="516"/>
      <c r="P3" s="516"/>
      <c r="Q3" s="516"/>
      <c r="R3" s="221"/>
      <c r="S3" s="221"/>
    </row>
    <row r="4" spans="1:20" ht="26" thickBot="1">
      <c r="B4" s="514" t="s">
        <v>163</v>
      </c>
      <c r="C4" s="514"/>
      <c r="D4" s="514"/>
      <c r="E4" s="514"/>
      <c r="F4" s="517" t="s">
        <v>179</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163.6</v>
      </c>
      <c r="G6" s="182">
        <f>J6*1.1</f>
        <v>33.396000000000001</v>
      </c>
      <c r="H6" s="199">
        <f>G6*1.5</f>
        <v>50.094000000000001</v>
      </c>
      <c r="I6" s="182">
        <f>F6/G6</f>
        <v>4.8987902742843454</v>
      </c>
      <c r="J6" s="182">
        <f>H23</f>
        <v>30.36</v>
      </c>
      <c r="K6" s="183"/>
      <c r="L6" s="185">
        <v>199.8</v>
      </c>
      <c r="M6" s="182">
        <f>P6*1.1</f>
        <v>43.087000000000003</v>
      </c>
      <c r="N6" s="199">
        <f>M6*1.5</f>
        <v>64.630500000000012</v>
      </c>
      <c r="O6" s="182">
        <f>L6/M6</f>
        <v>4.6371295286281242</v>
      </c>
      <c r="P6" s="182">
        <f>N18</f>
        <v>39.17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1" t="s">
        <v>146</v>
      </c>
      <c r="L8" s="206" t="s">
        <v>141</v>
      </c>
      <c r="M8" s="189" t="s">
        <v>142</v>
      </c>
      <c r="N8" s="189" t="s">
        <v>143</v>
      </c>
      <c r="O8" s="189" t="s">
        <v>144</v>
      </c>
      <c r="P8" s="190" t="s">
        <v>145</v>
      </c>
      <c r="Q8" s="191" t="s">
        <v>146</v>
      </c>
      <c r="R8" s="205" t="s">
        <v>147</v>
      </c>
      <c r="S8" s="192" t="s">
        <v>143</v>
      </c>
      <c r="T8" s="193" t="s">
        <v>148</v>
      </c>
    </row>
    <row r="9" spans="1:20">
      <c r="A9">
        <v>1</v>
      </c>
      <c r="B9" s="207">
        <v>654</v>
      </c>
      <c r="C9" s="208" t="s">
        <v>270</v>
      </c>
      <c r="D9" s="208" t="s">
        <v>271</v>
      </c>
      <c r="E9" s="208" t="s">
        <v>272</v>
      </c>
      <c r="F9" s="200">
        <v>0</v>
      </c>
      <c r="G9" s="199">
        <v>0</v>
      </c>
      <c r="H9" s="199">
        <v>32.14</v>
      </c>
      <c r="I9" s="199">
        <f>IF(H9&lt;=$H$6,IF(H9&lt;$G$6,F9+G9,F9+G9+(H9-$G$6)),50)</f>
        <v>0</v>
      </c>
      <c r="J9" s="199">
        <f>$F$6/H9</f>
        <v>5.0902302426882384</v>
      </c>
      <c r="K9" s="201">
        <f>IF(I9=0,IF(H9=$J$6,6,4),0)</f>
        <v>4</v>
      </c>
      <c r="L9" s="200">
        <v>5</v>
      </c>
      <c r="M9" s="199">
        <v>0</v>
      </c>
      <c r="N9" s="199">
        <v>41.54</v>
      </c>
      <c r="O9" s="199">
        <f>IF(N9&lt;=$N$6,IF(N9&lt;$M$6,L9+M9,L9+M9+(N9-$M$6)),50)</f>
        <v>5</v>
      </c>
      <c r="P9" s="199">
        <f>$L$6/N9</f>
        <v>4.8098218584496877</v>
      </c>
      <c r="Q9" s="201">
        <f>IF(O9=0,IF(N9=$P$6,6,4),0)</f>
        <v>0</v>
      </c>
      <c r="R9" s="199">
        <f>O9+I9</f>
        <v>5</v>
      </c>
      <c r="S9" s="199">
        <f>N9+H9</f>
        <v>73.680000000000007</v>
      </c>
      <c r="T9" s="209">
        <f>IF((O9+I9)=0,4+K9+Q9,K9+Q9)+4</f>
        <v>8</v>
      </c>
    </row>
    <row r="10" spans="1:20">
      <c r="A10">
        <f>A9+1</f>
        <v>2</v>
      </c>
      <c r="B10" s="207">
        <v>334</v>
      </c>
      <c r="C10" s="208" t="s">
        <v>273</v>
      </c>
      <c r="D10" s="208" t="s">
        <v>418</v>
      </c>
      <c r="E10" s="208" t="s">
        <v>275</v>
      </c>
      <c r="F10" s="200">
        <v>5</v>
      </c>
      <c r="G10" s="199">
        <v>0</v>
      </c>
      <c r="H10" s="199">
        <v>31.37</v>
      </c>
      <c r="I10" s="199">
        <f>IF(H10&lt;=$H$6,IF(H10&lt;$G$6,F10+G10,F10+G10+(H10-$G$6)),50)</f>
        <v>5</v>
      </c>
      <c r="J10" s="199">
        <f t="shared" ref="J10:J38" si="0">$F$6/H10</f>
        <v>5.2151737328657948</v>
      </c>
      <c r="K10" s="201">
        <f t="shared" ref="K10:K38" si="1">IF(I10=0,IF(H10=$J$6,6,4),0)</f>
        <v>0</v>
      </c>
      <c r="L10" s="200">
        <v>5</v>
      </c>
      <c r="M10" s="199">
        <v>0</v>
      </c>
      <c r="N10" s="199">
        <v>40.99</v>
      </c>
      <c r="O10" s="199">
        <f t="shared" ref="O10:O38" si="2">IF(N10&lt;=$N$6,IF(N10&lt;$M$6,L10+M10,L10+M10+(N10-$M$6)),50)</f>
        <v>5</v>
      </c>
      <c r="P10" s="199">
        <f t="shared" ref="P10:P38" si="3">$L$6/N10</f>
        <v>4.874359599902415</v>
      </c>
      <c r="Q10" s="201">
        <f>IF(O10=0,IF(N10=$P$6,6,4),0)</f>
        <v>0</v>
      </c>
      <c r="R10" s="199">
        <f t="shared" ref="R10:R38" si="4">O10+I10</f>
        <v>10</v>
      </c>
      <c r="S10" s="199">
        <f t="shared" ref="S10:S38" si="5">N10+H10</f>
        <v>72.36</v>
      </c>
      <c r="T10" s="209">
        <f>IF((O10+I10)=0,4+K10+Q10,K10+Q10)+2</f>
        <v>2</v>
      </c>
    </row>
    <row r="11" spans="1:20">
      <c r="A11">
        <f t="shared" ref="A11:A38" si="6">A10+1</f>
        <v>3</v>
      </c>
      <c r="B11" s="207">
        <v>486</v>
      </c>
      <c r="C11" s="208" t="s">
        <v>280</v>
      </c>
      <c r="D11" s="208" t="s">
        <v>69</v>
      </c>
      <c r="E11" s="208" t="s">
        <v>272</v>
      </c>
      <c r="F11" s="200">
        <v>0</v>
      </c>
      <c r="G11" s="199">
        <v>0</v>
      </c>
      <c r="H11" s="199">
        <v>32.020000000000003</v>
      </c>
      <c r="I11" s="199">
        <f t="shared" ref="I11:I38" si="7">IF(H11&lt;=$H$6,IF(H11&lt;$G$6,F11+G11,F11+G11+(H11-$G$6)),50)</f>
        <v>0</v>
      </c>
      <c r="J11" s="199">
        <f t="shared" si="0"/>
        <v>5.1093066833229228</v>
      </c>
      <c r="K11" s="201">
        <f t="shared" si="1"/>
        <v>4</v>
      </c>
      <c r="L11" s="200">
        <v>10</v>
      </c>
      <c r="M11" s="199">
        <v>0</v>
      </c>
      <c r="N11" s="199">
        <v>41.43</v>
      </c>
      <c r="O11" s="199">
        <f t="shared" si="2"/>
        <v>10</v>
      </c>
      <c r="P11" s="199">
        <f t="shared" si="3"/>
        <v>4.8225923244026072</v>
      </c>
      <c r="Q11" s="201">
        <f t="shared" ref="Q11:Q38" si="8">IF(O11=0,IF(N11=$P$6,6,4),0)</f>
        <v>0</v>
      </c>
      <c r="R11" s="199">
        <f t="shared" si="4"/>
        <v>10</v>
      </c>
      <c r="S11" s="199">
        <f t="shared" si="5"/>
        <v>73.45</v>
      </c>
      <c r="T11" s="209">
        <f>IF((O11+I11)=0,4+K11+Q11,K11+Q11)+1</f>
        <v>5</v>
      </c>
    </row>
    <row r="12" spans="1:20">
      <c r="A12">
        <f t="shared" si="6"/>
        <v>4</v>
      </c>
      <c r="B12" s="207">
        <v>662</v>
      </c>
      <c r="C12" s="321" t="s">
        <v>267</v>
      </c>
      <c r="D12" s="321" t="s">
        <v>417</v>
      </c>
      <c r="E12" s="321" t="s">
        <v>269</v>
      </c>
      <c r="F12" s="200">
        <v>0</v>
      </c>
      <c r="G12" s="199">
        <v>5</v>
      </c>
      <c r="H12" s="199">
        <v>32.65</v>
      </c>
      <c r="I12" s="199">
        <f t="shared" si="7"/>
        <v>5</v>
      </c>
      <c r="J12" s="199">
        <f t="shared" si="0"/>
        <v>5.0107197549770293</v>
      </c>
      <c r="K12" s="201">
        <f t="shared" si="1"/>
        <v>0</v>
      </c>
      <c r="L12" s="200">
        <v>10</v>
      </c>
      <c r="M12" s="199">
        <v>0</v>
      </c>
      <c r="N12" s="199">
        <v>38.51</v>
      </c>
      <c r="O12" s="199">
        <f t="shared" si="2"/>
        <v>10</v>
      </c>
      <c r="P12" s="199">
        <f t="shared" si="3"/>
        <v>5.1882627888860045</v>
      </c>
      <c r="Q12" s="201">
        <f t="shared" si="8"/>
        <v>0</v>
      </c>
      <c r="R12" s="199">
        <f t="shared" si="4"/>
        <v>15</v>
      </c>
      <c r="S12" s="199">
        <f t="shared" si="5"/>
        <v>71.16</v>
      </c>
      <c r="T12" s="209">
        <f>IF((O12+I12)=0,4+K12+Q12,K12+Q12)</f>
        <v>0</v>
      </c>
    </row>
    <row r="13" spans="1:20">
      <c r="A13">
        <f t="shared" si="6"/>
        <v>5</v>
      </c>
      <c r="B13" s="207">
        <v>610</v>
      </c>
      <c r="C13" s="321" t="s">
        <v>360</v>
      </c>
      <c r="D13" s="321" t="s">
        <v>63</v>
      </c>
      <c r="E13" s="321" t="s">
        <v>272</v>
      </c>
      <c r="F13" s="200">
        <v>0</v>
      </c>
      <c r="G13" s="199">
        <v>5</v>
      </c>
      <c r="H13" s="199">
        <v>32.97</v>
      </c>
      <c r="I13" s="199">
        <f t="shared" si="7"/>
        <v>5</v>
      </c>
      <c r="J13" s="199">
        <f t="shared" si="0"/>
        <v>4.9620867455262356</v>
      </c>
      <c r="K13" s="201">
        <f t="shared" si="1"/>
        <v>0</v>
      </c>
      <c r="L13" s="200">
        <v>10</v>
      </c>
      <c r="M13" s="199">
        <v>0</v>
      </c>
      <c r="N13" s="199">
        <v>40.35</v>
      </c>
      <c r="O13" s="199">
        <f t="shared" si="2"/>
        <v>10</v>
      </c>
      <c r="P13" s="199">
        <f>$L$6/N13</f>
        <v>4.951672862453532</v>
      </c>
      <c r="Q13" s="201">
        <f t="shared" si="8"/>
        <v>0</v>
      </c>
      <c r="R13" s="199">
        <f t="shared" si="4"/>
        <v>15</v>
      </c>
      <c r="S13" s="199">
        <f t="shared" si="5"/>
        <v>73.319999999999993</v>
      </c>
      <c r="T13" s="209">
        <f t="shared" ref="T13:T38" si="9">IF((O13+I13)=0,4+K13+Q13,K13+Q13)</f>
        <v>0</v>
      </c>
    </row>
    <row r="14" spans="1:20">
      <c r="A14">
        <f t="shared" si="6"/>
        <v>6</v>
      </c>
      <c r="B14" s="207">
        <v>602</v>
      </c>
      <c r="C14" s="321" t="s">
        <v>285</v>
      </c>
      <c r="D14" s="321" t="s">
        <v>52</v>
      </c>
      <c r="E14" s="321" t="s">
        <v>272</v>
      </c>
      <c r="F14" s="200">
        <v>0</v>
      </c>
      <c r="G14" s="199">
        <v>5</v>
      </c>
      <c r="H14" s="199">
        <v>34.51</v>
      </c>
      <c r="I14" s="199">
        <f>IF(H14&lt;=$H$6,IF(H14&lt;$G$6,F14+G14,F14+G14+(H14-$G$6)),50)</f>
        <v>6.1139999999999972</v>
      </c>
      <c r="J14" s="199">
        <f t="shared" si="0"/>
        <v>4.740654882642712</v>
      </c>
      <c r="K14" s="201">
        <f t="shared" si="1"/>
        <v>0</v>
      </c>
      <c r="L14" s="200">
        <v>10</v>
      </c>
      <c r="M14" s="199">
        <v>0</v>
      </c>
      <c r="N14" s="199">
        <v>39.32</v>
      </c>
      <c r="O14" s="199">
        <f t="shared" si="2"/>
        <v>10</v>
      </c>
      <c r="P14" s="199">
        <f t="shared" si="3"/>
        <v>5.0813835198372335</v>
      </c>
      <c r="Q14" s="201">
        <f t="shared" si="8"/>
        <v>0</v>
      </c>
      <c r="R14" s="199">
        <f t="shared" si="4"/>
        <v>16.113999999999997</v>
      </c>
      <c r="S14" s="199">
        <f t="shared" si="5"/>
        <v>73.83</v>
      </c>
      <c r="T14" s="209">
        <f t="shared" si="9"/>
        <v>0</v>
      </c>
    </row>
    <row r="15" spans="1:20">
      <c r="A15">
        <f t="shared" si="6"/>
        <v>7</v>
      </c>
      <c r="B15" s="207">
        <v>481</v>
      </c>
      <c r="C15" s="321" t="s">
        <v>292</v>
      </c>
      <c r="D15" s="321" t="s">
        <v>419</v>
      </c>
      <c r="E15" s="321" t="s">
        <v>272</v>
      </c>
      <c r="F15" s="200">
        <v>5</v>
      </c>
      <c r="G15" s="199">
        <v>0</v>
      </c>
      <c r="H15" s="199">
        <v>32.549999999999997</v>
      </c>
      <c r="I15" s="199">
        <f t="shared" si="7"/>
        <v>5</v>
      </c>
      <c r="J15" s="199">
        <f t="shared" si="0"/>
        <v>5.0261136712749614</v>
      </c>
      <c r="K15" s="201">
        <f t="shared" si="1"/>
        <v>0</v>
      </c>
      <c r="L15" s="200">
        <v>5</v>
      </c>
      <c r="M15" s="199">
        <v>5</v>
      </c>
      <c r="N15" s="199">
        <v>46.7</v>
      </c>
      <c r="O15" s="199">
        <f t="shared" si="2"/>
        <v>13.613</v>
      </c>
      <c r="P15" s="199">
        <f t="shared" si="3"/>
        <v>4.2783725910064243</v>
      </c>
      <c r="Q15" s="201">
        <f t="shared" si="8"/>
        <v>0</v>
      </c>
      <c r="R15" s="199">
        <f t="shared" si="4"/>
        <v>18.613</v>
      </c>
      <c r="S15" s="199">
        <f t="shared" si="5"/>
        <v>79.25</v>
      </c>
      <c r="T15" s="209">
        <f t="shared" si="9"/>
        <v>0</v>
      </c>
    </row>
    <row r="16" spans="1:20">
      <c r="A16">
        <f t="shared" si="6"/>
        <v>8</v>
      </c>
      <c r="B16" s="207">
        <v>637</v>
      </c>
      <c r="C16" s="321" t="s">
        <v>282</v>
      </c>
      <c r="D16" s="321" t="s">
        <v>419</v>
      </c>
      <c r="E16" s="321" t="s">
        <v>272</v>
      </c>
      <c r="F16" s="200">
        <v>0</v>
      </c>
      <c r="G16" s="199">
        <v>10</v>
      </c>
      <c r="H16" s="199">
        <v>37.32</v>
      </c>
      <c r="I16" s="199">
        <f t="shared" si="7"/>
        <v>13.923999999999999</v>
      </c>
      <c r="J16" s="199">
        <f t="shared" si="0"/>
        <v>4.3837084673097531</v>
      </c>
      <c r="K16" s="201">
        <f t="shared" si="1"/>
        <v>0</v>
      </c>
      <c r="L16" s="200">
        <v>5</v>
      </c>
      <c r="M16" s="199">
        <v>0</v>
      </c>
      <c r="N16" s="199">
        <v>40.96</v>
      </c>
      <c r="O16" s="199">
        <f t="shared" si="2"/>
        <v>5</v>
      </c>
      <c r="P16" s="199">
        <f t="shared" si="3"/>
        <v>4.8779296875</v>
      </c>
      <c r="Q16" s="201">
        <f t="shared" si="8"/>
        <v>0</v>
      </c>
      <c r="R16" s="199">
        <f t="shared" si="4"/>
        <v>18.923999999999999</v>
      </c>
      <c r="S16" s="199">
        <f t="shared" si="5"/>
        <v>78.28</v>
      </c>
      <c r="T16" s="209">
        <f t="shared" si="9"/>
        <v>0</v>
      </c>
    </row>
    <row r="17" spans="1:20">
      <c r="A17">
        <f t="shared" si="6"/>
        <v>9</v>
      </c>
      <c r="B17" s="207">
        <v>663</v>
      </c>
      <c r="C17" s="321" t="s">
        <v>289</v>
      </c>
      <c r="D17" s="321" t="s">
        <v>418</v>
      </c>
      <c r="E17" s="321" t="s">
        <v>275</v>
      </c>
      <c r="F17" s="200">
        <v>10</v>
      </c>
      <c r="G17" s="199">
        <v>0</v>
      </c>
      <c r="H17" s="199">
        <v>31.66</v>
      </c>
      <c r="I17" s="199">
        <f t="shared" si="7"/>
        <v>10</v>
      </c>
      <c r="J17" s="199">
        <f t="shared" si="0"/>
        <v>5.1674036639292478</v>
      </c>
      <c r="K17" s="201">
        <f t="shared" si="1"/>
        <v>0</v>
      </c>
      <c r="L17" s="200">
        <v>10</v>
      </c>
      <c r="M17" s="199">
        <v>0</v>
      </c>
      <c r="N17" s="199">
        <v>38.94</v>
      </c>
      <c r="O17" s="199">
        <f t="shared" si="2"/>
        <v>10</v>
      </c>
      <c r="P17" s="199">
        <f t="shared" si="3"/>
        <v>5.130970724191064</v>
      </c>
      <c r="Q17" s="201">
        <f t="shared" si="8"/>
        <v>0</v>
      </c>
      <c r="R17" s="199">
        <f t="shared" si="4"/>
        <v>20</v>
      </c>
      <c r="S17" s="199">
        <f t="shared" si="5"/>
        <v>70.599999999999994</v>
      </c>
      <c r="T17" s="209">
        <f t="shared" si="9"/>
        <v>0</v>
      </c>
    </row>
    <row r="18" spans="1:20">
      <c r="A18">
        <f t="shared" si="6"/>
        <v>10</v>
      </c>
      <c r="B18" s="207">
        <v>720</v>
      </c>
      <c r="C18" s="321" t="s">
        <v>300</v>
      </c>
      <c r="D18" s="321" t="s">
        <v>366</v>
      </c>
      <c r="E18" s="321" t="s">
        <v>272</v>
      </c>
      <c r="F18" s="200">
        <v>15</v>
      </c>
      <c r="G18" s="199">
        <v>0</v>
      </c>
      <c r="H18" s="199">
        <v>33.25</v>
      </c>
      <c r="I18" s="199">
        <f t="shared" si="7"/>
        <v>15</v>
      </c>
      <c r="J18" s="199">
        <f t="shared" si="0"/>
        <v>4.9203007518796991</v>
      </c>
      <c r="K18" s="201">
        <f t="shared" si="1"/>
        <v>0</v>
      </c>
      <c r="L18" s="200">
        <v>5</v>
      </c>
      <c r="M18" s="199">
        <v>0</v>
      </c>
      <c r="N18" s="199">
        <v>39.17</v>
      </c>
      <c r="O18" s="199">
        <f t="shared" si="2"/>
        <v>5</v>
      </c>
      <c r="P18" s="199">
        <f t="shared" si="3"/>
        <v>5.100842481490937</v>
      </c>
      <c r="Q18" s="201">
        <f t="shared" si="8"/>
        <v>0</v>
      </c>
      <c r="R18" s="199">
        <f t="shared" si="4"/>
        <v>20</v>
      </c>
      <c r="S18" s="199">
        <f t="shared" si="5"/>
        <v>72.42</v>
      </c>
      <c r="T18" s="209">
        <f t="shared" si="9"/>
        <v>0</v>
      </c>
    </row>
    <row r="19" spans="1:20">
      <c r="A19">
        <f t="shared" si="6"/>
        <v>11</v>
      </c>
      <c r="B19" s="207">
        <v>693</v>
      </c>
      <c r="C19" s="321" t="s">
        <v>276</v>
      </c>
      <c r="D19" s="321" t="s">
        <v>420</v>
      </c>
      <c r="E19" s="321" t="s">
        <v>272</v>
      </c>
      <c r="F19" s="200">
        <v>10</v>
      </c>
      <c r="G19" s="199">
        <v>0</v>
      </c>
      <c r="H19" s="199">
        <v>34.409999999999997</v>
      </c>
      <c r="I19" s="199">
        <f t="shared" si="7"/>
        <v>11.013999999999996</v>
      </c>
      <c r="J19" s="199">
        <f t="shared" si="0"/>
        <v>4.7544318512060455</v>
      </c>
      <c r="K19" s="201">
        <f t="shared" si="1"/>
        <v>0</v>
      </c>
      <c r="L19" s="200">
        <v>5</v>
      </c>
      <c r="M19" s="199">
        <v>10</v>
      </c>
      <c r="N19" s="199">
        <v>39.799999999999997</v>
      </c>
      <c r="O19" s="199">
        <f t="shared" si="2"/>
        <v>15</v>
      </c>
      <c r="P19" s="199">
        <f t="shared" si="3"/>
        <v>5.0201005025125633</v>
      </c>
      <c r="Q19" s="201">
        <f t="shared" si="8"/>
        <v>0</v>
      </c>
      <c r="R19" s="199">
        <f t="shared" si="4"/>
        <v>26.013999999999996</v>
      </c>
      <c r="S19" s="199">
        <f t="shared" si="5"/>
        <v>74.209999999999994</v>
      </c>
      <c r="T19" s="209">
        <f t="shared" si="9"/>
        <v>0</v>
      </c>
    </row>
    <row r="20" spans="1:20">
      <c r="A20">
        <f t="shared" si="6"/>
        <v>12</v>
      </c>
      <c r="B20" s="207">
        <v>579</v>
      </c>
      <c r="C20" s="321" t="s">
        <v>293</v>
      </c>
      <c r="D20" s="321" t="s">
        <v>294</v>
      </c>
      <c r="E20" s="321" t="s">
        <v>269</v>
      </c>
      <c r="F20" s="200">
        <v>5</v>
      </c>
      <c r="G20" s="199">
        <v>5</v>
      </c>
      <c r="H20" s="199">
        <v>34.53</v>
      </c>
      <c r="I20" s="199">
        <f t="shared" si="7"/>
        <v>11.134</v>
      </c>
      <c r="J20" s="199">
        <f t="shared" si="0"/>
        <v>4.7379090645815234</v>
      </c>
      <c r="K20" s="201">
        <f t="shared" si="1"/>
        <v>0</v>
      </c>
      <c r="L20" s="200">
        <v>10</v>
      </c>
      <c r="M20" s="199">
        <v>5</v>
      </c>
      <c r="N20" s="199">
        <v>44.63</v>
      </c>
      <c r="O20" s="199">
        <f t="shared" si="2"/>
        <v>16.542999999999999</v>
      </c>
      <c r="P20" s="199">
        <f t="shared" si="3"/>
        <v>4.4768093210844722</v>
      </c>
      <c r="Q20" s="201">
        <f t="shared" si="8"/>
        <v>0</v>
      </c>
      <c r="R20" s="199">
        <f t="shared" si="4"/>
        <v>27.677</v>
      </c>
      <c r="S20" s="199">
        <f t="shared" si="5"/>
        <v>79.16</v>
      </c>
      <c r="T20" s="209">
        <f t="shared" si="9"/>
        <v>0</v>
      </c>
    </row>
    <row r="21" spans="1:20">
      <c r="A21">
        <f t="shared" si="6"/>
        <v>13</v>
      </c>
      <c r="B21" s="207">
        <v>636</v>
      </c>
      <c r="C21" s="321" t="s">
        <v>278</v>
      </c>
      <c r="D21" s="321" t="s">
        <v>419</v>
      </c>
      <c r="E21" s="321" t="s">
        <v>272</v>
      </c>
      <c r="F21" s="200">
        <v>10</v>
      </c>
      <c r="G21" s="199">
        <v>5</v>
      </c>
      <c r="H21" s="199">
        <v>40.53</v>
      </c>
      <c r="I21" s="199">
        <f t="shared" si="7"/>
        <v>22.134</v>
      </c>
      <c r="J21" s="199">
        <f t="shared" si="0"/>
        <v>4.0365161608684925</v>
      </c>
      <c r="K21" s="201">
        <f t="shared" si="1"/>
        <v>0</v>
      </c>
      <c r="L21" s="200">
        <v>5</v>
      </c>
      <c r="M21" s="199">
        <v>0</v>
      </c>
      <c r="N21" s="199">
        <v>42.06</v>
      </c>
      <c r="O21" s="199">
        <f t="shared" si="2"/>
        <v>5</v>
      </c>
      <c r="P21" s="199">
        <f t="shared" si="3"/>
        <v>4.7503566333808847</v>
      </c>
      <c r="Q21" s="201">
        <f t="shared" si="8"/>
        <v>0</v>
      </c>
      <c r="R21" s="199">
        <f t="shared" si="4"/>
        <v>27.134</v>
      </c>
      <c r="S21" s="199">
        <f t="shared" si="5"/>
        <v>82.59</v>
      </c>
      <c r="T21" s="209">
        <f t="shared" si="9"/>
        <v>0</v>
      </c>
    </row>
    <row r="22" spans="1:20">
      <c r="A22">
        <f t="shared" si="6"/>
        <v>14</v>
      </c>
      <c r="B22" s="207">
        <v>597</v>
      </c>
      <c r="C22" s="321" t="s">
        <v>283</v>
      </c>
      <c r="D22" s="321" t="s">
        <v>421</v>
      </c>
      <c r="E22" s="321" t="s">
        <v>272</v>
      </c>
      <c r="F22" s="200">
        <v>50</v>
      </c>
      <c r="G22" s="199"/>
      <c r="H22" s="199"/>
      <c r="I22" s="199">
        <f t="shared" si="7"/>
        <v>50</v>
      </c>
      <c r="J22" s="199" t="e">
        <f t="shared" si="0"/>
        <v>#DIV/0!</v>
      </c>
      <c r="K22" s="201">
        <f t="shared" si="1"/>
        <v>0</v>
      </c>
      <c r="L22" s="200">
        <v>5</v>
      </c>
      <c r="M22" s="199">
        <v>10</v>
      </c>
      <c r="N22" s="199">
        <v>52.27</v>
      </c>
      <c r="O22" s="199">
        <f t="shared" si="2"/>
        <v>24.183</v>
      </c>
      <c r="P22" s="199">
        <f t="shared" si="3"/>
        <v>3.8224603022766406</v>
      </c>
      <c r="Q22" s="201">
        <f t="shared" si="8"/>
        <v>0</v>
      </c>
      <c r="R22" s="199">
        <f t="shared" si="4"/>
        <v>74.182999999999993</v>
      </c>
      <c r="S22" s="199">
        <f t="shared" si="5"/>
        <v>52.27</v>
      </c>
      <c r="T22" s="209">
        <f t="shared" si="9"/>
        <v>0</v>
      </c>
    </row>
    <row r="23" spans="1:20">
      <c r="A23">
        <f t="shared" si="6"/>
        <v>15</v>
      </c>
      <c r="B23" s="207">
        <v>574</v>
      </c>
      <c r="C23" s="321" t="s">
        <v>363</v>
      </c>
      <c r="D23" s="321" t="s">
        <v>69</v>
      </c>
      <c r="E23" s="321" t="s">
        <v>272</v>
      </c>
      <c r="F23" s="200">
        <v>0</v>
      </c>
      <c r="G23" s="199">
        <v>0</v>
      </c>
      <c r="H23" s="199">
        <v>30.36</v>
      </c>
      <c r="I23" s="199">
        <f t="shared" si="7"/>
        <v>0</v>
      </c>
      <c r="J23" s="199">
        <f t="shared" si="0"/>
        <v>5.3886693017127802</v>
      </c>
      <c r="K23" s="201">
        <f t="shared" si="1"/>
        <v>6</v>
      </c>
      <c r="L23" s="200">
        <v>50</v>
      </c>
      <c r="M23" s="199"/>
      <c r="N23" s="199"/>
      <c r="O23" s="199">
        <f t="shared" si="2"/>
        <v>50</v>
      </c>
      <c r="P23" s="199" t="e">
        <f t="shared" si="3"/>
        <v>#DIV/0!</v>
      </c>
      <c r="Q23" s="201">
        <f t="shared" si="8"/>
        <v>0</v>
      </c>
      <c r="R23" s="199">
        <f t="shared" si="4"/>
        <v>50</v>
      </c>
      <c r="S23" s="199">
        <f t="shared" si="5"/>
        <v>30.36</v>
      </c>
      <c r="T23" s="209">
        <f t="shared" si="9"/>
        <v>6</v>
      </c>
    </row>
    <row r="24" spans="1:20">
      <c r="A24">
        <f t="shared" si="6"/>
        <v>16</v>
      </c>
      <c r="B24" s="207">
        <v>534</v>
      </c>
      <c r="C24" s="321" t="s">
        <v>309</v>
      </c>
      <c r="D24" s="321" t="s">
        <v>68</v>
      </c>
      <c r="E24" s="321" t="s">
        <v>272</v>
      </c>
      <c r="F24" s="200">
        <v>50</v>
      </c>
      <c r="G24" s="199"/>
      <c r="H24" s="199"/>
      <c r="I24" s="199">
        <f t="shared" si="7"/>
        <v>50</v>
      </c>
      <c r="J24" s="199" t="e">
        <f t="shared" si="0"/>
        <v>#DIV/0!</v>
      </c>
      <c r="K24" s="201">
        <f t="shared" si="1"/>
        <v>0</v>
      </c>
      <c r="L24" s="200">
        <v>50</v>
      </c>
      <c r="M24" s="199"/>
      <c r="N24" s="199"/>
      <c r="O24" s="199">
        <f t="shared" si="2"/>
        <v>50</v>
      </c>
      <c r="P24" s="199" t="e">
        <f t="shared" si="3"/>
        <v>#DIV/0!</v>
      </c>
      <c r="Q24" s="201">
        <f t="shared" si="8"/>
        <v>0</v>
      </c>
      <c r="R24" s="199">
        <f t="shared" si="4"/>
        <v>100</v>
      </c>
      <c r="S24" s="199">
        <f t="shared" si="5"/>
        <v>0</v>
      </c>
      <c r="T24" s="209">
        <f t="shared" si="9"/>
        <v>0</v>
      </c>
    </row>
    <row r="25" spans="1:20">
      <c r="A25">
        <f t="shared" si="6"/>
        <v>17</v>
      </c>
      <c r="B25" s="207">
        <v>594</v>
      </c>
      <c r="C25" s="321" t="s">
        <v>526</v>
      </c>
      <c r="D25" s="321" t="s">
        <v>291</v>
      </c>
      <c r="E25" s="321" t="s">
        <v>272</v>
      </c>
      <c r="F25" s="200">
        <v>100</v>
      </c>
      <c r="G25" s="199"/>
      <c r="H25" s="199"/>
      <c r="I25" s="199">
        <f t="shared" si="7"/>
        <v>100</v>
      </c>
      <c r="J25" s="199" t="e">
        <f t="shared" si="0"/>
        <v>#DIV/0!</v>
      </c>
      <c r="K25" s="201">
        <f t="shared" si="1"/>
        <v>0</v>
      </c>
      <c r="L25" s="200">
        <v>100</v>
      </c>
      <c r="M25" s="199"/>
      <c r="N25" s="199"/>
      <c r="O25" s="199">
        <f t="shared" si="2"/>
        <v>100</v>
      </c>
      <c r="P25" s="199" t="e">
        <f t="shared" si="3"/>
        <v>#DIV/0!</v>
      </c>
      <c r="Q25" s="201">
        <f t="shared" si="8"/>
        <v>0</v>
      </c>
      <c r="R25" s="199">
        <f t="shared" si="4"/>
        <v>200</v>
      </c>
      <c r="S25" s="199">
        <f t="shared" si="5"/>
        <v>0</v>
      </c>
      <c r="T25" s="209">
        <f t="shared" si="9"/>
        <v>0</v>
      </c>
    </row>
    <row r="26" spans="1:20">
      <c r="A26">
        <f>A25+1</f>
        <v>18</v>
      </c>
      <c r="B26" s="207">
        <v>512</v>
      </c>
      <c r="C26" s="321" t="s">
        <v>290</v>
      </c>
      <c r="D26" s="321" t="s">
        <v>291</v>
      </c>
      <c r="E26" s="321" t="s">
        <v>272</v>
      </c>
      <c r="F26" s="200">
        <v>100</v>
      </c>
      <c r="G26" s="199"/>
      <c r="H26" s="199"/>
      <c r="I26" s="199">
        <f t="shared" si="7"/>
        <v>100</v>
      </c>
      <c r="J26" s="199" t="e">
        <f t="shared" si="0"/>
        <v>#DIV/0!</v>
      </c>
      <c r="K26" s="201">
        <f t="shared" si="1"/>
        <v>0</v>
      </c>
      <c r="L26" s="200">
        <v>100</v>
      </c>
      <c r="M26" s="199"/>
      <c r="N26" s="199"/>
      <c r="O26" s="199">
        <f t="shared" si="2"/>
        <v>100</v>
      </c>
      <c r="P26" s="199" t="e">
        <f t="shared" si="3"/>
        <v>#DIV/0!</v>
      </c>
      <c r="Q26" s="201">
        <f t="shared" si="8"/>
        <v>0</v>
      </c>
      <c r="R26" s="199">
        <f t="shared" si="4"/>
        <v>200</v>
      </c>
      <c r="S26" s="199">
        <f t="shared" si="5"/>
        <v>0</v>
      </c>
      <c r="T26" s="209">
        <f t="shared" si="9"/>
        <v>0</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165.1</v>
      </c>
      <c r="G41" s="182">
        <f>F41/I41</f>
        <v>47.171428571428571</v>
      </c>
      <c r="H41" s="199">
        <f>G41*1.5</f>
        <v>70.757142857142853</v>
      </c>
      <c r="I41" s="182">
        <v>3.5</v>
      </c>
      <c r="J41" s="182">
        <f>H45</f>
        <v>32.549999999999997</v>
      </c>
      <c r="K41" s="183"/>
      <c r="L41" s="185">
        <v>178</v>
      </c>
      <c r="M41" s="182">
        <f>L41/O41</f>
        <v>50.857142857142854</v>
      </c>
      <c r="N41" s="199">
        <f>M41*1.5</f>
        <v>76.285714285714278</v>
      </c>
      <c r="O41" s="182">
        <v>3.5</v>
      </c>
      <c r="P41" s="182">
        <f>N50</f>
        <v>37.1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732</v>
      </c>
      <c r="C44" s="208" t="s">
        <v>338</v>
      </c>
      <c r="D44" s="208" t="s">
        <v>339</v>
      </c>
      <c r="E44" s="208" t="s">
        <v>269</v>
      </c>
      <c r="F44" s="200">
        <v>0</v>
      </c>
      <c r="G44" s="199">
        <v>0</v>
      </c>
      <c r="H44" s="199">
        <v>44.43</v>
      </c>
      <c r="I44" s="199">
        <f>IF(H44&lt;=$H$41,IF(H44&lt;$G$41,F44+G44,F44+G44+(H44-$G$41)),50)</f>
        <v>0</v>
      </c>
      <c r="J44" s="199">
        <f>$F$41/H44</f>
        <v>3.7159576862480304</v>
      </c>
      <c r="K44" s="201">
        <f>IF(I44=0,IF(H44=$J$41,6,4),0)</f>
        <v>4</v>
      </c>
      <c r="L44" s="200">
        <v>0</v>
      </c>
      <c r="M44" s="199">
        <v>0</v>
      </c>
      <c r="N44" s="199">
        <v>54.82</v>
      </c>
      <c r="O44" s="199">
        <f>IF(N44&lt;=$N$41,IF(N44&lt;$M$41,L44+M44,L44+M44+(N44-$M$41)),50)</f>
        <v>3.9628571428571462</v>
      </c>
      <c r="P44" s="199">
        <f>$L$41/N44</f>
        <v>3.2469901495804452</v>
      </c>
      <c r="Q44" s="201">
        <f>IF(O44=0,IF(N44=$P$41,6,4),0)</f>
        <v>0</v>
      </c>
      <c r="R44" s="199">
        <f>O44+I44</f>
        <v>3.9628571428571462</v>
      </c>
      <c r="S44" s="199">
        <f>N44+H44</f>
        <v>99.25</v>
      </c>
      <c r="T44" s="209">
        <f>IF((O44+I44)=0,4+K44+Q44,K44+Q44)+4</f>
        <v>8</v>
      </c>
    </row>
    <row r="45" spans="1:20">
      <c r="A45">
        <f>A44+1</f>
        <v>2</v>
      </c>
      <c r="B45" s="207">
        <v>534</v>
      </c>
      <c r="C45" s="208" t="s">
        <v>309</v>
      </c>
      <c r="D45" s="208" t="s">
        <v>68</v>
      </c>
      <c r="E45" s="208" t="s">
        <v>272</v>
      </c>
      <c r="F45" s="200">
        <v>0</v>
      </c>
      <c r="G45" s="199">
        <v>0</v>
      </c>
      <c r="H45" s="199">
        <v>32.549999999999997</v>
      </c>
      <c r="I45" s="199">
        <f t="shared" ref="I45:I73" si="10">IF(H45&lt;=$H$41,IF(H45&lt;$G$41,F45+G45,F45+G45+(H45-$G$41)),50)</f>
        <v>0</v>
      </c>
      <c r="J45" s="199">
        <f t="shared" ref="J45:J73" si="11">$F$41/H45</f>
        <v>5.0721966205837177</v>
      </c>
      <c r="K45" s="201">
        <f t="shared" ref="K45:K73" si="12">IF(I45=0,IF(H45=$J$41,6,4),0)</f>
        <v>6</v>
      </c>
      <c r="L45" s="200">
        <v>5</v>
      </c>
      <c r="M45" s="199">
        <v>0</v>
      </c>
      <c r="N45" s="199">
        <v>39.31</v>
      </c>
      <c r="O45" s="199">
        <f>IF(N45&lt;=$N$41,IF(N45&lt;$M$41,L45+M45,L45+M45+(N45-$M$41)),50)</f>
        <v>5</v>
      </c>
      <c r="P45" s="199">
        <f t="shared" ref="P45:P73" si="13">$L$41/N45</f>
        <v>4.5281098957008394</v>
      </c>
      <c r="Q45" s="201">
        <f t="shared" ref="Q45:Q73" si="14">IF(O45=0,IF(N45=$P$41,6,4),0)</f>
        <v>0</v>
      </c>
      <c r="R45" s="199">
        <f t="shared" ref="R45:R73" si="15">O45+I45</f>
        <v>5</v>
      </c>
      <c r="S45" s="199">
        <f t="shared" ref="S45:S73" si="16">N45+H45</f>
        <v>71.86</v>
      </c>
      <c r="T45" s="209">
        <f>IF((O45+I45)=0,4+K45+Q45,K45+Q45)+2</f>
        <v>8</v>
      </c>
    </row>
    <row r="46" spans="1:20">
      <c r="A46">
        <f t="shared" ref="A46:A60" si="17">A45+1</f>
        <v>3</v>
      </c>
      <c r="B46" s="207">
        <v>698</v>
      </c>
      <c r="C46" s="208" t="s">
        <v>320</v>
      </c>
      <c r="D46" s="208" t="s">
        <v>68</v>
      </c>
      <c r="E46" s="208" t="s">
        <v>272</v>
      </c>
      <c r="F46" s="200">
        <v>0</v>
      </c>
      <c r="G46" s="199">
        <v>0</v>
      </c>
      <c r="H46" s="199">
        <v>35.99</v>
      </c>
      <c r="I46" s="199">
        <f t="shared" si="10"/>
        <v>0</v>
      </c>
      <c r="J46" s="199">
        <f t="shared" si="11"/>
        <v>4.5873853848291191</v>
      </c>
      <c r="K46" s="201">
        <f>IF(I46=0,IF(H46=$J$41,6,4),0)</f>
        <v>4</v>
      </c>
      <c r="L46" s="200">
        <v>5</v>
      </c>
      <c r="M46" s="199">
        <v>0</v>
      </c>
      <c r="N46" s="199">
        <v>41.41</v>
      </c>
      <c r="O46" s="199">
        <f t="shared" ref="O46:O73" si="18">IF(N46&lt;=$N$41,IF(N46&lt;$M$41,L46+M46,L46+M46+(N46-$M$41)),50)</f>
        <v>5</v>
      </c>
      <c r="P46" s="199">
        <f>$L$41/N46</f>
        <v>4.2984786283506402</v>
      </c>
      <c r="Q46" s="201">
        <f t="shared" si="14"/>
        <v>0</v>
      </c>
      <c r="R46" s="199">
        <f t="shared" si="15"/>
        <v>5</v>
      </c>
      <c r="S46" s="199">
        <f t="shared" si="16"/>
        <v>77.400000000000006</v>
      </c>
      <c r="T46" s="209">
        <f>IF((O46+I46)=0,4+K46+Q46,K46+Q46)+1</f>
        <v>5</v>
      </c>
    </row>
    <row r="47" spans="1:20">
      <c r="A47">
        <f t="shared" si="17"/>
        <v>4</v>
      </c>
      <c r="B47" s="207">
        <v>470</v>
      </c>
      <c r="C47" s="321" t="s">
        <v>304</v>
      </c>
      <c r="D47" s="321" t="s">
        <v>428</v>
      </c>
      <c r="E47" s="321" t="s">
        <v>272</v>
      </c>
      <c r="F47" s="200">
        <v>0</v>
      </c>
      <c r="G47" s="199">
        <v>0</v>
      </c>
      <c r="H47" s="199">
        <v>32.72</v>
      </c>
      <c r="I47" s="199">
        <f t="shared" si="10"/>
        <v>0</v>
      </c>
      <c r="J47" s="199">
        <f>$F$41/H47</f>
        <v>5.0458435207823964</v>
      </c>
      <c r="K47" s="201">
        <f t="shared" si="12"/>
        <v>4</v>
      </c>
      <c r="L47" s="200">
        <v>10</v>
      </c>
      <c r="M47" s="199">
        <v>0</v>
      </c>
      <c r="N47" s="199">
        <v>36.729999999999997</v>
      </c>
      <c r="O47" s="199">
        <f t="shared" si="18"/>
        <v>10</v>
      </c>
      <c r="P47" s="199">
        <f>$L$41/N47</f>
        <v>4.8461747890008171</v>
      </c>
      <c r="Q47" s="201">
        <f>IF(O47=0,IF(N47=$P$41,6,4),0)</f>
        <v>0</v>
      </c>
      <c r="R47" s="199">
        <f t="shared" si="15"/>
        <v>10</v>
      </c>
      <c r="S47" s="199">
        <f t="shared" si="16"/>
        <v>69.449999999999989</v>
      </c>
      <c r="T47" s="209">
        <f>IF((O47+I47)=0,4+K47+Q47,K47+Q47)</f>
        <v>4</v>
      </c>
    </row>
    <row r="48" spans="1:20">
      <c r="A48">
        <f t="shared" si="17"/>
        <v>5</v>
      </c>
      <c r="B48" s="207">
        <v>767</v>
      </c>
      <c r="C48" s="321" t="s">
        <v>454</v>
      </c>
      <c r="D48" s="321" t="s">
        <v>52</v>
      </c>
      <c r="E48" s="321" t="s">
        <v>272</v>
      </c>
      <c r="F48" s="200">
        <v>5</v>
      </c>
      <c r="G48" s="199">
        <v>0</v>
      </c>
      <c r="H48" s="199">
        <v>32.619999999999997</v>
      </c>
      <c r="I48" s="199">
        <f t="shared" si="10"/>
        <v>5</v>
      </c>
      <c r="J48" s="199">
        <f t="shared" si="11"/>
        <v>5.0613120784794603</v>
      </c>
      <c r="K48" s="201">
        <f t="shared" si="12"/>
        <v>0</v>
      </c>
      <c r="L48" s="200">
        <v>5</v>
      </c>
      <c r="M48" s="199">
        <v>0</v>
      </c>
      <c r="N48" s="199">
        <v>37.92</v>
      </c>
      <c r="O48" s="199">
        <f t="shared" si="18"/>
        <v>5</v>
      </c>
      <c r="P48" s="199">
        <f t="shared" si="13"/>
        <v>4.6940928270042193</v>
      </c>
      <c r="Q48" s="201">
        <f t="shared" si="14"/>
        <v>0</v>
      </c>
      <c r="R48" s="199">
        <f t="shared" si="15"/>
        <v>10</v>
      </c>
      <c r="S48" s="199">
        <f t="shared" si="16"/>
        <v>70.539999999999992</v>
      </c>
      <c r="T48" s="209">
        <f t="shared" ref="T48:T73" si="19">IF((O48+I48)=0,4+K48+Q48,K48+Q48)</f>
        <v>0</v>
      </c>
    </row>
    <row r="49" spans="1:20">
      <c r="A49">
        <f t="shared" si="17"/>
        <v>6</v>
      </c>
      <c r="B49" s="207">
        <v>672</v>
      </c>
      <c r="C49" s="321" t="s">
        <v>371</v>
      </c>
      <c r="D49" s="321" t="s">
        <v>427</v>
      </c>
      <c r="E49" s="332">
        <v>55</v>
      </c>
      <c r="F49" s="200">
        <v>0</v>
      </c>
      <c r="G49" s="199">
        <v>0</v>
      </c>
      <c r="H49" s="199">
        <v>36.880000000000003</v>
      </c>
      <c r="I49" s="199">
        <f t="shared" si="10"/>
        <v>0</v>
      </c>
      <c r="J49" s="199">
        <f t="shared" si="11"/>
        <v>4.4766811279826459</v>
      </c>
      <c r="K49" s="201">
        <f t="shared" si="12"/>
        <v>4</v>
      </c>
      <c r="L49" s="200">
        <v>10</v>
      </c>
      <c r="M49" s="199">
        <v>0</v>
      </c>
      <c r="N49" s="199">
        <v>43.71</v>
      </c>
      <c r="O49" s="199">
        <f t="shared" si="18"/>
        <v>10</v>
      </c>
      <c r="P49" s="199">
        <f t="shared" si="13"/>
        <v>4.0722946694120337</v>
      </c>
      <c r="Q49" s="201">
        <f t="shared" si="14"/>
        <v>0</v>
      </c>
      <c r="R49" s="199">
        <f t="shared" si="15"/>
        <v>10</v>
      </c>
      <c r="S49" s="199">
        <f t="shared" si="16"/>
        <v>80.59</v>
      </c>
      <c r="T49" s="209">
        <f t="shared" si="19"/>
        <v>4</v>
      </c>
    </row>
    <row r="50" spans="1:20">
      <c r="A50">
        <f t="shared" si="17"/>
        <v>7</v>
      </c>
      <c r="B50" s="207">
        <v>635</v>
      </c>
      <c r="C50" s="321" t="s">
        <v>527</v>
      </c>
      <c r="D50" s="321" t="s">
        <v>528</v>
      </c>
      <c r="E50" s="321" t="s">
        <v>272</v>
      </c>
      <c r="F50" s="200">
        <v>15</v>
      </c>
      <c r="G50" s="199">
        <v>0</v>
      </c>
      <c r="H50" s="199">
        <v>32.630000000000003</v>
      </c>
      <c r="I50" s="199">
        <f t="shared" si="10"/>
        <v>15</v>
      </c>
      <c r="J50" s="199">
        <f t="shared" si="11"/>
        <v>5.0597609561752979</v>
      </c>
      <c r="K50" s="201">
        <f t="shared" si="12"/>
        <v>0</v>
      </c>
      <c r="L50" s="200">
        <v>0</v>
      </c>
      <c r="M50" s="199">
        <v>0</v>
      </c>
      <c r="N50" s="199">
        <v>37.1</v>
      </c>
      <c r="O50" s="199">
        <f t="shared" si="18"/>
        <v>0</v>
      </c>
      <c r="P50" s="199">
        <f t="shared" si="13"/>
        <v>4.7978436657681938</v>
      </c>
      <c r="Q50" s="201">
        <f t="shared" si="14"/>
        <v>6</v>
      </c>
      <c r="R50" s="199">
        <f t="shared" si="15"/>
        <v>15</v>
      </c>
      <c r="S50" s="199">
        <f t="shared" si="16"/>
        <v>69.73</v>
      </c>
      <c r="T50" s="209">
        <f t="shared" si="19"/>
        <v>6</v>
      </c>
    </row>
    <row r="51" spans="1:20">
      <c r="A51">
        <f t="shared" si="17"/>
        <v>8</v>
      </c>
      <c r="B51" s="207">
        <v>719</v>
      </c>
      <c r="C51" s="321" t="s">
        <v>314</v>
      </c>
      <c r="D51" s="321" t="s">
        <v>112</v>
      </c>
      <c r="E51" s="321" t="s">
        <v>272</v>
      </c>
      <c r="F51" s="200">
        <v>10</v>
      </c>
      <c r="G51" s="199">
        <v>5</v>
      </c>
      <c r="H51" s="199">
        <v>30.95</v>
      </c>
      <c r="I51" s="199">
        <f t="shared" si="10"/>
        <v>15</v>
      </c>
      <c r="J51" s="199">
        <f t="shared" si="11"/>
        <v>5.3344103392568663</v>
      </c>
      <c r="K51" s="201">
        <f t="shared" si="12"/>
        <v>0</v>
      </c>
      <c r="L51" s="200">
        <v>0</v>
      </c>
      <c r="M51" s="199">
        <v>0</v>
      </c>
      <c r="N51" s="199">
        <v>37.119999999999997</v>
      </c>
      <c r="O51" s="199">
        <f t="shared" si="18"/>
        <v>0</v>
      </c>
      <c r="P51" s="199">
        <f t="shared" si="13"/>
        <v>4.7952586206896557</v>
      </c>
      <c r="Q51" s="201">
        <f t="shared" si="14"/>
        <v>4</v>
      </c>
      <c r="R51" s="199">
        <f t="shared" si="15"/>
        <v>15</v>
      </c>
      <c r="S51" s="199">
        <f t="shared" si="16"/>
        <v>68.069999999999993</v>
      </c>
      <c r="T51" s="209">
        <f t="shared" si="19"/>
        <v>4</v>
      </c>
    </row>
    <row r="52" spans="1:20">
      <c r="A52">
        <f t="shared" si="17"/>
        <v>9</v>
      </c>
      <c r="B52" s="207">
        <v>625</v>
      </c>
      <c r="C52" s="321" t="s">
        <v>424</v>
      </c>
      <c r="D52" s="321" t="s">
        <v>425</v>
      </c>
      <c r="E52" s="321" t="s">
        <v>272</v>
      </c>
      <c r="F52" s="200">
        <v>5</v>
      </c>
      <c r="G52" s="199">
        <v>5</v>
      </c>
      <c r="H52" s="199">
        <v>35.94</v>
      </c>
      <c r="I52" s="199">
        <f t="shared" si="10"/>
        <v>10</v>
      </c>
      <c r="J52" s="199">
        <f t="shared" si="11"/>
        <v>4.5937673900946026</v>
      </c>
      <c r="K52" s="201">
        <f t="shared" si="12"/>
        <v>0</v>
      </c>
      <c r="L52" s="200">
        <v>10</v>
      </c>
      <c r="M52" s="199">
        <v>0</v>
      </c>
      <c r="N52" s="199">
        <v>36.450000000000003</v>
      </c>
      <c r="O52" s="199">
        <f t="shared" si="18"/>
        <v>10</v>
      </c>
      <c r="P52" s="199">
        <f t="shared" si="13"/>
        <v>4.8834019204389572</v>
      </c>
      <c r="Q52" s="201">
        <f t="shared" si="14"/>
        <v>0</v>
      </c>
      <c r="R52" s="199">
        <f t="shared" si="15"/>
        <v>20</v>
      </c>
      <c r="S52" s="199">
        <f t="shared" si="16"/>
        <v>72.39</v>
      </c>
      <c r="T52" s="209">
        <f t="shared" si="19"/>
        <v>0</v>
      </c>
    </row>
    <row r="53" spans="1:20">
      <c r="A53">
        <f t="shared" si="17"/>
        <v>10</v>
      </c>
      <c r="B53" s="207">
        <v>536</v>
      </c>
      <c r="C53" s="321" t="s">
        <v>296</v>
      </c>
      <c r="D53" s="321" t="s">
        <v>421</v>
      </c>
      <c r="E53" s="321" t="s">
        <v>269</v>
      </c>
      <c r="F53" s="200">
        <v>5</v>
      </c>
      <c r="G53" s="199">
        <v>0</v>
      </c>
      <c r="H53" s="199">
        <v>33.97</v>
      </c>
      <c r="I53" s="199">
        <f t="shared" si="10"/>
        <v>5</v>
      </c>
      <c r="J53" s="199">
        <f t="shared" si="11"/>
        <v>4.8601707388872537</v>
      </c>
      <c r="K53" s="201">
        <f t="shared" si="12"/>
        <v>0</v>
      </c>
      <c r="L53" s="200">
        <v>5</v>
      </c>
      <c r="M53" s="199">
        <v>10</v>
      </c>
      <c r="N53" s="199">
        <v>42.25</v>
      </c>
      <c r="O53" s="199">
        <f t="shared" si="18"/>
        <v>15</v>
      </c>
      <c r="P53" s="199">
        <f t="shared" si="13"/>
        <v>4.2130177514792901</v>
      </c>
      <c r="Q53" s="201">
        <f t="shared" si="14"/>
        <v>0</v>
      </c>
      <c r="R53" s="199">
        <f t="shared" si="15"/>
        <v>20</v>
      </c>
      <c r="S53" s="199">
        <f t="shared" si="16"/>
        <v>76.22</v>
      </c>
      <c r="T53" s="209">
        <f t="shared" si="19"/>
        <v>0</v>
      </c>
    </row>
    <row r="54" spans="1:20">
      <c r="A54">
        <f t="shared" si="17"/>
        <v>11</v>
      </c>
      <c r="B54" s="207">
        <v>469</v>
      </c>
      <c r="C54" s="321" t="s">
        <v>429</v>
      </c>
      <c r="D54" s="321" t="s">
        <v>271</v>
      </c>
      <c r="E54" s="321" t="s">
        <v>272</v>
      </c>
      <c r="F54" s="200">
        <v>0</v>
      </c>
      <c r="G54" s="199">
        <v>0</v>
      </c>
      <c r="H54" s="199">
        <v>32.82</v>
      </c>
      <c r="I54" s="199">
        <f t="shared" si="10"/>
        <v>0</v>
      </c>
      <c r="J54" s="199">
        <f t="shared" si="11"/>
        <v>5.0304692260816575</v>
      </c>
      <c r="K54" s="201">
        <f t="shared" si="12"/>
        <v>4</v>
      </c>
      <c r="L54" s="200">
        <v>15</v>
      </c>
      <c r="M54" s="199">
        <v>10</v>
      </c>
      <c r="N54" s="199">
        <v>45.22</v>
      </c>
      <c r="O54" s="199">
        <f t="shared" si="18"/>
        <v>25</v>
      </c>
      <c r="P54" s="199">
        <f t="shared" si="13"/>
        <v>3.9363113666519238</v>
      </c>
      <c r="Q54" s="201">
        <f t="shared" si="14"/>
        <v>0</v>
      </c>
      <c r="R54" s="199">
        <f t="shared" si="15"/>
        <v>25</v>
      </c>
      <c r="S54" s="199">
        <f t="shared" si="16"/>
        <v>78.039999999999992</v>
      </c>
      <c r="T54" s="209">
        <f t="shared" si="19"/>
        <v>4</v>
      </c>
    </row>
    <row r="55" spans="1:20">
      <c r="A55">
        <f t="shared" si="17"/>
        <v>12</v>
      </c>
      <c r="B55" s="207">
        <v>739</v>
      </c>
      <c r="C55" s="321" t="s">
        <v>295</v>
      </c>
      <c r="D55" s="321" t="s">
        <v>69</v>
      </c>
      <c r="E55" s="321" t="s">
        <v>272</v>
      </c>
      <c r="F55" s="200">
        <v>5</v>
      </c>
      <c r="G55" s="199">
        <v>0</v>
      </c>
      <c r="H55" s="199">
        <v>32.65</v>
      </c>
      <c r="I55" s="199">
        <f t="shared" si="10"/>
        <v>5</v>
      </c>
      <c r="J55" s="199">
        <f t="shared" si="11"/>
        <v>5.0566615620214392</v>
      </c>
      <c r="K55" s="201">
        <f t="shared" si="12"/>
        <v>0</v>
      </c>
      <c r="L55" s="200">
        <v>50</v>
      </c>
      <c r="M55" s="199"/>
      <c r="N55" s="199"/>
      <c r="O55" s="199">
        <f t="shared" si="18"/>
        <v>50</v>
      </c>
      <c r="P55" s="199" t="e">
        <f t="shared" si="13"/>
        <v>#DIV/0!</v>
      </c>
      <c r="Q55" s="201">
        <f t="shared" si="14"/>
        <v>0</v>
      </c>
      <c r="R55" s="199">
        <f t="shared" si="15"/>
        <v>55</v>
      </c>
      <c r="S55" s="199">
        <f t="shared" si="16"/>
        <v>32.65</v>
      </c>
      <c r="T55" s="209">
        <f t="shared" si="19"/>
        <v>0</v>
      </c>
    </row>
    <row r="56" spans="1:20">
      <c r="A56">
        <f t="shared" si="17"/>
        <v>13</v>
      </c>
      <c r="B56" s="207">
        <v>673</v>
      </c>
      <c r="C56" s="321" t="s">
        <v>529</v>
      </c>
      <c r="D56" s="321" t="s">
        <v>451</v>
      </c>
      <c r="E56" s="321" t="s">
        <v>275</v>
      </c>
      <c r="F56" s="200">
        <v>5</v>
      </c>
      <c r="G56" s="199">
        <v>0</v>
      </c>
      <c r="H56" s="199">
        <v>41.34</v>
      </c>
      <c r="I56" s="199">
        <f t="shared" si="10"/>
        <v>5</v>
      </c>
      <c r="J56" s="199">
        <f t="shared" si="11"/>
        <v>3.9937106918238987</v>
      </c>
      <c r="K56" s="201">
        <f t="shared" si="12"/>
        <v>0</v>
      </c>
      <c r="L56" s="200">
        <v>50</v>
      </c>
      <c r="M56" s="199"/>
      <c r="N56" s="199"/>
      <c r="O56" s="199">
        <f t="shared" si="18"/>
        <v>50</v>
      </c>
      <c r="P56" s="199" t="e">
        <f t="shared" si="13"/>
        <v>#DIV/0!</v>
      </c>
      <c r="Q56" s="201">
        <f t="shared" si="14"/>
        <v>0</v>
      </c>
      <c r="R56" s="199">
        <f t="shared" si="15"/>
        <v>55</v>
      </c>
      <c r="S56" s="199">
        <f t="shared" si="16"/>
        <v>41.34</v>
      </c>
      <c r="T56" s="209">
        <f t="shared" si="19"/>
        <v>0</v>
      </c>
    </row>
    <row r="57" spans="1:20">
      <c r="A57">
        <f t="shared" si="17"/>
        <v>14</v>
      </c>
      <c r="B57" s="207">
        <v>680</v>
      </c>
      <c r="C57" s="321" t="s">
        <v>311</v>
      </c>
      <c r="D57" s="321" t="s">
        <v>312</v>
      </c>
      <c r="E57" s="321" t="s">
        <v>272</v>
      </c>
      <c r="F57" s="200">
        <v>5</v>
      </c>
      <c r="G57" s="199">
        <v>5</v>
      </c>
      <c r="H57" s="199">
        <v>36.97</v>
      </c>
      <c r="I57" s="199">
        <f>IF(H57&lt;=$H$41,IF(H57&lt;$G$41,F57+G57,F57+G57+(H57-$G$41)),50)</f>
        <v>10</v>
      </c>
      <c r="J57" s="199">
        <f t="shared" si="11"/>
        <v>4.4657830673519072</v>
      </c>
      <c r="K57" s="201">
        <f t="shared" si="12"/>
        <v>0</v>
      </c>
      <c r="L57" s="200">
        <v>50</v>
      </c>
      <c r="M57" s="199"/>
      <c r="N57" s="199"/>
      <c r="O57" s="199">
        <f t="shared" si="18"/>
        <v>50</v>
      </c>
      <c r="P57" s="199" t="e">
        <f t="shared" si="13"/>
        <v>#DIV/0!</v>
      </c>
      <c r="Q57" s="201">
        <f t="shared" si="14"/>
        <v>0</v>
      </c>
      <c r="R57" s="199">
        <f t="shared" si="15"/>
        <v>60</v>
      </c>
      <c r="S57" s="199">
        <f t="shared" si="16"/>
        <v>36.97</v>
      </c>
      <c r="T57" s="209">
        <f t="shared" si="19"/>
        <v>0</v>
      </c>
    </row>
    <row r="58" spans="1:20">
      <c r="A58">
        <f t="shared" si="17"/>
        <v>15</v>
      </c>
      <c r="B58" s="207">
        <v>560</v>
      </c>
      <c r="C58" s="321" t="s">
        <v>374</v>
      </c>
      <c r="D58" s="321" t="s">
        <v>53</v>
      </c>
      <c r="E58" s="321" t="s">
        <v>272</v>
      </c>
      <c r="F58" s="200">
        <v>5</v>
      </c>
      <c r="G58" s="199">
        <v>10</v>
      </c>
      <c r="H58" s="199">
        <v>37.31</v>
      </c>
      <c r="I58" s="199">
        <f t="shared" si="10"/>
        <v>15</v>
      </c>
      <c r="J58" s="199">
        <f t="shared" si="11"/>
        <v>4.4250871080139369</v>
      </c>
      <c r="K58" s="201">
        <f t="shared" si="12"/>
        <v>0</v>
      </c>
      <c r="L58" s="200">
        <v>50</v>
      </c>
      <c r="M58" s="199"/>
      <c r="N58" s="199"/>
      <c r="O58" s="199">
        <f t="shared" si="18"/>
        <v>50</v>
      </c>
      <c r="P58" s="199" t="e">
        <f t="shared" si="13"/>
        <v>#DIV/0!</v>
      </c>
      <c r="Q58" s="201">
        <f t="shared" si="14"/>
        <v>0</v>
      </c>
      <c r="R58" s="199">
        <f t="shared" si="15"/>
        <v>65</v>
      </c>
      <c r="S58" s="199">
        <f t="shared" si="16"/>
        <v>37.31</v>
      </c>
      <c r="T58" s="209">
        <f t="shared" si="19"/>
        <v>0</v>
      </c>
    </row>
    <row r="59" spans="1:20">
      <c r="A59">
        <f t="shared" si="17"/>
        <v>16</v>
      </c>
      <c r="B59" s="207">
        <v>620</v>
      </c>
      <c r="C59" s="321" t="s">
        <v>317</v>
      </c>
      <c r="D59" s="321" t="s">
        <v>98</v>
      </c>
      <c r="E59" s="321" t="s">
        <v>272</v>
      </c>
      <c r="F59" s="200">
        <v>50</v>
      </c>
      <c r="G59" s="199"/>
      <c r="H59" s="199"/>
      <c r="I59" s="199">
        <f t="shared" si="10"/>
        <v>50</v>
      </c>
      <c r="J59" s="199" t="e">
        <f t="shared" si="11"/>
        <v>#DIV/0!</v>
      </c>
      <c r="K59" s="201">
        <f t="shared" si="12"/>
        <v>0</v>
      </c>
      <c r="L59" s="200">
        <v>50</v>
      </c>
      <c r="M59" s="199"/>
      <c r="N59" s="199"/>
      <c r="O59" s="199">
        <f t="shared" si="18"/>
        <v>50</v>
      </c>
      <c r="P59" s="199" t="e">
        <f t="shared" si="13"/>
        <v>#DIV/0!</v>
      </c>
      <c r="Q59" s="201">
        <f t="shared" si="14"/>
        <v>0</v>
      </c>
      <c r="R59" s="199">
        <f t="shared" si="15"/>
        <v>100</v>
      </c>
      <c r="S59" s="199">
        <f t="shared" si="16"/>
        <v>0</v>
      </c>
      <c r="T59" s="209">
        <f t="shared" si="19"/>
        <v>0</v>
      </c>
    </row>
    <row r="60" spans="1:20">
      <c r="A60">
        <f t="shared" si="17"/>
        <v>17</v>
      </c>
      <c r="B60" s="207">
        <v>514</v>
      </c>
      <c r="C60" s="321" t="s">
        <v>318</v>
      </c>
      <c r="D60" s="321" t="s">
        <v>319</v>
      </c>
      <c r="E60" s="321" t="s">
        <v>272</v>
      </c>
      <c r="F60" s="200">
        <v>10</v>
      </c>
      <c r="G60" s="199">
        <v>10</v>
      </c>
      <c r="H60" s="199">
        <v>55.86</v>
      </c>
      <c r="I60" s="199">
        <f t="shared" si="10"/>
        <v>28.688571428571429</v>
      </c>
      <c r="J60" s="199">
        <f t="shared" si="11"/>
        <v>2.9556032939491583</v>
      </c>
      <c r="K60" s="201">
        <f t="shared" si="12"/>
        <v>0</v>
      </c>
      <c r="L60" s="200">
        <v>100</v>
      </c>
      <c r="M60" s="199"/>
      <c r="N60" s="199"/>
      <c r="O60" s="199">
        <f t="shared" si="18"/>
        <v>100</v>
      </c>
      <c r="P60" s="199" t="e">
        <f t="shared" si="13"/>
        <v>#DIV/0!</v>
      </c>
      <c r="Q60" s="201">
        <f t="shared" si="14"/>
        <v>0</v>
      </c>
      <c r="R60" s="199">
        <f t="shared" si="15"/>
        <v>128.68857142857144</v>
      </c>
      <c r="S60" s="199">
        <f t="shared" si="16"/>
        <v>55.86</v>
      </c>
      <c r="T60" s="209">
        <f t="shared" si="19"/>
        <v>0</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160</v>
      </c>
      <c r="G76" s="182">
        <f>F76/I76</f>
        <v>53.333333333333336</v>
      </c>
      <c r="H76" s="199">
        <f>G76*1.5</f>
        <v>80</v>
      </c>
      <c r="I76" s="182">
        <v>3</v>
      </c>
      <c r="J76" s="182"/>
      <c r="K76" s="183"/>
      <c r="L76" s="185">
        <v>173.5</v>
      </c>
      <c r="M76" s="182">
        <f>L76/O76</f>
        <v>49.571428571428569</v>
      </c>
      <c r="N76" s="199">
        <f>M76*1.5</f>
        <v>74.357142857142861</v>
      </c>
      <c r="O76" s="182">
        <v>3.5</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779</v>
      </c>
      <c r="C79" s="208" t="s">
        <v>327</v>
      </c>
      <c r="D79" s="208" t="s">
        <v>346</v>
      </c>
      <c r="E79" s="208" t="s">
        <v>275</v>
      </c>
      <c r="F79" s="219">
        <v>0</v>
      </c>
      <c r="G79" s="220">
        <v>10</v>
      </c>
      <c r="H79" s="220">
        <v>48.71</v>
      </c>
      <c r="I79" s="220">
        <f>IF(H79&lt;=$H$76,IF(H79&lt;$G$76,F79+G79,F79+G79+(H79-$G$76)),50)</f>
        <v>10</v>
      </c>
      <c r="J79" s="220">
        <f>$F$76/H79</f>
        <v>3.2847464586327244</v>
      </c>
      <c r="K79" s="195"/>
      <c r="L79" s="219">
        <v>10</v>
      </c>
      <c r="M79" s="220">
        <v>0</v>
      </c>
      <c r="N79" s="220">
        <v>60.52</v>
      </c>
      <c r="O79" s="220">
        <f>IF(N79&lt;=$N$76,IF(N79&lt;$M$76,L79+M79,L79+M79+(N79-$M$76)),50)</f>
        <v>20.948571428571434</v>
      </c>
      <c r="P79" s="220">
        <f>$L$76/N79</f>
        <v>2.8668208856576336</v>
      </c>
      <c r="Q79" s="195"/>
      <c r="R79" s="199">
        <f>O79+I79</f>
        <v>30.948571428571434</v>
      </c>
      <c r="S79" s="199">
        <f>N79+H79</f>
        <v>109.23</v>
      </c>
      <c r="T79" s="209"/>
    </row>
    <row r="80" spans="1:20">
      <c r="A80">
        <f>A79+1</f>
        <v>2</v>
      </c>
      <c r="B80" s="207">
        <v>737</v>
      </c>
      <c r="C80" s="208" t="s">
        <v>456</v>
      </c>
      <c r="D80" s="208" t="s">
        <v>457</v>
      </c>
      <c r="E80" s="208" t="s">
        <v>275</v>
      </c>
      <c r="F80" s="200">
        <v>15</v>
      </c>
      <c r="G80" s="199">
        <v>10</v>
      </c>
      <c r="H80" s="199">
        <v>37.270000000000003</v>
      </c>
      <c r="I80" s="199">
        <f t="shared" ref="I80:I108" si="21">IF(H80&lt;=$H$76,IF(H80&lt;$G$76,F80+G80,F80+G80+(H80-$G$76)),50)</f>
        <v>25</v>
      </c>
      <c r="J80" s="199">
        <f t="shared" ref="J80:J108" si="22">$F$76/H80</f>
        <v>4.292997048564529</v>
      </c>
      <c r="K80" s="201"/>
      <c r="L80" s="200">
        <v>10</v>
      </c>
      <c r="M80" s="199">
        <v>5</v>
      </c>
      <c r="N80" s="199">
        <v>46.09</v>
      </c>
      <c r="O80" s="199">
        <f t="shared" ref="O80:O108" si="23">IF(N80&lt;=$N$76,IF(N80&lt;$M$76,L80+M80,L80+M80+(N80-$M$76)),50)</f>
        <v>15</v>
      </c>
      <c r="P80" s="199">
        <f t="shared" ref="P80:P108" si="24">$L$76/N80</f>
        <v>3.7643740507702317</v>
      </c>
      <c r="Q80" s="201"/>
      <c r="R80" s="199">
        <f t="shared" ref="R80:R108" si="25">O80+I80</f>
        <v>40</v>
      </c>
      <c r="S80" s="199">
        <f t="shared" ref="S80:S108" si="26">N80+H80</f>
        <v>83.360000000000014</v>
      </c>
      <c r="T80" s="209"/>
    </row>
    <row r="81" spans="1:20">
      <c r="A81">
        <f t="shared" ref="A81:A95" si="27">A80+1</f>
        <v>3</v>
      </c>
      <c r="B81" s="207">
        <v>531</v>
      </c>
      <c r="C81" s="208" t="s">
        <v>321</v>
      </c>
      <c r="D81" s="208" t="s">
        <v>322</v>
      </c>
      <c r="E81" s="208" t="s">
        <v>272</v>
      </c>
      <c r="F81" s="200">
        <v>10</v>
      </c>
      <c r="G81" s="199">
        <v>5</v>
      </c>
      <c r="H81" s="199">
        <v>31.77</v>
      </c>
      <c r="I81" s="199">
        <f t="shared" si="21"/>
        <v>15</v>
      </c>
      <c r="J81" s="199">
        <f t="shared" si="22"/>
        <v>5.0361976707585772</v>
      </c>
      <c r="K81" s="201"/>
      <c r="L81" s="200">
        <v>35</v>
      </c>
      <c r="M81" s="199">
        <v>0</v>
      </c>
      <c r="N81" s="199">
        <v>53.19</v>
      </c>
      <c r="O81" s="199">
        <f t="shared" si="23"/>
        <v>38.618571428571428</v>
      </c>
      <c r="P81" s="199">
        <f>$L$76/N81</f>
        <v>3.2618913329573229</v>
      </c>
      <c r="Q81" s="201"/>
      <c r="R81" s="199">
        <f t="shared" si="25"/>
        <v>53.618571428571428</v>
      </c>
      <c r="S81" s="199">
        <f t="shared" si="26"/>
        <v>84.96</v>
      </c>
      <c r="T81" s="209"/>
    </row>
    <row r="82" spans="1:20">
      <c r="A82">
        <f t="shared" si="27"/>
        <v>4</v>
      </c>
      <c r="B82" s="207">
        <v>784</v>
      </c>
      <c r="C82" s="321" t="s">
        <v>336</v>
      </c>
      <c r="D82" s="321" t="s">
        <v>337</v>
      </c>
      <c r="E82" s="332">
        <v>55</v>
      </c>
      <c r="F82" s="200">
        <v>5</v>
      </c>
      <c r="G82" s="199">
        <v>0</v>
      </c>
      <c r="H82" s="199">
        <v>58.64</v>
      </c>
      <c r="I82" s="199">
        <f>IF(H82&lt;=$H$76,IF(H82&lt;$G$76,F82+G82,F82+G82+(H82-$G$76)),50)</f>
        <v>10.306666666666665</v>
      </c>
      <c r="J82" s="199">
        <f t="shared" si="22"/>
        <v>2.7285129604365621</v>
      </c>
      <c r="K82" s="201"/>
      <c r="L82" s="200">
        <v>50</v>
      </c>
      <c r="M82" s="199"/>
      <c r="N82" s="199"/>
      <c r="O82" s="199">
        <f>IF(N82&lt;=$N$76,IF(N82&lt;$M$76,L82+M82,L82+M82+(N82-$M$76)),50)</f>
        <v>50</v>
      </c>
      <c r="P82" s="199" t="e">
        <f t="shared" si="24"/>
        <v>#DIV/0!</v>
      </c>
      <c r="Q82" s="201"/>
      <c r="R82" s="199">
        <f t="shared" si="25"/>
        <v>60.306666666666665</v>
      </c>
      <c r="S82" s="199">
        <f t="shared" si="26"/>
        <v>58.64</v>
      </c>
      <c r="T82" s="209"/>
    </row>
    <row r="83" spans="1:20">
      <c r="A83">
        <f t="shared" si="27"/>
        <v>5</v>
      </c>
      <c r="B83" s="207">
        <v>738</v>
      </c>
      <c r="C83" s="321" t="s">
        <v>340</v>
      </c>
      <c r="D83" s="321" t="s">
        <v>53</v>
      </c>
      <c r="E83" s="321" t="s">
        <v>272</v>
      </c>
      <c r="F83" s="200">
        <v>5</v>
      </c>
      <c r="G83" s="199">
        <v>5</v>
      </c>
      <c r="H83" s="199">
        <v>30.99</v>
      </c>
      <c r="I83" s="199">
        <f t="shared" si="21"/>
        <v>10</v>
      </c>
      <c r="J83" s="199">
        <f>$F$76/H83</f>
        <v>5.1629557921910294</v>
      </c>
      <c r="K83" s="201"/>
      <c r="L83" s="200">
        <v>50</v>
      </c>
      <c r="M83" s="199"/>
      <c r="N83" s="199"/>
      <c r="O83" s="199">
        <f t="shared" si="23"/>
        <v>50</v>
      </c>
      <c r="P83" s="199" t="e">
        <f t="shared" si="24"/>
        <v>#DIV/0!</v>
      </c>
      <c r="Q83" s="201"/>
      <c r="R83" s="199">
        <f t="shared" si="25"/>
        <v>60</v>
      </c>
      <c r="S83" s="199">
        <f t="shared" si="26"/>
        <v>30.99</v>
      </c>
      <c r="T83" s="209"/>
    </row>
    <row r="84" spans="1:20">
      <c r="A84">
        <f t="shared" si="27"/>
        <v>6</v>
      </c>
      <c r="B84" s="207">
        <v>664</v>
      </c>
      <c r="C84" s="321" t="s">
        <v>313</v>
      </c>
      <c r="D84" s="321" t="s">
        <v>366</v>
      </c>
      <c r="E84" s="321" t="s">
        <v>275</v>
      </c>
      <c r="F84" s="200">
        <v>0</v>
      </c>
      <c r="G84" s="199">
        <v>10</v>
      </c>
      <c r="H84" s="199">
        <v>43.17</v>
      </c>
      <c r="I84" s="199">
        <f t="shared" si="21"/>
        <v>10</v>
      </c>
      <c r="J84" s="199">
        <f t="shared" si="22"/>
        <v>3.7062775075283763</v>
      </c>
      <c r="K84" s="201"/>
      <c r="L84" s="200">
        <v>50</v>
      </c>
      <c r="M84" s="199"/>
      <c r="N84" s="199"/>
      <c r="O84" s="199">
        <f t="shared" si="23"/>
        <v>50</v>
      </c>
      <c r="P84" s="199" t="e">
        <f t="shared" si="24"/>
        <v>#DIV/0!</v>
      </c>
      <c r="Q84" s="201"/>
      <c r="R84" s="199">
        <f t="shared" si="25"/>
        <v>60</v>
      </c>
      <c r="S84" s="199">
        <f t="shared" si="26"/>
        <v>43.17</v>
      </c>
      <c r="T84" s="209"/>
    </row>
    <row r="85" spans="1:20">
      <c r="A85">
        <f t="shared" si="27"/>
        <v>7</v>
      </c>
      <c r="B85" s="207">
        <v>653</v>
      </c>
      <c r="C85" s="321" t="s">
        <v>325</v>
      </c>
      <c r="D85" s="321" t="s">
        <v>326</v>
      </c>
      <c r="E85" s="321" t="s">
        <v>272</v>
      </c>
      <c r="F85" s="200">
        <v>25</v>
      </c>
      <c r="G85" s="199">
        <v>5</v>
      </c>
      <c r="H85" s="199">
        <v>44.46</v>
      </c>
      <c r="I85" s="199">
        <f t="shared" si="21"/>
        <v>30</v>
      </c>
      <c r="J85" s="199">
        <f t="shared" si="22"/>
        <v>3.5987404408457038</v>
      </c>
      <c r="K85" s="201"/>
      <c r="L85" s="200">
        <v>15</v>
      </c>
      <c r="M85" s="199">
        <v>10</v>
      </c>
      <c r="N85" s="199">
        <v>57.6</v>
      </c>
      <c r="O85" s="199">
        <f t="shared" si="23"/>
        <v>33.028571428571432</v>
      </c>
      <c r="P85" s="199">
        <f t="shared" si="24"/>
        <v>3.0121527777777777</v>
      </c>
      <c r="Q85" s="201"/>
      <c r="R85" s="199">
        <f t="shared" si="25"/>
        <v>63.028571428571432</v>
      </c>
      <c r="S85" s="199">
        <f t="shared" si="26"/>
        <v>102.06</v>
      </c>
      <c r="T85" s="209"/>
    </row>
    <row r="86" spans="1:20">
      <c r="A86">
        <f t="shared" si="27"/>
        <v>8</v>
      </c>
      <c r="B86" s="207">
        <v>753</v>
      </c>
      <c r="C86" s="321" t="s">
        <v>530</v>
      </c>
      <c r="D86" s="321" t="s">
        <v>417</v>
      </c>
      <c r="E86" s="321" t="s">
        <v>269</v>
      </c>
      <c r="F86" s="200">
        <v>50</v>
      </c>
      <c r="G86" s="199"/>
      <c r="H86" s="199"/>
      <c r="I86" s="199">
        <f t="shared" si="21"/>
        <v>50</v>
      </c>
      <c r="J86" s="199" t="e">
        <f t="shared" si="22"/>
        <v>#DIV/0!</v>
      </c>
      <c r="K86" s="201"/>
      <c r="L86" s="200">
        <v>15</v>
      </c>
      <c r="M86" s="199">
        <v>0</v>
      </c>
      <c r="N86" s="199">
        <v>47.85</v>
      </c>
      <c r="O86" s="199">
        <f t="shared" si="23"/>
        <v>15</v>
      </c>
      <c r="P86" s="199">
        <f t="shared" si="24"/>
        <v>3.6259143155694877</v>
      </c>
      <c r="Q86" s="201"/>
      <c r="R86" s="199">
        <f t="shared" si="25"/>
        <v>65</v>
      </c>
      <c r="S86" s="199">
        <f t="shared" si="26"/>
        <v>47.85</v>
      </c>
      <c r="T86" s="209"/>
    </row>
    <row r="87" spans="1:20">
      <c r="A87">
        <f t="shared" si="27"/>
        <v>9</v>
      </c>
      <c r="B87" s="207">
        <v>697</v>
      </c>
      <c r="C87" s="321" t="s">
        <v>342</v>
      </c>
      <c r="D87" s="321" t="s">
        <v>531</v>
      </c>
      <c r="E87" s="321" t="s">
        <v>275</v>
      </c>
      <c r="F87" s="200">
        <v>10</v>
      </c>
      <c r="G87" s="199">
        <v>10</v>
      </c>
      <c r="H87" s="199">
        <v>42.13</v>
      </c>
      <c r="I87" s="199">
        <f t="shared" si="21"/>
        <v>20</v>
      </c>
      <c r="J87" s="199">
        <f t="shared" si="22"/>
        <v>3.7977688108236407</v>
      </c>
      <c r="K87" s="201"/>
      <c r="L87" s="200">
        <v>50</v>
      </c>
      <c r="M87" s="199"/>
      <c r="N87" s="199"/>
      <c r="O87" s="199">
        <f t="shared" si="23"/>
        <v>50</v>
      </c>
      <c r="P87" s="199" t="e">
        <f t="shared" si="24"/>
        <v>#DIV/0!</v>
      </c>
      <c r="Q87" s="201"/>
      <c r="R87" s="199">
        <f t="shared" si="25"/>
        <v>70</v>
      </c>
      <c r="S87" s="199">
        <f t="shared" si="26"/>
        <v>42.13</v>
      </c>
      <c r="T87" s="209"/>
    </row>
    <row r="88" spans="1:20">
      <c r="A88">
        <f t="shared" si="27"/>
        <v>10</v>
      </c>
      <c r="B88" s="207">
        <v>660</v>
      </c>
      <c r="C88" s="321" t="s">
        <v>532</v>
      </c>
      <c r="D88" s="321" t="s">
        <v>68</v>
      </c>
      <c r="E88" s="321" t="s">
        <v>272</v>
      </c>
      <c r="F88" s="200">
        <v>50</v>
      </c>
      <c r="G88" s="199"/>
      <c r="H88" s="199"/>
      <c r="I88" s="199">
        <f t="shared" si="21"/>
        <v>50</v>
      </c>
      <c r="J88" s="199" t="e">
        <f t="shared" si="22"/>
        <v>#DIV/0!</v>
      </c>
      <c r="K88" s="201"/>
      <c r="L88" s="200">
        <v>25</v>
      </c>
      <c r="M88" s="199">
        <v>10</v>
      </c>
      <c r="N88" s="199">
        <v>57.12</v>
      </c>
      <c r="O88" s="199">
        <f t="shared" si="23"/>
        <v>42.548571428571428</v>
      </c>
      <c r="P88" s="199">
        <f t="shared" si="24"/>
        <v>3.0374649859943981</v>
      </c>
      <c r="Q88" s="201"/>
      <c r="R88" s="199">
        <f t="shared" si="25"/>
        <v>92.548571428571421</v>
      </c>
      <c r="S88" s="199">
        <f t="shared" si="26"/>
        <v>57.12</v>
      </c>
      <c r="T88" s="209"/>
    </row>
    <row r="89" spans="1:20">
      <c r="A89">
        <f t="shared" si="27"/>
        <v>11</v>
      </c>
      <c r="B89" s="207">
        <v>709</v>
      </c>
      <c r="C89" s="321" t="s">
        <v>431</v>
      </c>
      <c r="D89" s="321" t="s">
        <v>432</v>
      </c>
      <c r="E89" s="321" t="s">
        <v>272</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696</v>
      </c>
      <c r="C90" s="321" t="s">
        <v>329</v>
      </c>
      <c r="D90" s="321" t="s">
        <v>330</v>
      </c>
      <c r="E90" s="321" t="s">
        <v>269</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v>757</v>
      </c>
      <c r="C91" s="321" t="s">
        <v>344</v>
      </c>
      <c r="D91" s="321" t="s">
        <v>531</v>
      </c>
      <c r="E91" s="321" t="s">
        <v>269</v>
      </c>
      <c r="F91" s="200">
        <v>50</v>
      </c>
      <c r="G91" s="199"/>
      <c r="H91" s="199"/>
      <c r="I91" s="199">
        <f t="shared" si="21"/>
        <v>50</v>
      </c>
      <c r="J91" s="199" t="e">
        <f t="shared" si="22"/>
        <v>#DIV/0!</v>
      </c>
      <c r="K91" s="201"/>
      <c r="L91" s="200">
        <v>50</v>
      </c>
      <c r="M91" s="199"/>
      <c r="N91" s="199"/>
      <c r="O91" s="199">
        <f t="shared" si="23"/>
        <v>50</v>
      </c>
      <c r="P91" s="199" t="e">
        <f t="shared" si="24"/>
        <v>#DIV/0!</v>
      </c>
      <c r="Q91" s="201"/>
      <c r="R91" s="199">
        <f t="shared" si="25"/>
        <v>100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120</v>
      </c>
      <c r="G111" s="182">
        <f>F111/I111</f>
        <v>48</v>
      </c>
      <c r="H111" s="199">
        <f>G111*1.5</f>
        <v>72</v>
      </c>
      <c r="I111" s="182">
        <v>2.5</v>
      </c>
      <c r="J111" s="182"/>
      <c r="K111" s="183"/>
      <c r="L111" s="185">
        <v>126.9</v>
      </c>
      <c r="M111" s="182">
        <f>L111/O111</f>
        <v>50.760000000000005</v>
      </c>
      <c r="N111" s="199">
        <f>M111*1.5</f>
        <v>76.140000000000015</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778</v>
      </c>
      <c r="C114" s="208" t="s">
        <v>347</v>
      </c>
      <c r="D114" s="208" t="s">
        <v>439</v>
      </c>
      <c r="E114" s="332">
        <v>55</v>
      </c>
      <c r="F114" s="200">
        <v>5</v>
      </c>
      <c r="G114" s="199">
        <v>0</v>
      </c>
      <c r="H114" s="199">
        <v>22.66</v>
      </c>
      <c r="I114" s="199">
        <f>IF(H114&lt;=$H$111,IF(H114&lt;$G$111,F114+G114,F114+G114+(H114-$G$111)),50)</f>
        <v>5</v>
      </c>
      <c r="J114" s="199">
        <f>$F$111/H114</f>
        <v>5.2956751985878201</v>
      </c>
      <c r="K114" s="201"/>
      <c r="L114" s="200">
        <v>5</v>
      </c>
      <c r="M114" s="199">
        <v>0</v>
      </c>
      <c r="N114" s="199">
        <v>24.41</v>
      </c>
      <c r="O114" s="199">
        <f>IF(N114&lt;=$N$111,IF(N114&lt;$M$111,L114+M114,L114+M114+(N114-$M$111)),50)</f>
        <v>5</v>
      </c>
      <c r="P114" s="199">
        <f>$L$111/N114</f>
        <v>5.198689061859894</v>
      </c>
      <c r="Q114" s="201"/>
      <c r="R114" s="199">
        <f>O114+I114</f>
        <v>10</v>
      </c>
      <c r="S114" s="199">
        <f>N114+H114</f>
        <v>47.07</v>
      </c>
      <c r="T114" s="209"/>
    </row>
    <row r="115" spans="1:20">
      <c r="A115">
        <f>A114+1</f>
        <v>2</v>
      </c>
      <c r="B115" s="207">
        <v>815</v>
      </c>
      <c r="C115" s="208" t="s">
        <v>533</v>
      </c>
      <c r="D115" s="208" t="s">
        <v>366</v>
      </c>
      <c r="E115" s="208" t="s">
        <v>269</v>
      </c>
      <c r="F115" s="200">
        <v>0</v>
      </c>
      <c r="G115" s="199">
        <v>10</v>
      </c>
      <c r="H115" s="199">
        <v>31.59</v>
      </c>
      <c r="I115" s="199">
        <f t="shared" ref="I115:I133" si="29">IF(H115&lt;=$H$111,IF(H115&lt;$G$111,F115+G115,F115+G115+(H115-$G$111)),50)</f>
        <v>10</v>
      </c>
      <c r="J115" s="199">
        <f t="shared" ref="J115:J133" si="30">$F$111/H115</f>
        <v>3.7986704653371319</v>
      </c>
      <c r="K115" s="201"/>
      <c r="L115" s="200">
        <v>0</v>
      </c>
      <c r="M115" s="199">
        <v>5</v>
      </c>
      <c r="N115" s="199">
        <v>29.04</v>
      </c>
      <c r="O115" s="199">
        <f t="shared" ref="O115:O132" si="31">IF(N115&lt;=$N$111,IF(N115&lt;$M$111,L115+M115,L115+M115+(N115-$M$111)),50)</f>
        <v>5</v>
      </c>
      <c r="P115" s="199">
        <f t="shared" ref="P115:P132" si="32">$L$111/N115</f>
        <v>4.3698347107438016</v>
      </c>
      <c r="Q115" s="201"/>
      <c r="R115" s="199">
        <f t="shared" ref="R115:R149" si="33">O115+I115</f>
        <v>15</v>
      </c>
      <c r="S115" s="199">
        <f t="shared" ref="S115:S149" si="34">N115+H115</f>
        <v>60.629999999999995</v>
      </c>
      <c r="T115" s="209"/>
    </row>
    <row r="116" spans="1:20">
      <c r="A116">
        <f t="shared" ref="A116:A130" si="35">A115+1</f>
        <v>3</v>
      </c>
      <c r="B116" s="207">
        <v>668</v>
      </c>
      <c r="C116" s="208" t="s">
        <v>349</v>
      </c>
      <c r="D116" s="208" t="s">
        <v>438</v>
      </c>
      <c r="E116" s="208" t="s">
        <v>272</v>
      </c>
      <c r="F116" s="200">
        <v>5</v>
      </c>
      <c r="G116" s="199">
        <v>10</v>
      </c>
      <c r="H116" s="199">
        <v>26.68</v>
      </c>
      <c r="I116" s="199">
        <f t="shared" si="29"/>
        <v>15</v>
      </c>
      <c r="J116" s="199">
        <f t="shared" si="30"/>
        <v>4.497751124437781</v>
      </c>
      <c r="K116" s="201"/>
      <c r="L116" s="200">
        <v>10</v>
      </c>
      <c r="M116" s="199">
        <v>20</v>
      </c>
      <c r="N116" s="199">
        <v>33.619999999999997</v>
      </c>
      <c r="O116" s="199">
        <f t="shared" si="31"/>
        <v>30</v>
      </c>
      <c r="P116" s="199">
        <f t="shared" si="32"/>
        <v>3.7745389649018448</v>
      </c>
      <c r="Q116" s="201"/>
      <c r="R116" s="199">
        <f t="shared" si="33"/>
        <v>45</v>
      </c>
      <c r="S116" s="199">
        <f t="shared" si="34"/>
        <v>60.3</v>
      </c>
      <c r="T116" s="209"/>
    </row>
    <row r="117" spans="1:20">
      <c r="A117">
        <f t="shared" si="35"/>
        <v>4</v>
      </c>
      <c r="B117" s="207">
        <v>808</v>
      </c>
      <c r="C117" s="321" t="s">
        <v>345</v>
      </c>
      <c r="D117" s="321" t="s">
        <v>328</v>
      </c>
      <c r="E117" s="332">
        <v>25</v>
      </c>
      <c r="F117" s="200">
        <v>50</v>
      </c>
      <c r="G117" s="199"/>
      <c r="H117" s="199"/>
      <c r="I117" s="199">
        <f t="shared" si="29"/>
        <v>50</v>
      </c>
      <c r="J117" s="199" t="e">
        <f t="shared" si="30"/>
        <v>#DIV/0!</v>
      </c>
      <c r="K117" s="201"/>
      <c r="L117" s="200">
        <v>0</v>
      </c>
      <c r="M117" s="199">
        <v>5</v>
      </c>
      <c r="N117" s="199">
        <v>47.25</v>
      </c>
      <c r="O117" s="199">
        <f t="shared" si="31"/>
        <v>5</v>
      </c>
      <c r="P117" s="199">
        <f t="shared" si="32"/>
        <v>2.6857142857142859</v>
      </c>
      <c r="Q117" s="201"/>
      <c r="R117" s="199">
        <f t="shared" si="33"/>
        <v>55</v>
      </c>
      <c r="S117" s="199">
        <f t="shared" si="34"/>
        <v>47.25</v>
      </c>
      <c r="T117" s="209"/>
    </row>
    <row r="118" spans="1:20">
      <c r="A118">
        <f t="shared" si="35"/>
        <v>5</v>
      </c>
      <c r="B118" s="207"/>
      <c r="C118" s="321"/>
      <c r="D118" s="321"/>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f>IF(H135&lt;=$H$111,IF(H135&lt;$G$111,F135+G135,F135+G135+(H135-$G$111)),50)</f>
        <v>0</v>
      </c>
      <c r="J135" s="199" t="e">
        <f>$F$111/H135</f>
        <v>#DIV/0!</v>
      </c>
      <c r="K135" s="201"/>
      <c r="L135" s="200"/>
      <c r="M135" s="199"/>
      <c r="N135" s="199"/>
      <c r="O135" s="199">
        <f>IF(N135&lt;=$N$111,IF(N135&lt;$M$111,L135+M135,L135+M135+(N135-$M$111)),50)</f>
        <v>0</v>
      </c>
      <c r="P135" s="199" t="e">
        <f>$L$111/N135</f>
        <v>#DIV/0!</v>
      </c>
      <c r="Q135" s="201"/>
      <c r="R135" s="199">
        <f t="shared" si="33"/>
        <v>0</v>
      </c>
      <c r="S135" s="199">
        <f t="shared" si="34"/>
        <v>0</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818</v>
      </c>
      <c r="C151" s="208" t="s">
        <v>534</v>
      </c>
      <c r="D151" s="208" t="s">
        <v>535</v>
      </c>
      <c r="E151" s="208"/>
      <c r="F151" s="219">
        <v>0</v>
      </c>
      <c r="G151" s="220">
        <v>5</v>
      </c>
      <c r="H151" s="220">
        <v>25.6</v>
      </c>
      <c r="I151" s="220">
        <f>IF(H151&lt;=$H$111,IF(H151&lt;$G$111,F151+G151,F151+G151+(H151-$G$111)),50)</f>
        <v>5</v>
      </c>
      <c r="J151" s="220">
        <f>$F$111/H151</f>
        <v>4.6875</v>
      </c>
      <c r="K151" s="195"/>
      <c r="L151" s="219">
        <v>0</v>
      </c>
      <c r="M151" s="220">
        <v>5</v>
      </c>
      <c r="N151" s="220">
        <v>23.75</v>
      </c>
      <c r="O151" s="220">
        <f>IF(N151&lt;=$N$111,IF(N151&lt;$M$111,L151+M151,L151+M151+(N151-$M$111)),50)</f>
        <v>5</v>
      </c>
      <c r="P151" s="220">
        <f>$L$111/N151</f>
        <v>5.3431578947368426</v>
      </c>
      <c r="Q151" s="195"/>
      <c r="R151" s="199">
        <f t="shared" ref="R151:R165" si="42">O151+I151</f>
        <v>10</v>
      </c>
      <c r="S151" s="199">
        <f t="shared" ref="S151:S165" si="43">N151+H151</f>
        <v>49.35</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63" workbookViewId="0">
      <selection activeCell="H11" sqref="H11"/>
    </sheetView>
  </sheetViews>
  <sheetFormatPr baseColWidth="10" defaultRowHeight="15" x14ac:dyDescent="0"/>
  <cols>
    <col min="1" max="1" width="3.1640625" bestFit="1" customWidth="1"/>
  </cols>
  <sheetData>
    <row r="1" spans="1:20" ht="25">
      <c r="B1" s="513" t="s">
        <v>161</v>
      </c>
      <c r="C1" s="513"/>
      <c r="D1" s="513"/>
      <c r="E1" s="513"/>
      <c r="F1" s="515" t="s">
        <v>253</v>
      </c>
      <c r="G1" s="515"/>
      <c r="H1" s="515"/>
      <c r="I1" s="515"/>
      <c r="J1" s="515"/>
      <c r="K1" s="515"/>
      <c r="L1" s="515"/>
      <c r="M1" s="515"/>
      <c r="N1" s="515"/>
      <c r="O1" s="515"/>
      <c r="P1" s="515"/>
      <c r="Q1" s="515"/>
      <c r="R1" s="221"/>
      <c r="S1" s="221"/>
    </row>
    <row r="2" spans="1:20" ht="25">
      <c r="B2" s="513" t="s">
        <v>162</v>
      </c>
      <c r="C2" s="513"/>
      <c r="D2" s="513"/>
      <c r="E2" s="513"/>
      <c r="F2" s="516" t="s">
        <v>193</v>
      </c>
      <c r="G2" s="516"/>
      <c r="H2" s="516"/>
      <c r="I2" s="516"/>
      <c r="J2" s="516"/>
      <c r="K2" s="516"/>
      <c r="L2" s="516"/>
      <c r="M2" s="516"/>
      <c r="N2" s="516"/>
      <c r="O2" s="516"/>
      <c r="P2" s="516"/>
      <c r="Q2" s="516"/>
      <c r="R2" s="221"/>
      <c r="S2" s="221"/>
    </row>
    <row r="3" spans="1:20" ht="25">
      <c r="B3" s="513" t="s">
        <v>152</v>
      </c>
      <c r="C3" s="513"/>
      <c r="D3" s="513"/>
      <c r="E3" s="513"/>
      <c r="F3" s="516" t="s">
        <v>192</v>
      </c>
      <c r="G3" s="516"/>
      <c r="H3" s="516"/>
      <c r="I3" s="516"/>
      <c r="J3" s="516"/>
      <c r="K3" s="516"/>
      <c r="L3" s="516"/>
      <c r="M3" s="516"/>
      <c r="N3" s="516"/>
      <c r="O3" s="516"/>
      <c r="P3" s="516"/>
      <c r="Q3" s="516"/>
      <c r="R3" s="221"/>
      <c r="S3" s="221"/>
    </row>
    <row r="4" spans="1:20" ht="26" thickBot="1">
      <c r="B4" s="514" t="s">
        <v>163</v>
      </c>
      <c r="C4" s="514"/>
      <c r="D4" s="514"/>
      <c r="E4" s="514"/>
      <c r="F4" s="517" t="s">
        <v>179</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165.5</v>
      </c>
      <c r="G6" s="182">
        <f>J6*1.1</f>
        <v>34.606000000000002</v>
      </c>
      <c r="H6" s="199">
        <f>G6*1.5</f>
        <v>51.909000000000006</v>
      </c>
      <c r="I6" s="182">
        <f>F6/G6</f>
        <v>4.782407674969658</v>
      </c>
      <c r="J6" s="182">
        <f>H9</f>
        <v>31.46</v>
      </c>
      <c r="K6" s="183"/>
      <c r="L6" s="185">
        <v>189.7</v>
      </c>
      <c r="M6" s="182">
        <f>P6*1.1</f>
        <v>42.845000000000006</v>
      </c>
      <c r="N6" s="199">
        <f>M6*1.5</f>
        <v>64.267500000000013</v>
      </c>
      <c r="O6" s="182">
        <f>L6/M6</f>
        <v>4.4275878165480211</v>
      </c>
      <c r="P6" s="182">
        <f>N19</f>
        <v>38.950000000000003</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662</v>
      </c>
      <c r="C9" s="208" t="s">
        <v>267</v>
      </c>
      <c r="D9" s="208" t="s">
        <v>417</v>
      </c>
      <c r="E9" s="208" t="s">
        <v>269</v>
      </c>
      <c r="F9" s="200">
        <v>0</v>
      </c>
      <c r="G9" s="199">
        <v>0</v>
      </c>
      <c r="H9" s="199">
        <v>31.46</v>
      </c>
      <c r="I9" s="199">
        <f>IF(H9&lt;=$H$6,IF(H9&lt;$G$6,F9+G9,F9+G9+(H9-$G$6)),50)</f>
        <v>0</v>
      </c>
      <c r="J9" s="199">
        <f>$F$6/H9</f>
        <v>5.260648442466624</v>
      </c>
      <c r="K9" s="201">
        <f>IF(I9=0,IF(H9=$J$6,6,4),0)</f>
        <v>6</v>
      </c>
      <c r="L9" s="200">
        <v>10</v>
      </c>
      <c r="M9" s="199">
        <v>0</v>
      </c>
      <c r="N9" s="199">
        <v>39.340000000000003</v>
      </c>
      <c r="O9" s="199">
        <f>IF(N9&lt;=$N$6,IF(N9&lt;$M$6,L9+M9,L9+M9+(N9-$M$6)),50)</f>
        <v>10</v>
      </c>
      <c r="P9" s="199">
        <f>$L$6/N9</f>
        <v>4.8220640569395012</v>
      </c>
      <c r="Q9" s="201">
        <f>IF(O9=0,IF(N9=$P$6,6,4),0)</f>
        <v>0</v>
      </c>
      <c r="R9" s="199">
        <f>O9+I9</f>
        <v>10</v>
      </c>
      <c r="S9" s="199">
        <f>N9+H9</f>
        <v>70.800000000000011</v>
      </c>
      <c r="T9" s="209">
        <f>IF((O9+I9)=0,4+K9+Q9,K9+Q9)+4</f>
        <v>10</v>
      </c>
    </row>
    <row r="10" spans="1:20">
      <c r="A10">
        <f>A9+1</f>
        <v>2</v>
      </c>
      <c r="B10" s="207">
        <v>486</v>
      </c>
      <c r="C10" s="208" t="s">
        <v>280</v>
      </c>
      <c r="D10" s="208" t="s">
        <v>69</v>
      </c>
      <c r="E10" s="208" t="s">
        <v>272</v>
      </c>
      <c r="F10" s="200">
        <v>0</v>
      </c>
      <c r="G10" s="199">
        <v>0</v>
      </c>
      <c r="H10" s="199">
        <v>33.31</v>
      </c>
      <c r="I10" s="199">
        <f>IF(H10&lt;=$H$6,IF(H10&lt;$G$6,F10+G10,F10+G10+(H10-$G$6)),50)</f>
        <v>0</v>
      </c>
      <c r="J10" s="199">
        <f t="shared" ref="J10:J38" si="0">$F$6/H10</f>
        <v>4.9684779345541878</v>
      </c>
      <c r="K10" s="201">
        <f>IF(I10=0,IF(H10=$J$6,6,4),0)</f>
        <v>4</v>
      </c>
      <c r="L10" s="200">
        <v>10</v>
      </c>
      <c r="M10" s="199">
        <v>0</v>
      </c>
      <c r="N10" s="199">
        <v>40.79</v>
      </c>
      <c r="O10" s="199">
        <f t="shared" ref="O10:O38" si="1">IF(N10&lt;=$N$6,IF(N10&lt;$M$6,L10+M10,L10+M10+(N10-$M$6)),50)</f>
        <v>10</v>
      </c>
      <c r="P10" s="199">
        <f t="shared" ref="P10:P38" si="2">$L$6/N10</f>
        <v>4.650649669036528</v>
      </c>
      <c r="Q10" s="201">
        <f>IF(O10=0,IF(N10=$P$6,6,4),0)</f>
        <v>0</v>
      </c>
      <c r="R10" s="199">
        <f t="shared" ref="R10:R38" si="3">O10+I10</f>
        <v>10</v>
      </c>
      <c r="S10" s="199">
        <f t="shared" ref="S10:S38" si="4">N10+H10</f>
        <v>74.099999999999994</v>
      </c>
      <c r="T10" s="209">
        <f>IF((O10+I10)=0,4+K10+Q10,K10+Q10)+2</f>
        <v>6</v>
      </c>
    </row>
    <row r="11" spans="1:20">
      <c r="A11">
        <f t="shared" ref="A11:A38" si="5">A10+1</f>
        <v>3</v>
      </c>
      <c r="B11" s="207">
        <v>334</v>
      </c>
      <c r="C11" s="208" t="s">
        <v>273</v>
      </c>
      <c r="D11" s="208" t="s">
        <v>418</v>
      </c>
      <c r="E11" s="208" t="s">
        <v>275</v>
      </c>
      <c r="F11" s="200">
        <v>0</v>
      </c>
      <c r="G11" s="199">
        <v>0</v>
      </c>
      <c r="H11" s="199">
        <v>34.61</v>
      </c>
      <c r="I11" s="199">
        <v>0</v>
      </c>
      <c r="J11" s="199">
        <f t="shared" si="0"/>
        <v>4.7818549552152554</v>
      </c>
      <c r="K11" s="201">
        <f>IF(I11=0,IF(H11=$J$6,6,4),0)</f>
        <v>4</v>
      </c>
      <c r="L11" s="200">
        <v>5</v>
      </c>
      <c r="M11" s="199">
        <v>5</v>
      </c>
      <c r="N11" s="199">
        <v>45.34</v>
      </c>
      <c r="O11" s="199">
        <f t="shared" si="1"/>
        <v>12.494999999999997</v>
      </c>
      <c r="P11" s="199">
        <f t="shared" si="2"/>
        <v>4.1839435377150416</v>
      </c>
      <c r="Q11" s="201">
        <f t="shared" ref="Q11:Q38" si="6">IF(O11=0,IF(N11=$P$6,6,4),0)</f>
        <v>0</v>
      </c>
      <c r="R11" s="199">
        <f t="shared" si="3"/>
        <v>12.494999999999997</v>
      </c>
      <c r="S11" s="199">
        <f t="shared" si="4"/>
        <v>79.95</v>
      </c>
      <c r="T11" s="209">
        <f>IF((O11+I11)=0,4+K11+Q11,K11+Q11)+1</f>
        <v>5</v>
      </c>
    </row>
    <row r="12" spans="1:20">
      <c r="A12">
        <f t="shared" si="5"/>
        <v>4</v>
      </c>
      <c r="B12" s="207">
        <v>597</v>
      </c>
      <c r="C12" s="321" t="s">
        <v>283</v>
      </c>
      <c r="D12" s="321" t="s">
        <v>421</v>
      </c>
      <c r="E12" s="321" t="s">
        <v>272</v>
      </c>
      <c r="F12" s="200">
        <v>0</v>
      </c>
      <c r="G12" s="199">
        <v>5</v>
      </c>
      <c r="H12" s="199">
        <v>38.840000000000003</v>
      </c>
      <c r="I12" s="199">
        <f t="shared" ref="I12:I38" si="7">IF(H12&lt;=$H$6,IF(H12&lt;$G$6,F12+G12,F12+G12+(H12-$G$6)),50)</f>
        <v>9.2340000000000018</v>
      </c>
      <c r="J12" s="199">
        <f t="shared" si="0"/>
        <v>4.2610710607621005</v>
      </c>
      <c r="K12" s="201">
        <f t="shared" ref="K12:K38" si="8">IF(I12=0,IF(H12=$J$6,6,4),0)</f>
        <v>0</v>
      </c>
      <c r="L12" s="200">
        <v>0</v>
      </c>
      <c r="M12" s="199">
        <v>5</v>
      </c>
      <c r="N12" s="199">
        <v>46.37</v>
      </c>
      <c r="O12" s="199">
        <f t="shared" si="1"/>
        <v>8.5249999999999915</v>
      </c>
      <c r="P12" s="199">
        <f t="shared" si="2"/>
        <v>4.0910071166702613</v>
      </c>
      <c r="Q12" s="201">
        <f>IF(O12=0,IF(N12=$P$6,6,4),0)</f>
        <v>0</v>
      </c>
      <c r="R12" s="199">
        <f t="shared" si="3"/>
        <v>17.758999999999993</v>
      </c>
      <c r="S12" s="199">
        <f t="shared" si="4"/>
        <v>85.210000000000008</v>
      </c>
      <c r="T12" s="209">
        <f>IF((O12+I12)=0,4+K12+Q12,K12+Q12)</f>
        <v>0</v>
      </c>
    </row>
    <row r="13" spans="1:20">
      <c r="A13">
        <f t="shared" si="5"/>
        <v>5</v>
      </c>
      <c r="B13" s="207">
        <v>481</v>
      </c>
      <c r="C13" s="321" t="s">
        <v>292</v>
      </c>
      <c r="D13" s="321" t="s">
        <v>419</v>
      </c>
      <c r="E13" s="321" t="s">
        <v>272</v>
      </c>
      <c r="F13" s="200">
        <v>10</v>
      </c>
      <c r="G13" s="199">
        <v>5</v>
      </c>
      <c r="H13" s="199">
        <v>37.090000000000003</v>
      </c>
      <c r="I13" s="199">
        <f t="shared" si="7"/>
        <v>17.484000000000002</v>
      </c>
      <c r="J13" s="199">
        <f t="shared" si="0"/>
        <v>4.4621191695874893</v>
      </c>
      <c r="K13" s="201">
        <f t="shared" si="8"/>
        <v>0</v>
      </c>
      <c r="L13" s="200">
        <v>0</v>
      </c>
      <c r="M13" s="199">
        <v>0</v>
      </c>
      <c r="N13" s="199">
        <v>41.55</v>
      </c>
      <c r="O13" s="199">
        <f t="shared" si="1"/>
        <v>0</v>
      </c>
      <c r="P13" s="199">
        <f>$L$6/N13</f>
        <v>4.5655836341756917</v>
      </c>
      <c r="Q13" s="201">
        <f t="shared" si="6"/>
        <v>4</v>
      </c>
      <c r="R13" s="199">
        <f t="shared" si="3"/>
        <v>17.484000000000002</v>
      </c>
      <c r="S13" s="199">
        <f t="shared" si="4"/>
        <v>78.64</v>
      </c>
      <c r="T13" s="209">
        <f t="shared" ref="T13:T38" si="9">IF((O13+I13)=0,4+K13+Q13,K13+Q13)</f>
        <v>4</v>
      </c>
    </row>
    <row r="14" spans="1:20">
      <c r="A14">
        <f t="shared" si="5"/>
        <v>6</v>
      </c>
      <c r="B14" s="207">
        <v>663</v>
      </c>
      <c r="C14" s="321" t="s">
        <v>289</v>
      </c>
      <c r="D14" s="321" t="s">
        <v>418</v>
      </c>
      <c r="E14" s="321" t="s">
        <v>275</v>
      </c>
      <c r="F14" s="200">
        <v>5</v>
      </c>
      <c r="G14" s="199">
        <v>5</v>
      </c>
      <c r="H14" s="199">
        <v>33.14</v>
      </c>
      <c r="I14" s="199">
        <f>IF(H14&lt;=$H$6,IF(H14&lt;$G$6,F14+G14,F14+G14+(H14-$G$6)),50)</f>
        <v>10</v>
      </c>
      <c r="J14" s="199">
        <f>$F$6/H14</f>
        <v>4.9939649969824984</v>
      </c>
      <c r="K14" s="201">
        <f t="shared" si="8"/>
        <v>0</v>
      </c>
      <c r="L14" s="200">
        <v>10</v>
      </c>
      <c r="M14" s="199">
        <v>0</v>
      </c>
      <c r="N14" s="199">
        <v>40.15</v>
      </c>
      <c r="O14" s="199">
        <f t="shared" si="1"/>
        <v>10</v>
      </c>
      <c r="P14" s="199">
        <f t="shared" si="2"/>
        <v>4.7247820672478209</v>
      </c>
      <c r="Q14" s="201">
        <f t="shared" si="6"/>
        <v>0</v>
      </c>
      <c r="R14" s="199">
        <f t="shared" si="3"/>
        <v>20</v>
      </c>
      <c r="S14" s="199">
        <f t="shared" si="4"/>
        <v>73.289999999999992</v>
      </c>
      <c r="T14" s="209">
        <f t="shared" si="9"/>
        <v>0</v>
      </c>
    </row>
    <row r="15" spans="1:20">
      <c r="A15">
        <f t="shared" si="5"/>
        <v>7</v>
      </c>
      <c r="B15" s="207">
        <v>610</v>
      </c>
      <c r="C15" s="321" t="s">
        <v>360</v>
      </c>
      <c r="D15" s="321" t="s">
        <v>63</v>
      </c>
      <c r="E15" s="321" t="s">
        <v>272</v>
      </c>
      <c r="F15" s="200">
        <v>5</v>
      </c>
      <c r="G15" s="199">
        <v>5</v>
      </c>
      <c r="H15" s="199">
        <v>34.590000000000003</v>
      </c>
      <c r="I15" s="199">
        <f t="shared" si="7"/>
        <v>10</v>
      </c>
      <c r="J15" s="199">
        <f t="shared" si="0"/>
        <v>4.7846198323214795</v>
      </c>
      <c r="K15" s="201">
        <f t="shared" si="8"/>
        <v>0</v>
      </c>
      <c r="L15" s="200">
        <v>10</v>
      </c>
      <c r="M15" s="199">
        <v>0</v>
      </c>
      <c r="N15" s="199">
        <v>38.39</v>
      </c>
      <c r="O15" s="199">
        <f t="shared" si="1"/>
        <v>10</v>
      </c>
      <c r="P15" s="199">
        <f t="shared" si="2"/>
        <v>4.9413909872362591</v>
      </c>
      <c r="Q15" s="201">
        <f t="shared" si="6"/>
        <v>0</v>
      </c>
      <c r="R15" s="199">
        <f t="shared" si="3"/>
        <v>20</v>
      </c>
      <c r="S15" s="199">
        <f t="shared" si="4"/>
        <v>72.98</v>
      </c>
      <c r="T15" s="209">
        <f t="shared" si="9"/>
        <v>0</v>
      </c>
    </row>
    <row r="16" spans="1:20">
      <c r="A16">
        <f t="shared" si="5"/>
        <v>8</v>
      </c>
      <c r="B16" s="207">
        <v>654</v>
      </c>
      <c r="C16" s="321" t="s">
        <v>270</v>
      </c>
      <c r="D16" s="321" t="s">
        <v>271</v>
      </c>
      <c r="E16" s="321" t="s">
        <v>272</v>
      </c>
      <c r="F16" s="200">
        <v>15</v>
      </c>
      <c r="G16" s="199">
        <v>0</v>
      </c>
      <c r="H16" s="199">
        <v>33.53</v>
      </c>
      <c r="I16" s="199">
        <f t="shared" si="7"/>
        <v>15</v>
      </c>
      <c r="J16" s="199">
        <f t="shared" si="0"/>
        <v>4.9358783179242467</v>
      </c>
      <c r="K16" s="201">
        <f t="shared" si="8"/>
        <v>0</v>
      </c>
      <c r="L16" s="200">
        <v>5</v>
      </c>
      <c r="M16" s="199">
        <v>0</v>
      </c>
      <c r="N16" s="199">
        <v>40.450000000000003</v>
      </c>
      <c r="O16" s="199">
        <f t="shared" si="1"/>
        <v>5</v>
      </c>
      <c r="P16" s="199">
        <f t="shared" si="2"/>
        <v>4.6897404202719404</v>
      </c>
      <c r="Q16" s="201">
        <f t="shared" si="6"/>
        <v>0</v>
      </c>
      <c r="R16" s="199">
        <f t="shared" si="3"/>
        <v>20</v>
      </c>
      <c r="S16" s="199">
        <f t="shared" si="4"/>
        <v>73.98</v>
      </c>
      <c r="T16" s="209">
        <f t="shared" si="9"/>
        <v>0</v>
      </c>
    </row>
    <row r="17" spans="1:20">
      <c r="A17">
        <f t="shared" si="5"/>
        <v>9</v>
      </c>
      <c r="B17" s="207">
        <v>693</v>
      </c>
      <c r="C17" s="321" t="s">
        <v>276</v>
      </c>
      <c r="D17" s="321" t="s">
        <v>420</v>
      </c>
      <c r="E17" s="321" t="s">
        <v>272</v>
      </c>
      <c r="F17" s="200">
        <v>15</v>
      </c>
      <c r="G17" s="199">
        <v>0</v>
      </c>
      <c r="H17" s="199">
        <v>30.75</v>
      </c>
      <c r="I17" s="199">
        <f t="shared" si="7"/>
        <v>15</v>
      </c>
      <c r="J17" s="199">
        <f t="shared" si="0"/>
        <v>5.3821138211382111</v>
      </c>
      <c r="K17" s="201">
        <f t="shared" si="8"/>
        <v>0</v>
      </c>
      <c r="L17" s="200">
        <v>10</v>
      </c>
      <c r="M17" s="199">
        <v>0</v>
      </c>
      <c r="N17" s="199">
        <v>34.770000000000003</v>
      </c>
      <c r="O17" s="199">
        <f t="shared" si="1"/>
        <v>10</v>
      </c>
      <c r="P17" s="199">
        <f t="shared" si="2"/>
        <v>5.455852746620649</v>
      </c>
      <c r="Q17" s="201">
        <f t="shared" si="6"/>
        <v>0</v>
      </c>
      <c r="R17" s="199">
        <f t="shared" si="3"/>
        <v>25</v>
      </c>
      <c r="S17" s="199">
        <f t="shared" si="4"/>
        <v>65.52000000000001</v>
      </c>
      <c r="T17" s="209">
        <f t="shared" si="9"/>
        <v>0</v>
      </c>
    </row>
    <row r="18" spans="1:20">
      <c r="A18">
        <f t="shared" si="5"/>
        <v>10</v>
      </c>
      <c r="B18" s="207">
        <v>512</v>
      </c>
      <c r="C18" s="321" t="s">
        <v>290</v>
      </c>
      <c r="D18" s="321" t="s">
        <v>291</v>
      </c>
      <c r="E18" s="321" t="s">
        <v>272</v>
      </c>
      <c r="F18" s="200">
        <v>0</v>
      </c>
      <c r="G18" s="199">
        <v>0</v>
      </c>
      <c r="H18" s="199">
        <v>32.29</v>
      </c>
      <c r="I18" s="199">
        <f t="shared" si="7"/>
        <v>0</v>
      </c>
      <c r="J18" s="199">
        <f t="shared" si="0"/>
        <v>5.1254258284298544</v>
      </c>
      <c r="K18" s="201">
        <f t="shared" si="8"/>
        <v>4</v>
      </c>
      <c r="L18" s="200">
        <v>25</v>
      </c>
      <c r="M18" s="199">
        <v>0</v>
      </c>
      <c r="N18" s="199">
        <v>56.31</v>
      </c>
      <c r="O18" s="199">
        <f t="shared" si="1"/>
        <v>38.464999999999996</v>
      </c>
      <c r="P18" s="199">
        <f t="shared" si="2"/>
        <v>3.3688510033741785</v>
      </c>
      <c r="Q18" s="201">
        <f t="shared" si="6"/>
        <v>0</v>
      </c>
      <c r="R18" s="199">
        <f t="shared" si="3"/>
        <v>38.464999999999996</v>
      </c>
      <c r="S18" s="199">
        <f t="shared" si="4"/>
        <v>88.6</v>
      </c>
      <c r="T18" s="209">
        <f t="shared" si="9"/>
        <v>4</v>
      </c>
    </row>
    <row r="19" spans="1:20">
      <c r="A19">
        <f t="shared" si="5"/>
        <v>11</v>
      </c>
      <c r="B19" s="207">
        <v>534</v>
      </c>
      <c r="C19" s="321" t="s">
        <v>309</v>
      </c>
      <c r="D19" s="321" t="s">
        <v>68</v>
      </c>
      <c r="E19" s="321" t="s">
        <v>272</v>
      </c>
      <c r="F19" s="200">
        <v>50</v>
      </c>
      <c r="G19" s="199"/>
      <c r="H19" s="199"/>
      <c r="I19" s="199">
        <f t="shared" si="7"/>
        <v>50</v>
      </c>
      <c r="J19" s="199" t="e">
        <f t="shared" si="0"/>
        <v>#DIV/0!</v>
      </c>
      <c r="K19" s="201">
        <f t="shared" si="8"/>
        <v>0</v>
      </c>
      <c r="L19" s="200">
        <v>0</v>
      </c>
      <c r="M19" s="199">
        <v>0</v>
      </c>
      <c r="N19" s="199">
        <v>38.950000000000003</v>
      </c>
      <c r="O19" s="199">
        <f t="shared" si="1"/>
        <v>0</v>
      </c>
      <c r="P19" s="199">
        <f t="shared" si="2"/>
        <v>4.8703465982028238</v>
      </c>
      <c r="Q19" s="201">
        <f t="shared" si="6"/>
        <v>6</v>
      </c>
      <c r="R19" s="199">
        <f t="shared" si="3"/>
        <v>50</v>
      </c>
      <c r="S19" s="199">
        <f t="shared" si="4"/>
        <v>38.950000000000003</v>
      </c>
      <c r="T19" s="209">
        <f t="shared" si="9"/>
        <v>6</v>
      </c>
    </row>
    <row r="20" spans="1:20">
      <c r="A20">
        <f t="shared" si="5"/>
        <v>12</v>
      </c>
      <c r="B20" s="207">
        <v>594</v>
      </c>
      <c r="C20" s="321" t="s">
        <v>526</v>
      </c>
      <c r="D20" s="321" t="s">
        <v>291</v>
      </c>
      <c r="E20" s="321" t="s">
        <v>272</v>
      </c>
      <c r="F20" s="200">
        <v>0</v>
      </c>
      <c r="G20" s="199">
        <v>0</v>
      </c>
      <c r="H20" s="199">
        <v>32.42</v>
      </c>
      <c r="I20" s="199">
        <f t="shared" si="7"/>
        <v>0</v>
      </c>
      <c r="J20" s="199">
        <f t="shared" si="0"/>
        <v>5.1048735348550274</v>
      </c>
      <c r="K20" s="201">
        <f t="shared" si="8"/>
        <v>4</v>
      </c>
      <c r="L20" s="200">
        <v>50</v>
      </c>
      <c r="M20" s="199"/>
      <c r="N20" s="199"/>
      <c r="O20" s="199">
        <f t="shared" si="1"/>
        <v>50</v>
      </c>
      <c r="P20" s="199" t="e">
        <f t="shared" si="2"/>
        <v>#DIV/0!</v>
      </c>
      <c r="Q20" s="201">
        <f t="shared" si="6"/>
        <v>0</v>
      </c>
      <c r="R20" s="199">
        <f t="shared" si="3"/>
        <v>50</v>
      </c>
      <c r="S20" s="199">
        <f t="shared" si="4"/>
        <v>32.42</v>
      </c>
      <c r="T20" s="209">
        <f t="shared" si="9"/>
        <v>4</v>
      </c>
    </row>
    <row r="21" spans="1:20">
      <c r="A21">
        <f t="shared" si="5"/>
        <v>13</v>
      </c>
      <c r="B21" s="207">
        <v>636</v>
      </c>
      <c r="C21" s="321" t="s">
        <v>278</v>
      </c>
      <c r="D21" s="321" t="s">
        <v>419</v>
      </c>
      <c r="E21" s="321" t="s">
        <v>272</v>
      </c>
      <c r="F21" s="200">
        <v>50</v>
      </c>
      <c r="G21" s="199"/>
      <c r="H21" s="199"/>
      <c r="I21" s="199">
        <f t="shared" si="7"/>
        <v>50</v>
      </c>
      <c r="J21" s="199" t="e">
        <f t="shared" si="0"/>
        <v>#DIV/0!</v>
      </c>
      <c r="K21" s="201">
        <f t="shared" si="8"/>
        <v>0</v>
      </c>
      <c r="L21" s="200">
        <v>5</v>
      </c>
      <c r="M21" s="199">
        <v>0</v>
      </c>
      <c r="N21" s="199">
        <v>39.770000000000003</v>
      </c>
      <c r="O21" s="199">
        <f t="shared" si="1"/>
        <v>5</v>
      </c>
      <c r="P21" s="199">
        <f t="shared" si="2"/>
        <v>4.7699270807141056</v>
      </c>
      <c r="Q21" s="201">
        <f t="shared" si="6"/>
        <v>0</v>
      </c>
      <c r="R21" s="199">
        <f t="shared" si="3"/>
        <v>55</v>
      </c>
      <c r="S21" s="199">
        <f t="shared" si="4"/>
        <v>39.770000000000003</v>
      </c>
      <c r="T21" s="209">
        <f t="shared" si="9"/>
        <v>0</v>
      </c>
    </row>
    <row r="22" spans="1:20">
      <c r="A22">
        <f t="shared" si="5"/>
        <v>14</v>
      </c>
      <c r="B22" s="207">
        <v>574</v>
      </c>
      <c r="C22" s="321" t="s">
        <v>363</v>
      </c>
      <c r="D22" s="321" t="s">
        <v>69</v>
      </c>
      <c r="E22" s="321" t="s">
        <v>272</v>
      </c>
      <c r="F22" s="200">
        <v>5</v>
      </c>
      <c r="G22" s="199">
        <v>0</v>
      </c>
      <c r="H22" s="199">
        <v>32.17</v>
      </c>
      <c r="I22" s="199">
        <f t="shared" si="7"/>
        <v>5</v>
      </c>
      <c r="J22" s="199">
        <f t="shared" si="0"/>
        <v>5.1445446067764999</v>
      </c>
      <c r="K22" s="201">
        <f t="shared" si="8"/>
        <v>0</v>
      </c>
      <c r="L22" s="200">
        <v>50</v>
      </c>
      <c r="M22" s="199"/>
      <c r="N22" s="199"/>
      <c r="O22" s="199">
        <f t="shared" si="1"/>
        <v>50</v>
      </c>
      <c r="P22" s="199" t="e">
        <f t="shared" si="2"/>
        <v>#DIV/0!</v>
      </c>
      <c r="Q22" s="201">
        <f t="shared" si="6"/>
        <v>0</v>
      </c>
      <c r="R22" s="199">
        <f t="shared" si="3"/>
        <v>55</v>
      </c>
      <c r="S22" s="199">
        <f t="shared" si="4"/>
        <v>32.17</v>
      </c>
      <c r="T22" s="209">
        <f t="shared" si="9"/>
        <v>0</v>
      </c>
    </row>
    <row r="23" spans="1:20">
      <c r="A23">
        <f t="shared" si="5"/>
        <v>15</v>
      </c>
      <c r="B23" s="207">
        <v>637</v>
      </c>
      <c r="C23" s="321" t="s">
        <v>282</v>
      </c>
      <c r="D23" s="321" t="s">
        <v>419</v>
      </c>
      <c r="E23" s="321" t="s">
        <v>272</v>
      </c>
      <c r="F23" s="200">
        <v>5</v>
      </c>
      <c r="G23" s="199">
        <v>0</v>
      </c>
      <c r="H23" s="199">
        <v>35.97</v>
      </c>
      <c r="I23" s="199">
        <f t="shared" si="7"/>
        <v>6.3639999999999972</v>
      </c>
      <c r="J23" s="199">
        <f t="shared" si="0"/>
        <v>4.6010564359188217</v>
      </c>
      <c r="K23" s="201">
        <f t="shared" si="8"/>
        <v>0</v>
      </c>
      <c r="L23" s="200">
        <v>50</v>
      </c>
      <c r="M23" s="199"/>
      <c r="N23" s="199"/>
      <c r="O23" s="199">
        <f t="shared" si="1"/>
        <v>50</v>
      </c>
      <c r="P23" s="199" t="e">
        <f t="shared" si="2"/>
        <v>#DIV/0!</v>
      </c>
      <c r="Q23" s="201">
        <f t="shared" si="6"/>
        <v>0</v>
      </c>
      <c r="R23" s="199">
        <f t="shared" si="3"/>
        <v>56.363999999999997</v>
      </c>
      <c r="S23" s="199">
        <f t="shared" si="4"/>
        <v>35.97</v>
      </c>
      <c r="T23" s="209">
        <f t="shared" si="9"/>
        <v>0</v>
      </c>
    </row>
    <row r="24" spans="1:20">
      <c r="A24">
        <f t="shared" si="5"/>
        <v>16</v>
      </c>
      <c r="B24" s="207">
        <v>720</v>
      </c>
      <c r="C24" s="321" t="s">
        <v>300</v>
      </c>
      <c r="D24" s="321" t="s">
        <v>366</v>
      </c>
      <c r="E24" s="321" t="s">
        <v>272</v>
      </c>
      <c r="F24" s="200">
        <v>50</v>
      </c>
      <c r="G24" s="199"/>
      <c r="H24" s="199"/>
      <c r="I24" s="199">
        <f t="shared" si="7"/>
        <v>50</v>
      </c>
      <c r="J24" s="199" t="e">
        <f t="shared" si="0"/>
        <v>#DIV/0!</v>
      </c>
      <c r="K24" s="201">
        <f t="shared" si="8"/>
        <v>0</v>
      </c>
      <c r="L24" s="200">
        <v>50</v>
      </c>
      <c r="M24" s="199"/>
      <c r="N24" s="199"/>
      <c r="O24" s="199">
        <f t="shared" si="1"/>
        <v>50</v>
      </c>
      <c r="P24" s="199" t="e">
        <f t="shared" si="2"/>
        <v>#DIV/0!</v>
      </c>
      <c r="Q24" s="201">
        <f t="shared" si="6"/>
        <v>0</v>
      </c>
      <c r="R24" s="199">
        <f t="shared" si="3"/>
        <v>100</v>
      </c>
      <c r="S24" s="199">
        <f t="shared" si="4"/>
        <v>0</v>
      </c>
      <c r="T24" s="209">
        <f t="shared" si="9"/>
        <v>0</v>
      </c>
    </row>
    <row r="25" spans="1:20">
      <c r="A25">
        <f t="shared" si="5"/>
        <v>17</v>
      </c>
      <c r="B25" s="207">
        <v>517</v>
      </c>
      <c r="C25" s="321" t="s">
        <v>361</v>
      </c>
      <c r="D25" s="321" t="s">
        <v>362</v>
      </c>
      <c r="E25" s="321" t="s">
        <v>275</v>
      </c>
      <c r="F25" s="200">
        <v>50</v>
      </c>
      <c r="G25" s="199"/>
      <c r="H25" s="199"/>
      <c r="I25" s="199">
        <f t="shared" si="7"/>
        <v>50</v>
      </c>
      <c r="J25" s="199" t="e">
        <f t="shared" si="0"/>
        <v>#DIV/0!</v>
      </c>
      <c r="K25" s="201">
        <f t="shared" si="8"/>
        <v>0</v>
      </c>
      <c r="L25" s="200">
        <v>50</v>
      </c>
      <c r="M25" s="199"/>
      <c r="N25" s="199"/>
      <c r="O25" s="199">
        <f t="shared" si="1"/>
        <v>50</v>
      </c>
      <c r="P25" s="199" t="e">
        <f t="shared" si="2"/>
        <v>#DIV/0!</v>
      </c>
      <c r="Q25" s="201">
        <f t="shared" si="6"/>
        <v>0</v>
      </c>
      <c r="R25" s="199">
        <f t="shared" si="3"/>
        <v>100</v>
      </c>
      <c r="S25" s="199">
        <f t="shared" si="4"/>
        <v>0</v>
      </c>
      <c r="T25" s="209">
        <f t="shared" si="9"/>
        <v>0</v>
      </c>
    </row>
    <row r="26" spans="1:20">
      <c r="A26">
        <f>A25+1</f>
        <v>18</v>
      </c>
      <c r="B26" s="207"/>
      <c r="C26" s="208"/>
      <c r="D26" s="208"/>
      <c r="E26" s="208"/>
      <c r="F26" s="200"/>
      <c r="G26" s="199"/>
      <c r="H26" s="199"/>
      <c r="I26" s="199">
        <f t="shared" si="7"/>
        <v>0</v>
      </c>
      <c r="J26" s="199" t="e">
        <f t="shared" si="0"/>
        <v>#DIV/0!</v>
      </c>
      <c r="K26" s="201">
        <f t="shared" si="8"/>
        <v>4</v>
      </c>
      <c r="L26" s="200"/>
      <c r="M26" s="199"/>
      <c r="N26" s="199"/>
      <c r="O26" s="199">
        <f t="shared" si="1"/>
        <v>0</v>
      </c>
      <c r="P26" s="199" t="e">
        <f t="shared" si="2"/>
        <v>#DIV/0!</v>
      </c>
      <c r="Q26" s="201">
        <f t="shared" si="6"/>
        <v>4</v>
      </c>
      <c r="R26" s="199">
        <f t="shared" si="3"/>
        <v>0</v>
      </c>
      <c r="S26" s="199">
        <f t="shared" si="4"/>
        <v>0</v>
      </c>
      <c r="T26" s="209">
        <f t="shared" si="9"/>
        <v>12</v>
      </c>
    </row>
    <row r="27" spans="1:20">
      <c r="A27">
        <f t="shared" si="5"/>
        <v>19</v>
      </c>
      <c r="B27" s="207"/>
      <c r="C27" s="208"/>
      <c r="D27" s="208"/>
      <c r="E27" s="208"/>
      <c r="F27" s="200"/>
      <c r="G27" s="199"/>
      <c r="H27" s="199"/>
      <c r="I27" s="199">
        <f t="shared" si="7"/>
        <v>0</v>
      </c>
      <c r="J27" s="199" t="e">
        <f t="shared" si="0"/>
        <v>#DIV/0!</v>
      </c>
      <c r="K27" s="201">
        <f t="shared" si="8"/>
        <v>4</v>
      </c>
      <c r="L27" s="200"/>
      <c r="M27" s="199"/>
      <c r="N27" s="199"/>
      <c r="O27" s="199">
        <f t="shared" si="1"/>
        <v>0</v>
      </c>
      <c r="P27" s="199" t="e">
        <f t="shared" si="2"/>
        <v>#DIV/0!</v>
      </c>
      <c r="Q27" s="201">
        <f t="shared" si="6"/>
        <v>4</v>
      </c>
      <c r="R27" s="199">
        <f t="shared" si="3"/>
        <v>0</v>
      </c>
      <c r="S27" s="199">
        <f t="shared" si="4"/>
        <v>0</v>
      </c>
      <c r="T27" s="209">
        <f t="shared" si="9"/>
        <v>12</v>
      </c>
    </row>
    <row r="28" spans="1:20">
      <c r="A28">
        <f t="shared" si="5"/>
        <v>20</v>
      </c>
      <c r="B28" s="207"/>
      <c r="C28" s="208"/>
      <c r="D28" s="208"/>
      <c r="E28" s="208"/>
      <c r="F28" s="200"/>
      <c r="G28" s="199"/>
      <c r="H28" s="199"/>
      <c r="I28" s="199">
        <f t="shared" si="7"/>
        <v>0</v>
      </c>
      <c r="J28" s="199" t="e">
        <f t="shared" si="0"/>
        <v>#DIV/0!</v>
      </c>
      <c r="K28" s="201">
        <f t="shared" si="8"/>
        <v>4</v>
      </c>
      <c r="L28" s="200"/>
      <c r="M28" s="199"/>
      <c r="N28" s="199"/>
      <c r="O28" s="199">
        <f t="shared" si="1"/>
        <v>0</v>
      </c>
      <c r="P28" s="199" t="e">
        <f t="shared" si="2"/>
        <v>#DIV/0!</v>
      </c>
      <c r="Q28" s="201">
        <f t="shared" si="6"/>
        <v>4</v>
      </c>
      <c r="R28" s="199">
        <f t="shared" si="3"/>
        <v>0</v>
      </c>
      <c r="S28" s="199">
        <f t="shared" si="4"/>
        <v>0</v>
      </c>
      <c r="T28" s="209">
        <f t="shared" si="9"/>
        <v>12</v>
      </c>
    </row>
    <row r="29" spans="1:20">
      <c r="A29">
        <f t="shared" si="5"/>
        <v>21</v>
      </c>
      <c r="B29" s="207"/>
      <c r="C29" s="208"/>
      <c r="D29" s="208"/>
      <c r="E29" s="208"/>
      <c r="F29" s="200"/>
      <c r="G29" s="199"/>
      <c r="H29" s="199"/>
      <c r="I29" s="199">
        <f t="shared" si="7"/>
        <v>0</v>
      </c>
      <c r="J29" s="199" t="e">
        <f t="shared" si="0"/>
        <v>#DIV/0!</v>
      </c>
      <c r="K29" s="201">
        <f t="shared" si="8"/>
        <v>4</v>
      </c>
      <c r="L29" s="200"/>
      <c r="M29" s="199"/>
      <c r="N29" s="199"/>
      <c r="O29" s="199">
        <f t="shared" si="1"/>
        <v>0</v>
      </c>
      <c r="P29" s="199" t="e">
        <f t="shared" si="2"/>
        <v>#DIV/0!</v>
      </c>
      <c r="Q29" s="201">
        <f t="shared" si="6"/>
        <v>4</v>
      </c>
      <c r="R29" s="199">
        <f t="shared" si="3"/>
        <v>0</v>
      </c>
      <c r="S29" s="199">
        <f t="shared" si="4"/>
        <v>0</v>
      </c>
      <c r="T29" s="209">
        <f t="shared" si="9"/>
        <v>12</v>
      </c>
    </row>
    <row r="30" spans="1:20">
      <c r="A30">
        <f t="shared" si="5"/>
        <v>22</v>
      </c>
      <c r="B30" s="207"/>
      <c r="C30" s="208"/>
      <c r="D30" s="208"/>
      <c r="E30" s="208"/>
      <c r="F30" s="200"/>
      <c r="G30" s="199"/>
      <c r="H30" s="199"/>
      <c r="I30" s="199">
        <f t="shared" si="7"/>
        <v>0</v>
      </c>
      <c r="J30" s="199" t="e">
        <f t="shared" si="0"/>
        <v>#DIV/0!</v>
      </c>
      <c r="K30" s="201">
        <f t="shared" si="8"/>
        <v>4</v>
      </c>
      <c r="L30" s="200"/>
      <c r="M30" s="199"/>
      <c r="N30" s="199"/>
      <c r="O30" s="199">
        <f t="shared" si="1"/>
        <v>0</v>
      </c>
      <c r="P30" s="199" t="e">
        <f t="shared" si="2"/>
        <v>#DIV/0!</v>
      </c>
      <c r="Q30" s="201">
        <f t="shared" si="6"/>
        <v>4</v>
      </c>
      <c r="R30" s="199">
        <f t="shared" si="3"/>
        <v>0</v>
      </c>
      <c r="S30" s="199">
        <f t="shared" si="4"/>
        <v>0</v>
      </c>
      <c r="T30" s="209">
        <f t="shared" si="9"/>
        <v>12</v>
      </c>
    </row>
    <row r="31" spans="1:20">
      <c r="A31">
        <f t="shared" si="5"/>
        <v>23</v>
      </c>
      <c r="B31" s="207"/>
      <c r="C31" s="208"/>
      <c r="D31" s="208"/>
      <c r="E31" s="208"/>
      <c r="F31" s="200"/>
      <c r="G31" s="199"/>
      <c r="H31" s="199"/>
      <c r="I31" s="199">
        <f t="shared" si="7"/>
        <v>0</v>
      </c>
      <c r="J31" s="199" t="e">
        <f t="shared" si="0"/>
        <v>#DIV/0!</v>
      </c>
      <c r="K31" s="201">
        <f t="shared" si="8"/>
        <v>4</v>
      </c>
      <c r="L31" s="200"/>
      <c r="M31" s="199"/>
      <c r="N31" s="199"/>
      <c r="O31" s="199">
        <f t="shared" si="1"/>
        <v>0</v>
      </c>
      <c r="P31" s="199" t="e">
        <f t="shared" si="2"/>
        <v>#DIV/0!</v>
      </c>
      <c r="Q31" s="201">
        <f t="shared" si="6"/>
        <v>4</v>
      </c>
      <c r="R31" s="199">
        <f t="shared" si="3"/>
        <v>0</v>
      </c>
      <c r="S31" s="199">
        <f t="shared" si="4"/>
        <v>0</v>
      </c>
      <c r="T31" s="209">
        <f t="shared" si="9"/>
        <v>12</v>
      </c>
    </row>
    <row r="32" spans="1:20">
      <c r="A32">
        <f t="shared" si="5"/>
        <v>24</v>
      </c>
      <c r="B32" s="207"/>
      <c r="C32" s="208"/>
      <c r="D32" s="208"/>
      <c r="E32" s="208"/>
      <c r="F32" s="200"/>
      <c r="G32" s="199"/>
      <c r="H32" s="199"/>
      <c r="I32" s="199">
        <f t="shared" si="7"/>
        <v>0</v>
      </c>
      <c r="J32" s="199" t="e">
        <f t="shared" si="0"/>
        <v>#DIV/0!</v>
      </c>
      <c r="K32" s="201">
        <f t="shared" si="8"/>
        <v>4</v>
      </c>
      <c r="L32" s="200"/>
      <c r="M32" s="199"/>
      <c r="N32" s="199"/>
      <c r="O32" s="199">
        <f t="shared" si="1"/>
        <v>0</v>
      </c>
      <c r="P32" s="199" t="e">
        <f t="shared" si="2"/>
        <v>#DIV/0!</v>
      </c>
      <c r="Q32" s="201">
        <f t="shared" si="6"/>
        <v>4</v>
      </c>
      <c r="R32" s="199">
        <f t="shared" si="3"/>
        <v>0</v>
      </c>
      <c r="S32" s="199">
        <f t="shared" si="4"/>
        <v>0</v>
      </c>
      <c r="T32" s="209">
        <f t="shared" si="9"/>
        <v>12</v>
      </c>
    </row>
    <row r="33" spans="1:20">
      <c r="A33">
        <f t="shared" si="5"/>
        <v>25</v>
      </c>
      <c r="B33" s="207"/>
      <c r="C33" s="208"/>
      <c r="D33" s="208"/>
      <c r="E33" s="208"/>
      <c r="F33" s="200"/>
      <c r="G33" s="199"/>
      <c r="H33" s="199"/>
      <c r="I33" s="199">
        <f t="shared" si="7"/>
        <v>0</v>
      </c>
      <c r="J33" s="199" t="e">
        <f t="shared" si="0"/>
        <v>#DIV/0!</v>
      </c>
      <c r="K33" s="201">
        <f t="shared" si="8"/>
        <v>4</v>
      </c>
      <c r="L33" s="200"/>
      <c r="M33" s="199"/>
      <c r="N33" s="199"/>
      <c r="O33" s="199">
        <f t="shared" si="1"/>
        <v>0</v>
      </c>
      <c r="P33" s="199" t="e">
        <f t="shared" si="2"/>
        <v>#DIV/0!</v>
      </c>
      <c r="Q33" s="201">
        <f t="shared" si="6"/>
        <v>4</v>
      </c>
      <c r="R33" s="199">
        <f t="shared" si="3"/>
        <v>0</v>
      </c>
      <c r="S33" s="199">
        <f t="shared" si="4"/>
        <v>0</v>
      </c>
      <c r="T33" s="209">
        <f t="shared" si="9"/>
        <v>12</v>
      </c>
    </row>
    <row r="34" spans="1:20">
      <c r="A34">
        <f t="shared" si="5"/>
        <v>26</v>
      </c>
      <c r="B34" s="207"/>
      <c r="C34" s="208"/>
      <c r="D34" s="208"/>
      <c r="E34" s="208"/>
      <c r="F34" s="200"/>
      <c r="G34" s="199"/>
      <c r="H34" s="199"/>
      <c r="I34" s="199">
        <f t="shared" si="7"/>
        <v>0</v>
      </c>
      <c r="J34" s="199" t="e">
        <f t="shared" si="0"/>
        <v>#DIV/0!</v>
      </c>
      <c r="K34" s="201">
        <f t="shared" si="8"/>
        <v>4</v>
      </c>
      <c r="L34" s="200"/>
      <c r="M34" s="199"/>
      <c r="N34" s="199"/>
      <c r="O34" s="199">
        <f t="shared" si="1"/>
        <v>0</v>
      </c>
      <c r="P34" s="199" t="e">
        <f t="shared" si="2"/>
        <v>#DIV/0!</v>
      </c>
      <c r="Q34" s="201">
        <f t="shared" si="6"/>
        <v>4</v>
      </c>
      <c r="R34" s="199">
        <f t="shared" si="3"/>
        <v>0</v>
      </c>
      <c r="S34" s="199">
        <f t="shared" si="4"/>
        <v>0</v>
      </c>
      <c r="T34" s="209">
        <f t="shared" si="9"/>
        <v>12</v>
      </c>
    </row>
    <row r="35" spans="1:20">
      <c r="A35">
        <f t="shared" si="5"/>
        <v>27</v>
      </c>
      <c r="B35" s="207"/>
      <c r="C35" s="208"/>
      <c r="D35" s="208"/>
      <c r="E35" s="208"/>
      <c r="F35" s="200"/>
      <c r="G35" s="199"/>
      <c r="H35" s="199"/>
      <c r="I35" s="199">
        <f t="shared" si="7"/>
        <v>0</v>
      </c>
      <c r="J35" s="199" t="e">
        <f t="shared" si="0"/>
        <v>#DIV/0!</v>
      </c>
      <c r="K35" s="201">
        <f t="shared" si="8"/>
        <v>4</v>
      </c>
      <c r="L35" s="200"/>
      <c r="M35" s="199"/>
      <c r="N35" s="199"/>
      <c r="O35" s="199">
        <f t="shared" si="1"/>
        <v>0</v>
      </c>
      <c r="P35" s="199" t="e">
        <f t="shared" si="2"/>
        <v>#DIV/0!</v>
      </c>
      <c r="Q35" s="201">
        <f t="shared" si="6"/>
        <v>4</v>
      </c>
      <c r="R35" s="199">
        <f t="shared" si="3"/>
        <v>0</v>
      </c>
      <c r="S35" s="199">
        <f t="shared" si="4"/>
        <v>0</v>
      </c>
      <c r="T35" s="209">
        <f t="shared" si="9"/>
        <v>12</v>
      </c>
    </row>
    <row r="36" spans="1:20">
      <c r="A36">
        <f t="shared" si="5"/>
        <v>28</v>
      </c>
      <c r="B36" s="207"/>
      <c r="C36" s="208"/>
      <c r="D36" s="208"/>
      <c r="E36" s="208"/>
      <c r="F36" s="200"/>
      <c r="G36" s="199"/>
      <c r="H36" s="199"/>
      <c r="I36" s="199">
        <f t="shared" si="7"/>
        <v>0</v>
      </c>
      <c r="J36" s="199" t="e">
        <f t="shared" si="0"/>
        <v>#DIV/0!</v>
      </c>
      <c r="K36" s="201">
        <f t="shared" si="8"/>
        <v>4</v>
      </c>
      <c r="L36" s="200"/>
      <c r="M36" s="199"/>
      <c r="N36" s="199"/>
      <c r="O36" s="199">
        <f t="shared" si="1"/>
        <v>0</v>
      </c>
      <c r="P36" s="199" t="e">
        <f t="shared" si="2"/>
        <v>#DIV/0!</v>
      </c>
      <c r="Q36" s="201">
        <f t="shared" si="6"/>
        <v>4</v>
      </c>
      <c r="R36" s="199">
        <f t="shared" si="3"/>
        <v>0</v>
      </c>
      <c r="S36" s="199">
        <f t="shared" si="4"/>
        <v>0</v>
      </c>
      <c r="T36" s="209">
        <f t="shared" si="9"/>
        <v>12</v>
      </c>
    </row>
    <row r="37" spans="1:20">
      <c r="A37">
        <f t="shared" si="5"/>
        <v>29</v>
      </c>
      <c r="B37" s="207"/>
      <c r="C37" s="208"/>
      <c r="D37" s="208"/>
      <c r="E37" s="208"/>
      <c r="F37" s="200"/>
      <c r="G37" s="199"/>
      <c r="H37" s="199"/>
      <c r="I37" s="199">
        <f t="shared" si="7"/>
        <v>0</v>
      </c>
      <c r="J37" s="199" t="e">
        <f t="shared" si="0"/>
        <v>#DIV/0!</v>
      </c>
      <c r="K37" s="201">
        <f t="shared" si="8"/>
        <v>4</v>
      </c>
      <c r="L37" s="200"/>
      <c r="M37" s="199"/>
      <c r="N37" s="199"/>
      <c r="O37" s="199">
        <f t="shared" si="1"/>
        <v>0</v>
      </c>
      <c r="P37" s="199" t="e">
        <f t="shared" si="2"/>
        <v>#DIV/0!</v>
      </c>
      <c r="Q37" s="201">
        <f t="shared" si="6"/>
        <v>4</v>
      </c>
      <c r="R37" s="199">
        <f t="shared" si="3"/>
        <v>0</v>
      </c>
      <c r="S37" s="199">
        <f t="shared" si="4"/>
        <v>0</v>
      </c>
      <c r="T37" s="209">
        <f t="shared" si="9"/>
        <v>12</v>
      </c>
    </row>
    <row r="38" spans="1:20" ht="16" thickBot="1">
      <c r="A38">
        <f t="shared" si="5"/>
        <v>30</v>
      </c>
      <c r="B38" s="210"/>
      <c r="C38" s="211"/>
      <c r="D38" s="211"/>
      <c r="E38" s="211"/>
      <c r="F38" s="202"/>
      <c r="G38" s="203"/>
      <c r="H38" s="203"/>
      <c r="I38" s="203">
        <f t="shared" si="7"/>
        <v>0</v>
      </c>
      <c r="J38" s="203" t="e">
        <f t="shared" si="0"/>
        <v>#DIV/0!</v>
      </c>
      <c r="K38" s="204">
        <f t="shared" si="8"/>
        <v>4</v>
      </c>
      <c r="L38" s="202"/>
      <c r="M38" s="203"/>
      <c r="N38" s="203"/>
      <c r="O38" s="203">
        <f t="shared" si="1"/>
        <v>0</v>
      </c>
      <c r="P38" s="203" t="e">
        <f t="shared" si="2"/>
        <v>#DIV/0!</v>
      </c>
      <c r="Q38" s="204">
        <f t="shared" si="6"/>
        <v>4</v>
      </c>
      <c r="R38" s="203">
        <f t="shared" si="3"/>
        <v>0</v>
      </c>
      <c r="S38" s="203">
        <f t="shared" si="4"/>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145.69999999999999</v>
      </c>
      <c r="G41" s="182">
        <f>F41/I41</f>
        <v>41.628571428571426</v>
      </c>
      <c r="H41" s="199">
        <f>G41*1.5</f>
        <v>62.442857142857136</v>
      </c>
      <c r="I41" s="182">
        <v>3.5</v>
      </c>
      <c r="J41" s="182">
        <f>H44</f>
        <v>32.35</v>
      </c>
      <c r="K41" s="183"/>
      <c r="L41" s="185">
        <v>175.7</v>
      </c>
      <c r="M41" s="182">
        <f>L41/O41</f>
        <v>50.199999999999996</v>
      </c>
      <c r="N41" s="199">
        <f>M41*1.5</f>
        <v>75.3</v>
      </c>
      <c r="O41" s="182">
        <v>3.5</v>
      </c>
      <c r="P41" s="182">
        <f>N46</f>
        <v>31.11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536</v>
      </c>
      <c r="C44" s="208" t="s">
        <v>296</v>
      </c>
      <c r="D44" s="208" t="s">
        <v>421</v>
      </c>
      <c r="E44" s="208" t="s">
        <v>269</v>
      </c>
      <c r="F44" s="200">
        <v>0</v>
      </c>
      <c r="G44" s="199">
        <v>0</v>
      </c>
      <c r="H44" s="199">
        <v>32.35</v>
      </c>
      <c r="I44" s="199">
        <f>IF(H44&lt;=$H$41,IF(H44&lt;$G$41,F44+G44,F44+G44+(H44-$G$41)),50)</f>
        <v>0</v>
      </c>
      <c r="J44" s="199">
        <f>$F$41/H44</f>
        <v>4.5038639876352393</v>
      </c>
      <c r="K44" s="201">
        <f>IF(I44=0,IF(H44=$J$41,6,4),0)</f>
        <v>6</v>
      </c>
      <c r="L44" s="200">
        <v>5</v>
      </c>
      <c r="M44" s="199">
        <v>5</v>
      </c>
      <c r="N44" s="199">
        <v>41.72</v>
      </c>
      <c r="O44" s="199">
        <f>IF(N44&lt;=$N$41,IF(N44&lt;$M$41,L44+M44,L44+M44+(N44-$M$41)),50)</f>
        <v>10</v>
      </c>
      <c r="P44" s="199">
        <f>$L$41/N44</f>
        <v>4.2114093959731544</v>
      </c>
      <c r="Q44" s="201">
        <f>IF(O44=0,IF(N44=$P$41,6,4),0)</f>
        <v>0</v>
      </c>
      <c r="R44" s="199">
        <f>O44+I44</f>
        <v>10</v>
      </c>
      <c r="S44" s="199">
        <f>N44+H44</f>
        <v>74.069999999999993</v>
      </c>
      <c r="T44" s="209">
        <f>IF((O44+I44)=0,4+K44+Q44,K44+Q44)+4</f>
        <v>10</v>
      </c>
    </row>
    <row r="45" spans="1:20">
      <c r="A45">
        <f>A44+1</f>
        <v>2</v>
      </c>
      <c r="B45" s="207">
        <v>719</v>
      </c>
      <c r="C45" s="208" t="s">
        <v>314</v>
      </c>
      <c r="D45" s="208" t="s">
        <v>112</v>
      </c>
      <c r="E45" s="208" t="s">
        <v>272</v>
      </c>
      <c r="F45" s="200">
        <v>5</v>
      </c>
      <c r="G45" s="199">
        <v>0</v>
      </c>
      <c r="H45" s="199">
        <v>28.52</v>
      </c>
      <c r="I45" s="199">
        <f t="shared" ref="I45:I73" si="10">IF(H45&lt;=$H$41,IF(H45&lt;$G$41,F45+G45,F45+G45+(H45-$G$41)),50)</f>
        <v>5</v>
      </c>
      <c r="J45" s="199">
        <f t="shared" ref="J45:J73" si="11">$F$41/H45</f>
        <v>5.1086956521739131</v>
      </c>
      <c r="K45" s="201">
        <f t="shared" ref="K45:K73" si="12">IF(I45=0,IF(H45=$J$41,6,4),0)</f>
        <v>0</v>
      </c>
      <c r="L45" s="200">
        <v>10</v>
      </c>
      <c r="M45" s="199">
        <v>0</v>
      </c>
      <c r="N45" s="199">
        <v>34.1</v>
      </c>
      <c r="O45" s="199">
        <f>IF(N45&lt;=$N$41,IF(N45&lt;$M$41,L45+M45,L45+M45+(N45-$M$41)),50)</f>
        <v>10</v>
      </c>
      <c r="P45" s="199">
        <f t="shared" ref="P45:P73" si="13">$L$41/N45</f>
        <v>5.1524926686217007</v>
      </c>
      <c r="Q45" s="201">
        <f t="shared" ref="Q45:Q73" si="14">IF(O45=0,IF(N45=$P$41,6,4),0)</f>
        <v>0</v>
      </c>
      <c r="R45" s="199">
        <f t="shared" ref="R45:R73" si="15">O45+I45</f>
        <v>15</v>
      </c>
      <c r="S45" s="199">
        <f t="shared" ref="S45:S73" si="16">N45+H45</f>
        <v>62.620000000000005</v>
      </c>
      <c r="T45" s="209">
        <f>IF((O45+I45)=0,4+K45+Q45,K45+Q45)+2</f>
        <v>2</v>
      </c>
    </row>
    <row r="46" spans="1:20">
      <c r="A46">
        <f t="shared" ref="A46:A60" si="17">A45+1</f>
        <v>3</v>
      </c>
      <c r="B46" s="207">
        <v>649</v>
      </c>
      <c r="C46" s="208" t="s">
        <v>369</v>
      </c>
      <c r="D46" s="208" t="s">
        <v>453</v>
      </c>
      <c r="E46" s="208" t="s">
        <v>275</v>
      </c>
      <c r="F46" s="200">
        <v>10</v>
      </c>
      <c r="G46" s="199">
        <v>5</v>
      </c>
      <c r="H46" s="199">
        <v>31.55</v>
      </c>
      <c r="I46" s="199">
        <f t="shared" si="10"/>
        <v>15</v>
      </c>
      <c r="J46" s="199">
        <f t="shared" si="11"/>
        <v>4.6180665610142624</v>
      </c>
      <c r="K46" s="201">
        <f>IF(I46=0,IF(H46=$J$41,6,4),0)</f>
        <v>0</v>
      </c>
      <c r="L46" s="200">
        <v>0</v>
      </c>
      <c r="M46" s="199">
        <v>0</v>
      </c>
      <c r="N46" s="199">
        <v>31.11</v>
      </c>
      <c r="O46" s="199">
        <f t="shared" ref="O46:O73" si="18">IF(N46&lt;=$N$41,IF(N46&lt;$M$41,L46+M46,L46+M46+(N46-$M$41)),50)</f>
        <v>0</v>
      </c>
      <c r="P46" s="199">
        <f>$L$41/N46</f>
        <v>5.6477017036322721</v>
      </c>
      <c r="Q46" s="201">
        <f t="shared" si="14"/>
        <v>6</v>
      </c>
      <c r="R46" s="199">
        <f t="shared" si="15"/>
        <v>15</v>
      </c>
      <c r="S46" s="199">
        <f t="shared" si="16"/>
        <v>62.66</v>
      </c>
      <c r="T46" s="209">
        <f>IF((O46+I46)=0,4+K46+Q46,K46+Q46)+1</f>
        <v>7</v>
      </c>
    </row>
    <row r="47" spans="1:20">
      <c r="A47">
        <f t="shared" si="17"/>
        <v>4</v>
      </c>
      <c r="B47" s="207">
        <v>470</v>
      </c>
      <c r="C47" s="321" t="s">
        <v>304</v>
      </c>
      <c r="D47" s="321" t="s">
        <v>428</v>
      </c>
      <c r="E47" s="321" t="s">
        <v>272</v>
      </c>
      <c r="F47" s="200">
        <v>10</v>
      </c>
      <c r="G47" s="199">
        <v>0</v>
      </c>
      <c r="H47" s="199">
        <v>30.35</v>
      </c>
      <c r="I47" s="199">
        <f t="shared" si="10"/>
        <v>10</v>
      </c>
      <c r="J47" s="199">
        <f>$F$41/H47</f>
        <v>4.8006589785831952</v>
      </c>
      <c r="K47" s="201">
        <f t="shared" si="12"/>
        <v>0</v>
      </c>
      <c r="L47" s="200">
        <v>10</v>
      </c>
      <c r="M47" s="199">
        <v>0</v>
      </c>
      <c r="N47" s="199">
        <v>36.06</v>
      </c>
      <c r="O47" s="199">
        <f t="shared" si="18"/>
        <v>10</v>
      </c>
      <c r="P47" s="199">
        <f>$L$41/N47</f>
        <v>4.8724348308374923</v>
      </c>
      <c r="Q47" s="201">
        <f>IF(O47=0,IF(N47=$P$41,6,4),0)</f>
        <v>0</v>
      </c>
      <c r="R47" s="199">
        <f t="shared" si="15"/>
        <v>20</v>
      </c>
      <c r="S47" s="199">
        <f t="shared" si="16"/>
        <v>66.41</v>
      </c>
      <c r="T47" s="209">
        <f>IF((O47+I47)=0,4+K47+Q47,K47+Q47)</f>
        <v>0</v>
      </c>
    </row>
    <row r="48" spans="1:20">
      <c r="A48">
        <f t="shared" si="17"/>
        <v>5</v>
      </c>
      <c r="B48" s="207">
        <v>672</v>
      </c>
      <c r="C48" s="321" t="s">
        <v>371</v>
      </c>
      <c r="D48" s="321" t="s">
        <v>427</v>
      </c>
      <c r="E48" s="334">
        <v>55</v>
      </c>
      <c r="F48" s="200">
        <v>10</v>
      </c>
      <c r="G48" s="199">
        <v>0</v>
      </c>
      <c r="H48" s="199">
        <v>40.43</v>
      </c>
      <c r="I48" s="199">
        <f t="shared" si="10"/>
        <v>10</v>
      </c>
      <c r="J48" s="199">
        <f t="shared" si="11"/>
        <v>3.6037595844669799</v>
      </c>
      <c r="K48" s="201">
        <f t="shared" si="12"/>
        <v>0</v>
      </c>
      <c r="L48" s="200">
        <v>5</v>
      </c>
      <c r="M48" s="199">
        <v>5</v>
      </c>
      <c r="N48" s="199">
        <v>42.2</v>
      </c>
      <c r="O48" s="199">
        <f t="shared" si="18"/>
        <v>10</v>
      </c>
      <c r="P48" s="199">
        <f t="shared" si="13"/>
        <v>4.1635071090047386</v>
      </c>
      <c r="Q48" s="201">
        <f t="shared" si="14"/>
        <v>0</v>
      </c>
      <c r="R48" s="199">
        <f t="shared" si="15"/>
        <v>20</v>
      </c>
      <c r="S48" s="199">
        <f t="shared" si="16"/>
        <v>82.63</v>
      </c>
      <c r="T48" s="209">
        <f t="shared" ref="T48:T73" si="19">IF((O48+I48)=0,4+K48+Q48,K48+Q48)</f>
        <v>0</v>
      </c>
    </row>
    <row r="49" spans="1:20">
      <c r="A49">
        <f t="shared" si="17"/>
        <v>6</v>
      </c>
      <c r="B49" s="207">
        <v>625</v>
      </c>
      <c r="C49" s="321" t="s">
        <v>424</v>
      </c>
      <c r="D49" s="321" t="s">
        <v>425</v>
      </c>
      <c r="E49" s="321" t="s">
        <v>272</v>
      </c>
      <c r="F49" s="200">
        <v>5</v>
      </c>
      <c r="G49" s="199">
        <v>0</v>
      </c>
      <c r="H49" s="199">
        <v>30.76</v>
      </c>
      <c r="I49" s="199">
        <f t="shared" si="10"/>
        <v>5</v>
      </c>
      <c r="J49" s="199">
        <f t="shared" si="11"/>
        <v>4.7366710013003894</v>
      </c>
      <c r="K49" s="201">
        <f t="shared" si="12"/>
        <v>0</v>
      </c>
      <c r="L49" s="200">
        <v>20</v>
      </c>
      <c r="M49" s="199">
        <v>0</v>
      </c>
      <c r="N49" s="199">
        <v>32.33</v>
      </c>
      <c r="O49" s="199">
        <f t="shared" si="18"/>
        <v>20</v>
      </c>
      <c r="P49" s="199">
        <f t="shared" si="13"/>
        <v>5.4345808846272812</v>
      </c>
      <c r="Q49" s="201">
        <f t="shared" si="14"/>
        <v>0</v>
      </c>
      <c r="R49" s="199">
        <f t="shared" si="15"/>
        <v>25</v>
      </c>
      <c r="S49" s="199">
        <f t="shared" si="16"/>
        <v>63.09</v>
      </c>
      <c r="T49" s="209">
        <f t="shared" si="19"/>
        <v>0</v>
      </c>
    </row>
    <row r="50" spans="1:20">
      <c r="A50">
        <f t="shared" si="17"/>
        <v>7</v>
      </c>
      <c r="B50" s="207">
        <v>680</v>
      </c>
      <c r="C50" s="321" t="s">
        <v>311</v>
      </c>
      <c r="D50" s="321" t="s">
        <v>312</v>
      </c>
      <c r="E50" s="321" t="s">
        <v>272</v>
      </c>
      <c r="F50" s="200">
        <v>5</v>
      </c>
      <c r="G50" s="199">
        <v>5</v>
      </c>
      <c r="H50" s="199">
        <v>36.18</v>
      </c>
      <c r="I50" s="199">
        <f t="shared" si="10"/>
        <v>10</v>
      </c>
      <c r="J50" s="199">
        <f t="shared" si="11"/>
        <v>4.0270867882808181</v>
      </c>
      <c r="K50" s="201">
        <f t="shared" si="12"/>
        <v>0</v>
      </c>
      <c r="L50" s="200">
        <v>5</v>
      </c>
      <c r="M50" s="199">
        <v>10</v>
      </c>
      <c r="N50" s="199">
        <v>47.79</v>
      </c>
      <c r="O50" s="199">
        <f t="shared" si="18"/>
        <v>15</v>
      </c>
      <c r="P50" s="199">
        <f t="shared" si="13"/>
        <v>3.6765013601171792</v>
      </c>
      <c r="Q50" s="201">
        <f t="shared" si="14"/>
        <v>0</v>
      </c>
      <c r="R50" s="199">
        <f t="shared" si="15"/>
        <v>25</v>
      </c>
      <c r="S50" s="199">
        <f t="shared" si="16"/>
        <v>83.97</v>
      </c>
      <c r="T50" s="209">
        <f t="shared" si="19"/>
        <v>0</v>
      </c>
    </row>
    <row r="51" spans="1:20">
      <c r="A51">
        <f t="shared" si="17"/>
        <v>8</v>
      </c>
      <c r="B51" s="207">
        <v>469</v>
      </c>
      <c r="C51" s="321" t="s">
        <v>429</v>
      </c>
      <c r="D51" s="321" t="s">
        <v>271</v>
      </c>
      <c r="E51" s="321" t="s">
        <v>272</v>
      </c>
      <c r="F51" s="200">
        <v>10</v>
      </c>
      <c r="G51" s="199">
        <v>0</v>
      </c>
      <c r="H51" s="199">
        <v>31.99</v>
      </c>
      <c r="I51" s="199">
        <f t="shared" si="10"/>
        <v>10</v>
      </c>
      <c r="J51" s="199">
        <f t="shared" si="11"/>
        <v>4.5545482963426069</v>
      </c>
      <c r="K51" s="201">
        <f t="shared" si="12"/>
        <v>0</v>
      </c>
      <c r="L51" s="200">
        <v>15</v>
      </c>
      <c r="M51" s="199">
        <v>5</v>
      </c>
      <c r="N51" s="199">
        <v>41.78</v>
      </c>
      <c r="O51" s="199">
        <f t="shared" si="18"/>
        <v>20</v>
      </c>
      <c r="P51" s="199">
        <f t="shared" si="13"/>
        <v>4.205361416945907</v>
      </c>
      <c r="Q51" s="201">
        <f t="shared" si="14"/>
        <v>0</v>
      </c>
      <c r="R51" s="199">
        <f t="shared" si="15"/>
        <v>30</v>
      </c>
      <c r="S51" s="199">
        <f t="shared" si="16"/>
        <v>73.77</v>
      </c>
      <c r="T51" s="209">
        <f t="shared" si="19"/>
        <v>0</v>
      </c>
    </row>
    <row r="52" spans="1:20">
      <c r="A52">
        <f t="shared" si="17"/>
        <v>9</v>
      </c>
      <c r="B52" s="207">
        <v>732</v>
      </c>
      <c r="C52" s="321" t="s">
        <v>338</v>
      </c>
      <c r="D52" s="321" t="s">
        <v>339</v>
      </c>
      <c r="E52" s="321" t="s">
        <v>269</v>
      </c>
      <c r="F52" s="200">
        <v>0</v>
      </c>
      <c r="G52" s="199">
        <v>0</v>
      </c>
      <c r="H52" s="199">
        <v>41.47</v>
      </c>
      <c r="I52" s="199">
        <f t="shared" si="10"/>
        <v>0</v>
      </c>
      <c r="J52" s="199">
        <f t="shared" si="11"/>
        <v>3.5133831685555821</v>
      </c>
      <c r="K52" s="201">
        <f t="shared" si="12"/>
        <v>4</v>
      </c>
      <c r="L52" s="200">
        <v>50</v>
      </c>
      <c r="M52" s="199"/>
      <c r="N52" s="199"/>
      <c r="O52" s="199">
        <f t="shared" si="18"/>
        <v>50</v>
      </c>
      <c r="P52" s="199" t="e">
        <f t="shared" si="13"/>
        <v>#DIV/0!</v>
      </c>
      <c r="Q52" s="201">
        <f t="shared" si="14"/>
        <v>0</v>
      </c>
      <c r="R52" s="199">
        <f t="shared" si="15"/>
        <v>50</v>
      </c>
      <c r="S52" s="199">
        <f t="shared" si="16"/>
        <v>41.47</v>
      </c>
      <c r="T52" s="209">
        <f t="shared" si="19"/>
        <v>4</v>
      </c>
    </row>
    <row r="53" spans="1:20">
      <c r="A53">
        <f t="shared" si="17"/>
        <v>10</v>
      </c>
      <c r="B53" s="207">
        <v>698</v>
      </c>
      <c r="C53" s="321" t="s">
        <v>320</v>
      </c>
      <c r="D53" s="321" t="s">
        <v>68</v>
      </c>
      <c r="E53" s="321" t="s">
        <v>272</v>
      </c>
      <c r="F53" s="200">
        <v>10</v>
      </c>
      <c r="G53" s="199">
        <v>5</v>
      </c>
      <c r="H53" s="199">
        <v>36.5</v>
      </c>
      <c r="I53" s="199">
        <f t="shared" si="10"/>
        <v>15</v>
      </c>
      <c r="J53" s="199">
        <f t="shared" si="11"/>
        <v>3.9917808219178079</v>
      </c>
      <c r="K53" s="201">
        <f t="shared" si="12"/>
        <v>0</v>
      </c>
      <c r="L53" s="200">
        <v>50</v>
      </c>
      <c r="M53" s="199"/>
      <c r="N53" s="199"/>
      <c r="O53" s="199">
        <f t="shared" si="18"/>
        <v>50</v>
      </c>
      <c r="P53" s="199" t="e">
        <f t="shared" si="13"/>
        <v>#DIV/0!</v>
      </c>
      <c r="Q53" s="201">
        <f t="shared" si="14"/>
        <v>0</v>
      </c>
      <c r="R53" s="199">
        <f t="shared" si="15"/>
        <v>65</v>
      </c>
      <c r="S53" s="199">
        <f t="shared" si="16"/>
        <v>36.5</v>
      </c>
      <c r="T53" s="209">
        <f t="shared" si="19"/>
        <v>0</v>
      </c>
    </row>
    <row r="54" spans="1:20">
      <c r="A54">
        <f t="shared" si="17"/>
        <v>11</v>
      </c>
      <c r="B54" s="207">
        <v>519</v>
      </c>
      <c r="C54" s="321" t="s">
        <v>318</v>
      </c>
      <c r="D54" s="321" t="s">
        <v>319</v>
      </c>
      <c r="E54" s="321" t="s">
        <v>272</v>
      </c>
      <c r="F54" s="200">
        <v>0</v>
      </c>
      <c r="G54" s="199">
        <v>10</v>
      </c>
      <c r="H54" s="199">
        <v>36.86</v>
      </c>
      <c r="I54" s="199">
        <f t="shared" si="10"/>
        <v>10</v>
      </c>
      <c r="J54" s="199">
        <f t="shared" si="11"/>
        <v>3.9527943570265869</v>
      </c>
      <c r="K54" s="201">
        <f t="shared" si="12"/>
        <v>0</v>
      </c>
      <c r="L54" s="200">
        <v>50</v>
      </c>
      <c r="M54" s="199"/>
      <c r="N54" s="199"/>
      <c r="O54" s="199">
        <f t="shared" si="18"/>
        <v>50</v>
      </c>
      <c r="P54" s="199" t="e">
        <f t="shared" si="13"/>
        <v>#DIV/0!</v>
      </c>
      <c r="Q54" s="201">
        <f t="shared" si="14"/>
        <v>0</v>
      </c>
      <c r="R54" s="199">
        <f t="shared" si="15"/>
        <v>60</v>
      </c>
      <c r="S54" s="199">
        <f t="shared" si="16"/>
        <v>36.86</v>
      </c>
      <c r="T54" s="209">
        <f t="shared" si="19"/>
        <v>0</v>
      </c>
    </row>
    <row r="55" spans="1:20">
      <c r="A55">
        <f t="shared" si="17"/>
        <v>12</v>
      </c>
      <c r="B55" s="207">
        <v>560</v>
      </c>
      <c r="C55" s="321" t="s">
        <v>374</v>
      </c>
      <c r="D55" s="321" t="s">
        <v>53</v>
      </c>
      <c r="E55" s="321" t="s">
        <v>272</v>
      </c>
      <c r="F55" s="200">
        <v>10</v>
      </c>
      <c r="G55" s="199">
        <v>10</v>
      </c>
      <c r="H55" s="199">
        <v>46.4</v>
      </c>
      <c r="I55" s="199">
        <f t="shared" si="10"/>
        <v>24.771428571428572</v>
      </c>
      <c r="J55" s="199">
        <f t="shared" si="11"/>
        <v>3.1400862068965516</v>
      </c>
      <c r="K55" s="201">
        <f t="shared" si="12"/>
        <v>0</v>
      </c>
      <c r="L55" s="200">
        <v>50</v>
      </c>
      <c r="M55" s="199"/>
      <c r="N55" s="199"/>
      <c r="O55" s="199">
        <f t="shared" si="18"/>
        <v>50</v>
      </c>
      <c r="P55" s="199" t="e">
        <f t="shared" si="13"/>
        <v>#DIV/0!</v>
      </c>
      <c r="Q55" s="201">
        <f t="shared" si="14"/>
        <v>0</v>
      </c>
      <c r="R55" s="199">
        <f t="shared" si="15"/>
        <v>74.771428571428572</v>
      </c>
      <c r="S55" s="199">
        <f t="shared" si="16"/>
        <v>46.4</v>
      </c>
      <c r="T55" s="209">
        <f t="shared" si="19"/>
        <v>0</v>
      </c>
    </row>
    <row r="56" spans="1:20">
      <c r="A56">
        <f t="shared" si="17"/>
        <v>13</v>
      </c>
      <c r="B56" s="207">
        <v>620</v>
      </c>
      <c r="C56" s="321" t="s">
        <v>317</v>
      </c>
      <c r="D56" s="321" t="s">
        <v>98</v>
      </c>
      <c r="E56" s="321" t="s">
        <v>272</v>
      </c>
      <c r="F56" s="200">
        <v>20</v>
      </c>
      <c r="G56" s="199">
        <v>5</v>
      </c>
      <c r="H56" s="199">
        <v>31.8</v>
      </c>
      <c r="I56" s="199">
        <f t="shared" si="10"/>
        <v>25</v>
      </c>
      <c r="J56" s="199">
        <f t="shared" si="11"/>
        <v>4.5817610062893079</v>
      </c>
      <c r="K56" s="201">
        <f t="shared" si="12"/>
        <v>0</v>
      </c>
      <c r="L56" s="200">
        <v>50</v>
      </c>
      <c r="M56" s="199"/>
      <c r="N56" s="199"/>
      <c r="O56" s="199">
        <f t="shared" si="18"/>
        <v>50</v>
      </c>
      <c r="P56" s="199" t="e">
        <f t="shared" si="13"/>
        <v>#DIV/0!</v>
      </c>
      <c r="Q56" s="201">
        <f t="shared" si="14"/>
        <v>0</v>
      </c>
      <c r="R56" s="199">
        <f t="shared" si="15"/>
        <v>75</v>
      </c>
      <c r="S56" s="199">
        <f t="shared" si="16"/>
        <v>31.8</v>
      </c>
      <c r="T56" s="209">
        <f t="shared" si="19"/>
        <v>0</v>
      </c>
    </row>
    <row r="57" spans="1:20">
      <c r="A57">
        <f t="shared" si="17"/>
        <v>14</v>
      </c>
      <c r="B57" s="207">
        <v>739</v>
      </c>
      <c r="C57" s="321" t="s">
        <v>295</v>
      </c>
      <c r="D57" s="321" t="s">
        <v>69</v>
      </c>
      <c r="E57" s="321" t="s">
        <v>272</v>
      </c>
      <c r="F57" s="200">
        <v>50</v>
      </c>
      <c r="G57" s="199"/>
      <c r="H57" s="199"/>
      <c r="I57" s="199">
        <f>IF(H57&lt;=$H$41,IF(H57&lt;$G$41,F57+G57,F57+G57+(H57-$G$41)),50)</f>
        <v>50</v>
      </c>
      <c r="J57" s="199" t="e">
        <f t="shared" si="11"/>
        <v>#DIV/0!</v>
      </c>
      <c r="K57" s="201">
        <f t="shared" si="12"/>
        <v>0</v>
      </c>
      <c r="L57" s="200">
        <v>50</v>
      </c>
      <c r="M57" s="199"/>
      <c r="N57" s="199"/>
      <c r="O57" s="199">
        <f t="shared" si="18"/>
        <v>50</v>
      </c>
      <c r="P57" s="199" t="e">
        <f t="shared" si="13"/>
        <v>#DIV/0!</v>
      </c>
      <c r="Q57" s="201">
        <f t="shared" si="14"/>
        <v>0</v>
      </c>
      <c r="R57" s="199">
        <f t="shared" si="15"/>
        <v>100</v>
      </c>
      <c r="S57" s="199">
        <f t="shared" si="16"/>
        <v>0</v>
      </c>
      <c r="T57" s="209">
        <f t="shared" si="19"/>
        <v>0</v>
      </c>
    </row>
    <row r="58" spans="1:20">
      <c r="A58">
        <f t="shared" si="17"/>
        <v>15</v>
      </c>
      <c r="B58" s="207">
        <v>673</v>
      </c>
      <c r="C58" s="321" t="s">
        <v>298</v>
      </c>
      <c r="D58" s="321" t="s">
        <v>451</v>
      </c>
      <c r="E58" s="321" t="s">
        <v>275</v>
      </c>
      <c r="F58" s="200">
        <v>50</v>
      </c>
      <c r="G58" s="199"/>
      <c r="H58" s="199"/>
      <c r="I58" s="199">
        <f t="shared" si="10"/>
        <v>50</v>
      </c>
      <c r="J58" s="199" t="e">
        <f t="shared" si="11"/>
        <v>#DIV/0!</v>
      </c>
      <c r="K58" s="201">
        <f t="shared" si="12"/>
        <v>0</v>
      </c>
      <c r="L58" s="200">
        <v>50</v>
      </c>
      <c r="M58" s="199"/>
      <c r="N58" s="199"/>
      <c r="O58" s="199">
        <f t="shared" si="18"/>
        <v>50</v>
      </c>
      <c r="P58" s="199" t="e">
        <f t="shared" si="13"/>
        <v>#DIV/0!</v>
      </c>
      <c r="Q58" s="201">
        <f t="shared" si="14"/>
        <v>0</v>
      </c>
      <c r="R58" s="199">
        <f t="shared" si="15"/>
        <v>100</v>
      </c>
      <c r="S58" s="199">
        <f t="shared" si="16"/>
        <v>0</v>
      </c>
      <c r="T58" s="209">
        <f t="shared" si="19"/>
        <v>0</v>
      </c>
    </row>
    <row r="59" spans="1:20">
      <c r="A59">
        <f t="shared" si="17"/>
        <v>16</v>
      </c>
      <c r="B59" s="207">
        <v>635</v>
      </c>
      <c r="C59" s="321" t="s">
        <v>527</v>
      </c>
      <c r="D59" s="321" t="s">
        <v>536</v>
      </c>
      <c r="E59" s="321" t="s">
        <v>272</v>
      </c>
      <c r="F59" s="200">
        <v>100</v>
      </c>
      <c r="G59" s="199"/>
      <c r="H59" s="199"/>
      <c r="I59" s="199">
        <f t="shared" si="10"/>
        <v>100</v>
      </c>
      <c r="J59" s="199" t="e">
        <f t="shared" si="11"/>
        <v>#DIV/0!</v>
      </c>
      <c r="K59" s="201">
        <f t="shared" si="12"/>
        <v>0</v>
      </c>
      <c r="L59" s="200">
        <v>100</v>
      </c>
      <c r="M59" s="199"/>
      <c r="N59" s="199"/>
      <c r="O59" s="199">
        <f t="shared" si="18"/>
        <v>100</v>
      </c>
      <c r="P59" s="199" t="e">
        <f t="shared" si="13"/>
        <v>#DIV/0!</v>
      </c>
      <c r="Q59" s="201">
        <f t="shared" si="14"/>
        <v>0</v>
      </c>
      <c r="R59" s="199">
        <f t="shared" si="15"/>
        <v>200</v>
      </c>
      <c r="S59" s="199">
        <f t="shared" si="16"/>
        <v>0</v>
      </c>
      <c r="T59" s="209">
        <f t="shared" si="19"/>
        <v>0</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165</v>
      </c>
      <c r="G76" s="182">
        <f>F76/I76</f>
        <v>55</v>
      </c>
      <c r="H76" s="199">
        <f>G76*1.5</f>
        <v>82.5</v>
      </c>
      <c r="I76" s="182">
        <v>3</v>
      </c>
      <c r="J76" s="182"/>
      <c r="K76" s="183"/>
      <c r="L76" s="185">
        <v>178</v>
      </c>
      <c r="M76" s="182">
        <f>L76/O76</f>
        <v>59.333333333333336</v>
      </c>
      <c r="N76" s="199">
        <f>M76*1.5</f>
        <v>89</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696</v>
      </c>
      <c r="C79" s="208" t="s">
        <v>329</v>
      </c>
      <c r="D79" s="208" t="s">
        <v>330</v>
      </c>
      <c r="E79" s="208" t="s">
        <v>269</v>
      </c>
      <c r="F79" s="219">
        <v>0</v>
      </c>
      <c r="G79" s="220">
        <v>0</v>
      </c>
      <c r="H79" s="220">
        <v>29.61</v>
      </c>
      <c r="I79" s="220">
        <f>IF(H79&lt;=$H$76,IF(H79&lt;$G$76,F79+G79,F79+G79+(H79-$G$76)),50)</f>
        <v>0</v>
      </c>
      <c r="J79" s="220">
        <f>$F$76/H79</f>
        <v>5.572441742654509</v>
      </c>
      <c r="K79" s="195"/>
      <c r="L79" s="219">
        <v>0</v>
      </c>
      <c r="M79" s="220">
        <v>5</v>
      </c>
      <c r="N79" s="220">
        <v>34.630000000000003</v>
      </c>
      <c r="O79" s="220">
        <f>IF(N79&lt;=$N$76,IF(N79&lt;$M$76,L79+M79,L79+M79+(N79-$M$76)),50)</f>
        <v>5</v>
      </c>
      <c r="P79" s="220">
        <f>$L$76/N79</f>
        <v>5.1400519780537106</v>
      </c>
      <c r="Q79" s="195"/>
      <c r="R79" s="199">
        <f>O79+I79</f>
        <v>5</v>
      </c>
      <c r="S79" s="199">
        <f>N79+H79</f>
        <v>64.240000000000009</v>
      </c>
      <c r="T79" s="209"/>
    </row>
    <row r="80" spans="1:20">
      <c r="A80">
        <f>A79+1</f>
        <v>2</v>
      </c>
      <c r="B80" s="207">
        <v>664</v>
      </c>
      <c r="C80" s="208" t="s">
        <v>313</v>
      </c>
      <c r="D80" s="208" t="s">
        <v>366</v>
      </c>
      <c r="E80" s="208" t="s">
        <v>275</v>
      </c>
      <c r="F80" s="200">
        <v>0</v>
      </c>
      <c r="G80" s="199">
        <v>0</v>
      </c>
      <c r="H80" s="199">
        <v>35.19</v>
      </c>
      <c r="I80" s="199">
        <f t="shared" ref="I80:I108" si="21">IF(H80&lt;=$H$76,IF(H80&lt;$G$76,F80+G80,F80+G80+(H80-$G$76)),50)</f>
        <v>0</v>
      </c>
      <c r="J80" s="199">
        <f t="shared" ref="J80:J108" si="22">$F$76/H80</f>
        <v>4.6888320545609554</v>
      </c>
      <c r="K80" s="201"/>
      <c r="L80" s="200">
        <v>10</v>
      </c>
      <c r="M80" s="199">
        <v>10</v>
      </c>
      <c r="N80" s="199">
        <v>53.01</v>
      </c>
      <c r="O80" s="199">
        <f t="shared" ref="O80:O108" si="23">IF(N80&lt;=$N$76,IF(N80&lt;$M$76,L80+M80,L80+M80+(N80-$M$76)),50)</f>
        <v>20</v>
      </c>
      <c r="P80" s="199">
        <f t="shared" ref="P80:P108" si="24">$L$76/N80</f>
        <v>3.3578570081116772</v>
      </c>
      <c r="Q80" s="201"/>
      <c r="R80" s="199">
        <f t="shared" ref="R80:R108" si="25">O80+I80</f>
        <v>20</v>
      </c>
      <c r="S80" s="199">
        <f t="shared" ref="S80:S108" si="26">N80+H80</f>
        <v>88.199999999999989</v>
      </c>
      <c r="T80" s="209"/>
    </row>
    <row r="81" spans="1:20">
      <c r="A81">
        <f t="shared" ref="A81:A95" si="27">A80+1</f>
        <v>3</v>
      </c>
      <c r="B81" s="207">
        <v>738</v>
      </c>
      <c r="C81" s="208" t="s">
        <v>340</v>
      </c>
      <c r="D81" s="208" t="s">
        <v>53</v>
      </c>
      <c r="E81" s="208" t="s">
        <v>272</v>
      </c>
      <c r="F81" s="200">
        <v>25</v>
      </c>
      <c r="G81" s="199">
        <v>0</v>
      </c>
      <c r="H81" s="199">
        <v>27.13</v>
      </c>
      <c r="I81" s="199">
        <f t="shared" si="21"/>
        <v>25</v>
      </c>
      <c r="J81" s="199">
        <f t="shared" si="22"/>
        <v>6.0818282344268342</v>
      </c>
      <c r="K81" s="201"/>
      <c r="L81" s="200">
        <v>15</v>
      </c>
      <c r="M81" s="199">
        <v>5</v>
      </c>
      <c r="N81" s="199">
        <v>28.22</v>
      </c>
      <c r="O81" s="199">
        <f t="shared" si="23"/>
        <v>20</v>
      </c>
      <c r="P81" s="199">
        <f>$L$76/N81</f>
        <v>6.3075832742735649</v>
      </c>
      <c r="Q81" s="201"/>
      <c r="R81" s="199">
        <f t="shared" si="25"/>
        <v>45</v>
      </c>
      <c r="S81" s="199">
        <f t="shared" si="26"/>
        <v>55.349999999999994</v>
      </c>
      <c r="T81" s="209"/>
    </row>
    <row r="82" spans="1:20">
      <c r="A82">
        <f t="shared" si="27"/>
        <v>4</v>
      </c>
      <c r="B82" s="207">
        <v>737</v>
      </c>
      <c r="C82" s="321" t="s">
        <v>456</v>
      </c>
      <c r="D82" s="321" t="s">
        <v>457</v>
      </c>
      <c r="E82" s="321" t="s">
        <v>275</v>
      </c>
      <c r="F82" s="200">
        <v>0</v>
      </c>
      <c r="G82" s="199">
        <v>5</v>
      </c>
      <c r="H82" s="199">
        <v>33.29</v>
      </c>
      <c r="I82" s="199">
        <f>IF(H82&lt;=$H$76,IF(H82&lt;$G$76,F82+G82,F82+G82+(H82-$G$76)),50)</f>
        <v>5</v>
      </c>
      <c r="J82" s="199">
        <f t="shared" si="22"/>
        <v>4.9564433763893065</v>
      </c>
      <c r="K82" s="201"/>
      <c r="L82" s="200">
        <v>50</v>
      </c>
      <c r="M82" s="199"/>
      <c r="N82" s="199"/>
      <c r="O82" s="199">
        <f>IF(N82&lt;=$N$76,IF(N82&lt;$M$76,L82+M82,L82+M82+(N82-$M$76)),50)</f>
        <v>50</v>
      </c>
      <c r="P82" s="199" t="e">
        <f t="shared" si="24"/>
        <v>#DIV/0!</v>
      </c>
      <c r="Q82" s="201"/>
      <c r="R82" s="199">
        <f t="shared" si="25"/>
        <v>55</v>
      </c>
      <c r="S82" s="199">
        <f t="shared" si="26"/>
        <v>33.29</v>
      </c>
      <c r="T82" s="209"/>
    </row>
    <row r="83" spans="1:20">
      <c r="A83">
        <f t="shared" si="27"/>
        <v>5</v>
      </c>
      <c r="B83" s="207">
        <v>656</v>
      </c>
      <c r="C83" s="321" t="s">
        <v>537</v>
      </c>
      <c r="D83" s="321" t="s">
        <v>425</v>
      </c>
      <c r="E83" s="321" t="s">
        <v>272</v>
      </c>
      <c r="F83" s="200">
        <v>50</v>
      </c>
      <c r="G83" s="199"/>
      <c r="H83" s="199"/>
      <c r="I83" s="199">
        <f t="shared" si="21"/>
        <v>50</v>
      </c>
      <c r="J83" s="199" t="e">
        <f>$F$76/H83</f>
        <v>#DIV/0!</v>
      </c>
      <c r="K83" s="201"/>
      <c r="L83" s="200">
        <v>10</v>
      </c>
      <c r="M83" s="199">
        <v>0</v>
      </c>
      <c r="N83" s="199">
        <v>35.99</v>
      </c>
      <c r="O83" s="199">
        <f t="shared" si="23"/>
        <v>10</v>
      </c>
      <c r="P83" s="199">
        <f t="shared" si="24"/>
        <v>4.9458182828563491</v>
      </c>
      <c r="Q83" s="201"/>
      <c r="R83" s="199">
        <f t="shared" si="25"/>
        <v>60</v>
      </c>
      <c r="S83" s="199">
        <f t="shared" si="26"/>
        <v>35.99</v>
      </c>
      <c r="T83" s="209"/>
    </row>
    <row r="84" spans="1:20">
      <c r="A84">
        <f t="shared" si="27"/>
        <v>6</v>
      </c>
      <c r="B84" s="207">
        <v>697</v>
      </c>
      <c r="C84" s="321" t="s">
        <v>342</v>
      </c>
      <c r="D84" s="321" t="s">
        <v>531</v>
      </c>
      <c r="E84" s="321" t="s">
        <v>275</v>
      </c>
      <c r="F84" s="200">
        <v>10</v>
      </c>
      <c r="G84" s="199">
        <v>5</v>
      </c>
      <c r="H84" s="199">
        <v>32.08</v>
      </c>
      <c r="I84" s="199">
        <f t="shared" si="21"/>
        <v>15</v>
      </c>
      <c r="J84" s="199">
        <f t="shared" si="22"/>
        <v>5.1433915211970076</v>
      </c>
      <c r="K84" s="201"/>
      <c r="L84" s="200">
        <v>50</v>
      </c>
      <c r="M84" s="199"/>
      <c r="N84" s="199"/>
      <c r="O84" s="199">
        <f t="shared" si="23"/>
        <v>50</v>
      </c>
      <c r="P84" s="199" t="e">
        <f t="shared" si="24"/>
        <v>#DIV/0!</v>
      </c>
      <c r="Q84" s="201"/>
      <c r="R84" s="199">
        <f t="shared" si="25"/>
        <v>65</v>
      </c>
      <c r="S84" s="199">
        <f t="shared" si="26"/>
        <v>32.08</v>
      </c>
      <c r="T84" s="209"/>
    </row>
    <row r="85" spans="1:20">
      <c r="A85">
        <f t="shared" si="27"/>
        <v>7</v>
      </c>
      <c r="B85" s="207">
        <v>753</v>
      </c>
      <c r="C85" s="321" t="s">
        <v>530</v>
      </c>
      <c r="D85" s="321" t="s">
        <v>417</v>
      </c>
      <c r="E85" s="321" t="s">
        <v>269</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757</v>
      </c>
      <c r="C86" s="321" t="s">
        <v>344</v>
      </c>
      <c r="D86" s="321" t="s">
        <v>531</v>
      </c>
      <c r="E86" s="321" t="s">
        <v>269</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531</v>
      </c>
      <c r="C87" s="321" t="s">
        <v>321</v>
      </c>
      <c r="D87" s="321" t="s">
        <v>322</v>
      </c>
      <c r="E87" s="321" t="s">
        <v>272</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v>660</v>
      </c>
      <c r="C88" s="321" t="s">
        <v>532</v>
      </c>
      <c r="D88" s="321" t="s">
        <v>68</v>
      </c>
      <c r="E88" s="321" t="s">
        <v>272</v>
      </c>
      <c r="F88" s="200">
        <v>50</v>
      </c>
      <c r="G88" s="199"/>
      <c r="H88" s="199"/>
      <c r="I88" s="199">
        <f t="shared" si="21"/>
        <v>50</v>
      </c>
      <c r="J88" s="199" t="e">
        <f t="shared" si="22"/>
        <v>#DIV/0!</v>
      </c>
      <c r="K88" s="201"/>
      <c r="L88" s="200">
        <v>50</v>
      </c>
      <c r="M88" s="199"/>
      <c r="N88" s="199"/>
      <c r="O88" s="199">
        <f t="shared" si="23"/>
        <v>50</v>
      </c>
      <c r="P88" s="199" t="e">
        <f t="shared" si="24"/>
        <v>#DIV/0!</v>
      </c>
      <c r="Q88" s="201"/>
      <c r="R88" s="199">
        <f t="shared" si="25"/>
        <v>100</v>
      </c>
      <c r="S88" s="199">
        <f t="shared" si="26"/>
        <v>0</v>
      </c>
      <c r="T88" s="209"/>
    </row>
    <row r="89" spans="1:20">
      <c r="A89">
        <f t="shared" si="27"/>
        <v>11</v>
      </c>
      <c r="B89" s="207">
        <v>653</v>
      </c>
      <c r="C89" s="321" t="s">
        <v>325</v>
      </c>
      <c r="D89" s="321" t="s">
        <v>326</v>
      </c>
      <c r="E89" s="321" t="s">
        <v>272</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709</v>
      </c>
      <c r="C90" s="321" t="s">
        <v>431</v>
      </c>
      <c r="D90" s="321" t="s">
        <v>432</v>
      </c>
      <c r="E90" s="321" t="s">
        <v>272</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v>464</v>
      </c>
      <c r="C91" s="321" t="s">
        <v>384</v>
      </c>
      <c r="D91" s="321" t="s">
        <v>362</v>
      </c>
      <c r="E91" s="321" t="s">
        <v>385</v>
      </c>
      <c r="F91" s="200">
        <v>0</v>
      </c>
      <c r="G91" s="199">
        <v>0</v>
      </c>
      <c r="H91" s="199">
        <v>47.66</v>
      </c>
      <c r="I91" s="199">
        <f t="shared" si="21"/>
        <v>0</v>
      </c>
      <c r="J91" s="199">
        <f t="shared" si="22"/>
        <v>3.4620226605119599</v>
      </c>
      <c r="K91" s="201"/>
      <c r="L91" s="200">
        <v>0</v>
      </c>
      <c r="M91" s="199">
        <v>0</v>
      </c>
      <c r="N91" s="199">
        <v>46.65</v>
      </c>
      <c r="O91" s="199">
        <f t="shared" si="23"/>
        <v>0</v>
      </c>
      <c r="P91" s="199">
        <f t="shared" si="24"/>
        <v>3.8156484458735265</v>
      </c>
      <c r="Q91" s="201"/>
      <c r="R91" s="199">
        <f t="shared" si="25"/>
        <v>0</v>
      </c>
      <c r="S91" s="199">
        <f t="shared" si="26"/>
        <v>94.31</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122.5</v>
      </c>
      <c r="G111" s="182">
        <f>F111/I111</f>
        <v>49</v>
      </c>
      <c r="H111" s="199">
        <f>G111*1.5</f>
        <v>73.5</v>
      </c>
      <c r="I111" s="182">
        <v>2.5</v>
      </c>
      <c r="J111" s="182"/>
      <c r="K111" s="183"/>
      <c r="L111" s="185">
        <v>131</v>
      </c>
      <c r="M111" s="182">
        <f>L111/O111</f>
        <v>52.4</v>
      </c>
      <c r="N111" s="199">
        <f>M111*1.5</f>
        <v>78.599999999999994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815</v>
      </c>
      <c r="C114" s="208" t="s">
        <v>540</v>
      </c>
      <c r="D114" s="208" t="s">
        <v>366</v>
      </c>
      <c r="E114" s="208" t="s">
        <v>269</v>
      </c>
      <c r="F114" s="200">
        <v>0</v>
      </c>
      <c r="G114" s="199">
        <v>0</v>
      </c>
      <c r="H114" s="199">
        <v>29.59</v>
      </c>
      <c r="I114" s="199">
        <f>IF(H114&lt;=$H$111,IF(H114&lt;$G$111,F114+G114,F114+G114+(H114-$G$111)),50)</f>
        <v>0</v>
      </c>
      <c r="J114" s="199">
        <f>$F$111/H114</f>
        <v>4.1399121324771881</v>
      </c>
      <c r="K114" s="201"/>
      <c r="L114" s="200">
        <v>0</v>
      </c>
      <c r="M114" s="199">
        <v>0</v>
      </c>
      <c r="N114" s="199">
        <v>30.1</v>
      </c>
      <c r="O114" s="199">
        <f>IF(N114&lt;=$N$111,IF(N114&lt;$M$111,L114+M114,L114+M114+(N114-$M$111)),50)</f>
        <v>0</v>
      </c>
      <c r="P114" s="199">
        <f>$L$111/N114</f>
        <v>4.3521594684385381</v>
      </c>
      <c r="Q114" s="201"/>
      <c r="R114" s="199">
        <f>O114+I114</f>
        <v>0</v>
      </c>
      <c r="S114" s="199">
        <f>N114+H114</f>
        <v>59.69</v>
      </c>
      <c r="T114" s="209"/>
    </row>
    <row r="115" spans="1:20">
      <c r="A115">
        <f>A114+1</f>
        <v>2</v>
      </c>
      <c r="B115" s="207">
        <v>742</v>
      </c>
      <c r="C115" s="208" t="s">
        <v>541</v>
      </c>
      <c r="D115" s="208" t="s">
        <v>542</v>
      </c>
      <c r="E115" s="208" t="s">
        <v>272</v>
      </c>
      <c r="F115" s="200">
        <v>10</v>
      </c>
      <c r="G115" s="199">
        <v>0</v>
      </c>
      <c r="H115" s="199">
        <v>23.52</v>
      </c>
      <c r="I115" s="199">
        <f t="shared" ref="I115:I133" si="29">IF(H115&lt;=$H$111,IF(H115&lt;$G$111,F115+G115,F115+G115+(H115-$G$111)),50)</f>
        <v>10</v>
      </c>
      <c r="J115" s="199">
        <f t="shared" ref="J115:J133" si="30">$F$111/H115</f>
        <v>5.208333333333333</v>
      </c>
      <c r="K115" s="201"/>
      <c r="L115" s="200">
        <v>0</v>
      </c>
      <c r="M115" s="199">
        <v>5</v>
      </c>
      <c r="N115" s="199">
        <v>32.450000000000003</v>
      </c>
      <c r="O115" s="199">
        <f t="shared" ref="O115:O132" si="31">IF(N115&lt;=$N$111,IF(N115&lt;$M$111,L115+M115,L115+M115+(N115-$M$111)),50)</f>
        <v>5</v>
      </c>
      <c r="P115" s="199">
        <f t="shared" ref="P115:P132" si="32">$L$111/N115</f>
        <v>4.036979969183359</v>
      </c>
      <c r="Q115" s="201"/>
      <c r="R115" s="199">
        <f t="shared" ref="R115:R149" si="33">O115+I115</f>
        <v>15</v>
      </c>
      <c r="S115" s="199">
        <f t="shared" ref="S115:S149" si="34">N115+H115</f>
        <v>55.97</v>
      </c>
      <c r="T115" s="209"/>
    </row>
    <row r="116" spans="1:20">
      <c r="A116">
        <f t="shared" ref="A116:A130" si="35">A115+1</f>
        <v>3</v>
      </c>
      <c r="B116" s="207">
        <v>808</v>
      </c>
      <c r="C116" s="208" t="s">
        <v>394</v>
      </c>
      <c r="D116" s="208" t="s">
        <v>421</v>
      </c>
      <c r="E116" s="208" t="s">
        <v>269</v>
      </c>
      <c r="F116" s="200">
        <v>5</v>
      </c>
      <c r="G116" s="199">
        <v>5</v>
      </c>
      <c r="H116" s="199">
        <v>33.369999999999997</v>
      </c>
      <c r="I116" s="199">
        <f t="shared" si="29"/>
        <v>10</v>
      </c>
      <c r="J116" s="199">
        <f t="shared" si="30"/>
        <v>3.6709619418639501</v>
      </c>
      <c r="K116" s="201"/>
      <c r="L116" s="200">
        <v>0</v>
      </c>
      <c r="M116" s="199">
        <v>5</v>
      </c>
      <c r="N116" s="199">
        <v>31.55</v>
      </c>
      <c r="O116" s="199">
        <f t="shared" si="31"/>
        <v>5</v>
      </c>
      <c r="P116" s="199">
        <f t="shared" si="32"/>
        <v>4.1521394611727418</v>
      </c>
      <c r="Q116" s="201"/>
      <c r="R116" s="199">
        <f t="shared" si="33"/>
        <v>15</v>
      </c>
      <c r="S116" s="199">
        <f t="shared" si="34"/>
        <v>64.92</v>
      </c>
      <c r="T116" s="209"/>
    </row>
    <row r="117" spans="1:20">
      <c r="A117">
        <f t="shared" si="35"/>
        <v>4</v>
      </c>
      <c r="B117" s="207">
        <v>668</v>
      </c>
      <c r="C117" s="321" t="s">
        <v>349</v>
      </c>
      <c r="D117" s="321" t="s">
        <v>438</v>
      </c>
      <c r="E117" s="321" t="s">
        <v>272</v>
      </c>
      <c r="F117" s="200">
        <v>10</v>
      </c>
      <c r="G117" s="199">
        <v>0</v>
      </c>
      <c r="H117" s="199">
        <v>25.35</v>
      </c>
      <c r="I117" s="199">
        <f t="shared" si="29"/>
        <v>10</v>
      </c>
      <c r="J117" s="199">
        <f t="shared" si="30"/>
        <v>4.8323471400394471</v>
      </c>
      <c r="K117" s="201"/>
      <c r="L117" s="200">
        <v>10</v>
      </c>
      <c r="M117" s="199">
        <v>0</v>
      </c>
      <c r="N117" s="199">
        <v>23.22</v>
      </c>
      <c r="O117" s="199">
        <f t="shared" si="31"/>
        <v>10</v>
      </c>
      <c r="P117" s="199">
        <f t="shared" si="32"/>
        <v>5.6416881998277351</v>
      </c>
      <c r="Q117" s="201"/>
      <c r="R117" s="199">
        <f t="shared" si="33"/>
        <v>20</v>
      </c>
      <c r="S117" s="199">
        <f t="shared" si="34"/>
        <v>48.57</v>
      </c>
      <c r="T117" s="209"/>
    </row>
    <row r="118" spans="1:20">
      <c r="A118">
        <f t="shared" si="35"/>
        <v>5</v>
      </c>
      <c r="B118" s="207">
        <v>809</v>
      </c>
      <c r="C118" s="321" t="s">
        <v>460</v>
      </c>
      <c r="D118" s="321" t="s">
        <v>543</v>
      </c>
      <c r="E118" s="321" t="s">
        <v>275</v>
      </c>
      <c r="F118" s="200">
        <v>0</v>
      </c>
      <c r="G118" s="199">
        <v>5</v>
      </c>
      <c r="H118" s="199">
        <v>31.13</v>
      </c>
      <c r="I118" s="199">
        <f t="shared" si="29"/>
        <v>5</v>
      </c>
      <c r="J118" s="199">
        <f t="shared" si="30"/>
        <v>3.9351108255701899</v>
      </c>
      <c r="K118" s="201"/>
      <c r="L118" s="200">
        <v>0</v>
      </c>
      <c r="M118" s="199">
        <v>15</v>
      </c>
      <c r="N118" s="199">
        <v>41.48</v>
      </c>
      <c r="O118" s="199">
        <f t="shared" si="31"/>
        <v>15</v>
      </c>
      <c r="P118" s="199">
        <f t="shared" si="32"/>
        <v>3.1581485053037612</v>
      </c>
      <c r="Q118" s="201"/>
      <c r="R118" s="199">
        <f t="shared" si="33"/>
        <v>20</v>
      </c>
      <c r="S118" s="199">
        <f t="shared" si="34"/>
        <v>72.61</v>
      </c>
      <c r="T118" s="209"/>
    </row>
    <row r="119" spans="1:20">
      <c r="A119">
        <f t="shared" si="35"/>
        <v>6</v>
      </c>
      <c r="B119" s="207">
        <v>736</v>
      </c>
      <c r="C119" s="321" t="s">
        <v>544</v>
      </c>
      <c r="D119" s="321" t="s">
        <v>545</v>
      </c>
      <c r="E119" s="332">
        <v>55</v>
      </c>
      <c r="F119" s="200">
        <v>50</v>
      </c>
      <c r="G119" s="199"/>
      <c r="H119" s="199"/>
      <c r="I119" s="199">
        <f t="shared" si="29"/>
        <v>50</v>
      </c>
      <c r="J119" s="199" t="e">
        <f t="shared" si="30"/>
        <v>#DIV/0!</v>
      </c>
      <c r="K119" s="201"/>
      <c r="L119" s="200">
        <v>50</v>
      </c>
      <c r="M119" s="199"/>
      <c r="N119" s="199"/>
      <c r="O119" s="199">
        <f t="shared" si="31"/>
        <v>50</v>
      </c>
      <c r="P119" s="199" t="e">
        <f t="shared" si="32"/>
        <v>#DIV/0!</v>
      </c>
      <c r="Q119" s="201"/>
      <c r="R119" s="199">
        <f t="shared" si="33"/>
        <v>100</v>
      </c>
      <c r="S119" s="199">
        <f t="shared" si="34"/>
        <v>0</v>
      </c>
      <c r="T119" s="209"/>
    </row>
    <row r="120" spans="1:20">
      <c r="A120">
        <f t="shared" si="35"/>
        <v>7</v>
      </c>
      <c r="B120" s="207">
        <v>810</v>
      </c>
      <c r="C120" s="321" t="s">
        <v>462</v>
      </c>
      <c r="D120" s="321" t="s">
        <v>546</v>
      </c>
      <c r="E120" s="321" t="s">
        <v>275</v>
      </c>
      <c r="F120" s="200">
        <v>50</v>
      </c>
      <c r="G120" s="199"/>
      <c r="H120" s="199"/>
      <c r="I120" s="199">
        <f t="shared" si="29"/>
        <v>50</v>
      </c>
      <c r="J120" s="199" t="e">
        <f t="shared" si="30"/>
        <v>#DIV/0!</v>
      </c>
      <c r="K120" s="201"/>
      <c r="L120" s="200">
        <v>50</v>
      </c>
      <c r="M120" s="199"/>
      <c r="N120" s="199"/>
      <c r="O120" s="199">
        <f t="shared" si="31"/>
        <v>50</v>
      </c>
      <c r="P120" s="199" t="e">
        <f t="shared" si="32"/>
        <v>#DIV/0!</v>
      </c>
      <c r="Q120" s="201"/>
      <c r="R120" s="199">
        <f t="shared" si="33"/>
        <v>100</v>
      </c>
      <c r="S120" s="199">
        <f t="shared" si="34"/>
        <v>0</v>
      </c>
      <c r="T120" s="209"/>
    </row>
    <row r="121" spans="1:20">
      <c r="A121">
        <f t="shared" si="35"/>
        <v>8</v>
      </c>
      <c r="B121" s="207">
        <v>773</v>
      </c>
      <c r="C121" s="321" t="s">
        <v>547</v>
      </c>
      <c r="D121" s="321" t="s">
        <v>548</v>
      </c>
      <c r="E121" s="321" t="s">
        <v>275</v>
      </c>
      <c r="F121" s="200">
        <v>100</v>
      </c>
      <c r="G121" s="199"/>
      <c r="H121" s="199"/>
      <c r="I121" s="199">
        <f t="shared" si="29"/>
        <v>100</v>
      </c>
      <c r="J121" s="199" t="e">
        <f t="shared" si="30"/>
        <v>#DIV/0!</v>
      </c>
      <c r="K121" s="201"/>
      <c r="L121" s="200">
        <v>100</v>
      </c>
      <c r="M121" s="199"/>
      <c r="N121" s="199"/>
      <c r="O121" s="199">
        <f t="shared" si="31"/>
        <v>100</v>
      </c>
      <c r="P121" s="199" t="e">
        <f t="shared" si="32"/>
        <v>#DIV/0!</v>
      </c>
      <c r="Q121" s="201"/>
      <c r="R121" s="199">
        <f t="shared" si="33"/>
        <v>200</v>
      </c>
      <c r="S121" s="199">
        <f t="shared" si="34"/>
        <v>0</v>
      </c>
      <c r="T121" s="209"/>
    </row>
    <row r="122" spans="1:20">
      <c r="A122">
        <f t="shared" si="35"/>
        <v>9</v>
      </c>
      <c r="B122" s="207">
        <v>769</v>
      </c>
      <c r="C122" s="321" t="s">
        <v>395</v>
      </c>
      <c r="D122" s="321" t="s">
        <v>396</v>
      </c>
      <c r="E122" s="321" t="s">
        <v>269</v>
      </c>
      <c r="F122" s="200">
        <v>100</v>
      </c>
      <c r="G122" s="199"/>
      <c r="H122" s="199"/>
      <c r="I122" s="199">
        <f t="shared" si="29"/>
        <v>100</v>
      </c>
      <c r="J122" s="199" t="e">
        <f t="shared" si="30"/>
        <v>#DIV/0!</v>
      </c>
      <c r="K122" s="201"/>
      <c r="L122" s="200">
        <v>100</v>
      </c>
      <c r="M122" s="199"/>
      <c r="N122" s="199"/>
      <c r="O122" s="199">
        <f t="shared" si="31"/>
        <v>100</v>
      </c>
      <c r="P122" s="199" t="e">
        <f t="shared" si="32"/>
        <v>#DIV/0!</v>
      </c>
      <c r="Q122" s="201"/>
      <c r="R122" s="199">
        <f t="shared" si="33"/>
        <v>200</v>
      </c>
      <c r="S122" s="199">
        <f t="shared" si="34"/>
        <v>0</v>
      </c>
      <c r="T122" s="209"/>
    </row>
    <row r="123" spans="1:20">
      <c r="A123">
        <f t="shared" si="35"/>
        <v>10</v>
      </c>
      <c r="B123" s="207">
        <v>778</v>
      </c>
      <c r="C123" s="321" t="s">
        <v>347</v>
      </c>
      <c r="D123" s="321" t="s">
        <v>439</v>
      </c>
      <c r="E123" s="332">
        <v>55</v>
      </c>
      <c r="F123" s="200">
        <v>100</v>
      </c>
      <c r="G123" s="199"/>
      <c r="H123" s="199"/>
      <c r="I123" s="199">
        <f t="shared" si="29"/>
        <v>100</v>
      </c>
      <c r="J123" s="199" t="e">
        <f t="shared" si="30"/>
        <v>#DIV/0!</v>
      </c>
      <c r="K123" s="201"/>
      <c r="L123" s="200">
        <v>100</v>
      </c>
      <c r="M123" s="199"/>
      <c r="N123" s="199"/>
      <c r="O123" s="199">
        <f t="shared" si="31"/>
        <v>100</v>
      </c>
      <c r="P123" s="199" t="e">
        <f t="shared" si="32"/>
        <v>#DIV/0!</v>
      </c>
      <c r="Q123" s="201"/>
      <c r="R123" s="199">
        <f t="shared" si="33"/>
        <v>200</v>
      </c>
      <c r="S123" s="199">
        <f t="shared" si="34"/>
        <v>0</v>
      </c>
      <c r="T123" s="209"/>
    </row>
    <row r="124" spans="1:20">
      <c r="A124">
        <f t="shared" si="35"/>
        <v>11</v>
      </c>
      <c r="B124" s="207">
        <v>807</v>
      </c>
      <c r="C124" s="321" t="s">
        <v>391</v>
      </c>
      <c r="D124" s="321" t="s">
        <v>549</v>
      </c>
      <c r="E124" s="321" t="s">
        <v>272</v>
      </c>
      <c r="F124" s="200">
        <v>100</v>
      </c>
      <c r="G124" s="199"/>
      <c r="H124" s="199"/>
      <c r="I124" s="199">
        <f t="shared" si="29"/>
        <v>100</v>
      </c>
      <c r="J124" s="199" t="e">
        <f t="shared" si="30"/>
        <v>#DIV/0!</v>
      </c>
      <c r="K124" s="201"/>
      <c r="L124" s="200">
        <v>100</v>
      </c>
      <c r="M124" s="199"/>
      <c r="N124" s="199"/>
      <c r="O124" s="199">
        <f t="shared" si="31"/>
        <v>100</v>
      </c>
      <c r="P124" s="199" t="e">
        <f t="shared" si="32"/>
        <v>#DIV/0!</v>
      </c>
      <c r="Q124" s="201"/>
      <c r="R124" s="199">
        <f t="shared" si="33"/>
        <v>200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789</v>
      </c>
      <c r="C135" s="208" t="s">
        <v>388</v>
      </c>
      <c r="D135" s="208" t="s">
        <v>539</v>
      </c>
      <c r="E135" s="208"/>
      <c r="F135" s="219">
        <v>0</v>
      </c>
      <c r="G135" s="220">
        <v>5</v>
      </c>
      <c r="H135" s="220">
        <v>27</v>
      </c>
      <c r="I135" s="199">
        <f>IF(H135&lt;=$H$111,IF(H135&lt;$G$111,F135+G135,F135+G135+(H135-$G$111)),50)</f>
        <v>5</v>
      </c>
      <c r="J135" s="199">
        <f>$F$111/H135</f>
        <v>4.5370370370370372</v>
      </c>
      <c r="K135" s="201"/>
      <c r="L135" s="200">
        <v>0</v>
      </c>
      <c r="M135" s="199">
        <v>5</v>
      </c>
      <c r="N135" s="199">
        <v>29.77</v>
      </c>
      <c r="O135" s="199">
        <f>IF(N135&lt;=$N$111,IF(N135&lt;$M$111,L135+M135,L135+M135+(N135-$M$111)),50)</f>
        <v>5</v>
      </c>
      <c r="P135" s="199">
        <f>$L$111/N135</f>
        <v>4.400403090359422</v>
      </c>
      <c r="Q135" s="201"/>
      <c r="R135" s="199">
        <f t="shared" si="33"/>
        <v>10</v>
      </c>
      <c r="S135" s="199">
        <f t="shared" si="34"/>
        <v>56.769999999999996</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818</v>
      </c>
      <c r="C151" s="208" t="s">
        <v>538</v>
      </c>
      <c r="D151" s="208" t="s">
        <v>535</v>
      </c>
      <c r="E151" s="208"/>
      <c r="F151" s="219">
        <v>0</v>
      </c>
      <c r="G151" s="220">
        <v>10</v>
      </c>
      <c r="H151" s="220">
        <v>28.28</v>
      </c>
      <c r="I151" s="220">
        <f>IF(H151&lt;=$H$111,IF(H151&lt;$G$111,F151+G151,F151+G151+(H151-$G$111)),50)</f>
        <v>10</v>
      </c>
      <c r="J151" s="220">
        <f>$F$111/H151</f>
        <v>4.3316831683168315</v>
      </c>
      <c r="K151" s="195"/>
      <c r="L151" s="219">
        <v>0</v>
      </c>
      <c r="M151" s="220">
        <v>10</v>
      </c>
      <c r="N151" s="220">
        <v>28.53</v>
      </c>
      <c r="O151" s="220">
        <f>IF(N151&lt;=$N$111,IF(N151&lt;$M$111,L151+M151,L151+M151+(N151-$M$111)),50)</f>
        <v>10</v>
      </c>
      <c r="P151" s="220">
        <f>$L$111/N151</f>
        <v>4.5916579039607432</v>
      </c>
      <c r="Q151" s="195"/>
      <c r="R151" s="199">
        <f t="shared" ref="R151:R165" si="42">O151+I151</f>
        <v>20</v>
      </c>
      <c r="S151" s="199">
        <f t="shared" ref="S151:S165" si="43">N151+H151</f>
        <v>56.81</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honeticPr fontId="31"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58" workbookViewId="0">
      <selection activeCell="D25" sqref="D25"/>
    </sheetView>
  </sheetViews>
  <sheetFormatPr baseColWidth="10" defaultRowHeight="15" x14ac:dyDescent="0"/>
  <cols>
    <col min="1" max="1" width="3.1640625" bestFit="1" customWidth="1"/>
  </cols>
  <sheetData>
    <row r="1" spans="1:20" ht="25">
      <c r="B1" s="513" t="s">
        <v>161</v>
      </c>
      <c r="C1" s="513"/>
      <c r="D1" s="513"/>
      <c r="E1" s="513"/>
      <c r="F1" s="515" t="s">
        <v>195</v>
      </c>
      <c r="G1" s="515"/>
      <c r="H1" s="515"/>
      <c r="I1" s="515"/>
      <c r="J1" s="515"/>
      <c r="K1" s="515"/>
      <c r="L1" s="515"/>
      <c r="M1" s="515"/>
      <c r="N1" s="515"/>
      <c r="O1" s="515"/>
      <c r="P1" s="515"/>
      <c r="Q1" s="515"/>
      <c r="R1" s="221"/>
      <c r="S1" s="221"/>
    </row>
    <row r="2" spans="1:20" ht="25">
      <c r="B2" s="513" t="s">
        <v>162</v>
      </c>
      <c r="C2" s="513"/>
      <c r="D2" s="513"/>
      <c r="E2" s="513"/>
      <c r="F2" s="516" t="s">
        <v>89</v>
      </c>
      <c r="G2" s="516"/>
      <c r="H2" s="516"/>
      <c r="I2" s="516"/>
      <c r="J2" s="516"/>
      <c r="K2" s="516"/>
      <c r="L2" s="516"/>
      <c r="M2" s="516"/>
      <c r="N2" s="516"/>
      <c r="O2" s="516"/>
      <c r="P2" s="516"/>
      <c r="Q2" s="516"/>
      <c r="R2" s="221"/>
      <c r="S2" s="221"/>
    </row>
    <row r="3" spans="1:20" ht="25">
      <c r="B3" s="513" t="s">
        <v>152</v>
      </c>
      <c r="C3" s="513"/>
      <c r="D3" s="513"/>
      <c r="E3" s="513"/>
      <c r="F3" s="516" t="s">
        <v>555</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154</v>
      </c>
      <c r="G6" s="182">
        <f>J6*1.1</f>
        <v>40.700000000000003</v>
      </c>
      <c r="H6" s="199">
        <f>G6*1.5</f>
        <v>61.050000000000004</v>
      </c>
      <c r="I6" s="182">
        <f>F6/G6</f>
        <v>3.7837837837837833</v>
      </c>
      <c r="J6" s="182">
        <f>H9</f>
        <v>37</v>
      </c>
      <c r="K6" s="183"/>
      <c r="L6" s="185">
        <v>190</v>
      </c>
      <c r="M6" s="182">
        <f>P6*1.1</f>
        <v>44.022000000000006</v>
      </c>
      <c r="N6" s="199">
        <f>M6*1.5</f>
        <v>66.033000000000015</v>
      </c>
      <c r="O6" s="182">
        <f>L6/M6</f>
        <v>4.316023806278678</v>
      </c>
      <c r="P6" s="182">
        <f>N12</f>
        <v>40.020000000000003</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426</v>
      </c>
      <c r="C9" s="208" t="s">
        <v>551</v>
      </c>
      <c r="D9" s="208" t="s">
        <v>552</v>
      </c>
      <c r="E9" s="208" t="s">
        <v>272</v>
      </c>
      <c r="F9" s="200">
        <v>0</v>
      </c>
      <c r="G9" s="199">
        <v>0</v>
      </c>
      <c r="H9" s="199">
        <v>37</v>
      </c>
      <c r="I9" s="199">
        <f>IF(H9&lt;=$H$6,IF(H9&lt;$G$6,F9+G9,F9+G9+(H9-$G$6)),50)</f>
        <v>0</v>
      </c>
      <c r="J9" s="199">
        <f>$F$6/H9</f>
        <v>4.1621621621621623</v>
      </c>
      <c r="K9" s="201">
        <f>IF(I9=0,IF(H9=$J$6,6,4),0)</f>
        <v>6</v>
      </c>
      <c r="L9" s="200">
        <v>5</v>
      </c>
      <c r="M9" s="199">
        <v>0</v>
      </c>
      <c r="N9" s="199">
        <v>41</v>
      </c>
      <c r="O9" s="199">
        <f>IF(N9&lt;=$N$6,IF(N9&lt;$M$6,L9+M9,L9+M9+(N9-$M$6)),50)</f>
        <v>5</v>
      </c>
      <c r="P9" s="199">
        <f>$L$6/N9</f>
        <v>4.6341463414634143</v>
      </c>
      <c r="Q9" s="201">
        <f>IF(O9=0,IF(N9=$P$6,6,4),0)</f>
        <v>0</v>
      </c>
      <c r="R9" s="199">
        <f>O9+I9</f>
        <v>5</v>
      </c>
      <c r="S9" s="199">
        <f>N9+H9</f>
        <v>78</v>
      </c>
      <c r="T9" s="209">
        <f>IF((O9+I9)=0,4+K9+Q9,K9+Q9)+4</f>
        <v>10</v>
      </c>
    </row>
    <row r="10" spans="1:20">
      <c r="A10">
        <f>A9+1</f>
        <v>2</v>
      </c>
      <c r="B10" s="207">
        <v>571</v>
      </c>
      <c r="C10" s="208" t="s">
        <v>475</v>
      </c>
      <c r="D10" s="208" t="s">
        <v>476</v>
      </c>
      <c r="E10" s="208" t="s">
        <v>272</v>
      </c>
      <c r="F10" s="200">
        <v>0</v>
      </c>
      <c r="G10" s="199">
        <v>0</v>
      </c>
      <c r="H10" s="199">
        <v>41.74</v>
      </c>
      <c r="I10" s="199">
        <f>IF(H10&lt;=$H$6,IF(H10&lt;$G$6,F10+G10,F10+G10+(H10-$G$6)),50)</f>
        <v>1.0399999999999991</v>
      </c>
      <c r="J10" s="199">
        <f t="shared" ref="J10:J38" si="0">$F$6/H10</f>
        <v>3.689506468615237</v>
      </c>
      <c r="K10" s="201">
        <f t="shared" ref="K10:K38" si="1">IF(I10=0,IF(H10=$J$6,6,4),0)</f>
        <v>0</v>
      </c>
      <c r="L10" s="200">
        <v>10</v>
      </c>
      <c r="M10" s="199">
        <v>0</v>
      </c>
      <c r="N10" s="199">
        <v>43.72</v>
      </c>
      <c r="O10" s="199">
        <f t="shared" ref="O10:O38" si="2">IF(N10&lt;=$N$6,IF(N10&lt;$M$6,L10+M10,L10+M10+(N10-$M$6)),50)</f>
        <v>10</v>
      </c>
      <c r="P10" s="199">
        <f t="shared" ref="P10:P38" si="3">$L$6/N10</f>
        <v>4.3458371454711804</v>
      </c>
      <c r="Q10" s="201">
        <f>IF(O10=0,IF(N10=$P$6,6,4),0)</f>
        <v>0</v>
      </c>
      <c r="R10" s="199">
        <f t="shared" ref="R10:R38" si="4">O10+I10</f>
        <v>11.04</v>
      </c>
      <c r="S10" s="199">
        <f t="shared" ref="S10:S38" si="5">N10+H10</f>
        <v>85.460000000000008</v>
      </c>
      <c r="T10" s="209">
        <f>IF((O10+I10)=0,4+K10+Q10,K10+Q10)+2</f>
        <v>2</v>
      </c>
    </row>
    <row r="11" spans="1:20">
      <c r="A11">
        <f t="shared" ref="A11:A38" si="6">A10+1</f>
        <v>3</v>
      </c>
      <c r="B11" s="207">
        <v>607</v>
      </c>
      <c r="C11" s="208" t="s">
        <v>466</v>
      </c>
      <c r="D11" s="208" t="s">
        <v>468</v>
      </c>
      <c r="E11" s="208" t="s">
        <v>272</v>
      </c>
      <c r="F11" s="200">
        <v>5</v>
      </c>
      <c r="G11" s="199">
        <v>5</v>
      </c>
      <c r="H11" s="199">
        <v>45.24</v>
      </c>
      <c r="I11" s="199">
        <f t="shared" ref="I11:I38" si="7">IF(H11&lt;=$H$6,IF(H11&lt;$G$6,F11+G11,F11+G11+(H11-$G$6)),50)</f>
        <v>14.54</v>
      </c>
      <c r="J11" s="199">
        <f t="shared" si="0"/>
        <v>3.4040671971706451</v>
      </c>
      <c r="K11" s="201">
        <f t="shared" si="1"/>
        <v>0</v>
      </c>
      <c r="L11" s="200">
        <v>0</v>
      </c>
      <c r="M11" s="199">
        <v>0</v>
      </c>
      <c r="N11" s="199">
        <v>46.25</v>
      </c>
      <c r="O11" s="199">
        <f t="shared" si="2"/>
        <v>2.2279999999999944</v>
      </c>
      <c r="P11" s="199">
        <f t="shared" si="3"/>
        <v>4.1081081081081079</v>
      </c>
      <c r="Q11" s="201">
        <f t="shared" ref="Q11:Q38" si="8">IF(O11=0,IF(N11=$P$6,6,4),0)</f>
        <v>0</v>
      </c>
      <c r="R11" s="199">
        <f t="shared" si="4"/>
        <v>16.767999999999994</v>
      </c>
      <c r="S11" s="199">
        <f t="shared" si="5"/>
        <v>91.490000000000009</v>
      </c>
      <c r="T11" s="209">
        <f>IF((O11+I11)=0,4+K11+Q11,K11+Q11)+1</f>
        <v>1</v>
      </c>
    </row>
    <row r="12" spans="1:20">
      <c r="A12">
        <f t="shared" si="6"/>
        <v>4</v>
      </c>
      <c r="B12" s="207">
        <v>662</v>
      </c>
      <c r="C12" s="321" t="s">
        <v>267</v>
      </c>
      <c r="D12" s="321" t="s">
        <v>417</v>
      </c>
      <c r="E12" s="321" t="s">
        <v>269</v>
      </c>
      <c r="F12" s="200">
        <v>50</v>
      </c>
      <c r="G12" s="199"/>
      <c r="H12" s="199"/>
      <c r="I12" s="199">
        <f t="shared" si="7"/>
        <v>50</v>
      </c>
      <c r="J12" s="199" t="e">
        <f t="shared" si="0"/>
        <v>#DIV/0!</v>
      </c>
      <c r="K12" s="201">
        <f t="shared" si="1"/>
        <v>0</v>
      </c>
      <c r="L12" s="200">
        <v>0</v>
      </c>
      <c r="M12" s="199">
        <v>0</v>
      </c>
      <c r="N12" s="199">
        <v>40.020000000000003</v>
      </c>
      <c r="O12" s="199">
        <f t="shared" si="2"/>
        <v>0</v>
      </c>
      <c r="P12" s="199">
        <f t="shared" si="3"/>
        <v>4.7476261869065466</v>
      </c>
      <c r="Q12" s="201">
        <f t="shared" si="8"/>
        <v>6</v>
      </c>
      <c r="R12" s="199">
        <f t="shared" si="4"/>
        <v>50</v>
      </c>
      <c r="S12" s="199">
        <f t="shared" si="5"/>
        <v>40.020000000000003</v>
      </c>
      <c r="T12" s="209">
        <f>IF((O12+I12)=0,4+K12+Q12,K12+Q12)</f>
        <v>6</v>
      </c>
    </row>
    <row r="13" spans="1:20">
      <c r="A13">
        <f t="shared" si="6"/>
        <v>5</v>
      </c>
      <c r="B13" s="207">
        <v>637</v>
      </c>
      <c r="C13" s="321" t="s">
        <v>282</v>
      </c>
      <c r="D13" s="321" t="s">
        <v>419</v>
      </c>
      <c r="E13" s="321" t="s">
        <v>272</v>
      </c>
      <c r="F13" s="200">
        <v>50</v>
      </c>
      <c r="G13" s="199"/>
      <c r="H13" s="199"/>
      <c r="I13" s="199">
        <f t="shared" si="7"/>
        <v>50</v>
      </c>
      <c r="J13" s="199" t="e">
        <f t="shared" si="0"/>
        <v>#DIV/0!</v>
      </c>
      <c r="K13" s="201">
        <f t="shared" si="1"/>
        <v>0</v>
      </c>
      <c r="L13" s="200">
        <v>0</v>
      </c>
      <c r="M13" s="199">
        <v>0</v>
      </c>
      <c r="N13" s="199">
        <v>43.57</v>
      </c>
      <c r="O13" s="199">
        <f t="shared" si="2"/>
        <v>0</v>
      </c>
      <c r="P13" s="199">
        <f>$L$6/N13</f>
        <v>4.360798714711958</v>
      </c>
      <c r="Q13" s="201">
        <f t="shared" si="8"/>
        <v>4</v>
      </c>
      <c r="R13" s="199">
        <f t="shared" si="4"/>
        <v>50</v>
      </c>
      <c r="S13" s="199">
        <f t="shared" si="5"/>
        <v>43.57</v>
      </c>
      <c r="T13" s="209">
        <f t="shared" ref="T13:T38" si="9">IF((O13+I13)=0,4+K13+Q13,K13+Q13)</f>
        <v>4</v>
      </c>
    </row>
    <row r="14" spans="1:20">
      <c r="A14">
        <f t="shared" si="6"/>
        <v>6</v>
      </c>
      <c r="B14" s="207">
        <v>556</v>
      </c>
      <c r="C14" s="321" t="s">
        <v>501</v>
      </c>
      <c r="D14" s="321" t="s">
        <v>80</v>
      </c>
      <c r="E14" s="321" t="s">
        <v>269</v>
      </c>
      <c r="F14" s="200">
        <v>50</v>
      </c>
      <c r="G14" s="199"/>
      <c r="H14" s="199"/>
      <c r="I14" s="199">
        <f>IF(H14&lt;=$H$6,IF(H14&lt;$G$6,F14+G14,F14+G14+(H14-$G$6)),50)</f>
        <v>50</v>
      </c>
      <c r="J14" s="199" t="e">
        <f t="shared" si="0"/>
        <v>#DIV/0!</v>
      </c>
      <c r="K14" s="201">
        <f t="shared" si="1"/>
        <v>0</v>
      </c>
      <c r="L14" s="200">
        <v>0</v>
      </c>
      <c r="M14" s="199">
        <v>0</v>
      </c>
      <c r="N14" s="199">
        <v>55.09</v>
      </c>
      <c r="O14" s="199">
        <f t="shared" si="2"/>
        <v>11.067999999999998</v>
      </c>
      <c r="P14" s="199">
        <f t="shared" si="3"/>
        <v>3.4489017970593574</v>
      </c>
      <c r="Q14" s="201">
        <f t="shared" si="8"/>
        <v>0</v>
      </c>
      <c r="R14" s="199">
        <f t="shared" si="4"/>
        <v>61.067999999999998</v>
      </c>
      <c r="S14" s="199">
        <f t="shared" si="5"/>
        <v>55.09</v>
      </c>
      <c r="T14" s="209">
        <f t="shared" si="9"/>
        <v>0</v>
      </c>
    </row>
    <row r="15" spans="1:20">
      <c r="A15">
        <f t="shared" si="6"/>
        <v>7</v>
      </c>
      <c r="B15" s="207">
        <v>634</v>
      </c>
      <c r="C15" s="321" t="s">
        <v>297</v>
      </c>
      <c r="D15" s="321" t="s">
        <v>560</v>
      </c>
      <c r="E15" s="321" t="s">
        <v>275</v>
      </c>
      <c r="F15" s="200">
        <v>5</v>
      </c>
      <c r="G15" s="199">
        <v>0</v>
      </c>
      <c r="H15" s="199">
        <v>38.14</v>
      </c>
      <c r="I15" s="199">
        <f t="shared" si="7"/>
        <v>5</v>
      </c>
      <c r="J15" s="199">
        <f t="shared" si="0"/>
        <v>4.0377556371263763</v>
      </c>
      <c r="K15" s="201">
        <f t="shared" si="1"/>
        <v>0</v>
      </c>
      <c r="L15" s="200">
        <v>50</v>
      </c>
      <c r="M15" s="199"/>
      <c r="N15" s="199"/>
      <c r="O15" s="199">
        <f t="shared" si="2"/>
        <v>50</v>
      </c>
      <c r="P15" s="199" t="e">
        <f t="shared" si="3"/>
        <v>#DIV/0!</v>
      </c>
      <c r="Q15" s="201">
        <f t="shared" si="8"/>
        <v>0</v>
      </c>
      <c r="R15" s="199">
        <f t="shared" si="4"/>
        <v>55</v>
      </c>
      <c r="S15" s="199">
        <f t="shared" si="5"/>
        <v>38.14</v>
      </c>
      <c r="T15" s="209">
        <f t="shared" si="9"/>
        <v>0</v>
      </c>
    </row>
    <row r="16" spans="1:20">
      <c r="A16">
        <f t="shared" si="6"/>
        <v>8</v>
      </c>
      <c r="B16" s="207">
        <v>481</v>
      </c>
      <c r="C16" s="321" t="s">
        <v>292</v>
      </c>
      <c r="D16" s="321" t="s">
        <v>419</v>
      </c>
      <c r="E16" s="321" t="s">
        <v>272</v>
      </c>
      <c r="F16" s="200">
        <v>50</v>
      </c>
      <c r="G16" s="199"/>
      <c r="H16" s="199"/>
      <c r="I16" s="199">
        <f t="shared" si="7"/>
        <v>50</v>
      </c>
      <c r="J16" s="199" t="e">
        <f t="shared" si="0"/>
        <v>#DIV/0!</v>
      </c>
      <c r="K16" s="201">
        <f t="shared" si="1"/>
        <v>0</v>
      </c>
      <c r="L16" s="200">
        <v>5</v>
      </c>
      <c r="M16" s="199">
        <v>0</v>
      </c>
      <c r="N16" s="199">
        <v>42.88</v>
      </c>
      <c r="O16" s="199">
        <f t="shared" si="2"/>
        <v>5</v>
      </c>
      <c r="P16" s="199">
        <f t="shared" si="3"/>
        <v>4.4309701492537314</v>
      </c>
      <c r="Q16" s="201">
        <f t="shared" si="8"/>
        <v>0</v>
      </c>
      <c r="R16" s="199">
        <f t="shared" si="4"/>
        <v>55</v>
      </c>
      <c r="S16" s="199">
        <f t="shared" si="5"/>
        <v>42.88</v>
      </c>
      <c r="T16" s="209">
        <f t="shared" si="9"/>
        <v>0</v>
      </c>
    </row>
    <row r="17" spans="1:20">
      <c r="A17">
        <f t="shared" si="6"/>
        <v>9</v>
      </c>
      <c r="B17" s="207">
        <v>454</v>
      </c>
      <c r="C17" s="321" t="s">
        <v>490</v>
      </c>
      <c r="D17" s="321" t="s">
        <v>491</v>
      </c>
      <c r="E17" s="321" t="s">
        <v>272</v>
      </c>
      <c r="F17" s="200">
        <v>5</v>
      </c>
      <c r="G17" s="199">
        <v>0</v>
      </c>
      <c r="H17" s="199">
        <v>47.4</v>
      </c>
      <c r="I17" s="199">
        <f t="shared" si="7"/>
        <v>11.699999999999996</v>
      </c>
      <c r="J17" s="199">
        <f t="shared" si="0"/>
        <v>3.2489451476793252</v>
      </c>
      <c r="K17" s="201">
        <f t="shared" si="1"/>
        <v>0</v>
      </c>
      <c r="L17" s="200">
        <v>50</v>
      </c>
      <c r="M17" s="199"/>
      <c r="N17" s="199"/>
      <c r="O17" s="199">
        <f t="shared" si="2"/>
        <v>50</v>
      </c>
      <c r="P17" s="199" t="e">
        <f t="shared" si="3"/>
        <v>#DIV/0!</v>
      </c>
      <c r="Q17" s="201">
        <f t="shared" si="8"/>
        <v>0</v>
      </c>
      <c r="R17" s="199">
        <f t="shared" si="4"/>
        <v>61.699999999999996</v>
      </c>
      <c r="S17" s="199">
        <f t="shared" si="5"/>
        <v>47.4</v>
      </c>
      <c r="T17" s="209">
        <f t="shared" si="9"/>
        <v>0</v>
      </c>
    </row>
    <row r="18" spans="1:20">
      <c r="A18">
        <f t="shared" si="6"/>
        <v>10</v>
      </c>
      <c r="B18" s="207">
        <v>671</v>
      </c>
      <c r="C18" s="321" t="s">
        <v>477</v>
      </c>
      <c r="D18" s="321" t="s">
        <v>513</v>
      </c>
      <c r="E18" s="321" t="s">
        <v>272</v>
      </c>
      <c r="F18" s="200">
        <v>50</v>
      </c>
      <c r="G18" s="199"/>
      <c r="H18" s="199"/>
      <c r="I18" s="199">
        <f t="shared" si="7"/>
        <v>50</v>
      </c>
      <c r="J18" s="199" t="e">
        <f t="shared" si="0"/>
        <v>#DIV/0!</v>
      </c>
      <c r="K18" s="201">
        <f t="shared" si="1"/>
        <v>0</v>
      </c>
      <c r="L18" s="200">
        <v>50</v>
      </c>
      <c r="M18" s="199"/>
      <c r="N18" s="199"/>
      <c r="O18" s="199">
        <f t="shared" si="2"/>
        <v>50</v>
      </c>
      <c r="P18" s="199" t="e">
        <f t="shared" si="3"/>
        <v>#DIV/0!</v>
      </c>
      <c r="Q18" s="201">
        <f t="shared" si="8"/>
        <v>0</v>
      </c>
      <c r="R18" s="199">
        <f t="shared" si="4"/>
        <v>100</v>
      </c>
      <c r="S18" s="199">
        <f t="shared" si="5"/>
        <v>0</v>
      </c>
      <c r="T18" s="209">
        <f t="shared" si="9"/>
        <v>0</v>
      </c>
    </row>
    <row r="19" spans="1:20">
      <c r="A19">
        <f t="shared" si="6"/>
        <v>11</v>
      </c>
      <c r="B19" s="207">
        <v>559</v>
      </c>
      <c r="C19" s="321" t="s">
        <v>469</v>
      </c>
      <c r="D19" s="321" t="s">
        <v>470</v>
      </c>
      <c r="E19" s="321" t="s">
        <v>272</v>
      </c>
      <c r="F19" s="200">
        <v>50</v>
      </c>
      <c r="G19" s="199"/>
      <c r="H19" s="199"/>
      <c r="I19" s="199">
        <f t="shared" si="7"/>
        <v>50</v>
      </c>
      <c r="J19" s="199" t="e">
        <f t="shared" si="0"/>
        <v>#DIV/0!</v>
      </c>
      <c r="K19" s="201">
        <f t="shared" si="1"/>
        <v>0</v>
      </c>
      <c r="L19" s="200">
        <v>50</v>
      </c>
      <c r="M19" s="199"/>
      <c r="N19" s="199"/>
      <c r="O19" s="199">
        <f t="shared" si="2"/>
        <v>50</v>
      </c>
      <c r="P19" s="199" t="e">
        <f t="shared" si="3"/>
        <v>#DIV/0!</v>
      </c>
      <c r="Q19" s="201">
        <f t="shared" si="8"/>
        <v>0</v>
      </c>
      <c r="R19" s="199">
        <f t="shared" si="4"/>
        <v>100</v>
      </c>
      <c r="S19" s="199">
        <f t="shared" si="5"/>
        <v>0</v>
      </c>
      <c r="T19" s="209">
        <f t="shared" si="9"/>
        <v>0</v>
      </c>
    </row>
    <row r="20" spans="1:20">
      <c r="A20">
        <f t="shared" si="6"/>
        <v>12</v>
      </c>
      <c r="B20" s="207">
        <v>610</v>
      </c>
      <c r="C20" s="321" t="s">
        <v>360</v>
      </c>
      <c r="D20" s="321" t="s">
        <v>63</v>
      </c>
      <c r="E20" s="321" t="s">
        <v>272</v>
      </c>
      <c r="F20" s="200">
        <v>100</v>
      </c>
      <c r="G20" s="199"/>
      <c r="H20" s="199"/>
      <c r="I20" s="199">
        <f t="shared" si="7"/>
        <v>100</v>
      </c>
      <c r="J20" s="199" t="e">
        <f t="shared" si="0"/>
        <v>#DIV/0!</v>
      </c>
      <c r="K20" s="201">
        <f t="shared" si="1"/>
        <v>0</v>
      </c>
      <c r="L20" s="200">
        <v>100</v>
      </c>
      <c r="M20" s="199"/>
      <c r="N20" s="199"/>
      <c r="O20" s="199">
        <f t="shared" si="2"/>
        <v>100</v>
      </c>
      <c r="P20" s="199" t="e">
        <f t="shared" si="3"/>
        <v>#DIV/0!</v>
      </c>
      <c r="Q20" s="201">
        <f t="shared" si="8"/>
        <v>0</v>
      </c>
      <c r="R20" s="199">
        <f t="shared" si="4"/>
        <v>200</v>
      </c>
      <c r="S20" s="199">
        <f t="shared" si="5"/>
        <v>0</v>
      </c>
      <c r="T20" s="209">
        <f t="shared" si="9"/>
        <v>0</v>
      </c>
    </row>
    <row r="21" spans="1:20">
      <c r="A21">
        <f t="shared" si="6"/>
        <v>13</v>
      </c>
      <c r="B21" s="207">
        <v>597</v>
      </c>
      <c r="C21" s="321" t="s">
        <v>283</v>
      </c>
      <c r="D21" s="321" t="s">
        <v>561</v>
      </c>
      <c r="E21" s="321" t="s">
        <v>272</v>
      </c>
      <c r="F21" s="200">
        <v>100</v>
      </c>
      <c r="G21" s="199"/>
      <c r="H21" s="199"/>
      <c r="I21" s="199">
        <f t="shared" si="7"/>
        <v>100</v>
      </c>
      <c r="J21" s="199" t="e">
        <f t="shared" si="0"/>
        <v>#DIV/0!</v>
      </c>
      <c r="K21" s="201">
        <f t="shared" si="1"/>
        <v>0</v>
      </c>
      <c r="L21" s="200">
        <v>100</v>
      </c>
      <c r="M21" s="199"/>
      <c r="N21" s="199"/>
      <c r="O21" s="199">
        <f t="shared" si="2"/>
        <v>100</v>
      </c>
      <c r="P21" s="199" t="e">
        <f t="shared" si="3"/>
        <v>#DIV/0!</v>
      </c>
      <c r="Q21" s="201">
        <f t="shared" si="8"/>
        <v>0</v>
      </c>
      <c r="R21" s="199">
        <f t="shared" si="4"/>
        <v>200</v>
      </c>
      <c r="S21" s="199">
        <f t="shared" si="5"/>
        <v>0</v>
      </c>
      <c r="T21" s="209">
        <f t="shared" si="9"/>
        <v>0</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153</v>
      </c>
      <c r="G41" s="182">
        <f>F41/I41</f>
        <v>41.351351351351347</v>
      </c>
      <c r="H41" s="199">
        <f>G41*1.5</f>
        <v>62.027027027027017</v>
      </c>
      <c r="I41" s="182">
        <v>3.7</v>
      </c>
      <c r="J41" s="182">
        <f>H47</f>
        <v>35.03</v>
      </c>
      <c r="K41" s="183"/>
      <c r="L41" s="185">
        <v>173</v>
      </c>
      <c r="M41" s="182">
        <f>L41/O41</f>
        <v>46.756756756756758</v>
      </c>
      <c r="N41" s="199">
        <f>M41*1.5</f>
        <v>70.13513513513513</v>
      </c>
      <c r="O41" s="182">
        <v>3.7</v>
      </c>
      <c r="P41" s="182">
        <f>N44</f>
        <v>44.91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551</v>
      </c>
      <c r="C44" s="208" t="s">
        <v>492</v>
      </c>
      <c r="D44" s="208" t="s">
        <v>491</v>
      </c>
      <c r="E44" s="208" t="s">
        <v>272</v>
      </c>
      <c r="F44" s="200">
        <v>0</v>
      </c>
      <c r="G44" s="199">
        <v>0</v>
      </c>
      <c r="H44" s="199">
        <v>37.61</v>
      </c>
      <c r="I44" s="199">
        <f>IF(H44&lt;=$H$41,IF(H44&lt;$G$41,F44+G44,F44+G44+(H44-$G$41)),50)</f>
        <v>0</v>
      </c>
      <c r="J44" s="199">
        <f>$F$41/H44</f>
        <v>4.0680670034565276</v>
      </c>
      <c r="K44" s="201">
        <f>IF(I44=0,IF(H44=$J$41,6,4),0)</f>
        <v>4</v>
      </c>
      <c r="L44" s="200">
        <v>0</v>
      </c>
      <c r="M44" s="199">
        <v>0</v>
      </c>
      <c r="N44" s="199">
        <v>44.91</v>
      </c>
      <c r="O44" s="199">
        <f>IF(N44&lt;=$N$41,IF(N44&lt;$M$41,L44+M44,L44+M44+(N44-$M$41)),50)</f>
        <v>0</v>
      </c>
      <c r="P44" s="199">
        <f>$L$41/N44</f>
        <v>3.8521487419283011</v>
      </c>
      <c r="Q44" s="201">
        <f>IF(O44=0,IF(N44=$P$41,6,4),0)</f>
        <v>6</v>
      </c>
      <c r="R44" s="199">
        <f>O44+I44</f>
        <v>0</v>
      </c>
      <c r="S44" s="199">
        <f>N44+H44</f>
        <v>82.52</v>
      </c>
      <c r="T44" s="209">
        <f>IF((O44+I44)=0,4+K44+Q44,K44+Q44)+4</f>
        <v>18</v>
      </c>
    </row>
    <row r="45" spans="1:20">
      <c r="A45">
        <f>A44+1</f>
        <v>2</v>
      </c>
      <c r="B45" s="207">
        <v>713</v>
      </c>
      <c r="C45" s="208" t="s">
        <v>479</v>
      </c>
      <c r="D45" s="208" t="s">
        <v>470</v>
      </c>
      <c r="E45" s="208" t="s">
        <v>272</v>
      </c>
      <c r="F45" s="200">
        <v>0</v>
      </c>
      <c r="G45" s="199">
        <v>5</v>
      </c>
      <c r="H45" s="199">
        <v>39.119999999999997</v>
      </c>
      <c r="I45" s="199">
        <f t="shared" ref="I45:I73" si="10">IF(H45&lt;=$H$41,IF(H45&lt;$G$41,F45+G45,F45+G45+(H45-$G$41)),50)</f>
        <v>5</v>
      </c>
      <c r="J45" s="199">
        <f t="shared" ref="J45:J73" si="11">$F$41/H45</f>
        <v>3.9110429447852764</v>
      </c>
      <c r="K45" s="201">
        <f t="shared" ref="K45:K73" si="12">IF(I45=0,IF(H45=$J$41,6,4),0)</f>
        <v>0</v>
      </c>
      <c r="L45" s="200">
        <v>5</v>
      </c>
      <c r="M45" s="199">
        <v>5</v>
      </c>
      <c r="N45" s="199">
        <v>40.770000000000003</v>
      </c>
      <c r="O45" s="199">
        <f>IF(N45&lt;=$N$41,IF(N45&lt;$M$41,L45+M45,L45+M45+(N45-$M$41)),50)</f>
        <v>10</v>
      </c>
      <c r="P45" s="199">
        <f t="shared" ref="P45:P73" si="13">$L$41/N45</f>
        <v>4.2433161638459644</v>
      </c>
      <c r="Q45" s="201">
        <f t="shared" ref="Q45:Q73" si="14">IF(O45=0,IF(N45=$P$41,6,4),0)</f>
        <v>0</v>
      </c>
      <c r="R45" s="199">
        <f t="shared" ref="R45:R73" si="15">O45+I45</f>
        <v>15</v>
      </c>
      <c r="S45" s="199">
        <f t="shared" ref="S45:S73" si="16">N45+H45</f>
        <v>79.89</v>
      </c>
      <c r="T45" s="209">
        <f>IF((O45+I45)=0,4+K45+Q45,K45+Q45)+2</f>
        <v>2</v>
      </c>
    </row>
    <row r="46" spans="1:20">
      <c r="A46">
        <f t="shared" ref="A46:A60" si="17">A45+1</f>
        <v>3</v>
      </c>
      <c r="B46" s="207">
        <v>620</v>
      </c>
      <c r="C46" s="208" t="s">
        <v>317</v>
      </c>
      <c r="D46" s="208" t="s">
        <v>98</v>
      </c>
      <c r="E46" s="208" t="s">
        <v>272</v>
      </c>
      <c r="F46" s="200">
        <v>10</v>
      </c>
      <c r="G46" s="199">
        <v>0</v>
      </c>
      <c r="H46" s="199">
        <v>34.020000000000003</v>
      </c>
      <c r="I46" s="199">
        <f t="shared" si="10"/>
        <v>10</v>
      </c>
      <c r="J46" s="199">
        <f t="shared" si="11"/>
        <v>4.4973544973544968</v>
      </c>
      <c r="K46" s="201">
        <f>IF(I46=0,IF(H46=$J$41,6,4),0)</f>
        <v>0</v>
      </c>
      <c r="L46" s="200">
        <v>10</v>
      </c>
      <c r="M46" s="199">
        <v>0</v>
      </c>
      <c r="N46" s="199">
        <v>40.33</v>
      </c>
      <c r="O46" s="199">
        <f t="shared" ref="O46:O73" si="18">IF(N46&lt;=$N$41,IF(N46&lt;$M$41,L46+M46,L46+M46+(N46-$M$41)),50)</f>
        <v>10</v>
      </c>
      <c r="P46" s="199">
        <f>$L$41/N46</f>
        <v>4.2896107116290603</v>
      </c>
      <c r="Q46" s="201">
        <f t="shared" si="14"/>
        <v>0</v>
      </c>
      <c r="R46" s="199">
        <f t="shared" si="15"/>
        <v>20</v>
      </c>
      <c r="S46" s="199">
        <f t="shared" si="16"/>
        <v>74.349999999999994</v>
      </c>
      <c r="T46" s="209">
        <f>IF((O46+I46)=0,4+K46+Q46,K46+Q46)+1</f>
        <v>1</v>
      </c>
    </row>
    <row r="47" spans="1:20">
      <c r="A47">
        <f t="shared" si="17"/>
        <v>4</v>
      </c>
      <c r="B47" s="207">
        <v>696</v>
      </c>
      <c r="C47" s="321" t="s">
        <v>329</v>
      </c>
      <c r="D47" s="321" t="s">
        <v>330</v>
      </c>
      <c r="E47" s="321" t="s">
        <v>269</v>
      </c>
      <c r="F47" s="200">
        <v>0</v>
      </c>
      <c r="G47" s="199">
        <v>0</v>
      </c>
      <c r="H47" s="199">
        <v>35.03</v>
      </c>
      <c r="I47" s="199">
        <f t="shared" si="10"/>
        <v>0</v>
      </c>
      <c r="J47" s="199">
        <f>$F$41/H47</f>
        <v>4.3676848415643734</v>
      </c>
      <c r="K47" s="201">
        <f t="shared" si="12"/>
        <v>6</v>
      </c>
      <c r="L47" s="200">
        <v>50</v>
      </c>
      <c r="M47" s="199"/>
      <c r="N47" s="199"/>
      <c r="O47" s="199">
        <f t="shared" si="18"/>
        <v>50</v>
      </c>
      <c r="P47" s="199" t="e">
        <f>$L$41/N47</f>
        <v>#DIV/0!</v>
      </c>
      <c r="Q47" s="201">
        <f>IF(O47=0,IF(N47=$P$41,6,4),0)</f>
        <v>0</v>
      </c>
      <c r="R47" s="199">
        <f t="shared" si="15"/>
        <v>50</v>
      </c>
      <c r="S47" s="199">
        <f t="shared" si="16"/>
        <v>35.03</v>
      </c>
      <c r="T47" s="209">
        <f>IF((O47+I47)=0,4+K47+Q47,K47+Q47)</f>
        <v>6</v>
      </c>
    </row>
    <row r="48" spans="1:20">
      <c r="A48">
        <f t="shared" si="17"/>
        <v>5</v>
      </c>
      <c r="B48" s="207">
        <v>682</v>
      </c>
      <c r="C48" s="321" t="s">
        <v>562</v>
      </c>
      <c r="D48" s="321" t="s">
        <v>560</v>
      </c>
      <c r="E48" s="321" t="s">
        <v>272</v>
      </c>
      <c r="F48" s="200">
        <v>0</v>
      </c>
      <c r="G48" s="199">
        <v>5</v>
      </c>
      <c r="H48" s="199">
        <v>41.41</v>
      </c>
      <c r="I48" s="199">
        <f t="shared" si="10"/>
        <v>5.0586486486486493</v>
      </c>
      <c r="J48" s="199">
        <f t="shared" si="11"/>
        <v>3.6947597198744266</v>
      </c>
      <c r="K48" s="201">
        <f t="shared" si="12"/>
        <v>0</v>
      </c>
      <c r="L48" s="200">
        <v>50</v>
      </c>
      <c r="M48" s="199"/>
      <c r="N48" s="199"/>
      <c r="O48" s="199">
        <f t="shared" si="18"/>
        <v>50</v>
      </c>
      <c r="P48" s="199" t="e">
        <f t="shared" si="13"/>
        <v>#DIV/0!</v>
      </c>
      <c r="Q48" s="201">
        <f t="shared" si="14"/>
        <v>0</v>
      </c>
      <c r="R48" s="199">
        <f t="shared" si="15"/>
        <v>55.058648648648649</v>
      </c>
      <c r="S48" s="199">
        <f t="shared" si="16"/>
        <v>41.41</v>
      </c>
      <c r="T48" s="209">
        <f t="shared" ref="T48:T73" si="19">IF((O48+I48)=0,4+K48+Q48,K48+Q48)</f>
        <v>0</v>
      </c>
    </row>
    <row r="49" spans="1:20">
      <c r="A49">
        <f t="shared" si="17"/>
        <v>6</v>
      </c>
      <c r="B49" s="207">
        <v>716</v>
      </c>
      <c r="C49" s="321" t="s">
        <v>434</v>
      </c>
      <c r="D49" s="321" t="s">
        <v>435</v>
      </c>
      <c r="E49" s="321" t="s">
        <v>272</v>
      </c>
      <c r="F49" s="200">
        <v>50</v>
      </c>
      <c r="G49" s="199"/>
      <c r="H49" s="199"/>
      <c r="I49" s="199">
        <f t="shared" si="10"/>
        <v>50</v>
      </c>
      <c r="J49" s="199" t="e">
        <f t="shared" si="11"/>
        <v>#DIV/0!</v>
      </c>
      <c r="K49" s="201">
        <f t="shared" si="12"/>
        <v>0</v>
      </c>
      <c r="L49" s="200">
        <v>0</v>
      </c>
      <c r="M49" s="199">
        <v>10</v>
      </c>
      <c r="N49" s="199">
        <v>43.66</v>
      </c>
      <c r="O49" s="199">
        <f t="shared" si="18"/>
        <v>10</v>
      </c>
      <c r="P49" s="199">
        <f t="shared" si="13"/>
        <v>3.9624370132844713</v>
      </c>
      <c r="Q49" s="201">
        <f t="shared" si="14"/>
        <v>0</v>
      </c>
      <c r="R49" s="199">
        <f t="shared" si="15"/>
        <v>60</v>
      </c>
      <c r="S49" s="199">
        <f t="shared" si="16"/>
        <v>43.66</v>
      </c>
      <c r="T49" s="209">
        <f t="shared" si="19"/>
        <v>0</v>
      </c>
    </row>
    <row r="50" spans="1:20">
      <c r="A50">
        <f t="shared" si="17"/>
        <v>7</v>
      </c>
      <c r="B50" s="207">
        <v>598</v>
      </c>
      <c r="C50" s="321" t="s">
        <v>480</v>
      </c>
      <c r="D50" s="321" t="s">
        <v>481</v>
      </c>
      <c r="E50" s="321" t="s">
        <v>272</v>
      </c>
      <c r="F50" s="200">
        <v>15</v>
      </c>
      <c r="G50" s="199">
        <v>0</v>
      </c>
      <c r="H50" s="199">
        <v>34.130000000000003</v>
      </c>
      <c r="I50" s="199">
        <f t="shared" si="10"/>
        <v>15</v>
      </c>
      <c r="J50" s="199">
        <f t="shared" si="11"/>
        <v>4.4828596542631116</v>
      </c>
      <c r="K50" s="201">
        <f t="shared" si="12"/>
        <v>0</v>
      </c>
      <c r="L50" s="200">
        <v>50</v>
      </c>
      <c r="M50" s="199"/>
      <c r="N50" s="199"/>
      <c r="O50" s="199">
        <f t="shared" si="18"/>
        <v>50</v>
      </c>
      <c r="P50" s="199" t="e">
        <f t="shared" si="13"/>
        <v>#DIV/0!</v>
      </c>
      <c r="Q50" s="201">
        <f t="shared" si="14"/>
        <v>0</v>
      </c>
      <c r="R50" s="199">
        <f t="shared" si="15"/>
        <v>65</v>
      </c>
      <c r="S50" s="199">
        <f t="shared" si="16"/>
        <v>34.130000000000003</v>
      </c>
      <c r="T50" s="209">
        <f t="shared" si="19"/>
        <v>0</v>
      </c>
    </row>
    <row r="51" spans="1:20">
      <c r="A51">
        <f t="shared" si="17"/>
        <v>8</v>
      </c>
      <c r="B51" s="207">
        <v>732</v>
      </c>
      <c r="C51" s="321" t="s">
        <v>338</v>
      </c>
      <c r="D51" s="321" t="s">
        <v>339</v>
      </c>
      <c r="E51" s="321" t="s">
        <v>269</v>
      </c>
      <c r="F51" s="200">
        <v>50</v>
      </c>
      <c r="G51" s="199"/>
      <c r="H51" s="199"/>
      <c r="I51" s="199">
        <f t="shared" si="10"/>
        <v>50</v>
      </c>
      <c r="J51" s="199" t="e">
        <f t="shared" si="11"/>
        <v>#DIV/0!</v>
      </c>
      <c r="K51" s="201">
        <f t="shared" si="12"/>
        <v>0</v>
      </c>
      <c r="L51" s="200">
        <v>0</v>
      </c>
      <c r="M51" s="199">
        <v>5</v>
      </c>
      <c r="N51" s="199">
        <v>58.51</v>
      </c>
      <c r="O51" s="199">
        <f t="shared" si="18"/>
        <v>16.75324324324324</v>
      </c>
      <c r="P51" s="199">
        <f t="shared" si="13"/>
        <v>2.9567595282857631</v>
      </c>
      <c r="Q51" s="201">
        <f t="shared" si="14"/>
        <v>0</v>
      </c>
      <c r="R51" s="199">
        <f t="shared" si="15"/>
        <v>66.753243243243247</v>
      </c>
      <c r="S51" s="199">
        <f t="shared" si="16"/>
        <v>58.51</v>
      </c>
      <c r="T51" s="209">
        <f t="shared" si="19"/>
        <v>0</v>
      </c>
    </row>
    <row r="52" spans="1:20">
      <c r="A52">
        <f t="shared" si="17"/>
        <v>9</v>
      </c>
      <c r="B52" s="207">
        <v>729</v>
      </c>
      <c r="C52" s="321" t="s">
        <v>496</v>
      </c>
      <c r="D52" s="321" t="s">
        <v>497</v>
      </c>
      <c r="E52" s="321" t="s">
        <v>269</v>
      </c>
      <c r="F52" s="200">
        <v>50</v>
      </c>
      <c r="G52" s="199"/>
      <c r="H52" s="199"/>
      <c r="I52" s="199">
        <f t="shared" si="10"/>
        <v>50</v>
      </c>
      <c r="J52" s="199" t="e">
        <f t="shared" si="11"/>
        <v>#DIV/0!</v>
      </c>
      <c r="K52" s="201">
        <f t="shared" si="12"/>
        <v>0</v>
      </c>
      <c r="L52" s="200">
        <v>50</v>
      </c>
      <c r="M52" s="199"/>
      <c r="N52" s="199"/>
      <c r="O52" s="199">
        <f t="shared" si="18"/>
        <v>50</v>
      </c>
      <c r="P52" s="199" t="e">
        <f t="shared" si="13"/>
        <v>#DIV/0!</v>
      </c>
      <c r="Q52" s="201">
        <f t="shared" si="14"/>
        <v>0</v>
      </c>
      <c r="R52" s="199">
        <f t="shared" si="15"/>
        <v>100</v>
      </c>
      <c r="S52" s="199">
        <f t="shared" si="16"/>
        <v>0</v>
      </c>
      <c r="T52" s="209">
        <f t="shared" si="19"/>
        <v>0</v>
      </c>
    </row>
    <row r="53" spans="1:20">
      <c r="A53">
        <f t="shared" si="17"/>
        <v>10</v>
      </c>
      <c r="B53" s="207">
        <v>536</v>
      </c>
      <c r="C53" s="321" t="s">
        <v>296</v>
      </c>
      <c r="D53" s="321" t="s">
        <v>561</v>
      </c>
      <c r="E53" s="321" t="s">
        <v>269</v>
      </c>
      <c r="F53" s="200">
        <v>50</v>
      </c>
      <c r="G53" s="199"/>
      <c r="H53" s="199"/>
      <c r="I53" s="199">
        <f t="shared" si="10"/>
        <v>50</v>
      </c>
      <c r="J53" s="199" t="e">
        <f t="shared" si="11"/>
        <v>#DIV/0!</v>
      </c>
      <c r="K53" s="201">
        <f t="shared" si="12"/>
        <v>0</v>
      </c>
      <c r="L53" s="200">
        <v>50</v>
      </c>
      <c r="M53" s="199"/>
      <c r="N53" s="199"/>
      <c r="O53" s="199">
        <f t="shared" si="18"/>
        <v>50</v>
      </c>
      <c r="P53" s="199" t="e">
        <f t="shared" si="13"/>
        <v>#DIV/0!</v>
      </c>
      <c r="Q53" s="201">
        <f t="shared" si="14"/>
        <v>0</v>
      </c>
      <c r="R53" s="199">
        <f t="shared" si="15"/>
        <v>100</v>
      </c>
      <c r="S53" s="199">
        <f t="shared" si="16"/>
        <v>0</v>
      </c>
      <c r="T53" s="209">
        <f t="shared" si="19"/>
        <v>0</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142</v>
      </c>
      <c r="G76" s="182">
        <f>F76/I76</f>
        <v>44.375</v>
      </c>
      <c r="H76" s="199">
        <f>G76*1.5</f>
        <v>66.5625</v>
      </c>
      <c r="I76" s="182">
        <v>3.2</v>
      </c>
      <c r="J76" s="182"/>
      <c r="K76" s="183"/>
      <c r="L76" s="185">
        <v>170</v>
      </c>
      <c r="M76" s="182">
        <f>L76/O76</f>
        <v>53.125</v>
      </c>
      <c r="N76" s="199">
        <f>M76*1.5</f>
        <v>79.6875</v>
      </c>
      <c r="O76" s="182">
        <v>3.2</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696</v>
      </c>
      <c r="C79" s="208" t="s">
        <v>329</v>
      </c>
      <c r="D79" s="208" t="s">
        <v>330</v>
      </c>
      <c r="E79" s="208" t="s">
        <v>269</v>
      </c>
      <c r="F79" s="219">
        <v>5</v>
      </c>
      <c r="G79" s="220">
        <v>0</v>
      </c>
      <c r="H79" s="220">
        <v>28.82</v>
      </c>
      <c r="I79" s="220">
        <f>IF(H79&lt;=$H$76,IF(H79&lt;$G$76,F79+G79,F79+G79+(H79-$G$76)),50)</f>
        <v>5</v>
      </c>
      <c r="J79" s="220">
        <f>$F$76/H79</f>
        <v>4.9271339347675225</v>
      </c>
      <c r="K79" s="195"/>
      <c r="L79" s="219">
        <v>0</v>
      </c>
      <c r="M79" s="220">
        <v>5</v>
      </c>
      <c r="N79" s="220">
        <v>39.54</v>
      </c>
      <c r="O79" s="220">
        <f>IF(N79&lt;=$N$76,IF(N79&lt;$M$76,L79+M79,L79+M79+(N79-$M$76)),50)</f>
        <v>5</v>
      </c>
      <c r="P79" s="220">
        <f>$L$76/N79</f>
        <v>4.2994436014162876</v>
      </c>
      <c r="Q79" s="195"/>
      <c r="R79" s="199">
        <f>O79+I79</f>
        <v>10</v>
      </c>
      <c r="S79" s="199">
        <f>N79+H79</f>
        <v>68.36</v>
      </c>
      <c r="T79" s="209"/>
    </row>
    <row r="80" spans="1:20">
      <c r="A80">
        <f>A79+1</f>
        <v>2</v>
      </c>
      <c r="B80" s="207">
        <v>753</v>
      </c>
      <c r="C80" s="208" t="s">
        <v>530</v>
      </c>
      <c r="D80" s="208" t="s">
        <v>417</v>
      </c>
      <c r="E80" s="208" t="s">
        <v>269</v>
      </c>
      <c r="F80" s="200">
        <v>0</v>
      </c>
      <c r="G80" s="199">
        <v>0</v>
      </c>
      <c r="H80" s="199">
        <v>28.22</v>
      </c>
      <c r="I80" s="199">
        <f t="shared" ref="I80:I108" si="21">IF(H80&lt;=$H$76,IF(H80&lt;$G$76,F80+G80,F80+G80+(H80-$G$76)),50)</f>
        <v>0</v>
      </c>
      <c r="J80" s="199">
        <f t="shared" ref="J80:J108" si="22">$F$76/H80</f>
        <v>5.0318922749822823</v>
      </c>
      <c r="K80" s="201"/>
      <c r="L80" s="200">
        <v>50</v>
      </c>
      <c r="M80" s="199"/>
      <c r="N80" s="199"/>
      <c r="O80" s="199">
        <f t="shared" ref="O80:O108" si="23">IF(N80&lt;=$N$76,IF(N80&lt;$M$76,L80+M80,L80+M80+(N80-$M$76)),50)</f>
        <v>50</v>
      </c>
      <c r="P80" s="199" t="e">
        <f t="shared" ref="P80:P108" si="24">$L$76/N80</f>
        <v>#DIV/0!</v>
      </c>
      <c r="Q80" s="201"/>
      <c r="R80" s="199">
        <f t="shared" ref="R80:R108" si="25">O80+I80</f>
        <v>50</v>
      </c>
      <c r="S80" s="199">
        <f t="shared" ref="S80:S108" si="26">N80+H80</f>
        <v>28.22</v>
      </c>
      <c r="T80" s="209"/>
    </row>
    <row r="81" spans="1:20">
      <c r="A81">
        <f t="shared" ref="A81:A95" si="27">A80+1</f>
        <v>3</v>
      </c>
      <c r="B81" s="207">
        <v>687</v>
      </c>
      <c r="C81" s="208" t="s">
        <v>498</v>
      </c>
      <c r="D81" s="208" t="s">
        <v>499</v>
      </c>
      <c r="E81" s="208" t="s">
        <v>272</v>
      </c>
      <c r="F81" s="200">
        <v>15</v>
      </c>
      <c r="G81" s="199">
        <v>5</v>
      </c>
      <c r="H81" s="199">
        <v>30.92</v>
      </c>
      <c r="I81" s="199">
        <f t="shared" si="21"/>
        <v>20</v>
      </c>
      <c r="J81" s="199">
        <f t="shared" si="22"/>
        <v>4.5924967658473479</v>
      </c>
      <c r="K81" s="201"/>
      <c r="L81" s="200">
        <v>50</v>
      </c>
      <c r="M81" s="199"/>
      <c r="N81" s="199"/>
      <c r="O81" s="199">
        <f t="shared" si="23"/>
        <v>50</v>
      </c>
      <c r="P81" s="199" t="e">
        <f>$L$76/N81</f>
        <v>#DIV/0!</v>
      </c>
      <c r="Q81" s="201"/>
      <c r="R81" s="199">
        <f t="shared" si="25"/>
        <v>70</v>
      </c>
      <c r="S81" s="199">
        <f t="shared" si="26"/>
        <v>30.92</v>
      </c>
      <c r="T81" s="209"/>
    </row>
    <row r="82" spans="1:20">
      <c r="A82">
        <f t="shared" si="27"/>
        <v>4</v>
      </c>
      <c r="B82" s="207">
        <v>678</v>
      </c>
      <c r="C82" s="321" t="s">
        <v>563</v>
      </c>
      <c r="D82" s="321" t="s">
        <v>552</v>
      </c>
      <c r="E82" s="321" t="s">
        <v>272</v>
      </c>
      <c r="F82" s="200">
        <v>50</v>
      </c>
      <c r="G82" s="199"/>
      <c r="H82" s="199"/>
      <c r="I82" s="199">
        <f>IF(H82&lt;=$H$76,IF(H82&lt;$G$76,F82+G82,F82+G82+(H82-$G$76)),50)</f>
        <v>50</v>
      </c>
      <c r="J82" s="199" t="e">
        <f t="shared" si="22"/>
        <v>#DIV/0!</v>
      </c>
      <c r="K82" s="201"/>
      <c r="L82" s="200">
        <v>20</v>
      </c>
      <c r="M82" s="199">
        <v>10</v>
      </c>
      <c r="N82" s="199">
        <v>56.8</v>
      </c>
      <c r="O82" s="199">
        <f>IF(N82&lt;=$N$76,IF(N82&lt;$M$76,L82+M82,L82+M82+(N82-$M$76)),50)</f>
        <v>33.674999999999997</v>
      </c>
      <c r="P82" s="199">
        <f t="shared" si="24"/>
        <v>2.9929577464788735</v>
      </c>
      <c r="Q82" s="201"/>
      <c r="R82" s="199">
        <f t="shared" si="25"/>
        <v>83.674999999999997</v>
      </c>
      <c r="S82" s="199">
        <f t="shared" si="26"/>
        <v>56.8</v>
      </c>
      <c r="T82" s="209"/>
    </row>
    <row r="83" spans="1:20">
      <c r="A83">
        <f t="shared" si="27"/>
        <v>5</v>
      </c>
      <c r="B83" s="207">
        <v>697</v>
      </c>
      <c r="C83" s="321" t="s">
        <v>342</v>
      </c>
      <c r="D83" s="321" t="s">
        <v>433</v>
      </c>
      <c r="E83" s="321" t="s">
        <v>275</v>
      </c>
      <c r="F83" s="200">
        <v>25</v>
      </c>
      <c r="G83" s="199">
        <v>10</v>
      </c>
      <c r="H83" s="199">
        <v>44.76</v>
      </c>
      <c r="I83" s="199">
        <f t="shared" si="21"/>
        <v>35.384999999999998</v>
      </c>
      <c r="J83" s="199">
        <f>$F$76/H83</f>
        <v>3.1724754244861484</v>
      </c>
      <c r="K83" s="201"/>
      <c r="L83" s="200">
        <v>50</v>
      </c>
      <c r="M83" s="199"/>
      <c r="N83" s="199"/>
      <c r="O83" s="199">
        <f t="shared" si="23"/>
        <v>50</v>
      </c>
      <c r="P83" s="199" t="e">
        <f t="shared" si="24"/>
        <v>#DIV/0!</v>
      </c>
      <c r="Q83" s="201"/>
      <c r="R83" s="199">
        <f t="shared" si="25"/>
        <v>85.384999999999991</v>
      </c>
      <c r="S83" s="199">
        <f t="shared" si="26"/>
        <v>44.76</v>
      </c>
      <c r="T83" s="209"/>
    </row>
    <row r="84" spans="1:20">
      <c r="A84">
        <f t="shared" si="27"/>
        <v>6</v>
      </c>
      <c r="B84" s="207">
        <v>785</v>
      </c>
      <c r="C84" s="321" t="s">
        <v>482</v>
      </c>
      <c r="D84" s="321" t="s">
        <v>481</v>
      </c>
      <c r="E84" s="321" t="s">
        <v>272</v>
      </c>
      <c r="F84" s="200">
        <v>50</v>
      </c>
      <c r="G84" s="199"/>
      <c r="H84" s="199"/>
      <c r="I84" s="199">
        <f t="shared" si="21"/>
        <v>50</v>
      </c>
      <c r="J84" s="199" t="e">
        <f t="shared" si="22"/>
        <v>#DIV/0!</v>
      </c>
      <c r="K84" s="201"/>
      <c r="L84" s="200">
        <v>50</v>
      </c>
      <c r="M84" s="199"/>
      <c r="N84" s="199"/>
      <c r="O84" s="199">
        <f t="shared" si="23"/>
        <v>50</v>
      </c>
      <c r="P84" s="199" t="e">
        <f t="shared" si="24"/>
        <v>#DIV/0!</v>
      </c>
      <c r="Q84" s="201"/>
      <c r="R84" s="199">
        <f t="shared" si="25"/>
        <v>100</v>
      </c>
      <c r="S84" s="199">
        <f t="shared" si="26"/>
        <v>0</v>
      </c>
      <c r="T84" s="209"/>
    </row>
    <row r="85" spans="1:20">
      <c r="A85">
        <f t="shared" si="27"/>
        <v>7</v>
      </c>
      <c r="B85" s="207">
        <v>803</v>
      </c>
      <c r="C85" s="321" t="s">
        <v>323</v>
      </c>
      <c r="D85" s="321" t="s">
        <v>564</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733</v>
      </c>
      <c r="C86" s="321" t="s">
        <v>494</v>
      </c>
      <c r="D86" s="321" t="s">
        <v>495</v>
      </c>
      <c r="E86" s="332">
        <v>55</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757</v>
      </c>
      <c r="C87" s="321" t="s">
        <v>344</v>
      </c>
      <c r="D87" s="321" t="s">
        <v>330</v>
      </c>
      <c r="E87" s="321" t="s">
        <v>269</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v>691</v>
      </c>
      <c r="C88" s="321" t="s">
        <v>514</v>
      </c>
      <c r="D88" s="321" t="s">
        <v>515</v>
      </c>
      <c r="E88" s="321" t="s">
        <v>385</v>
      </c>
      <c r="F88" s="200">
        <v>100</v>
      </c>
      <c r="G88" s="199"/>
      <c r="H88" s="199"/>
      <c r="I88" s="199">
        <f t="shared" si="21"/>
        <v>100</v>
      </c>
      <c r="J88" s="199" t="e">
        <f t="shared" si="22"/>
        <v>#DIV/0!</v>
      </c>
      <c r="K88" s="201"/>
      <c r="L88" s="200">
        <v>100</v>
      </c>
      <c r="M88" s="199"/>
      <c r="N88" s="199"/>
      <c r="O88" s="199">
        <f t="shared" si="23"/>
        <v>100</v>
      </c>
      <c r="P88" s="199" t="e">
        <f t="shared" si="24"/>
        <v>#DIV/0!</v>
      </c>
      <c r="Q88" s="201"/>
      <c r="R88" s="199">
        <f t="shared" si="25"/>
        <v>200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144</v>
      </c>
      <c r="G111" s="182">
        <f>F111/I111</f>
        <v>57.6</v>
      </c>
      <c r="H111" s="199">
        <f>G111*1.5</f>
        <v>86.4</v>
      </c>
      <c r="I111" s="182">
        <v>2.5</v>
      </c>
      <c r="J111" s="182"/>
      <c r="K111" s="183"/>
      <c r="L111" s="185">
        <v>128</v>
      </c>
      <c r="M111" s="182">
        <f>L111/O111</f>
        <v>51.2</v>
      </c>
      <c r="N111" s="199">
        <f>M111*1.5</f>
        <v>76.800000000000011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208">
        <v>55</v>
      </c>
      <c r="F114" s="200">
        <v>50</v>
      </c>
      <c r="G114" s="199"/>
      <c r="H114" s="199"/>
      <c r="I114" s="199">
        <f>IF(H114&lt;=$H$111,IF(H114&lt;$G$111,F114+G114,F114+G114+(H114-$G$111)),50)</f>
        <v>50</v>
      </c>
      <c r="J114" s="199" t="e">
        <f>$F$111/H114</f>
        <v>#DIV/0!</v>
      </c>
      <c r="K114" s="201"/>
      <c r="L114" s="200">
        <v>5</v>
      </c>
      <c r="M114" s="199">
        <v>0</v>
      </c>
      <c r="N114" s="199">
        <v>24.45</v>
      </c>
      <c r="O114" s="199">
        <f>IF(N114&lt;=$N$111,IF(N114&lt;$M$111,L114+M114,L114+M114+(N114-$M$111)),50)</f>
        <v>5</v>
      </c>
      <c r="P114" s="199">
        <f>$L$111/N114</f>
        <v>5.2351738241308796</v>
      </c>
      <c r="Q114" s="201"/>
      <c r="R114" s="199">
        <f>O114+I114</f>
        <v>55</v>
      </c>
      <c r="S114" s="199">
        <f>N114+H114</f>
        <v>24.45</v>
      </c>
      <c r="T114" s="209"/>
    </row>
    <row r="115" spans="1:20">
      <c r="A115">
        <f>A114+1</f>
        <v>2</v>
      </c>
      <c r="B115" s="207">
        <v>725</v>
      </c>
      <c r="C115" s="208" t="s">
        <v>503</v>
      </c>
      <c r="D115" s="208" t="s">
        <v>504</v>
      </c>
      <c r="E115" s="208">
        <v>55</v>
      </c>
      <c r="F115" s="200">
        <v>50</v>
      </c>
      <c r="G115" s="199"/>
      <c r="H115" s="199"/>
      <c r="I115" s="199">
        <f t="shared" ref="I115:I133" si="29">IF(H115&lt;=$H$111,IF(H115&lt;$G$111,F115+G115,F115+G115+(H115-$G$111)),50)</f>
        <v>50</v>
      </c>
      <c r="J115" s="199" t="e">
        <f t="shared" ref="J115:J133" si="30">$F$111/H115</f>
        <v>#DIV/0!</v>
      </c>
      <c r="K115" s="201"/>
      <c r="L115" s="200">
        <v>0</v>
      </c>
      <c r="M115" s="199">
        <v>5</v>
      </c>
      <c r="N115" s="199">
        <v>33.03</v>
      </c>
      <c r="O115" s="199">
        <f t="shared" ref="O115:O132" si="31">IF(N115&lt;=$N$111,IF(N115&lt;$M$111,L115+M115,L115+M115+(N115-$M$111)),50)</f>
        <v>5</v>
      </c>
      <c r="P115" s="199">
        <f t="shared" ref="P115:P132" si="32">$L$111/N115</f>
        <v>3.8752649106872541</v>
      </c>
      <c r="Q115" s="201"/>
      <c r="R115" s="199">
        <f t="shared" ref="R115:R149" si="33">O115+I115</f>
        <v>55</v>
      </c>
      <c r="S115" s="199">
        <f t="shared" ref="S115:S149" si="34">N115+H115</f>
        <v>33.03</v>
      </c>
      <c r="T115" s="209"/>
    </row>
    <row r="116" spans="1:20">
      <c r="A116">
        <f t="shared" ref="A116:A130" si="35">A115+1</f>
        <v>3</v>
      </c>
      <c r="B116" s="207">
        <v>700</v>
      </c>
      <c r="C116" s="208" t="s">
        <v>517</v>
      </c>
      <c r="D116" s="208" t="s">
        <v>518</v>
      </c>
      <c r="E116" s="208">
        <v>55</v>
      </c>
      <c r="F116" s="200">
        <v>50</v>
      </c>
      <c r="G116" s="199"/>
      <c r="H116" s="199"/>
      <c r="I116" s="199">
        <f t="shared" si="29"/>
        <v>50</v>
      </c>
      <c r="J116" s="199" t="e">
        <f t="shared" si="30"/>
        <v>#DIV/0!</v>
      </c>
      <c r="K116" s="201"/>
      <c r="L116" s="200">
        <v>50</v>
      </c>
      <c r="M116" s="199"/>
      <c r="N116" s="199"/>
      <c r="O116" s="199">
        <f t="shared" si="31"/>
        <v>50</v>
      </c>
      <c r="P116" s="199" t="e">
        <f t="shared" si="32"/>
        <v>#DIV/0!</v>
      </c>
      <c r="Q116" s="201"/>
      <c r="R116" s="199">
        <f t="shared" si="33"/>
        <v>100</v>
      </c>
      <c r="S116" s="199">
        <f t="shared" si="34"/>
        <v>0</v>
      </c>
      <c r="T116" s="209"/>
    </row>
    <row r="117" spans="1:20">
      <c r="A117">
        <f t="shared" si="35"/>
        <v>4</v>
      </c>
      <c r="B117" s="207"/>
      <c r="C117" s="208"/>
      <c r="D117" s="208"/>
      <c r="E117" s="208"/>
      <c r="F117" s="200"/>
      <c r="G117" s="199"/>
      <c r="H117" s="199"/>
      <c r="I117" s="199">
        <f t="shared" si="29"/>
        <v>0</v>
      </c>
      <c r="J117" s="199" t="e">
        <f t="shared" si="30"/>
        <v>#DIV/0!</v>
      </c>
      <c r="K117" s="201"/>
      <c r="L117" s="200"/>
      <c r="M117" s="199"/>
      <c r="N117" s="199"/>
      <c r="O117" s="199">
        <f t="shared" si="31"/>
        <v>0</v>
      </c>
      <c r="P117" s="199" t="e">
        <f t="shared" si="32"/>
        <v>#DIV/0!</v>
      </c>
      <c r="Q117" s="201"/>
      <c r="R117" s="199">
        <f t="shared" si="33"/>
        <v>0</v>
      </c>
      <c r="S117" s="199">
        <f t="shared" si="34"/>
        <v>0</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762</v>
      </c>
      <c r="C135" s="208" t="s">
        <v>487</v>
      </c>
      <c r="D135" s="208" t="s">
        <v>476</v>
      </c>
      <c r="E135" s="208" t="s">
        <v>275</v>
      </c>
      <c r="F135" s="219">
        <v>0</v>
      </c>
      <c r="G135" s="220">
        <v>15</v>
      </c>
      <c r="H135" s="220">
        <v>41.66</v>
      </c>
      <c r="I135" s="199">
        <f>IF(H135&lt;=$H$111,IF(H135&lt;$G$111,F135+G135,F135+G135+(H135-$G$111)),50)</f>
        <v>15</v>
      </c>
      <c r="J135" s="199">
        <f>$F$111/H135</f>
        <v>3.4565530484877582</v>
      </c>
      <c r="K135" s="201"/>
      <c r="L135" s="200">
        <v>0</v>
      </c>
      <c r="M135" s="199">
        <v>0</v>
      </c>
      <c r="N135" s="199">
        <v>25.59</v>
      </c>
      <c r="O135" s="199">
        <f>IF(N135&lt;=$N$111,IF(N135&lt;$M$111,L135+M135,L135+M135+(N135-$M$111)),50)</f>
        <v>0</v>
      </c>
      <c r="P135" s="199">
        <f>$L$111/N135</f>
        <v>5.0019538882375931</v>
      </c>
      <c r="Q135" s="201"/>
      <c r="R135" s="199">
        <f t="shared" si="33"/>
        <v>15</v>
      </c>
      <c r="S135" s="199">
        <f t="shared" si="34"/>
        <v>67.25</v>
      </c>
      <c r="T135" s="209"/>
    </row>
    <row r="136" spans="1:20">
      <c r="A136">
        <f>A135+1</f>
        <v>2</v>
      </c>
      <c r="B136" s="207">
        <v>813</v>
      </c>
      <c r="C136" s="208" t="s">
        <v>519</v>
      </c>
      <c r="D136" s="208" t="s">
        <v>520</v>
      </c>
      <c r="E136" s="208" t="s">
        <v>269</v>
      </c>
      <c r="F136" s="200">
        <v>0</v>
      </c>
      <c r="G136" s="199">
        <v>5</v>
      </c>
      <c r="H136" s="199">
        <v>32.56</v>
      </c>
      <c r="I136" s="199">
        <f t="shared" ref="I136:I149" si="37">IF(H136&lt;=$H$111,IF(H136&lt;$G$111,F136+G136,F136+G136+(H136-$G$111)),50)</f>
        <v>5</v>
      </c>
      <c r="J136" s="199">
        <f t="shared" ref="J136:J149" si="38">$F$111/H136</f>
        <v>4.4226044226044223</v>
      </c>
      <c r="K136" s="201"/>
      <c r="L136" s="200">
        <v>0</v>
      </c>
      <c r="M136" s="199">
        <v>20</v>
      </c>
      <c r="N136" s="199">
        <v>36.26</v>
      </c>
      <c r="O136" s="199">
        <f t="shared" ref="O136:O149" si="39">IF(N136&lt;=$N$111,IF(N136&lt;$M$111,L136+M136,L136+M136+(N136-$M$111)),50)</f>
        <v>20</v>
      </c>
      <c r="P136" s="199">
        <f t="shared" ref="P136:P149" si="40">$L$111/N136</f>
        <v>3.5300606729178159</v>
      </c>
      <c r="Q136" s="201"/>
      <c r="R136" s="199">
        <f t="shared" si="33"/>
        <v>25</v>
      </c>
      <c r="S136" s="199">
        <f t="shared" si="34"/>
        <v>68.819999999999993</v>
      </c>
      <c r="T136" s="209"/>
    </row>
    <row r="137" spans="1:20">
      <c r="A137">
        <f t="shared" ref="A137:A148" si="41">A136+1</f>
        <v>3</v>
      </c>
      <c r="B137" s="207">
        <v>788</v>
      </c>
      <c r="C137" s="208" t="s">
        <v>509</v>
      </c>
      <c r="D137" s="208" t="s">
        <v>510</v>
      </c>
      <c r="E137" s="208" t="s">
        <v>275</v>
      </c>
      <c r="F137" s="200">
        <v>0</v>
      </c>
      <c r="G137" s="199">
        <v>20</v>
      </c>
      <c r="H137" s="199">
        <v>52.4</v>
      </c>
      <c r="I137" s="199">
        <f t="shared" si="37"/>
        <v>20</v>
      </c>
      <c r="J137" s="199">
        <f t="shared" si="38"/>
        <v>2.7480916030534353</v>
      </c>
      <c r="K137" s="201"/>
      <c r="L137" s="200">
        <v>50</v>
      </c>
      <c r="M137" s="199"/>
      <c r="N137" s="199"/>
      <c r="O137" s="199">
        <f t="shared" si="39"/>
        <v>50</v>
      </c>
      <c r="P137" s="199" t="e">
        <f t="shared" si="40"/>
        <v>#DIV/0!</v>
      </c>
      <c r="Q137" s="201"/>
      <c r="R137" s="199">
        <f t="shared" si="33"/>
        <v>70</v>
      </c>
      <c r="S137" s="199">
        <f t="shared" si="34"/>
        <v>52.4</v>
      </c>
      <c r="T137" s="209"/>
    </row>
    <row r="138" spans="1:20">
      <c r="A138">
        <f t="shared" si="41"/>
        <v>4</v>
      </c>
      <c r="B138" s="207">
        <v>786</v>
      </c>
      <c r="C138" s="321" t="s">
        <v>565</v>
      </c>
      <c r="D138" s="321" t="s">
        <v>566</v>
      </c>
      <c r="E138" s="321" t="s">
        <v>269</v>
      </c>
      <c r="F138" s="200">
        <v>50</v>
      </c>
      <c r="G138" s="199"/>
      <c r="H138" s="199"/>
      <c r="I138" s="199">
        <f t="shared" si="37"/>
        <v>50</v>
      </c>
      <c r="J138" s="199" t="e">
        <f t="shared" si="38"/>
        <v>#DIV/0!</v>
      </c>
      <c r="K138" s="201"/>
      <c r="L138" s="200">
        <v>50</v>
      </c>
      <c r="M138" s="199"/>
      <c r="N138" s="199"/>
      <c r="O138" s="199">
        <f t="shared" si="39"/>
        <v>50</v>
      </c>
      <c r="P138" s="199" t="e">
        <f t="shared" si="40"/>
        <v>#DIV/0!</v>
      </c>
      <c r="Q138" s="201"/>
      <c r="R138" s="199">
        <f t="shared" si="33"/>
        <v>100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796</v>
      </c>
      <c r="C151" s="208" t="s">
        <v>567</v>
      </c>
      <c r="D151" s="208" t="s">
        <v>495</v>
      </c>
      <c r="E151" s="208"/>
      <c r="F151" s="219">
        <v>0</v>
      </c>
      <c r="G151" s="220">
        <v>10</v>
      </c>
      <c r="H151" s="220">
        <v>30.4</v>
      </c>
      <c r="I151" s="220">
        <f>IF(H151&lt;=$H$111,IF(H151&lt;$G$111,F151+G151,F151+G151+(H151-$G$111)),50)</f>
        <v>10</v>
      </c>
      <c r="J151" s="220">
        <f>$F$111/H151</f>
        <v>4.7368421052631584</v>
      </c>
      <c r="K151" s="195"/>
      <c r="L151" s="219">
        <v>50</v>
      </c>
      <c r="M151" s="220"/>
      <c r="N151" s="220"/>
      <c r="O151" s="220">
        <f>IF(N151&lt;=$N$111,IF(N151&lt;$M$111,L151+M151,L151+M151+(N151-$M$111)),50)</f>
        <v>50</v>
      </c>
      <c r="P151" s="220" t="e">
        <f>$L$111/N151</f>
        <v>#DIV/0!</v>
      </c>
      <c r="Q151" s="195"/>
      <c r="R151" s="199">
        <f t="shared" ref="R151:R165" si="42">O151+I151</f>
        <v>60</v>
      </c>
      <c r="S151" s="199">
        <f t="shared" ref="S151:S165" si="43">N151+H151</f>
        <v>30.4</v>
      </c>
      <c r="T151" s="209"/>
    </row>
    <row r="152" spans="1:20">
      <c r="A152">
        <f>A151+1</f>
        <v>2</v>
      </c>
      <c r="B152" s="207">
        <v>814</v>
      </c>
      <c r="C152" s="208" t="s">
        <v>351</v>
      </c>
      <c r="D152" s="208" t="s">
        <v>521</v>
      </c>
      <c r="E152" s="208"/>
      <c r="F152" s="200">
        <v>50</v>
      </c>
      <c r="G152" s="199"/>
      <c r="H152" s="199"/>
      <c r="I152" s="199">
        <f t="shared" ref="I152:I165" si="44">IF(H152&lt;=$H$111,IF(H152&lt;$G$111,F152+G152,F152+G152+(H152-$G$111)),50)</f>
        <v>50</v>
      </c>
      <c r="J152" s="199" t="e">
        <f t="shared" ref="J152:J165" si="45">$F$111/H152</f>
        <v>#DIV/0!</v>
      </c>
      <c r="K152" s="201"/>
      <c r="L152" s="200">
        <v>15</v>
      </c>
      <c r="M152" s="199">
        <v>10</v>
      </c>
      <c r="N152" s="199">
        <v>35.270000000000003</v>
      </c>
      <c r="O152" s="199">
        <f t="shared" ref="O152:O158" si="46">IF(N152&lt;=$N$111,IF(N152&lt;$M$111,L152+M152,L152+M152+(N152-$M$111)),50)</f>
        <v>25</v>
      </c>
      <c r="P152" s="199">
        <f t="shared" ref="P152:P165" si="47">$L$111/N152</f>
        <v>3.629146583498724</v>
      </c>
      <c r="Q152" s="201"/>
      <c r="R152" s="199">
        <f t="shared" si="42"/>
        <v>75</v>
      </c>
      <c r="S152" s="199">
        <f t="shared" si="43"/>
        <v>35.270000000000003</v>
      </c>
      <c r="T152" s="209"/>
    </row>
    <row r="153" spans="1:20">
      <c r="A153">
        <f t="shared" ref="A153:A164" si="48">A152+1</f>
        <v>3</v>
      </c>
      <c r="B153" s="207">
        <v>821</v>
      </c>
      <c r="C153" s="208" t="s">
        <v>522</v>
      </c>
      <c r="D153" s="208" t="s">
        <v>523</v>
      </c>
      <c r="E153" s="208"/>
      <c r="F153" s="200">
        <v>50</v>
      </c>
      <c r="G153" s="199"/>
      <c r="H153" s="199"/>
      <c r="I153" s="199">
        <f t="shared" si="44"/>
        <v>50</v>
      </c>
      <c r="J153" s="199" t="e">
        <f t="shared" si="45"/>
        <v>#DIV/0!</v>
      </c>
      <c r="K153" s="201"/>
      <c r="L153" s="200">
        <v>5</v>
      </c>
      <c r="M153" s="199">
        <v>20</v>
      </c>
      <c r="N153" s="199"/>
      <c r="O153" s="199">
        <f t="shared" si="46"/>
        <v>25</v>
      </c>
      <c r="P153" s="199" t="e">
        <f t="shared" si="47"/>
        <v>#DIV/0!</v>
      </c>
      <c r="Q153" s="201"/>
      <c r="R153" s="199">
        <f t="shared" si="42"/>
        <v>75</v>
      </c>
      <c r="S153" s="199">
        <f t="shared" si="43"/>
        <v>0</v>
      </c>
      <c r="T153" s="209"/>
    </row>
    <row r="154" spans="1:20">
      <c r="A154">
        <f t="shared" si="48"/>
        <v>4</v>
      </c>
      <c r="B154" s="207">
        <v>823</v>
      </c>
      <c r="C154" s="321" t="s">
        <v>568</v>
      </c>
      <c r="D154" s="321" t="s">
        <v>569</v>
      </c>
      <c r="E154" s="208"/>
      <c r="F154" s="200">
        <v>50</v>
      </c>
      <c r="G154" s="199"/>
      <c r="H154" s="199"/>
      <c r="I154" s="199">
        <f t="shared" si="44"/>
        <v>50</v>
      </c>
      <c r="J154" s="199" t="e">
        <f t="shared" si="45"/>
        <v>#DIV/0!</v>
      </c>
      <c r="K154" s="201"/>
      <c r="L154" s="200">
        <v>50</v>
      </c>
      <c r="M154" s="199"/>
      <c r="N154" s="199"/>
      <c r="O154" s="199">
        <f t="shared" si="46"/>
        <v>50</v>
      </c>
      <c r="P154" s="199" t="e">
        <f t="shared" si="47"/>
        <v>#DIV/0!</v>
      </c>
      <c r="Q154" s="201"/>
      <c r="R154" s="199">
        <f t="shared" si="42"/>
        <v>100</v>
      </c>
      <c r="S154" s="199">
        <f t="shared" si="43"/>
        <v>0</v>
      </c>
      <c r="T154" s="209"/>
    </row>
    <row r="155" spans="1:20">
      <c r="A155">
        <f t="shared" si="48"/>
        <v>5</v>
      </c>
      <c r="B155" s="207">
        <v>824</v>
      </c>
      <c r="C155" s="321" t="s">
        <v>570</v>
      </c>
      <c r="D155" s="321" t="s">
        <v>515</v>
      </c>
      <c r="E155" s="208"/>
      <c r="F155" s="200">
        <v>100</v>
      </c>
      <c r="G155" s="199"/>
      <c r="H155" s="199"/>
      <c r="I155" s="199">
        <f t="shared" si="44"/>
        <v>100</v>
      </c>
      <c r="J155" s="199" t="e">
        <f t="shared" si="45"/>
        <v>#DIV/0!</v>
      </c>
      <c r="K155" s="201"/>
      <c r="L155" s="200">
        <v>100</v>
      </c>
      <c r="M155" s="199"/>
      <c r="N155" s="199"/>
      <c r="O155" s="199">
        <f t="shared" si="46"/>
        <v>100</v>
      </c>
      <c r="P155" s="199" t="e">
        <f t="shared" si="47"/>
        <v>#DIV/0!</v>
      </c>
      <c r="Q155" s="201"/>
      <c r="R155" s="199">
        <f t="shared" si="42"/>
        <v>200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58" workbookViewId="0">
      <selection activeCell="Q16" sqref="Q16"/>
    </sheetView>
  </sheetViews>
  <sheetFormatPr baseColWidth="10" defaultRowHeight="15" x14ac:dyDescent="0"/>
  <cols>
    <col min="1" max="1" width="3.1640625" bestFit="1" customWidth="1"/>
  </cols>
  <sheetData>
    <row r="1" spans="1:20" ht="25">
      <c r="B1" s="513" t="s">
        <v>161</v>
      </c>
      <c r="C1" s="513"/>
      <c r="D1" s="513"/>
      <c r="E1" s="513"/>
      <c r="F1" s="515" t="s">
        <v>196</v>
      </c>
      <c r="G1" s="515"/>
      <c r="H1" s="515"/>
      <c r="I1" s="515"/>
      <c r="J1" s="515"/>
      <c r="K1" s="515"/>
      <c r="L1" s="515"/>
      <c r="M1" s="515"/>
      <c r="N1" s="515"/>
      <c r="O1" s="515"/>
      <c r="P1" s="515"/>
      <c r="Q1" s="515"/>
      <c r="R1" s="221"/>
      <c r="S1" s="221"/>
    </row>
    <row r="2" spans="1:20" ht="25">
      <c r="B2" s="513" t="s">
        <v>162</v>
      </c>
      <c r="C2" s="513"/>
      <c r="D2" s="513"/>
      <c r="E2" s="513"/>
      <c r="F2" s="516" t="s">
        <v>89</v>
      </c>
      <c r="G2" s="516"/>
      <c r="H2" s="516"/>
      <c r="I2" s="516"/>
      <c r="J2" s="516"/>
      <c r="K2" s="516"/>
      <c r="L2" s="516"/>
      <c r="M2" s="516"/>
      <c r="N2" s="516"/>
      <c r="O2" s="516"/>
      <c r="P2" s="516"/>
      <c r="Q2" s="516"/>
      <c r="R2" s="221"/>
      <c r="S2" s="221"/>
    </row>
    <row r="3" spans="1:20" ht="25">
      <c r="B3" s="513" t="s">
        <v>152</v>
      </c>
      <c r="C3" s="513"/>
      <c r="D3" s="513"/>
      <c r="E3" s="513"/>
      <c r="F3" s="516" t="s">
        <v>555</v>
      </c>
      <c r="G3" s="516"/>
      <c r="H3" s="516"/>
      <c r="I3" s="516"/>
      <c r="J3" s="516"/>
      <c r="K3" s="516"/>
      <c r="L3" s="516"/>
      <c r="M3" s="516"/>
      <c r="N3" s="516"/>
      <c r="O3" s="516"/>
      <c r="P3" s="516"/>
      <c r="Q3" s="516"/>
      <c r="R3" s="221"/>
      <c r="S3" s="221"/>
    </row>
    <row r="4" spans="1:20" ht="26" thickBot="1">
      <c r="B4" s="514" t="s">
        <v>163</v>
      </c>
      <c r="C4" s="514"/>
      <c r="D4" s="514"/>
      <c r="E4" s="514"/>
      <c r="F4" s="517" t="s">
        <v>574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c r="G6" s="182">
        <f>J6*1.1</f>
        <v>38.258000000000003</v>
      </c>
      <c r="H6" s="199">
        <f>G6*1.5</f>
        <v>57.387</v>
      </c>
      <c r="I6" s="182">
        <f>F6/G6</f>
        <v>0</v>
      </c>
      <c r="J6" s="182">
        <f>H9</f>
        <v>34.78</v>
      </c>
      <c r="K6" s="183"/>
      <c r="L6" s="185"/>
      <c r="M6" s="182">
        <f>P6*1.1</f>
        <v>41.734000000000002</v>
      </c>
      <c r="N6" s="199">
        <f>M6*1.5</f>
        <v>62.600999999999999</v>
      </c>
      <c r="O6" s="182">
        <f>L6/M6</f>
        <v>0</v>
      </c>
      <c r="P6" s="182">
        <f>N15</f>
        <v>37.94</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671</v>
      </c>
      <c r="C9" s="208" t="s">
        <v>477</v>
      </c>
      <c r="D9" s="208" t="s">
        <v>513</v>
      </c>
      <c r="E9" s="208" t="s">
        <v>272</v>
      </c>
      <c r="F9" s="200">
        <v>0</v>
      </c>
      <c r="G9" s="199">
        <v>0</v>
      </c>
      <c r="H9" s="199">
        <v>34.78</v>
      </c>
      <c r="I9" s="199">
        <f>IF(H9&lt;=$H$6,IF(H9&lt;$G$6,F9+G9,F9+G9+(H9-$G$6)),50)</f>
        <v>0</v>
      </c>
      <c r="J9" s="199">
        <f>$F$6/H9</f>
        <v>0</v>
      </c>
      <c r="K9" s="201">
        <f>IF(I9=0,IF(H9=$J$6,6,4),0)</f>
        <v>6</v>
      </c>
      <c r="L9" s="200">
        <v>5</v>
      </c>
      <c r="M9" s="199">
        <v>10</v>
      </c>
      <c r="N9" s="199">
        <v>46.66</v>
      </c>
      <c r="O9" s="199">
        <f>IF(N9&lt;=$N$6,IF(N9&lt;$M$6,L9+M9,L9+M9+(N9-$M$6)),50)</f>
        <v>19.925999999999995</v>
      </c>
      <c r="P9" s="199">
        <f>$L$6/N9</f>
        <v>0</v>
      </c>
      <c r="Q9" s="201">
        <f>IF(O9=0,IF(N9=$P$6,6,4),0)</f>
        <v>0</v>
      </c>
      <c r="R9" s="199">
        <f>O9+I9</f>
        <v>19.925999999999995</v>
      </c>
      <c r="S9" s="199">
        <f>N9+H9</f>
        <v>81.44</v>
      </c>
      <c r="T9" s="209">
        <f>IF((O9+I9)=0,4+K9+Q9,K9+Q9)+4</f>
        <v>10</v>
      </c>
    </row>
    <row r="10" spans="1:20">
      <c r="A10">
        <f>A9+1</f>
        <v>2</v>
      </c>
      <c r="B10" s="207">
        <v>454</v>
      </c>
      <c r="C10" s="208" t="s">
        <v>490</v>
      </c>
      <c r="D10" s="208" t="s">
        <v>491</v>
      </c>
      <c r="E10" s="208" t="s">
        <v>272</v>
      </c>
      <c r="F10" s="200">
        <v>0</v>
      </c>
      <c r="G10" s="199">
        <v>0</v>
      </c>
      <c r="H10" s="199">
        <v>43.12</v>
      </c>
      <c r="I10" s="199">
        <f>IF(H10&lt;=$H$6,IF(H10&lt;$G$6,F10+G10,F10+G10+(H10-$G$6)),50)</f>
        <v>4.8619999999999948</v>
      </c>
      <c r="J10" s="199">
        <f t="shared" ref="J10:J38" si="0">$F$6/H10</f>
        <v>0</v>
      </c>
      <c r="K10" s="201">
        <f t="shared" ref="K10:K38" si="1">IF(I10=0,IF(H10=$J$6,6,4),0)</f>
        <v>0</v>
      </c>
      <c r="L10" s="200">
        <v>10</v>
      </c>
      <c r="M10" s="199">
        <v>10</v>
      </c>
      <c r="N10" s="199">
        <v>55.76</v>
      </c>
      <c r="O10" s="199">
        <f t="shared" ref="O10:O38" si="2">IF(N10&lt;=$N$6,IF(N10&lt;$M$6,L10+M10,L10+M10+(N10-$M$6)),50)</f>
        <v>34.025999999999996</v>
      </c>
      <c r="P10" s="199">
        <f t="shared" ref="P10:P38" si="3">$L$6/N10</f>
        <v>0</v>
      </c>
      <c r="Q10" s="201">
        <f>IF(O10=0,IF(N10=$P$6,6,4),0)</f>
        <v>0</v>
      </c>
      <c r="R10" s="199">
        <f t="shared" ref="R10:R38" si="4">O10+I10</f>
        <v>38.887999999999991</v>
      </c>
      <c r="S10" s="199">
        <f t="shared" ref="S10:S38" si="5">N10+H10</f>
        <v>98.88</v>
      </c>
      <c r="T10" s="209">
        <f>IF((O10+I10)=0,4+K10+Q10,K10+Q10)+2</f>
        <v>2</v>
      </c>
    </row>
    <row r="11" spans="1:20">
      <c r="A11">
        <f t="shared" ref="A11:A38" si="6">A10+1</f>
        <v>3</v>
      </c>
      <c r="B11" s="207">
        <v>662</v>
      </c>
      <c r="C11" s="208" t="s">
        <v>267</v>
      </c>
      <c r="D11" s="208" t="s">
        <v>417</v>
      </c>
      <c r="E11" s="208" t="s">
        <v>269</v>
      </c>
      <c r="F11" s="200">
        <v>0</v>
      </c>
      <c r="G11" s="199">
        <v>0</v>
      </c>
      <c r="H11" s="199">
        <v>35.299999999999997</v>
      </c>
      <c r="I11" s="199">
        <f t="shared" ref="I11:I38" si="7">IF(H11&lt;=$H$6,IF(H11&lt;$G$6,F11+G11,F11+G11+(H11-$G$6)),50)</f>
        <v>0</v>
      </c>
      <c r="J11" s="199">
        <f t="shared" si="0"/>
        <v>0</v>
      </c>
      <c r="K11" s="201">
        <f t="shared" si="1"/>
        <v>4</v>
      </c>
      <c r="L11" s="200">
        <v>50</v>
      </c>
      <c r="M11" s="199"/>
      <c r="N11" s="199"/>
      <c r="O11" s="199">
        <f t="shared" si="2"/>
        <v>50</v>
      </c>
      <c r="P11" s="199" t="e">
        <f t="shared" si="3"/>
        <v>#DIV/0!</v>
      </c>
      <c r="Q11" s="201">
        <f t="shared" ref="Q11:Q38" si="8">IF(O11=0,IF(N11=$P$6,6,4),0)</f>
        <v>0</v>
      </c>
      <c r="R11" s="199">
        <f t="shared" si="4"/>
        <v>50</v>
      </c>
      <c r="S11" s="199">
        <f t="shared" si="5"/>
        <v>35.299999999999997</v>
      </c>
      <c r="T11" s="209">
        <f>IF((O11+I11)=0,4+K11+Q11,K11+Q11)+1</f>
        <v>5</v>
      </c>
    </row>
    <row r="12" spans="1:20">
      <c r="A12">
        <f t="shared" si="6"/>
        <v>4</v>
      </c>
      <c r="B12" s="207">
        <v>481</v>
      </c>
      <c r="C12" s="321" t="s">
        <v>292</v>
      </c>
      <c r="D12" s="321" t="s">
        <v>419</v>
      </c>
      <c r="E12" s="321" t="s">
        <v>272</v>
      </c>
      <c r="F12" s="200">
        <v>0</v>
      </c>
      <c r="G12" s="199">
        <v>0</v>
      </c>
      <c r="H12" s="199">
        <v>37.36</v>
      </c>
      <c r="I12" s="199">
        <f t="shared" si="7"/>
        <v>0</v>
      </c>
      <c r="J12" s="199">
        <f t="shared" si="0"/>
        <v>0</v>
      </c>
      <c r="K12" s="201">
        <f t="shared" si="1"/>
        <v>4</v>
      </c>
      <c r="L12" s="200">
        <v>50</v>
      </c>
      <c r="M12" s="199"/>
      <c r="N12" s="199"/>
      <c r="O12" s="199">
        <f t="shared" si="2"/>
        <v>50</v>
      </c>
      <c r="P12" s="199" t="e">
        <f t="shared" si="3"/>
        <v>#DIV/0!</v>
      </c>
      <c r="Q12" s="201">
        <f t="shared" si="8"/>
        <v>0</v>
      </c>
      <c r="R12" s="199">
        <f t="shared" si="4"/>
        <v>50</v>
      </c>
      <c r="S12" s="199">
        <f t="shared" si="5"/>
        <v>37.36</v>
      </c>
      <c r="T12" s="209">
        <f>IF((O12+I12)=0,4+K12+Q12,K12+Q12)</f>
        <v>4</v>
      </c>
    </row>
    <row r="13" spans="1:20">
      <c r="A13">
        <f t="shared" si="6"/>
        <v>5</v>
      </c>
      <c r="B13" s="207">
        <v>637</v>
      </c>
      <c r="C13" s="321" t="s">
        <v>282</v>
      </c>
      <c r="D13" s="321" t="s">
        <v>419</v>
      </c>
      <c r="E13" s="321" t="s">
        <v>272</v>
      </c>
      <c r="F13" s="200">
        <v>0</v>
      </c>
      <c r="G13" s="199">
        <v>0</v>
      </c>
      <c r="H13" s="199">
        <v>39.28</v>
      </c>
      <c r="I13" s="199">
        <f t="shared" si="7"/>
        <v>1.0219999999999985</v>
      </c>
      <c r="J13" s="199">
        <f t="shared" si="0"/>
        <v>0</v>
      </c>
      <c r="K13" s="201">
        <f t="shared" si="1"/>
        <v>0</v>
      </c>
      <c r="L13" s="200">
        <v>50</v>
      </c>
      <c r="M13" s="199"/>
      <c r="N13" s="199"/>
      <c r="O13" s="199">
        <f t="shared" si="2"/>
        <v>50</v>
      </c>
      <c r="P13" s="199" t="e">
        <f>$L$6/N13</f>
        <v>#DIV/0!</v>
      </c>
      <c r="Q13" s="201">
        <f t="shared" si="8"/>
        <v>0</v>
      </c>
      <c r="R13" s="199">
        <f t="shared" si="4"/>
        <v>51.021999999999998</v>
      </c>
      <c r="S13" s="199">
        <f t="shared" si="5"/>
        <v>39.28</v>
      </c>
      <c r="T13" s="209">
        <f t="shared" ref="T13:T38" si="9">IF((O13+I13)=0,4+K13+Q13,K13+Q13)</f>
        <v>0</v>
      </c>
    </row>
    <row r="14" spans="1:20">
      <c r="A14">
        <f t="shared" si="6"/>
        <v>6</v>
      </c>
      <c r="B14" s="207">
        <v>607</v>
      </c>
      <c r="C14" s="321" t="s">
        <v>466</v>
      </c>
      <c r="D14" s="321" t="s">
        <v>468</v>
      </c>
      <c r="E14" s="321" t="s">
        <v>272</v>
      </c>
      <c r="F14" s="200">
        <v>0</v>
      </c>
      <c r="G14" s="199">
        <v>0</v>
      </c>
      <c r="H14" s="199">
        <v>39.630000000000003</v>
      </c>
      <c r="I14" s="199">
        <f>IF(H14&lt;=$H$6,IF(H14&lt;$G$6,F14+G14,F14+G14+(H14-$G$6)),50)</f>
        <v>1.3719999999999999</v>
      </c>
      <c r="J14" s="199">
        <f t="shared" si="0"/>
        <v>0</v>
      </c>
      <c r="K14" s="201">
        <f t="shared" si="1"/>
        <v>0</v>
      </c>
      <c r="L14" s="200">
        <v>50</v>
      </c>
      <c r="M14" s="199"/>
      <c r="N14" s="199"/>
      <c r="O14" s="199">
        <f t="shared" si="2"/>
        <v>50</v>
      </c>
      <c r="P14" s="199" t="e">
        <f t="shared" si="3"/>
        <v>#DIV/0!</v>
      </c>
      <c r="Q14" s="201">
        <f t="shared" si="8"/>
        <v>0</v>
      </c>
      <c r="R14" s="199">
        <f t="shared" si="4"/>
        <v>51.372</v>
      </c>
      <c r="S14" s="199">
        <f t="shared" si="5"/>
        <v>39.630000000000003</v>
      </c>
      <c r="T14" s="209">
        <f t="shared" si="9"/>
        <v>0</v>
      </c>
    </row>
    <row r="15" spans="1:20">
      <c r="A15">
        <f t="shared" si="6"/>
        <v>7</v>
      </c>
      <c r="B15" s="207">
        <v>559</v>
      </c>
      <c r="C15" s="321" t="s">
        <v>469</v>
      </c>
      <c r="D15" s="321" t="s">
        <v>470</v>
      </c>
      <c r="E15" s="321" t="s">
        <v>272</v>
      </c>
      <c r="F15" s="200">
        <v>50</v>
      </c>
      <c r="G15" s="199"/>
      <c r="H15" s="199"/>
      <c r="I15" s="199">
        <f t="shared" si="7"/>
        <v>50</v>
      </c>
      <c r="J15" s="199" t="e">
        <f t="shared" si="0"/>
        <v>#DIV/0!</v>
      </c>
      <c r="K15" s="201">
        <f t="shared" si="1"/>
        <v>0</v>
      </c>
      <c r="L15" s="200">
        <v>5</v>
      </c>
      <c r="M15" s="199">
        <v>0</v>
      </c>
      <c r="N15" s="199">
        <v>37.94</v>
      </c>
      <c r="O15" s="199">
        <f t="shared" si="2"/>
        <v>5</v>
      </c>
      <c r="P15" s="199">
        <f t="shared" si="3"/>
        <v>0</v>
      </c>
      <c r="Q15" s="201">
        <v>2</v>
      </c>
      <c r="R15" s="199">
        <f t="shared" si="4"/>
        <v>55</v>
      </c>
      <c r="S15" s="199">
        <f t="shared" si="5"/>
        <v>37.94</v>
      </c>
      <c r="T15" s="209">
        <f t="shared" si="9"/>
        <v>2</v>
      </c>
    </row>
    <row r="16" spans="1:20">
      <c r="A16">
        <f t="shared" si="6"/>
        <v>8</v>
      </c>
      <c r="B16" s="207">
        <v>571</v>
      </c>
      <c r="C16" s="321" t="s">
        <v>475</v>
      </c>
      <c r="D16" s="321" t="s">
        <v>476</v>
      </c>
      <c r="E16" s="321" t="s">
        <v>272</v>
      </c>
      <c r="F16" s="200">
        <v>5</v>
      </c>
      <c r="G16" s="199">
        <v>0</v>
      </c>
      <c r="H16" s="199">
        <v>40.14</v>
      </c>
      <c r="I16" s="199">
        <f t="shared" si="7"/>
        <v>6.8819999999999979</v>
      </c>
      <c r="J16" s="199">
        <f t="shared" si="0"/>
        <v>0</v>
      </c>
      <c r="K16" s="201">
        <f t="shared" si="1"/>
        <v>0</v>
      </c>
      <c r="L16" s="200">
        <v>50</v>
      </c>
      <c r="M16" s="199"/>
      <c r="N16" s="199"/>
      <c r="O16" s="199">
        <f t="shared" si="2"/>
        <v>50</v>
      </c>
      <c r="P16" s="199" t="e">
        <f t="shared" si="3"/>
        <v>#DIV/0!</v>
      </c>
      <c r="Q16" s="201">
        <f t="shared" si="8"/>
        <v>0</v>
      </c>
      <c r="R16" s="199">
        <f t="shared" si="4"/>
        <v>56.881999999999998</v>
      </c>
      <c r="S16" s="199">
        <f t="shared" si="5"/>
        <v>40.14</v>
      </c>
      <c r="T16" s="209">
        <f t="shared" si="9"/>
        <v>0</v>
      </c>
    </row>
    <row r="17" spans="1:20">
      <c r="A17">
        <f t="shared" si="6"/>
        <v>9</v>
      </c>
      <c r="B17" s="207">
        <v>556</v>
      </c>
      <c r="C17" s="321" t="s">
        <v>501</v>
      </c>
      <c r="D17" s="321" t="s">
        <v>80</v>
      </c>
      <c r="E17" s="321" t="s">
        <v>269</v>
      </c>
      <c r="F17" s="200">
        <v>0</v>
      </c>
      <c r="G17" s="199">
        <v>0</v>
      </c>
      <c r="H17" s="199">
        <v>48.42</v>
      </c>
      <c r="I17" s="199">
        <f t="shared" si="7"/>
        <v>10.161999999999999</v>
      </c>
      <c r="J17" s="199">
        <f t="shared" si="0"/>
        <v>0</v>
      </c>
      <c r="K17" s="201">
        <f t="shared" si="1"/>
        <v>0</v>
      </c>
      <c r="L17" s="200">
        <v>50</v>
      </c>
      <c r="M17" s="199"/>
      <c r="N17" s="199"/>
      <c r="O17" s="199">
        <f t="shared" si="2"/>
        <v>50</v>
      </c>
      <c r="P17" s="199" t="e">
        <f t="shared" si="3"/>
        <v>#DIV/0!</v>
      </c>
      <c r="Q17" s="201">
        <f t="shared" si="8"/>
        <v>0</v>
      </c>
      <c r="R17" s="199">
        <f t="shared" si="4"/>
        <v>60.161999999999999</v>
      </c>
      <c r="S17" s="199">
        <f t="shared" si="5"/>
        <v>48.42</v>
      </c>
      <c r="T17" s="209">
        <f t="shared" si="9"/>
        <v>0</v>
      </c>
    </row>
    <row r="18" spans="1:20">
      <c r="A18">
        <f t="shared" si="6"/>
        <v>10</v>
      </c>
      <c r="B18" s="207">
        <v>426</v>
      </c>
      <c r="C18" s="321" t="s">
        <v>551</v>
      </c>
      <c r="D18" s="321" t="s">
        <v>552</v>
      </c>
      <c r="E18" s="321" t="s">
        <v>272</v>
      </c>
      <c r="F18" s="200">
        <v>0</v>
      </c>
      <c r="G18" s="199">
        <v>0</v>
      </c>
      <c r="H18" s="199">
        <v>36.700000000000003</v>
      </c>
      <c r="I18" s="199">
        <f t="shared" si="7"/>
        <v>0</v>
      </c>
      <c r="J18" s="199">
        <f t="shared" si="0"/>
        <v>0</v>
      </c>
      <c r="K18" s="201">
        <f t="shared" si="1"/>
        <v>4</v>
      </c>
      <c r="L18" s="200">
        <v>100</v>
      </c>
      <c r="M18" s="199"/>
      <c r="N18" s="199"/>
      <c r="O18" s="199">
        <f t="shared" si="2"/>
        <v>100</v>
      </c>
      <c r="P18" s="199" t="e">
        <f t="shared" si="3"/>
        <v>#DIV/0!</v>
      </c>
      <c r="Q18" s="201">
        <f t="shared" si="8"/>
        <v>0</v>
      </c>
      <c r="R18" s="199">
        <f t="shared" si="4"/>
        <v>100</v>
      </c>
      <c r="S18" s="199">
        <f t="shared" si="5"/>
        <v>36.700000000000003</v>
      </c>
      <c r="T18" s="209">
        <f t="shared" si="9"/>
        <v>4</v>
      </c>
    </row>
    <row r="19" spans="1:20">
      <c r="A19">
        <f t="shared" si="6"/>
        <v>11</v>
      </c>
      <c r="B19" s="207">
        <v>634</v>
      </c>
      <c r="C19" s="321" t="s">
        <v>297</v>
      </c>
      <c r="D19" s="321" t="s">
        <v>560</v>
      </c>
      <c r="E19" s="321" t="s">
        <v>275</v>
      </c>
      <c r="F19" s="200">
        <v>50</v>
      </c>
      <c r="G19" s="199"/>
      <c r="H19" s="199"/>
      <c r="I19" s="199">
        <f t="shared" si="7"/>
        <v>50</v>
      </c>
      <c r="J19" s="199" t="e">
        <f t="shared" si="0"/>
        <v>#DIV/0!</v>
      </c>
      <c r="K19" s="201">
        <f t="shared" si="1"/>
        <v>0</v>
      </c>
      <c r="L19" s="200">
        <v>50</v>
      </c>
      <c r="M19" s="199"/>
      <c r="N19" s="199"/>
      <c r="O19" s="199">
        <f t="shared" si="2"/>
        <v>50</v>
      </c>
      <c r="P19" s="199" t="e">
        <f t="shared" si="3"/>
        <v>#DIV/0!</v>
      </c>
      <c r="Q19" s="201">
        <f t="shared" si="8"/>
        <v>0</v>
      </c>
      <c r="R19" s="199">
        <f t="shared" si="4"/>
        <v>100</v>
      </c>
      <c r="S19" s="199">
        <f t="shared" si="5"/>
        <v>0</v>
      </c>
      <c r="T19" s="209">
        <f t="shared" si="9"/>
        <v>0</v>
      </c>
    </row>
    <row r="20" spans="1:20">
      <c r="A20">
        <f t="shared" si="6"/>
        <v>12</v>
      </c>
      <c r="B20" s="207">
        <v>597</v>
      </c>
      <c r="C20" s="321" t="s">
        <v>283</v>
      </c>
      <c r="D20" s="321" t="s">
        <v>561</v>
      </c>
      <c r="E20" s="321" t="s">
        <v>272</v>
      </c>
      <c r="F20" s="200">
        <v>100</v>
      </c>
      <c r="G20" s="199"/>
      <c r="H20" s="199"/>
      <c r="I20" s="199">
        <f t="shared" si="7"/>
        <v>100</v>
      </c>
      <c r="J20" s="199" t="e">
        <f t="shared" si="0"/>
        <v>#DIV/0!</v>
      </c>
      <c r="K20" s="201">
        <f t="shared" si="1"/>
        <v>0</v>
      </c>
      <c r="L20" s="200">
        <v>100</v>
      </c>
      <c r="M20" s="199"/>
      <c r="N20" s="199"/>
      <c r="O20" s="199">
        <f t="shared" si="2"/>
        <v>100</v>
      </c>
      <c r="P20" s="199" t="e">
        <f t="shared" si="3"/>
        <v>#DIV/0!</v>
      </c>
      <c r="Q20" s="201">
        <f t="shared" si="8"/>
        <v>0</v>
      </c>
      <c r="R20" s="199">
        <f t="shared" si="4"/>
        <v>200</v>
      </c>
      <c r="S20" s="199">
        <f t="shared" si="5"/>
        <v>0</v>
      </c>
      <c r="T20" s="209">
        <f t="shared" si="9"/>
        <v>0</v>
      </c>
    </row>
    <row r="21" spans="1:20">
      <c r="A21">
        <f t="shared" si="6"/>
        <v>13</v>
      </c>
      <c r="B21" s="207">
        <v>610</v>
      </c>
      <c r="C21" s="321" t="s">
        <v>360</v>
      </c>
      <c r="D21" s="321" t="s">
        <v>63</v>
      </c>
      <c r="E21" s="321" t="s">
        <v>272</v>
      </c>
      <c r="F21" s="200">
        <v>100</v>
      </c>
      <c r="G21" s="199"/>
      <c r="H21" s="199"/>
      <c r="I21" s="199">
        <f t="shared" si="7"/>
        <v>100</v>
      </c>
      <c r="J21" s="199" t="e">
        <f t="shared" si="0"/>
        <v>#DIV/0!</v>
      </c>
      <c r="K21" s="201">
        <f t="shared" si="1"/>
        <v>0</v>
      </c>
      <c r="L21" s="200">
        <v>100</v>
      </c>
      <c r="M21" s="199"/>
      <c r="N21" s="199"/>
      <c r="O21" s="199">
        <f t="shared" si="2"/>
        <v>100</v>
      </c>
      <c r="P21" s="199" t="e">
        <f t="shared" si="3"/>
        <v>#DIV/0!</v>
      </c>
      <c r="Q21" s="201">
        <f t="shared" si="8"/>
        <v>0</v>
      </c>
      <c r="R21" s="199">
        <f t="shared" si="4"/>
        <v>200</v>
      </c>
      <c r="S21" s="199">
        <f t="shared" si="5"/>
        <v>0</v>
      </c>
      <c r="T21" s="209">
        <f t="shared" si="9"/>
        <v>0</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154</v>
      </c>
      <c r="G41" s="182">
        <f>F41/I41</f>
        <v>41.621621621621621</v>
      </c>
      <c r="H41" s="199">
        <f>G41*1.5</f>
        <v>62.432432432432435</v>
      </c>
      <c r="I41" s="182">
        <v>3.7</v>
      </c>
      <c r="J41" s="182">
        <f>H44</f>
        <v>30.21</v>
      </c>
      <c r="K41" s="183"/>
      <c r="L41" s="185">
        <v>190</v>
      </c>
      <c r="M41" s="182">
        <f>L41/O41</f>
        <v>54.285714285714285</v>
      </c>
      <c r="N41" s="199">
        <f>M41*1.5</f>
        <v>81.428571428571431</v>
      </c>
      <c r="O41" s="182">
        <v>3.5</v>
      </c>
      <c r="P41" s="182">
        <f>N44</f>
        <v>41.56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682</v>
      </c>
      <c r="C44" s="208" t="s">
        <v>472</v>
      </c>
      <c r="D44" s="208" t="s">
        <v>560</v>
      </c>
      <c r="E44" s="208" t="s">
        <v>272</v>
      </c>
      <c r="F44" s="200">
        <v>0</v>
      </c>
      <c r="G44" s="199">
        <v>0</v>
      </c>
      <c r="H44" s="199">
        <v>30.21</v>
      </c>
      <c r="I44" s="199">
        <f>IF(H44&lt;=$H$41,IF(H44&lt;$G$41,F44+G44,F44+G44+(H44-$G$41)),50)</f>
        <v>0</v>
      </c>
      <c r="J44" s="199">
        <f>$F$41/H44</f>
        <v>5.0976497848394571</v>
      </c>
      <c r="K44" s="201">
        <f>IF(I44=0,IF(H44=$J$41,6,4),0)</f>
        <v>6</v>
      </c>
      <c r="L44" s="200">
        <v>5</v>
      </c>
      <c r="M44" s="199">
        <v>5</v>
      </c>
      <c r="N44" s="199">
        <v>41.56</v>
      </c>
      <c r="O44" s="199">
        <f>IF(N44&lt;=$N$41,IF(N44&lt;$M$41,L44+M44,L44+M44+(N44-$M$41)),50)</f>
        <v>10</v>
      </c>
      <c r="P44" s="199">
        <f>$L$41/N44</f>
        <v>4.5717035611164576</v>
      </c>
      <c r="Q44" s="201">
        <f>IF(O44=0,IF(N44=$P$41,6,4),0)</f>
        <v>0</v>
      </c>
      <c r="R44" s="199">
        <f>O44+I44</f>
        <v>10</v>
      </c>
      <c r="S44" s="199">
        <f>N44+H44</f>
        <v>71.77000000000001</v>
      </c>
      <c r="T44" s="209">
        <f>IF((O44+I44)=0,4+K44+Q44,K44+Q44)+4</f>
        <v>10</v>
      </c>
    </row>
    <row r="45" spans="1:20">
      <c r="A45">
        <f>A44+1</f>
        <v>2</v>
      </c>
      <c r="B45" s="207">
        <v>732</v>
      </c>
      <c r="C45" s="208" t="s">
        <v>338</v>
      </c>
      <c r="D45" s="208" t="s">
        <v>339</v>
      </c>
      <c r="E45" s="208" t="s">
        <v>269</v>
      </c>
      <c r="F45" s="200">
        <v>0</v>
      </c>
      <c r="G45" s="199">
        <v>0</v>
      </c>
      <c r="H45" s="199">
        <v>39.56</v>
      </c>
      <c r="I45" s="199">
        <f t="shared" ref="I45:I73" si="10">IF(H45&lt;=$H$41,IF(H45&lt;$G$41,F45+G45,F45+G45+(H45-$G$41)),50)</f>
        <v>0</v>
      </c>
      <c r="J45" s="199">
        <f t="shared" ref="J45:J73" si="11">$F$41/H45</f>
        <v>3.8928210313447926</v>
      </c>
      <c r="K45" s="201">
        <f t="shared" ref="K45:K73" si="12">IF(I45=0,IF(H45=$J$41,6,4),0)</f>
        <v>4</v>
      </c>
      <c r="L45" s="200">
        <v>50</v>
      </c>
      <c r="M45" s="199"/>
      <c r="N45" s="199"/>
      <c r="O45" s="199">
        <f>IF(N45&lt;=$N$41,IF(N45&lt;$M$41,L45+M45,L45+M45+(N45-$M$41)),50)</f>
        <v>50</v>
      </c>
      <c r="P45" s="199" t="e">
        <f t="shared" ref="P45:P73" si="13">$L$41/N45</f>
        <v>#DIV/0!</v>
      </c>
      <c r="Q45" s="201">
        <f t="shared" ref="Q45:Q73" si="14">IF(O45=0,IF(N45=$P$41,6,4),0)</f>
        <v>0</v>
      </c>
      <c r="R45" s="199">
        <f t="shared" ref="R45:R73" si="15">O45+I45</f>
        <v>50</v>
      </c>
      <c r="S45" s="199">
        <f t="shared" ref="S45:S73" si="16">N45+H45</f>
        <v>39.56</v>
      </c>
      <c r="T45" s="209">
        <f>IF((O45+I45)=0,4+K45+Q45,K45+Q45)+2</f>
        <v>6</v>
      </c>
    </row>
    <row r="46" spans="1:20">
      <c r="A46">
        <f t="shared" ref="A46:A60" si="17">A45+1</f>
        <v>3</v>
      </c>
      <c r="B46" s="207">
        <v>696</v>
      </c>
      <c r="C46" s="208" t="s">
        <v>329</v>
      </c>
      <c r="D46" s="208" t="s">
        <v>330</v>
      </c>
      <c r="E46" s="208" t="s">
        <v>269</v>
      </c>
      <c r="F46" s="200">
        <v>0</v>
      </c>
      <c r="G46" s="199">
        <v>5</v>
      </c>
      <c r="H46" s="199">
        <v>33</v>
      </c>
      <c r="I46" s="199">
        <f t="shared" si="10"/>
        <v>5</v>
      </c>
      <c r="J46" s="199">
        <f t="shared" si="11"/>
        <v>4.666666666666667</v>
      </c>
      <c r="K46" s="201">
        <f>IF(I46=0,IF(H46=$J$41,6,4),0)</f>
        <v>0</v>
      </c>
      <c r="L46" s="200">
        <v>50</v>
      </c>
      <c r="M46" s="199"/>
      <c r="N46" s="199"/>
      <c r="O46" s="199">
        <f t="shared" ref="O46:O73" si="18">IF(N46&lt;=$N$41,IF(N46&lt;$M$41,L46+M46,L46+M46+(N46-$M$41)),50)</f>
        <v>50</v>
      </c>
      <c r="P46" s="199" t="e">
        <f>$L$41/N46</f>
        <v>#DIV/0!</v>
      </c>
      <c r="Q46" s="201">
        <f t="shared" si="14"/>
        <v>0</v>
      </c>
      <c r="R46" s="199">
        <f t="shared" si="15"/>
        <v>55</v>
      </c>
      <c r="S46" s="199">
        <f t="shared" si="16"/>
        <v>33</v>
      </c>
      <c r="T46" s="209">
        <f>IF((O46+I46)=0,4+K46+Q46,K46+Q46)+1</f>
        <v>1</v>
      </c>
    </row>
    <row r="47" spans="1:20">
      <c r="A47">
        <f t="shared" si="17"/>
        <v>4</v>
      </c>
      <c r="B47" s="207">
        <v>551</v>
      </c>
      <c r="C47" s="321" t="s">
        <v>492</v>
      </c>
      <c r="D47" s="321" t="s">
        <v>491</v>
      </c>
      <c r="E47" s="321" t="s">
        <v>272</v>
      </c>
      <c r="F47" s="200">
        <v>5</v>
      </c>
      <c r="G47" s="199">
        <v>5</v>
      </c>
      <c r="H47" s="199">
        <v>36.25</v>
      </c>
      <c r="I47" s="199">
        <f t="shared" si="10"/>
        <v>10</v>
      </c>
      <c r="J47" s="199">
        <f>$F$41/H47</f>
        <v>4.2482758620689651</v>
      </c>
      <c r="K47" s="201">
        <f t="shared" si="12"/>
        <v>0</v>
      </c>
      <c r="L47" s="200">
        <v>50</v>
      </c>
      <c r="M47" s="199"/>
      <c r="N47" s="199"/>
      <c r="O47" s="199">
        <f t="shared" si="18"/>
        <v>50</v>
      </c>
      <c r="P47" s="199" t="e">
        <f>$L$41/N47</f>
        <v>#DIV/0!</v>
      </c>
      <c r="Q47" s="201">
        <f>IF(O47=0,IF(N47=$P$41,6,4),0)</f>
        <v>0</v>
      </c>
      <c r="R47" s="199">
        <f t="shared" si="15"/>
        <v>60</v>
      </c>
      <c r="S47" s="199">
        <f t="shared" si="16"/>
        <v>36.25</v>
      </c>
      <c r="T47" s="209">
        <f>IF((O47+I47)=0,4+K47+Q47,K47+Q47)</f>
        <v>0</v>
      </c>
    </row>
    <row r="48" spans="1:20">
      <c r="A48">
        <f t="shared" si="17"/>
        <v>5</v>
      </c>
      <c r="B48" s="207">
        <v>729</v>
      </c>
      <c r="C48" s="321" t="s">
        <v>496</v>
      </c>
      <c r="D48" s="321" t="s">
        <v>497</v>
      </c>
      <c r="E48" s="321" t="s">
        <v>269</v>
      </c>
      <c r="F48" s="200">
        <v>50</v>
      </c>
      <c r="G48" s="199"/>
      <c r="H48" s="199"/>
      <c r="I48" s="199">
        <f t="shared" si="10"/>
        <v>50</v>
      </c>
      <c r="J48" s="199" t="e">
        <f t="shared" si="11"/>
        <v>#DIV/0!</v>
      </c>
      <c r="K48" s="201">
        <f t="shared" si="12"/>
        <v>0</v>
      </c>
      <c r="L48" s="200">
        <v>10</v>
      </c>
      <c r="M48" s="199">
        <v>0</v>
      </c>
      <c r="N48" s="199">
        <v>46.66</v>
      </c>
      <c r="O48" s="199">
        <f t="shared" si="18"/>
        <v>10</v>
      </c>
      <c r="P48" s="199">
        <f t="shared" si="13"/>
        <v>4.0720102871838835</v>
      </c>
      <c r="Q48" s="201">
        <f t="shared" si="14"/>
        <v>0</v>
      </c>
      <c r="R48" s="199">
        <f t="shared" si="15"/>
        <v>60</v>
      </c>
      <c r="S48" s="199">
        <f t="shared" si="16"/>
        <v>46.66</v>
      </c>
      <c r="T48" s="209">
        <f t="shared" ref="T48:T73" si="19">IF((O48+I48)=0,4+K48+Q48,K48+Q48)</f>
        <v>0</v>
      </c>
    </row>
    <row r="49" spans="1:20">
      <c r="A49">
        <f t="shared" si="17"/>
        <v>6</v>
      </c>
      <c r="B49" s="207">
        <v>620</v>
      </c>
      <c r="C49" s="321" t="s">
        <v>317</v>
      </c>
      <c r="D49" s="321" t="s">
        <v>98</v>
      </c>
      <c r="E49" s="321" t="s">
        <v>272</v>
      </c>
      <c r="F49" s="200">
        <v>15</v>
      </c>
      <c r="G49" s="199">
        <v>5</v>
      </c>
      <c r="H49" s="199">
        <v>31.17</v>
      </c>
      <c r="I49" s="199">
        <f t="shared" si="10"/>
        <v>20</v>
      </c>
      <c r="J49" s="199">
        <f t="shared" si="11"/>
        <v>4.940648059031119</v>
      </c>
      <c r="K49" s="201">
        <f t="shared" si="12"/>
        <v>0</v>
      </c>
      <c r="L49" s="200">
        <v>50</v>
      </c>
      <c r="M49" s="199"/>
      <c r="N49" s="199"/>
      <c r="O49" s="199">
        <f t="shared" si="18"/>
        <v>50</v>
      </c>
      <c r="P49" s="199" t="e">
        <f t="shared" si="13"/>
        <v>#DIV/0!</v>
      </c>
      <c r="Q49" s="201">
        <f t="shared" si="14"/>
        <v>0</v>
      </c>
      <c r="R49" s="199">
        <f t="shared" si="15"/>
        <v>70</v>
      </c>
      <c r="S49" s="199">
        <f t="shared" si="16"/>
        <v>31.17</v>
      </c>
      <c r="T49" s="209">
        <f t="shared" si="19"/>
        <v>0</v>
      </c>
    </row>
    <row r="50" spans="1:20">
      <c r="A50">
        <f t="shared" si="17"/>
        <v>7</v>
      </c>
      <c r="B50" s="207">
        <v>716</v>
      </c>
      <c r="C50" s="321" t="s">
        <v>434</v>
      </c>
      <c r="D50" s="321" t="s">
        <v>435</v>
      </c>
      <c r="E50" s="321" t="s">
        <v>272</v>
      </c>
      <c r="F50" s="200">
        <v>50</v>
      </c>
      <c r="G50" s="199"/>
      <c r="H50" s="199"/>
      <c r="I50" s="199">
        <f t="shared" si="10"/>
        <v>50</v>
      </c>
      <c r="J50" s="199" t="e">
        <f t="shared" si="11"/>
        <v>#DIV/0!</v>
      </c>
      <c r="K50" s="201">
        <f t="shared" si="12"/>
        <v>0</v>
      </c>
      <c r="L50" s="200">
        <v>50</v>
      </c>
      <c r="M50" s="199"/>
      <c r="N50" s="199"/>
      <c r="O50" s="199">
        <f t="shared" si="18"/>
        <v>50</v>
      </c>
      <c r="P50" s="199" t="e">
        <f t="shared" si="13"/>
        <v>#DIV/0!</v>
      </c>
      <c r="Q50" s="201">
        <f t="shared" si="14"/>
        <v>0</v>
      </c>
      <c r="R50" s="199">
        <f t="shared" si="15"/>
        <v>100</v>
      </c>
      <c r="S50" s="199">
        <f t="shared" si="16"/>
        <v>0</v>
      </c>
      <c r="T50" s="209">
        <f t="shared" si="19"/>
        <v>0</v>
      </c>
    </row>
    <row r="51" spans="1:20">
      <c r="A51">
        <f t="shared" si="17"/>
        <v>8</v>
      </c>
      <c r="B51" s="207">
        <v>785</v>
      </c>
      <c r="C51" s="321" t="s">
        <v>482</v>
      </c>
      <c r="D51" s="321" t="s">
        <v>481</v>
      </c>
      <c r="E51" s="321" t="s">
        <v>272</v>
      </c>
      <c r="F51" s="200">
        <v>0</v>
      </c>
      <c r="G51" s="199"/>
      <c r="H51" s="199"/>
      <c r="I51" s="199">
        <f t="shared" si="10"/>
        <v>0</v>
      </c>
      <c r="J51" s="199" t="e">
        <f t="shared" si="11"/>
        <v>#DIV/0!</v>
      </c>
      <c r="K51" s="201">
        <f t="shared" si="12"/>
        <v>4</v>
      </c>
      <c r="L51" s="200">
        <v>50</v>
      </c>
      <c r="M51" s="199"/>
      <c r="N51" s="199"/>
      <c r="O51" s="199">
        <f t="shared" si="18"/>
        <v>50</v>
      </c>
      <c r="P51" s="199" t="e">
        <f t="shared" si="13"/>
        <v>#DIV/0!</v>
      </c>
      <c r="Q51" s="201">
        <f t="shared" si="14"/>
        <v>0</v>
      </c>
      <c r="R51" s="199">
        <f t="shared" si="15"/>
        <v>50</v>
      </c>
      <c r="S51" s="199">
        <f t="shared" si="16"/>
        <v>0</v>
      </c>
      <c r="T51" s="209">
        <f t="shared" si="19"/>
        <v>4</v>
      </c>
    </row>
    <row r="52" spans="1:20">
      <c r="A52">
        <f t="shared" si="17"/>
        <v>9</v>
      </c>
      <c r="B52" s="207">
        <v>713</v>
      </c>
      <c r="C52" s="321" t="s">
        <v>479</v>
      </c>
      <c r="D52" s="321" t="s">
        <v>573</v>
      </c>
      <c r="E52" s="321" t="s">
        <v>272</v>
      </c>
      <c r="F52" s="200">
        <v>50</v>
      </c>
      <c r="G52" s="199"/>
      <c r="H52" s="199"/>
      <c r="I52" s="199">
        <f t="shared" si="10"/>
        <v>50</v>
      </c>
      <c r="J52" s="199" t="e">
        <f t="shared" si="11"/>
        <v>#DIV/0!</v>
      </c>
      <c r="K52" s="201">
        <f t="shared" si="12"/>
        <v>0</v>
      </c>
      <c r="L52" s="200">
        <v>50</v>
      </c>
      <c r="M52" s="199"/>
      <c r="N52" s="199"/>
      <c r="O52" s="199">
        <f t="shared" si="18"/>
        <v>50</v>
      </c>
      <c r="P52" s="199" t="e">
        <f t="shared" si="13"/>
        <v>#DIV/0!</v>
      </c>
      <c r="Q52" s="201">
        <f t="shared" si="14"/>
        <v>0</v>
      </c>
      <c r="R52" s="199">
        <f t="shared" si="15"/>
        <v>100</v>
      </c>
      <c r="S52" s="199">
        <f t="shared" si="16"/>
        <v>0</v>
      </c>
      <c r="T52" s="209">
        <f t="shared" si="19"/>
        <v>0</v>
      </c>
    </row>
    <row r="53" spans="1:20">
      <c r="A53">
        <f t="shared" si="17"/>
        <v>10</v>
      </c>
      <c r="B53" s="207">
        <v>598</v>
      </c>
      <c r="C53" s="321" t="s">
        <v>480</v>
      </c>
      <c r="D53" s="321" t="s">
        <v>481</v>
      </c>
      <c r="E53" s="321" t="s">
        <v>272</v>
      </c>
      <c r="F53" s="200">
        <v>50</v>
      </c>
      <c r="G53" s="199"/>
      <c r="H53" s="199"/>
      <c r="I53" s="199">
        <f t="shared" si="10"/>
        <v>50</v>
      </c>
      <c r="J53" s="199" t="e">
        <f t="shared" si="11"/>
        <v>#DIV/0!</v>
      </c>
      <c r="K53" s="201">
        <f t="shared" si="12"/>
        <v>0</v>
      </c>
      <c r="L53" s="200">
        <v>50</v>
      </c>
      <c r="M53" s="199"/>
      <c r="N53" s="199"/>
      <c r="O53" s="199">
        <f t="shared" si="18"/>
        <v>50</v>
      </c>
      <c r="P53" s="199" t="e">
        <f t="shared" si="13"/>
        <v>#DIV/0!</v>
      </c>
      <c r="Q53" s="201">
        <f t="shared" si="14"/>
        <v>0</v>
      </c>
      <c r="R53" s="199">
        <f t="shared" si="15"/>
        <v>100</v>
      </c>
      <c r="S53" s="199">
        <f t="shared" si="16"/>
        <v>0</v>
      </c>
      <c r="T53" s="209">
        <f t="shared" si="19"/>
        <v>0</v>
      </c>
    </row>
    <row r="54" spans="1:20">
      <c r="A54">
        <f t="shared" si="17"/>
        <v>11</v>
      </c>
      <c r="B54" s="207">
        <v>536</v>
      </c>
      <c r="C54" s="321" t="s">
        <v>296</v>
      </c>
      <c r="D54" s="321" t="s">
        <v>421</v>
      </c>
      <c r="E54" s="321" t="s">
        <v>269</v>
      </c>
      <c r="F54" s="200">
        <v>100</v>
      </c>
      <c r="G54" s="199"/>
      <c r="H54" s="199"/>
      <c r="I54" s="199">
        <f t="shared" si="10"/>
        <v>100</v>
      </c>
      <c r="J54" s="199" t="e">
        <f t="shared" si="11"/>
        <v>#DIV/0!</v>
      </c>
      <c r="K54" s="201">
        <f t="shared" si="12"/>
        <v>0</v>
      </c>
      <c r="L54" s="200">
        <v>100</v>
      </c>
      <c r="M54" s="199"/>
      <c r="N54" s="199"/>
      <c r="O54" s="199">
        <f t="shared" si="18"/>
        <v>100</v>
      </c>
      <c r="P54" s="199" t="e">
        <f t="shared" si="13"/>
        <v>#DIV/0!</v>
      </c>
      <c r="Q54" s="201">
        <f t="shared" si="14"/>
        <v>0</v>
      </c>
      <c r="R54" s="199">
        <f t="shared" si="15"/>
        <v>200</v>
      </c>
      <c r="S54" s="199">
        <f t="shared" si="16"/>
        <v>0</v>
      </c>
      <c r="T54" s="209">
        <f t="shared" si="19"/>
        <v>0</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135</v>
      </c>
      <c r="G76" s="182">
        <f>F76/I76</f>
        <v>40.909090909090914</v>
      </c>
      <c r="H76" s="199">
        <f>G76*1.5</f>
        <v>61.363636363636374</v>
      </c>
      <c r="I76" s="182">
        <v>3.3</v>
      </c>
      <c r="J76" s="182"/>
      <c r="K76" s="183"/>
      <c r="L76" s="185">
        <v>154</v>
      </c>
      <c r="M76" s="182">
        <f>L76/O76</f>
        <v>48.125</v>
      </c>
      <c r="N76" s="199">
        <f>M76*1.5</f>
        <v>72.1875</v>
      </c>
      <c r="O76" s="182">
        <v>3.2</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803</v>
      </c>
      <c r="C79" s="208" t="s">
        <v>323</v>
      </c>
      <c r="D79" s="208" t="s">
        <v>564</v>
      </c>
      <c r="E79" s="208" t="s">
        <v>272</v>
      </c>
      <c r="F79" s="219">
        <v>10</v>
      </c>
      <c r="G79" s="220">
        <v>0</v>
      </c>
      <c r="H79" s="220">
        <v>28.65</v>
      </c>
      <c r="I79" s="220">
        <f>IF(H79&lt;=$H$76,IF(H79&lt;$G$76,F79+G79,F79+G79+(H79-$G$76)),50)</f>
        <v>10</v>
      </c>
      <c r="J79" s="220">
        <f>$F$76/H79</f>
        <v>4.7120418848167542</v>
      </c>
      <c r="K79" s="195"/>
      <c r="L79" s="219">
        <v>10</v>
      </c>
      <c r="M79" s="220">
        <v>0</v>
      </c>
      <c r="N79" s="220">
        <v>31.91</v>
      </c>
      <c r="O79" s="220">
        <f>IF(N79&lt;=$N$76,IF(N79&lt;$M$76,L79+M79,L79+M79+(N79-$M$76)),50)</f>
        <v>10</v>
      </c>
      <c r="P79" s="220">
        <f>$L$76/N79</f>
        <v>4.8260733312441237</v>
      </c>
      <c r="Q79" s="195"/>
      <c r="R79" s="199">
        <f>O79+I79</f>
        <v>20</v>
      </c>
      <c r="S79" s="199">
        <f>N79+H79</f>
        <v>60.56</v>
      </c>
      <c r="T79" s="209"/>
    </row>
    <row r="80" spans="1:20">
      <c r="A80">
        <f>A79+1</f>
        <v>2</v>
      </c>
      <c r="B80" s="207">
        <v>753</v>
      </c>
      <c r="C80" s="208" t="s">
        <v>530</v>
      </c>
      <c r="D80" s="208" t="s">
        <v>417</v>
      </c>
      <c r="E80" s="208" t="s">
        <v>269</v>
      </c>
      <c r="F80" s="200">
        <v>0</v>
      </c>
      <c r="G80" s="199">
        <v>5</v>
      </c>
      <c r="H80" s="199">
        <v>34.21</v>
      </c>
      <c r="I80" s="199">
        <f t="shared" ref="I80:I108" si="21">IF(H80&lt;=$H$76,IF(H80&lt;$G$76,F80+G80,F80+G80+(H80-$G$76)),50)</f>
        <v>5</v>
      </c>
      <c r="J80" s="199">
        <f t="shared" ref="J80:J108" si="22">$F$76/H80</f>
        <v>3.9462145571470328</v>
      </c>
      <c r="K80" s="201"/>
      <c r="L80" s="200">
        <v>10</v>
      </c>
      <c r="M80" s="199">
        <v>5</v>
      </c>
      <c r="N80" s="199">
        <v>34.799999999999997</v>
      </c>
      <c r="O80" s="199">
        <f t="shared" ref="O80:O108" si="23">IF(N80&lt;=$N$76,IF(N80&lt;$M$76,L80+M80,L80+M80+(N80-$M$76)),50)</f>
        <v>15</v>
      </c>
      <c r="P80" s="199">
        <f t="shared" ref="P80:P108" si="24">$L$76/N80</f>
        <v>4.4252873563218396</v>
      </c>
      <c r="Q80" s="201"/>
      <c r="R80" s="199">
        <f t="shared" ref="R80:R108" si="25">O80+I80</f>
        <v>20</v>
      </c>
      <c r="S80" s="199">
        <f t="shared" ref="S80:S108" si="26">N80+H80</f>
        <v>69.009999999999991</v>
      </c>
      <c r="T80" s="209"/>
    </row>
    <row r="81" spans="1:20">
      <c r="A81">
        <f t="shared" ref="A81:A95" si="27">A80+1</f>
        <v>3</v>
      </c>
      <c r="B81" s="207">
        <v>697</v>
      </c>
      <c r="C81" s="208" t="s">
        <v>342</v>
      </c>
      <c r="D81" s="208" t="s">
        <v>433</v>
      </c>
      <c r="E81" s="208" t="s">
        <v>275</v>
      </c>
      <c r="F81" s="200">
        <v>0</v>
      </c>
      <c r="G81" s="199">
        <v>10</v>
      </c>
      <c r="H81" s="199">
        <v>39.18</v>
      </c>
      <c r="I81" s="199">
        <f t="shared" si="21"/>
        <v>10</v>
      </c>
      <c r="J81" s="199">
        <f t="shared" si="22"/>
        <v>3.4456355283307811</v>
      </c>
      <c r="K81" s="201"/>
      <c r="L81" s="200">
        <v>5</v>
      </c>
      <c r="M81" s="199">
        <v>5</v>
      </c>
      <c r="N81" s="199">
        <v>38.6</v>
      </c>
      <c r="O81" s="199">
        <f t="shared" si="23"/>
        <v>10</v>
      </c>
      <c r="P81" s="199">
        <f>$L$76/N81</f>
        <v>3.9896373056994818</v>
      </c>
      <c r="Q81" s="201"/>
      <c r="R81" s="199">
        <f t="shared" si="25"/>
        <v>20</v>
      </c>
      <c r="S81" s="199">
        <f t="shared" si="26"/>
        <v>77.78</v>
      </c>
      <c r="T81" s="209"/>
    </row>
    <row r="82" spans="1:20">
      <c r="A82">
        <f t="shared" si="27"/>
        <v>4</v>
      </c>
      <c r="B82" s="207">
        <v>687</v>
      </c>
      <c r="C82" s="321" t="s">
        <v>498</v>
      </c>
      <c r="D82" s="321" t="s">
        <v>499</v>
      </c>
      <c r="E82" s="321" t="s">
        <v>272</v>
      </c>
      <c r="F82" s="200">
        <v>10</v>
      </c>
      <c r="G82" s="199">
        <v>5</v>
      </c>
      <c r="H82" s="199">
        <v>31.99</v>
      </c>
      <c r="I82" s="199">
        <f>IF(H82&lt;=$H$76,IF(H82&lt;$G$76,F82+G82,F82+G82+(H82-$G$76)),50)</f>
        <v>15</v>
      </c>
      <c r="J82" s="199">
        <f t="shared" si="22"/>
        <v>4.2200687714910909</v>
      </c>
      <c r="K82" s="201"/>
      <c r="L82" s="200">
        <v>50</v>
      </c>
      <c r="M82" s="199"/>
      <c r="N82" s="199"/>
      <c r="O82" s="199">
        <f>IF(N82&lt;=$N$76,IF(N82&lt;$M$76,L82+M82,L82+M82+(N82-$M$76)),50)</f>
        <v>50</v>
      </c>
      <c r="P82" s="199" t="e">
        <f t="shared" si="24"/>
        <v>#DIV/0!</v>
      </c>
      <c r="Q82" s="201"/>
      <c r="R82" s="199">
        <f t="shared" si="25"/>
        <v>65</v>
      </c>
      <c r="S82" s="199">
        <f t="shared" si="26"/>
        <v>31.99</v>
      </c>
      <c r="T82" s="209"/>
    </row>
    <row r="83" spans="1:20">
      <c r="A83">
        <f t="shared" si="27"/>
        <v>5</v>
      </c>
      <c r="B83" s="207">
        <v>678</v>
      </c>
      <c r="C83" s="321" t="s">
        <v>563</v>
      </c>
      <c r="D83" s="321" t="s">
        <v>552</v>
      </c>
      <c r="E83" s="321" t="s">
        <v>272</v>
      </c>
      <c r="F83" s="200">
        <v>10</v>
      </c>
      <c r="G83" s="199">
        <v>10</v>
      </c>
      <c r="H83" s="199">
        <v>42.77</v>
      </c>
      <c r="I83" s="199">
        <f t="shared" si="21"/>
        <v>21.86090909090909</v>
      </c>
      <c r="J83" s="199">
        <f>$F$76/H83</f>
        <v>3.1564180500350711</v>
      </c>
      <c r="K83" s="201"/>
      <c r="L83" s="200">
        <v>50</v>
      </c>
      <c r="M83" s="199"/>
      <c r="N83" s="199"/>
      <c r="O83" s="199">
        <f t="shared" si="23"/>
        <v>50</v>
      </c>
      <c r="P83" s="199" t="e">
        <f t="shared" si="24"/>
        <v>#DIV/0!</v>
      </c>
      <c r="Q83" s="201"/>
      <c r="R83" s="199">
        <f t="shared" si="25"/>
        <v>71.86090909090909</v>
      </c>
      <c r="S83" s="199">
        <f t="shared" si="26"/>
        <v>42.77</v>
      </c>
      <c r="T83" s="209"/>
    </row>
    <row r="84" spans="1:20">
      <c r="A84">
        <f t="shared" si="27"/>
        <v>6</v>
      </c>
      <c r="B84" s="207">
        <v>785</v>
      </c>
      <c r="C84" s="321" t="s">
        <v>482</v>
      </c>
      <c r="D84" s="321" t="s">
        <v>481</v>
      </c>
      <c r="E84" s="321" t="s">
        <v>272</v>
      </c>
      <c r="F84" s="200">
        <v>0</v>
      </c>
      <c r="G84" s="199">
        <v>0</v>
      </c>
      <c r="H84" s="199">
        <v>29.84</v>
      </c>
      <c r="I84" s="199">
        <f t="shared" si="21"/>
        <v>0</v>
      </c>
      <c r="J84" s="199">
        <f t="shared" si="22"/>
        <v>4.524128686327078</v>
      </c>
      <c r="K84" s="201"/>
      <c r="L84" s="200">
        <v>100</v>
      </c>
      <c r="M84" s="199"/>
      <c r="N84" s="199"/>
      <c r="O84" s="199">
        <f t="shared" si="23"/>
        <v>100</v>
      </c>
      <c r="P84" s="199" t="e">
        <f t="shared" si="24"/>
        <v>#DIV/0!</v>
      </c>
      <c r="Q84" s="201"/>
      <c r="R84" s="199">
        <f t="shared" si="25"/>
        <v>100</v>
      </c>
      <c r="S84" s="199">
        <f t="shared" si="26"/>
        <v>29.84</v>
      </c>
      <c r="T84" s="209"/>
    </row>
    <row r="85" spans="1:20">
      <c r="A85">
        <f t="shared" si="27"/>
        <v>7</v>
      </c>
      <c r="B85" s="207">
        <v>733</v>
      </c>
      <c r="C85" s="321" t="s">
        <v>494</v>
      </c>
      <c r="D85" s="321" t="s">
        <v>495</v>
      </c>
      <c r="E85" s="208">
        <v>55</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757</v>
      </c>
      <c r="C86" s="321" t="s">
        <v>344</v>
      </c>
      <c r="D86" s="321" t="s">
        <v>330</v>
      </c>
      <c r="E86" s="321" t="s">
        <v>269</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691</v>
      </c>
      <c r="C87" s="321" t="s">
        <v>514</v>
      </c>
      <c r="D87" s="321" t="s">
        <v>515</v>
      </c>
      <c r="E87" s="321" t="s">
        <v>385</v>
      </c>
      <c r="F87" s="200">
        <v>100</v>
      </c>
      <c r="G87" s="199"/>
      <c r="H87" s="199"/>
      <c r="I87" s="199">
        <f t="shared" si="21"/>
        <v>100</v>
      </c>
      <c r="J87" s="199" t="e">
        <f t="shared" si="22"/>
        <v>#DIV/0!</v>
      </c>
      <c r="K87" s="201"/>
      <c r="L87" s="200">
        <v>100</v>
      </c>
      <c r="M87" s="199"/>
      <c r="N87" s="199"/>
      <c r="O87" s="199">
        <f t="shared" si="23"/>
        <v>100</v>
      </c>
      <c r="P87" s="199" t="e">
        <f t="shared" si="24"/>
        <v>#DIV/0!</v>
      </c>
      <c r="Q87" s="201"/>
      <c r="R87" s="199">
        <f t="shared" si="25"/>
        <v>200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114</v>
      </c>
      <c r="G111" s="182">
        <f>F111/I111</f>
        <v>45.6</v>
      </c>
      <c r="H111" s="199">
        <f>G111*1.5</f>
        <v>68.400000000000006</v>
      </c>
      <c r="I111" s="182">
        <v>2.5</v>
      </c>
      <c r="J111" s="182"/>
      <c r="K111" s="183"/>
      <c r="L111" s="185">
        <v>114</v>
      </c>
      <c r="M111" s="182">
        <f>L111/O111</f>
        <v>45.6</v>
      </c>
      <c r="N111" s="199">
        <f>M111*1.5</f>
        <v>68.400000000000006</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725</v>
      </c>
      <c r="C114" s="208" t="s">
        <v>503</v>
      </c>
      <c r="D114" s="208" t="s">
        <v>504</v>
      </c>
      <c r="E114" s="208">
        <v>55</v>
      </c>
      <c r="F114" s="200">
        <v>0</v>
      </c>
      <c r="G114" s="199">
        <v>0</v>
      </c>
      <c r="H114" s="199">
        <v>29.11</v>
      </c>
      <c r="I114" s="199">
        <f>IF(H114&lt;=$H$111,IF(H114&lt;$G$111,F114+G114,F114+G114+(H114-$G$111)),50)</f>
        <v>0</v>
      </c>
      <c r="J114" s="199">
        <f>$F$111/H114</f>
        <v>3.9161800068704915</v>
      </c>
      <c r="K114" s="201"/>
      <c r="L114" s="200">
        <v>5</v>
      </c>
      <c r="M114" s="199">
        <v>0</v>
      </c>
      <c r="N114" s="199">
        <v>27.35</v>
      </c>
      <c r="O114" s="199">
        <f>IF(N114&lt;=$N$111,IF(N114&lt;$M$111,L114+M114,L114+M114+(N114-$M$111)),50)</f>
        <v>5</v>
      </c>
      <c r="P114" s="199">
        <f>$L$111/N114</f>
        <v>4.1681901279707496</v>
      </c>
      <c r="Q114" s="201"/>
      <c r="R114" s="199">
        <f>O114+I114</f>
        <v>5</v>
      </c>
      <c r="S114" s="199">
        <f>N114+H114</f>
        <v>56.46</v>
      </c>
      <c r="T114" s="209"/>
    </row>
    <row r="115" spans="1:20">
      <c r="A115">
        <f>A114+1</f>
        <v>2</v>
      </c>
      <c r="B115" s="207">
        <v>734</v>
      </c>
      <c r="C115" s="208" t="s">
        <v>484</v>
      </c>
      <c r="D115" s="208" t="s">
        <v>476</v>
      </c>
      <c r="E115" s="208">
        <v>55</v>
      </c>
      <c r="F115" s="200">
        <v>10</v>
      </c>
      <c r="G115" s="199">
        <v>0</v>
      </c>
      <c r="H115" s="199">
        <v>25.56</v>
      </c>
      <c r="I115" s="199">
        <f t="shared" ref="I115:I133" si="29">IF(H115&lt;=$H$111,IF(H115&lt;$G$111,F115+G115,F115+G115+(H115-$G$111)),50)</f>
        <v>10</v>
      </c>
      <c r="J115" s="199">
        <f t="shared" ref="J115:J133" si="30">$F$111/H115</f>
        <v>4.460093896713615</v>
      </c>
      <c r="K115" s="201"/>
      <c r="L115" s="200">
        <v>5</v>
      </c>
      <c r="M115" s="199">
        <v>0</v>
      </c>
      <c r="N115" s="199">
        <v>24.06</v>
      </c>
      <c r="O115" s="199">
        <f t="shared" ref="O115:O132" si="31">IF(N115&lt;=$N$111,IF(N115&lt;$M$111,L115+M115,L115+M115+(N115-$M$111)),50)</f>
        <v>5</v>
      </c>
      <c r="P115" s="199">
        <f t="shared" ref="P115:P132" si="32">$L$111/N115</f>
        <v>4.7381546134663344</v>
      </c>
      <c r="Q115" s="201"/>
      <c r="R115" s="199">
        <f t="shared" ref="R115:R149" si="33">O115+I115</f>
        <v>15</v>
      </c>
      <c r="S115" s="199">
        <f t="shared" ref="S115:S149" si="34">N115+H115</f>
        <v>49.62</v>
      </c>
      <c r="T115" s="209"/>
    </row>
    <row r="116" spans="1:20">
      <c r="A116">
        <f t="shared" ref="A116:A130" si="35">A115+1</f>
        <v>3</v>
      </c>
      <c r="B116" s="207">
        <v>700</v>
      </c>
      <c r="C116" s="208" t="s">
        <v>517</v>
      </c>
      <c r="D116" s="208" t="s">
        <v>518</v>
      </c>
      <c r="E116" s="208">
        <v>55</v>
      </c>
      <c r="F116" s="200">
        <v>50</v>
      </c>
      <c r="G116" s="199"/>
      <c r="H116" s="199"/>
      <c r="I116" s="199">
        <f t="shared" si="29"/>
        <v>50</v>
      </c>
      <c r="J116" s="199" t="e">
        <f t="shared" si="30"/>
        <v>#DIV/0!</v>
      </c>
      <c r="K116" s="201"/>
      <c r="L116" s="200">
        <v>50</v>
      </c>
      <c r="M116" s="199"/>
      <c r="N116" s="199"/>
      <c r="O116" s="199">
        <f t="shared" si="31"/>
        <v>50</v>
      </c>
      <c r="P116" s="199" t="e">
        <f t="shared" si="32"/>
        <v>#DIV/0!</v>
      </c>
      <c r="Q116" s="201"/>
      <c r="R116" s="199">
        <f t="shared" si="33"/>
        <v>100</v>
      </c>
      <c r="S116" s="199">
        <f t="shared" si="34"/>
        <v>0</v>
      </c>
      <c r="T116" s="209"/>
    </row>
    <row r="117" spans="1:20">
      <c r="A117">
        <f t="shared" si="35"/>
        <v>4</v>
      </c>
      <c r="B117" s="207"/>
      <c r="C117" s="208"/>
      <c r="D117" s="208"/>
      <c r="E117" s="208"/>
      <c r="F117" s="200"/>
      <c r="G117" s="199"/>
      <c r="H117" s="199"/>
      <c r="I117" s="199">
        <f t="shared" si="29"/>
        <v>0</v>
      </c>
      <c r="J117" s="199" t="e">
        <f t="shared" si="30"/>
        <v>#DIV/0!</v>
      </c>
      <c r="K117" s="201"/>
      <c r="L117" s="200"/>
      <c r="M117" s="199"/>
      <c r="N117" s="199"/>
      <c r="O117" s="199">
        <f t="shared" si="31"/>
        <v>0</v>
      </c>
      <c r="P117" s="199" t="e">
        <f t="shared" si="32"/>
        <v>#DIV/0!</v>
      </c>
      <c r="Q117" s="201"/>
      <c r="R117" s="199">
        <f t="shared" si="33"/>
        <v>0</v>
      </c>
      <c r="S117" s="199">
        <f t="shared" si="34"/>
        <v>0</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813</v>
      </c>
      <c r="C135" s="208" t="s">
        <v>519</v>
      </c>
      <c r="D135" s="208" t="s">
        <v>520</v>
      </c>
      <c r="E135" s="208">
        <v>25</v>
      </c>
      <c r="F135" s="219">
        <v>0</v>
      </c>
      <c r="G135" s="220">
        <v>5</v>
      </c>
      <c r="H135" s="220">
        <v>31.62</v>
      </c>
      <c r="I135" s="199">
        <f>IF(H135&lt;=$H$111,IF(H135&lt;$G$111,F135+G135,F135+G135+(H135-$G$111)),50)</f>
        <v>5</v>
      </c>
      <c r="J135" s="199">
        <f>$F$111/H135</f>
        <v>3.6053130929791268</v>
      </c>
      <c r="K135" s="201"/>
      <c r="L135" s="200">
        <v>0</v>
      </c>
      <c r="M135" s="199">
        <v>10</v>
      </c>
      <c r="N135" s="199">
        <v>29.51</v>
      </c>
      <c r="O135" s="199">
        <f>IF(N135&lt;=$N$111,IF(N135&lt;$M$111,L135+M135,L135+M135+(N135-$M$111)),50)</f>
        <v>10</v>
      </c>
      <c r="P135" s="199">
        <f>$L$111/N135</f>
        <v>3.8630972551677396</v>
      </c>
      <c r="Q135" s="201"/>
      <c r="R135" s="199">
        <f t="shared" si="33"/>
        <v>15</v>
      </c>
      <c r="S135" s="199">
        <f t="shared" si="34"/>
        <v>61.13</v>
      </c>
      <c r="T135" s="209"/>
    </row>
    <row r="136" spans="1:20">
      <c r="A136">
        <f>A135+1</f>
        <v>2</v>
      </c>
      <c r="B136" s="207">
        <v>762</v>
      </c>
      <c r="C136" s="208" t="s">
        <v>509</v>
      </c>
      <c r="D136" s="208" t="s">
        <v>510</v>
      </c>
      <c r="E136" s="208" t="s">
        <v>275</v>
      </c>
      <c r="F136" s="200">
        <v>0</v>
      </c>
      <c r="G136" s="199">
        <v>20</v>
      </c>
      <c r="H136" s="199">
        <v>46.4</v>
      </c>
      <c r="I136" s="199">
        <f t="shared" ref="I136:I149" si="37">IF(H136&lt;=$H$111,IF(H136&lt;$G$111,F136+G136,F136+G136+(H136-$G$111)),50)</f>
        <v>20.799999999999997</v>
      </c>
      <c r="J136" s="199">
        <f t="shared" ref="J136:J149" si="38">$F$111/H136</f>
        <v>2.4568965517241379</v>
      </c>
      <c r="K136" s="201"/>
      <c r="L136" s="200">
        <v>0</v>
      </c>
      <c r="M136" s="199">
        <v>20</v>
      </c>
      <c r="N136" s="199">
        <v>53.67</v>
      </c>
      <c r="O136" s="199">
        <f t="shared" ref="O136:O149" si="39">IF(N136&lt;=$N$111,IF(N136&lt;$M$111,L136+M136,L136+M136+(N136-$M$111)),50)</f>
        <v>28.07</v>
      </c>
      <c r="P136" s="199">
        <f t="shared" ref="P136:P149" si="40">$L$111/N136</f>
        <v>2.1240916713247624</v>
      </c>
      <c r="Q136" s="201"/>
      <c r="R136" s="199">
        <f t="shared" si="33"/>
        <v>48.87</v>
      </c>
      <c r="S136" s="199">
        <f t="shared" si="34"/>
        <v>100.07</v>
      </c>
      <c r="T136" s="209"/>
    </row>
    <row r="137" spans="1:20">
      <c r="A137">
        <f t="shared" ref="A137:A148" si="41">A136+1</f>
        <v>3</v>
      </c>
      <c r="B137" s="207">
        <v>788</v>
      </c>
      <c r="C137" s="208" t="s">
        <v>487</v>
      </c>
      <c r="D137" s="208" t="s">
        <v>476</v>
      </c>
      <c r="E137" s="208" t="s">
        <v>275</v>
      </c>
      <c r="F137" s="200">
        <v>50</v>
      </c>
      <c r="G137" s="199"/>
      <c r="H137" s="199"/>
      <c r="I137" s="199">
        <f t="shared" si="37"/>
        <v>50</v>
      </c>
      <c r="J137" s="199" t="e">
        <f t="shared" si="38"/>
        <v>#DIV/0!</v>
      </c>
      <c r="K137" s="201"/>
      <c r="L137" s="200">
        <v>0</v>
      </c>
      <c r="M137" s="199">
        <v>0</v>
      </c>
      <c r="N137" s="199">
        <v>24.68</v>
      </c>
      <c r="O137" s="199">
        <f t="shared" si="39"/>
        <v>0</v>
      </c>
      <c r="P137" s="199">
        <f t="shared" si="40"/>
        <v>4.6191247974068075</v>
      </c>
      <c r="Q137" s="201"/>
      <c r="R137" s="199">
        <f t="shared" si="33"/>
        <v>50</v>
      </c>
      <c r="S137" s="199">
        <f t="shared" si="34"/>
        <v>24.68</v>
      </c>
      <c r="T137" s="209"/>
    </row>
    <row r="138" spans="1:20">
      <c r="A138">
        <f t="shared" si="41"/>
        <v>4</v>
      </c>
      <c r="B138" s="207">
        <v>786</v>
      </c>
      <c r="C138" s="321" t="s">
        <v>565</v>
      </c>
      <c r="D138" s="321" t="s">
        <v>566</v>
      </c>
      <c r="E138" s="208">
        <v>25</v>
      </c>
      <c r="F138" s="200">
        <v>50</v>
      </c>
      <c r="G138" s="199"/>
      <c r="H138" s="199"/>
      <c r="I138" s="199">
        <f t="shared" si="37"/>
        <v>50</v>
      </c>
      <c r="J138" s="199" t="e">
        <f t="shared" si="38"/>
        <v>#DIV/0!</v>
      </c>
      <c r="K138" s="201"/>
      <c r="L138" s="200">
        <v>5</v>
      </c>
      <c r="M138" s="199">
        <v>15</v>
      </c>
      <c r="N138" s="199">
        <v>36.729999999999997</v>
      </c>
      <c r="O138" s="199">
        <f t="shared" si="39"/>
        <v>20</v>
      </c>
      <c r="P138" s="199">
        <f t="shared" si="40"/>
        <v>3.103729921045467</v>
      </c>
      <c r="Q138" s="201"/>
      <c r="R138" s="199">
        <f t="shared" si="33"/>
        <v>70</v>
      </c>
      <c r="S138" s="199">
        <f t="shared" si="34"/>
        <v>36.729999999999997</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814</v>
      </c>
      <c r="C151" s="208" t="s">
        <v>351</v>
      </c>
      <c r="D151" s="208" t="s">
        <v>521</v>
      </c>
      <c r="E151" s="208"/>
      <c r="F151" s="219">
        <v>5</v>
      </c>
      <c r="G151" s="220">
        <v>5</v>
      </c>
      <c r="H151" s="220">
        <v>35.450000000000003</v>
      </c>
      <c r="I151" s="220">
        <f>IF(H151&lt;=$H$111,IF(H151&lt;$G$111,F151+G151,F151+G151+(H151-$G$111)),50)</f>
        <v>10</v>
      </c>
      <c r="J151" s="220">
        <f>$F$111/H151</f>
        <v>3.2157968970380817</v>
      </c>
      <c r="K151" s="195"/>
      <c r="L151" s="219">
        <v>5</v>
      </c>
      <c r="M151" s="220">
        <v>5</v>
      </c>
      <c r="N151" s="220">
        <v>29.29</v>
      </c>
      <c r="O151" s="220">
        <f>IF(N151&lt;=$N$111,IF(N151&lt;$M$111,L151+M151,L151+M151+(N151-$M$111)),50)</f>
        <v>10</v>
      </c>
      <c r="P151" s="220">
        <f>$L$111/N151</f>
        <v>3.8921133492659612</v>
      </c>
      <c r="Q151" s="195"/>
      <c r="R151" s="199">
        <f t="shared" ref="R151:R165" si="42">O151+I151</f>
        <v>20</v>
      </c>
      <c r="S151" s="199">
        <f t="shared" ref="S151:S165" si="43">N151+H151</f>
        <v>64.740000000000009</v>
      </c>
      <c r="T151" s="209"/>
    </row>
    <row r="152" spans="1:20">
      <c r="A152">
        <f>A151+1</f>
        <v>2</v>
      </c>
      <c r="B152" s="207">
        <v>821</v>
      </c>
      <c r="C152" s="208" t="s">
        <v>522</v>
      </c>
      <c r="D152" s="208" t="s">
        <v>523</v>
      </c>
      <c r="E152" s="208"/>
      <c r="F152" s="200">
        <v>5</v>
      </c>
      <c r="G152" s="199">
        <v>15</v>
      </c>
      <c r="H152" s="199">
        <v>40.04</v>
      </c>
      <c r="I152" s="199">
        <f t="shared" ref="I152:I165" si="44">IF(H152&lt;=$H$111,IF(H152&lt;$G$111,F152+G152,F152+G152+(H152-$G$111)),50)</f>
        <v>20</v>
      </c>
      <c r="J152" s="199">
        <f t="shared" ref="J152:J165" si="45">$F$111/H152</f>
        <v>2.8471528471528473</v>
      </c>
      <c r="K152" s="201"/>
      <c r="L152" s="200">
        <v>5</v>
      </c>
      <c r="M152" s="199">
        <v>10</v>
      </c>
      <c r="N152" s="199">
        <v>33.119999999999997</v>
      </c>
      <c r="O152" s="199">
        <f t="shared" ref="O152:O158" si="46">IF(N152&lt;=$N$111,IF(N152&lt;$M$111,L152+M152,L152+M152+(N152-$M$111)),50)</f>
        <v>15</v>
      </c>
      <c r="P152" s="199">
        <f t="shared" ref="P152:P165" si="47">$L$111/N152</f>
        <v>3.4420289855072466</v>
      </c>
      <c r="Q152" s="201"/>
      <c r="R152" s="199">
        <f t="shared" si="42"/>
        <v>35</v>
      </c>
      <c r="S152" s="199">
        <f t="shared" si="43"/>
        <v>73.16</v>
      </c>
      <c r="T152" s="209"/>
    </row>
    <row r="153" spans="1:20">
      <c r="A153">
        <f t="shared" ref="A153:A164" si="48">A152+1</f>
        <v>3</v>
      </c>
      <c r="B153" s="207">
        <v>796</v>
      </c>
      <c r="C153" s="208" t="s">
        <v>567</v>
      </c>
      <c r="D153" s="208" t="s">
        <v>495</v>
      </c>
      <c r="E153" s="208"/>
      <c r="F153" s="200">
        <v>0</v>
      </c>
      <c r="G153" s="199">
        <v>20</v>
      </c>
      <c r="H153" s="199">
        <v>35.270000000000003</v>
      </c>
      <c r="I153" s="199">
        <f t="shared" si="44"/>
        <v>20</v>
      </c>
      <c r="J153" s="199">
        <f t="shared" si="45"/>
        <v>3.2322086759285509</v>
      </c>
      <c r="K153" s="201"/>
      <c r="L153" s="200">
        <v>50</v>
      </c>
      <c r="M153" s="199"/>
      <c r="N153" s="199"/>
      <c r="O153" s="199">
        <f t="shared" si="46"/>
        <v>50</v>
      </c>
      <c r="P153" s="199" t="e">
        <f t="shared" si="47"/>
        <v>#DIV/0!</v>
      </c>
      <c r="Q153" s="201"/>
      <c r="R153" s="199">
        <f t="shared" si="42"/>
        <v>70</v>
      </c>
      <c r="S153" s="199">
        <f t="shared" si="43"/>
        <v>35.270000000000003</v>
      </c>
      <c r="T153" s="209"/>
    </row>
    <row r="154" spans="1:20">
      <c r="A154">
        <f t="shared" si="48"/>
        <v>4</v>
      </c>
      <c r="B154" s="207">
        <v>824</v>
      </c>
      <c r="C154" s="321" t="s">
        <v>570</v>
      </c>
      <c r="D154" s="321" t="s">
        <v>515</v>
      </c>
      <c r="E154" s="208"/>
      <c r="F154" s="200">
        <v>100</v>
      </c>
      <c r="G154" s="199"/>
      <c r="H154" s="199"/>
      <c r="I154" s="199">
        <f t="shared" si="44"/>
        <v>100</v>
      </c>
      <c r="J154" s="199" t="e">
        <f t="shared" si="45"/>
        <v>#DIV/0!</v>
      </c>
      <c r="K154" s="201"/>
      <c r="L154" s="200">
        <v>100</v>
      </c>
      <c r="M154" s="199"/>
      <c r="N154" s="199"/>
      <c r="O154" s="199">
        <f t="shared" si="46"/>
        <v>100</v>
      </c>
      <c r="P154" s="199" t="e">
        <f t="shared" si="47"/>
        <v>#DIV/0!</v>
      </c>
      <c r="Q154" s="201"/>
      <c r="R154" s="199">
        <f t="shared" si="42"/>
        <v>200</v>
      </c>
      <c r="S154" s="199">
        <f t="shared" si="43"/>
        <v>0</v>
      </c>
      <c r="T154" s="209"/>
    </row>
    <row r="155" spans="1:20">
      <c r="A155">
        <f t="shared" si="48"/>
        <v>5</v>
      </c>
      <c r="B155" s="207">
        <v>823</v>
      </c>
      <c r="C155" s="321" t="s">
        <v>568</v>
      </c>
      <c r="D155" s="321" t="s">
        <v>569</v>
      </c>
      <c r="E155" s="208"/>
      <c r="F155" s="200">
        <v>100</v>
      </c>
      <c r="G155" s="199"/>
      <c r="H155" s="199"/>
      <c r="I155" s="199">
        <f t="shared" si="44"/>
        <v>100</v>
      </c>
      <c r="J155" s="199" t="e">
        <f t="shared" si="45"/>
        <v>#DIV/0!</v>
      </c>
      <c r="K155" s="201"/>
      <c r="L155" s="200">
        <v>100</v>
      </c>
      <c r="M155" s="199"/>
      <c r="N155" s="199"/>
      <c r="O155" s="199">
        <f t="shared" si="46"/>
        <v>100</v>
      </c>
      <c r="P155" s="199" t="e">
        <f t="shared" si="47"/>
        <v>#DIV/0!</v>
      </c>
      <c r="Q155" s="201"/>
      <c r="R155" s="199">
        <f t="shared" si="42"/>
        <v>200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workbookViewId="0">
      <selection sqref="A1:XFD1048576"/>
    </sheetView>
  </sheetViews>
  <sheetFormatPr baseColWidth="10" defaultRowHeight="15" x14ac:dyDescent="0"/>
  <cols>
    <col min="1" max="1" width="7.6640625" bestFit="1" customWidth="1"/>
    <col min="10" max="10" width="11.5" bestFit="1" customWidth="1"/>
  </cols>
  <sheetData>
    <row r="1" spans="1:19" ht="25">
      <c r="B1" s="513" t="s">
        <v>161</v>
      </c>
      <c r="C1" s="513"/>
      <c r="D1" s="513"/>
      <c r="E1" s="513"/>
      <c r="F1" s="515" t="s">
        <v>198</v>
      </c>
      <c r="G1" s="515"/>
      <c r="H1" s="515"/>
      <c r="I1" s="515"/>
      <c r="J1" s="515"/>
      <c r="K1" s="515"/>
      <c r="L1" s="515"/>
      <c r="M1" s="515"/>
      <c r="N1" s="515"/>
      <c r="O1" s="515"/>
      <c r="P1" s="515"/>
      <c r="Q1" s="515"/>
      <c r="R1" s="221"/>
      <c r="S1" s="221"/>
    </row>
    <row r="2" spans="1:19" ht="25">
      <c r="B2" s="513" t="s">
        <v>162</v>
      </c>
      <c r="C2" s="513"/>
      <c r="D2" s="513"/>
      <c r="E2" s="513"/>
      <c r="F2" s="516" t="s">
        <v>39</v>
      </c>
      <c r="G2" s="516"/>
      <c r="H2" s="516"/>
      <c r="I2" s="516"/>
      <c r="J2" s="516"/>
      <c r="K2" s="516"/>
      <c r="L2" s="516"/>
      <c r="M2" s="516"/>
      <c r="N2" s="516"/>
      <c r="O2" s="516"/>
      <c r="P2" s="516"/>
      <c r="Q2" s="516"/>
      <c r="R2" s="221"/>
      <c r="S2" s="221"/>
    </row>
    <row r="3" spans="1:19" ht="25">
      <c r="B3" s="513" t="s">
        <v>152</v>
      </c>
      <c r="C3" s="513"/>
      <c r="D3" s="513"/>
      <c r="E3" s="513"/>
      <c r="F3" s="516" t="s">
        <v>555</v>
      </c>
      <c r="G3" s="516"/>
      <c r="H3" s="516"/>
      <c r="I3" s="516"/>
      <c r="J3" s="516"/>
      <c r="K3" s="516"/>
      <c r="L3" s="516"/>
      <c r="M3" s="516"/>
      <c r="N3" s="516"/>
      <c r="O3" s="516"/>
      <c r="P3" s="516"/>
      <c r="Q3" s="516"/>
      <c r="R3" s="221"/>
      <c r="S3" s="221"/>
    </row>
    <row r="4" spans="1:19" ht="26" thickBot="1">
      <c r="B4" s="514" t="s">
        <v>163</v>
      </c>
      <c r="C4" s="514"/>
      <c r="D4" s="514"/>
      <c r="E4" s="514"/>
      <c r="F4" s="517" t="s">
        <v>558</v>
      </c>
      <c r="G4" s="517"/>
      <c r="H4" s="517"/>
      <c r="I4" s="517"/>
      <c r="J4" s="517"/>
      <c r="K4" s="517"/>
      <c r="L4" s="517"/>
      <c r="M4" s="517"/>
      <c r="N4" s="517"/>
      <c r="O4" s="517"/>
      <c r="P4" s="517"/>
      <c r="Q4" s="517"/>
      <c r="R4" s="194"/>
      <c r="S4" s="194"/>
    </row>
    <row r="5" spans="1:19" ht="16" thickBot="1">
      <c r="B5" s="198"/>
      <c r="C5" s="518"/>
      <c r="D5" s="518"/>
      <c r="E5" s="518"/>
      <c r="F5" s="180" t="s">
        <v>132</v>
      </c>
      <c r="G5" s="180" t="s">
        <v>133</v>
      </c>
      <c r="H5" s="197" t="s">
        <v>150</v>
      </c>
      <c r="I5" s="181" t="s">
        <v>134</v>
      </c>
      <c r="J5" s="222" t="s">
        <v>151</v>
      </c>
      <c r="L5" s="180" t="s">
        <v>132</v>
      </c>
      <c r="M5" s="180" t="s">
        <v>133</v>
      </c>
      <c r="N5" s="197" t="s">
        <v>150</v>
      </c>
      <c r="O5" s="184" t="s">
        <v>134</v>
      </c>
      <c r="P5" s="185" t="s">
        <v>151</v>
      </c>
      <c r="R5" s="556" t="s">
        <v>135</v>
      </c>
      <c r="S5" s="557"/>
    </row>
    <row r="6" spans="1:19" ht="16" thickBot="1">
      <c r="B6" s="525" t="s">
        <v>586</v>
      </c>
      <c r="C6" s="526"/>
      <c r="D6" s="526"/>
      <c r="E6" s="526"/>
      <c r="F6" s="185">
        <v>171.7</v>
      </c>
      <c r="G6" s="182">
        <v>46.4</v>
      </c>
      <c r="H6" s="199">
        <f>G6*1.5</f>
        <v>69.599999999999994</v>
      </c>
      <c r="I6" s="182">
        <v>3.7</v>
      </c>
      <c r="J6" s="182"/>
      <c r="K6" s="182"/>
      <c r="L6" s="185">
        <v>176.8</v>
      </c>
      <c r="M6" s="182">
        <v>47.78</v>
      </c>
      <c r="N6" s="199">
        <f>M6*1.5</f>
        <v>71.67</v>
      </c>
      <c r="O6" s="182">
        <v>3.7</v>
      </c>
      <c r="P6" s="182"/>
      <c r="Q6" s="182"/>
      <c r="R6" s="558"/>
      <c r="S6" s="559"/>
    </row>
    <row r="7" spans="1:19" ht="16" thickBot="1">
      <c r="B7" s="527"/>
      <c r="C7" s="528"/>
      <c r="D7" s="528"/>
      <c r="E7" s="528"/>
      <c r="F7" s="529" t="s">
        <v>166</v>
      </c>
      <c r="G7" s="530"/>
      <c r="H7" s="530"/>
      <c r="I7" s="186"/>
      <c r="J7" s="562" t="s">
        <v>200</v>
      </c>
      <c r="K7" s="563"/>
      <c r="L7" s="529" t="s">
        <v>167</v>
      </c>
      <c r="M7" s="530"/>
      <c r="N7" s="530"/>
      <c r="O7" s="530"/>
      <c r="P7" s="562" t="s">
        <v>200</v>
      </c>
      <c r="Q7" s="563"/>
      <c r="R7" s="560"/>
      <c r="S7" s="561"/>
    </row>
    <row r="8" spans="1:19" ht="16" thickBot="1">
      <c r="A8" t="s">
        <v>199</v>
      </c>
      <c r="B8" s="251" t="s">
        <v>137</v>
      </c>
      <c r="C8" s="252" t="s">
        <v>138</v>
      </c>
      <c r="D8" s="252" t="s">
        <v>139</v>
      </c>
      <c r="E8" s="252" t="s">
        <v>140</v>
      </c>
      <c r="F8" s="251" t="s">
        <v>141</v>
      </c>
      <c r="G8" s="252" t="s">
        <v>142</v>
      </c>
      <c r="H8" s="252" t="s">
        <v>144</v>
      </c>
      <c r="I8" s="252" t="s">
        <v>201</v>
      </c>
      <c r="J8" s="255" t="s">
        <v>146</v>
      </c>
      <c r="K8" s="256" t="s">
        <v>201</v>
      </c>
      <c r="L8" s="251" t="s">
        <v>141</v>
      </c>
      <c r="M8" s="252" t="s">
        <v>142</v>
      </c>
      <c r="N8" s="252" t="s">
        <v>144</v>
      </c>
      <c r="O8" s="252" t="s">
        <v>201</v>
      </c>
      <c r="P8" s="255" t="s">
        <v>146</v>
      </c>
      <c r="Q8" s="256" t="s">
        <v>201</v>
      </c>
      <c r="R8" s="257" t="s">
        <v>146</v>
      </c>
      <c r="S8" s="258" t="s">
        <v>201</v>
      </c>
    </row>
    <row r="9" spans="1:19">
      <c r="A9" s="554">
        <v>1</v>
      </c>
      <c r="B9" s="253">
        <v>602</v>
      </c>
      <c r="C9" s="230" t="s">
        <v>285</v>
      </c>
      <c r="D9" s="230" t="s">
        <v>52</v>
      </c>
      <c r="E9" s="230" t="s">
        <v>272</v>
      </c>
      <c r="F9" s="219">
        <v>0</v>
      </c>
      <c r="G9" s="220">
        <v>0</v>
      </c>
      <c r="H9" s="220">
        <f>IF(I9&lt;=$H$6,IF(I9&lt;$G$6,F9+G9,F9+G9+(I9-$G$6)),50)</f>
        <v>0</v>
      </c>
      <c r="I9" s="220">
        <v>32.22</v>
      </c>
      <c r="J9" s="555">
        <f>H9+H10+H11+H12-MAX(H9:H12)</f>
        <v>0</v>
      </c>
      <c r="K9" s="553">
        <f>I9+I10+I11+I12-(VLOOKUP(MAX(H9:H12),H9:I12,2,FALSE))</f>
        <v>100.55000000000001</v>
      </c>
      <c r="L9" s="219">
        <v>0</v>
      </c>
      <c r="M9" s="220">
        <v>0</v>
      </c>
      <c r="N9" s="220">
        <f>IF(O9&lt;=$N$6,IF(O9&lt;$M$6,L9+M9,L9+M9+(O9-$M$6)),50)</f>
        <v>0</v>
      </c>
      <c r="O9" s="220">
        <v>33.299999999999997</v>
      </c>
      <c r="P9" s="555">
        <f>N9+N10+N11+N12-MAX(N9:N12)</f>
        <v>0</v>
      </c>
      <c r="Q9" s="553">
        <f>O9+O10+O11+O12-(VLOOKUP(MAX(N9:N12),N9:O12,2,FALSE))</f>
        <v>106.95999999999998</v>
      </c>
      <c r="R9" s="552">
        <f>J9+P9</f>
        <v>0</v>
      </c>
      <c r="S9" s="553">
        <f>K9+Q9</f>
        <v>207.51</v>
      </c>
    </row>
    <row r="10" spans="1:19">
      <c r="A10" s="554"/>
      <c r="B10" s="207">
        <v>610</v>
      </c>
      <c r="C10" s="208" t="s">
        <v>360</v>
      </c>
      <c r="D10" s="208" t="s">
        <v>63</v>
      </c>
      <c r="E10" s="208" t="s">
        <v>272</v>
      </c>
      <c r="F10" s="200">
        <v>0</v>
      </c>
      <c r="G10" s="199">
        <v>0</v>
      </c>
      <c r="H10" s="199">
        <f>IF(I10&lt;=$H$6,IF(I10&lt;$G$6,F10+G10,F10+G10+(I10-$G$6)),50)</f>
        <v>0</v>
      </c>
      <c r="I10" s="199">
        <v>33.24</v>
      </c>
      <c r="J10" s="548"/>
      <c r="K10" s="546"/>
      <c r="L10" s="200">
        <v>0</v>
      </c>
      <c r="M10" s="199">
        <v>0</v>
      </c>
      <c r="N10" s="199">
        <f t="shared" ref="N10:N56" si="0">IF(O10&lt;=$N$6,IF(O10&lt;$M$6,L10+M10,L10+M10+(O10-$M$6)),50)</f>
        <v>0</v>
      </c>
      <c r="O10" s="199">
        <v>36</v>
      </c>
      <c r="P10" s="548"/>
      <c r="Q10" s="546"/>
      <c r="R10" s="545"/>
      <c r="S10" s="546"/>
    </row>
    <row r="11" spans="1:19">
      <c r="A11" s="554"/>
      <c r="B11" s="207">
        <v>637</v>
      </c>
      <c r="C11" s="208" t="s">
        <v>282</v>
      </c>
      <c r="D11" s="208" t="s">
        <v>419</v>
      </c>
      <c r="E11" s="208" t="s">
        <v>272</v>
      </c>
      <c r="F11" s="200">
        <v>0</v>
      </c>
      <c r="G11" s="199">
        <v>0</v>
      </c>
      <c r="H11" s="199">
        <f t="shared" ref="H11:H56" si="1">IF(I11&lt;=$H$6,IF(I11&lt;$G$6,F11+G11,F11+G11+(I11-$G$6)),50)</f>
        <v>0</v>
      </c>
      <c r="I11" s="199">
        <v>35.090000000000003</v>
      </c>
      <c r="J11" s="548"/>
      <c r="K11" s="546"/>
      <c r="L11" s="200">
        <v>0</v>
      </c>
      <c r="M11" s="199">
        <v>0</v>
      </c>
      <c r="N11" s="199">
        <f t="shared" si="0"/>
        <v>0</v>
      </c>
      <c r="O11" s="199">
        <v>37.659999999999997</v>
      </c>
      <c r="P11" s="548"/>
      <c r="Q11" s="546"/>
      <c r="R11" s="545"/>
      <c r="S11" s="546"/>
    </row>
    <row r="12" spans="1:19">
      <c r="A12" s="554"/>
      <c r="B12" s="207"/>
      <c r="C12" s="208"/>
      <c r="D12" s="208"/>
      <c r="E12" s="208"/>
      <c r="F12" s="200"/>
      <c r="G12" s="199">
        <v>100</v>
      </c>
      <c r="H12" s="199">
        <f t="shared" si="1"/>
        <v>50</v>
      </c>
      <c r="I12" s="199">
        <v>100</v>
      </c>
      <c r="J12" s="548"/>
      <c r="K12" s="546"/>
      <c r="L12" s="200"/>
      <c r="M12" s="199">
        <v>100</v>
      </c>
      <c r="N12" s="199">
        <f t="shared" si="0"/>
        <v>50</v>
      </c>
      <c r="O12" s="199">
        <v>100</v>
      </c>
      <c r="P12" s="548"/>
      <c r="Q12" s="546"/>
      <c r="R12" s="545"/>
      <c r="S12" s="546"/>
    </row>
    <row r="13" spans="1:19">
      <c r="A13" s="554">
        <v>2</v>
      </c>
      <c r="B13" s="207">
        <v>654</v>
      </c>
      <c r="C13" s="321" t="s">
        <v>270</v>
      </c>
      <c r="D13" s="321" t="s">
        <v>271</v>
      </c>
      <c r="E13" s="321" t="s">
        <v>272</v>
      </c>
      <c r="F13" s="200">
        <v>0</v>
      </c>
      <c r="G13" s="199">
        <v>0</v>
      </c>
      <c r="H13" s="199">
        <f t="shared" si="1"/>
        <v>0</v>
      </c>
      <c r="I13" s="199">
        <v>34.24</v>
      </c>
      <c r="J13" s="548">
        <f>H13+H14+H15+H16-MAX(H13:H16)</f>
        <v>0</v>
      </c>
      <c r="K13" s="546">
        <f>I13+I14+I15+I16-(VLOOKUP(MAX(H13:H16),H13:I16,2,FALSE))</f>
        <v>104.21000000000001</v>
      </c>
      <c r="L13" s="200">
        <v>0</v>
      </c>
      <c r="M13" s="199">
        <v>0</v>
      </c>
      <c r="N13" s="199">
        <f>IF(O13&lt;=$N$6,IF(O13&lt;$M$6,L13+M13,L13+M13+(O13-$M$6)),50)</f>
        <v>0</v>
      </c>
      <c r="O13" s="199">
        <v>35.619999999999997</v>
      </c>
      <c r="P13" s="548">
        <f>N13+N14+N15+N16-MAX(N13:N16)</f>
        <v>15</v>
      </c>
      <c r="Q13" s="546">
        <f>O13+O14+O15+O16-(VLOOKUP(MAX(N13:N16),N13:O16,2,FALSE))</f>
        <v>113</v>
      </c>
      <c r="R13" s="545">
        <f>J13+P13</f>
        <v>15</v>
      </c>
      <c r="S13" s="546">
        <f>K13+Q13</f>
        <v>217.21</v>
      </c>
    </row>
    <row r="14" spans="1:19">
      <c r="A14" s="554"/>
      <c r="B14" s="207">
        <v>767</v>
      </c>
      <c r="C14" s="321" t="s">
        <v>454</v>
      </c>
      <c r="D14" s="321" t="s">
        <v>52</v>
      </c>
      <c r="E14" s="321" t="s">
        <v>272</v>
      </c>
      <c r="F14" s="200">
        <v>0</v>
      </c>
      <c r="G14" s="199">
        <v>0</v>
      </c>
      <c r="H14" s="199">
        <f t="shared" si="1"/>
        <v>0</v>
      </c>
      <c r="I14" s="199">
        <v>35.26</v>
      </c>
      <c r="J14" s="548"/>
      <c r="K14" s="546"/>
      <c r="L14" s="200">
        <v>5</v>
      </c>
      <c r="M14" s="199">
        <v>0</v>
      </c>
      <c r="N14" s="199">
        <f t="shared" si="0"/>
        <v>5</v>
      </c>
      <c r="O14" s="199">
        <v>36.39</v>
      </c>
      <c r="P14" s="548"/>
      <c r="Q14" s="546"/>
      <c r="R14" s="545"/>
      <c r="S14" s="546"/>
    </row>
    <row r="15" spans="1:19">
      <c r="A15" s="554"/>
      <c r="B15" s="207">
        <v>469</v>
      </c>
      <c r="C15" s="321" t="s">
        <v>429</v>
      </c>
      <c r="D15" s="321" t="s">
        <v>271</v>
      </c>
      <c r="E15" s="321" t="s">
        <v>272</v>
      </c>
      <c r="F15" s="200">
        <v>0</v>
      </c>
      <c r="G15" s="199">
        <v>0</v>
      </c>
      <c r="H15" s="199">
        <f t="shared" si="1"/>
        <v>0</v>
      </c>
      <c r="I15" s="199">
        <v>34.71</v>
      </c>
      <c r="J15" s="548"/>
      <c r="K15" s="546"/>
      <c r="L15" s="200">
        <v>5</v>
      </c>
      <c r="M15" s="199">
        <v>5</v>
      </c>
      <c r="N15" s="199">
        <f t="shared" si="0"/>
        <v>10</v>
      </c>
      <c r="O15" s="199">
        <v>40.99</v>
      </c>
      <c r="P15" s="548"/>
      <c r="Q15" s="546"/>
      <c r="R15" s="545"/>
      <c r="S15" s="546"/>
    </row>
    <row r="16" spans="1:19">
      <c r="A16" s="554"/>
      <c r="B16" s="207">
        <v>514</v>
      </c>
      <c r="C16" s="321" t="s">
        <v>318</v>
      </c>
      <c r="D16" s="321" t="s">
        <v>319</v>
      </c>
      <c r="E16" s="321" t="s">
        <v>272</v>
      </c>
      <c r="F16" s="200">
        <v>50</v>
      </c>
      <c r="G16" s="199"/>
      <c r="H16" s="199">
        <f t="shared" si="1"/>
        <v>50</v>
      </c>
      <c r="I16" s="199"/>
      <c r="J16" s="548"/>
      <c r="K16" s="546"/>
      <c r="L16" s="200">
        <v>15</v>
      </c>
      <c r="M16" s="199">
        <v>0</v>
      </c>
      <c r="N16" s="199">
        <f t="shared" si="0"/>
        <v>15</v>
      </c>
      <c r="O16" s="199">
        <v>37.56</v>
      </c>
      <c r="P16" s="548"/>
      <c r="Q16" s="546"/>
      <c r="R16" s="545"/>
      <c r="S16" s="546"/>
    </row>
    <row r="17" spans="1:19">
      <c r="A17" s="547">
        <v>3</v>
      </c>
      <c r="B17" s="207">
        <v>616</v>
      </c>
      <c r="C17" s="321" t="s">
        <v>302</v>
      </c>
      <c r="D17" s="321" t="s">
        <v>303</v>
      </c>
      <c r="E17" s="321" t="s">
        <v>272</v>
      </c>
      <c r="F17" s="200">
        <v>0</v>
      </c>
      <c r="G17" s="199">
        <v>0</v>
      </c>
      <c r="H17" s="199">
        <f t="shared" si="1"/>
        <v>0</v>
      </c>
      <c r="I17" s="199">
        <v>33.39</v>
      </c>
      <c r="J17" s="548">
        <f t="shared" ref="J17" si="2">H17+H18+H19+H20-MAX(H17:H20)</f>
        <v>0</v>
      </c>
      <c r="K17" s="546">
        <f t="shared" ref="K17" si="3">I17+I18+I19+I20-(VLOOKUP(MAX(H17:H20),H17:I20,2,FALSE))</f>
        <v>102.68</v>
      </c>
      <c r="L17" s="200">
        <v>0</v>
      </c>
      <c r="M17" s="199">
        <v>0</v>
      </c>
      <c r="N17" s="199">
        <f t="shared" si="0"/>
        <v>0</v>
      </c>
      <c r="O17" s="199">
        <v>33.93</v>
      </c>
      <c r="P17" s="548">
        <f t="shared" ref="P17" si="4">N17+N18+N19+N20-MAX(N17:N20)</f>
        <v>20</v>
      </c>
      <c r="Q17" s="546">
        <f t="shared" ref="Q17" si="5">O17+O18+O19+O20-(VLOOKUP(MAX(N17:N20),N17:O20,2,FALSE))</f>
        <v>107.03</v>
      </c>
      <c r="R17" s="545">
        <f>J17+P17</f>
        <v>20</v>
      </c>
      <c r="S17" s="546">
        <f>K17+Q17</f>
        <v>209.71</v>
      </c>
    </row>
    <row r="18" spans="1:19">
      <c r="A18" s="547"/>
      <c r="B18" s="207">
        <v>628</v>
      </c>
      <c r="C18" s="321" t="s">
        <v>364</v>
      </c>
      <c r="D18" s="321" t="s">
        <v>44</v>
      </c>
      <c r="E18" s="321" t="s">
        <v>272</v>
      </c>
      <c r="F18" s="200">
        <v>0</v>
      </c>
      <c r="G18" s="199">
        <v>0</v>
      </c>
      <c r="H18" s="199">
        <f t="shared" si="1"/>
        <v>0</v>
      </c>
      <c r="I18" s="199">
        <v>34.450000000000003</v>
      </c>
      <c r="J18" s="548"/>
      <c r="K18" s="546"/>
      <c r="L18" s="200">
        <v>5</v>
      </c>
      <c r="M18" s="199">
        <v>0</v>
      </c>
      <c r="N18" s="199">
        <f t="shared" si="0"/>
        <v>5</v>
      </c>
      <c r="O18" s="199">
        <v>36.54</v>
      </c>
      <c r="P18" s="548"/>
      <c r="Q18" s="546"/>
      <c r="R18" s="545"/>
      <c r="S18" s="546"/>
    </row>
    <row r="19" spans="1:19">
      <c r="A19" s="547"/>
      <c r="B19" s="207">
        <v>625</v>
      </c>
      <c r="C19" s="321" t="s">
        <v>424</v>
      </c>
      <c r="D19" s="321" t="s">
        <v>425</v>
      </c>
      <c r="E19" s="321" t="s">
        <v>272</v>
      </c>
      <c r="F19" s="200">
        <v>0</v>
      </c>
      <c r="G19" s="199">
        <v>0</v>
      </c>
      <c r="H19" s="199">
        <f t="shared" si="1"/>
        <v>0</v>
      </c>
      <c r="I19" s="199">
        <v>34.840000000000003</v>
      </c>
      <c r="J19" s="548"/>
      <c r="K19" s="546"/>
      <c r="L19" s="200">
        <v>15</v>
      </c>
      <c r="M19" s="199">
        <v>0</v>
      </c>
      <c r="N19" s="199">
        <f t="shared" si="0"/>
        <v>15</v>
      </c>
      <c r="O19" s="199">
        <v>36.56</v>
      </c>
      <c r="P19" s="548"/>
      <c r="Q19" s="546"/>
      <c r="R19" s="545"/>
      <c r="S19" s="546"/>
    </row>
    <row r="20" spans="1:19">
      <c r="A20" s="547"/>
      <c r="B20" s="207">
        <v>560</v>
      </c>
      <c r="C20" s="321" t="s">
        <v>374</v>
      </c>
      <c r="D20" s="321" t="s">
        <v>53</v>
      </c>
      <c r="E20" s="321" t="s">
        <v>272</v>
      </c>
      <c r="F20" s="200">
        <v>50</v>
      </c>
      <c r="G20" s="199"/>
      <c r="H20" s="199">
        <f t="shared" si="1"/>
        <v>50</v>
      </c>
      <c r="I20" s="199"/>
      <c r="J20" s="548"/>
      <c r="K20" s="546"/>
      <c r="L20" s="200">
        <v>50</v>
      </c>
      <c r="M20" s="199"/>
      <c r="N20" s="199">
        <f t="shared" si="0"/>
        <v>50</v>
      </c>
      <c r="O20" s="199"/>
      <c r="P20" s="548"/>
      <c r="Q20" s="546"/>
      <c r="R20" s="545"/>
      <c r="S20" s="546"/>
    </row>
    <row r="21" spans="1:19">
      <c r="A21" s="547">
        <v>4</v>
      </c>
      <c r="B21" s="207">
        <v>486</v>
      </c>
      <c r="C21" s="321" t="s">
        <v>280</v>
      </c>
      <c r="D21" s="321" t="s">
        <v>69</v>
      </c>
      <c r="E21" s="321" t="s">
        <v>272</v>
      </c>
      <c r="F21" s="200">
        <v>0</v>
      </c>
      <c r="G21" s="199">
        <v>0</v>
      </c>
      <c r="H21" s="199">
        <f t="shared" si="1"/>
        <v>0</v>
      </c>
      <c r="I21" s="199">
        <v>34.700000000000003</v>
      </c>
      <c r="J21" s="548">
        <f t="shared" ref="J21" si="6">H21+H22+H23+H24-MAX(H21:H24)</f>
        <v>0</v>
      </c>
      <c r="K21" s="546">
        <f t="shared" ref="K21" si="7">I21+I22+I23+I24-(VLOOKUP(MAX(H21:H24),H21:I24,2,FALSE))</f>
        <v>101.33</v>
      </c>
      <c r="L21" s="200">
        <v>0</v>
      </c>
      <c r="M21" s="199">
        <v>0</v>
      </c>
      <c r="N21" s="199">
        <f t="shared" si="0"/>
        <v>0</v>
      </c>
      <c r="O21" s="199">
        <v>38.04</v>
      </c>
      <c r="P21" s="548">
        <f t="shared" ref="P21" si="8">N21+N22+N23+N24-MAX(N21:N24)</f>
        <v>50</v>
      </c>
      <c r="Q21" s="546">
        <f t="shared" ref="Q21" si="9">O21+O22+O23+O24-(VLOOKUP(MAX(N21:N24),N21:O24,2,FALSE))</f>
        <v>73.099999999999994</v>
      </c>
      <c r="R21" s="545">
        <f>J21+P21</f>
        <v>50</v>
      </c>
      <c r="S21" s="546">
        <f>K21+Q21</f>
        <v>174.43</v>
      </c>
    </row>
    <row r="22" spans="1:19">
      <c r="A22" s="547"/>
      <c r="B22" s="207">
        <v>574</v>
      </c>
      <c r="C22" s="321" t="s">
        <v>575</v>
      </c>
      <c r="D22" s="321" t="s">
        <v>69</v>
      </c>
      <c r="E22" s="321" t="s">
        <v>272</v>
      </c>
      <c r="F22" s="200">
        <v>0</v>
      </c>
      <c r="G22" s="199">
        <v>0</v>
      </c>
      <c r="H22" s="199">
        <f t="shared" si="1"/>
        <v>0</v>
      </c>
      <c r="I22" s="199">
        <v>32.58</v>
      </c>
      <c r="J22" s="548"/>
      <c r="K22" s="546"/>
      <c r="L22" s="200">
        <v>0</v>
      </c>
      <c r="M22" s="199">
        <v>0</v>
      </c>
      <c r="N22" s="199">
        <f t="shared" si="0"/>
        <v>0</v>
      </c>
      <c r="O22" s="199">
        <v>35.06</v>
      </c>
      <c r="P22" s="548"/>
      <c r="Q22" s="546"/>
      <c r="R22" s="545"/>
      <c r="S22" s="546"/>
    </row>
    <row r="23" spans="1:19">
      <c r="A23" s="547"/>
      <c r="B23" s="207">
        <v>739</v>
      </c>
      <c r="C23" s="321" t="s">
        <v>295</v>
      </c>
      <c r="D23" s="321" t="s">
        <v>69</v>
      </c>
      <c r="E23" s="321" t="s">
        <v>272</v>
      </c>
      <c r="F23" s="200">
        <v>0</v>
      </c>
      <c r="G23" s="199">
        <v>0</v>
      </c>
      <c r="H23" s="199">
        <f t="shared" si="1"/>
        <v>0</v>
      </c>
      <c r="I23" s="199">
        <v>34.049999999999997</v>
      </c>
      <c r="J23" s="548"/>
      <c r="K23" s="546"/>
      <c r="L23" s="200">
        <v>50</v>
      </c>
      <c r="M23" s="199"/>
      <c r="N23" s="199">
        <f t="shared" si="0"/>
        <v>50</v>
      </c>
      <c r="O23" s="199"/>
      <c r="P23" s="548"/>
      <c r="Q23" s="546"/>
      <c r="R23" s="545"/>
      <c r="S23" s="546"/>
    </row>
    <row r="24" spans="1:19">
      <c r="A24" s="547"/>
      <c r="B24" s="207">
        <v>742</v>
      </c>
      <c r="C24" s="321" t="s">
        <v>541</v>
      </c>
      <c r="D24" s="321" t="s">
        <v>542</v>
      </c>
      <c r="E24" s="321" t="s">
        <v>272</v>
      </c>
      <c r="F24" s="200">
        <v>50</v>
      </c>
      <c r="G24" s="199"/>
      <c r="H24" s="199">
        <f t="shared" si="1"/>
        <v>50</v>
      </c>
      <c r="I24" s="199"/>
      <c r="J24" s="548"/>
      <c r="K24" s="546"/>
      <c r="L24" s="200">
        <v>50</v>
      </c>
      <c r="M24" s="199"/>
      <c r="N24" s="199">
        <f t="shared" si="0"/>
        <v>50</v>
      </c>
      <c r="O24" s="199"/>
      <c r="P24" s="548"/>
      <c r="Q24" s="546"/>
      <c r="R24" s="545"/>
      <c r="S24" s="546"/>
    </row>
    <row r="25" spans="1:19">
      <c r="A25" s="547">
        <v>5</v>
      </c>
      <c r="B25" s="207">
        <v>732</v>
      </c>
      <c r="C25" s="321" t="s">
        <v>338</v>
      </c>
      <c r="D25" s="321" t="s">
        <v>339</v>
      </c>
      <c r="E25" s="321" t="s">
        <v>269</v>
      </c>
      <c r="F25" s="200">
        <v>0</v>
      </c>
      <c r="G25" s="199">
        <v>0</v>
      </c>
      <c r="H25" s="199">
        <f t="shared" si="1"/>
        <v>0</v>
      </c>
      <c r="I25" s="199">
        <v>44.72</v>
      </c>
      <c r="J25" s="548">
        <f t="shared" ref="J25" si="10">H25+H26+H27+H28-MAX(H25:H28)</f>
        <v>50</v>
      </c>
      <c r="K25" s="546">
        <f t="shared" ref="K25" si="11">I25+I26+I27+I28-(VLOOKUP(MAX(H25:H28),H25:I28,2,FALSE))</f>
        <v>78.62</v>
      </c>
      <c r="L25" s="200">
        <v>0</v>
      </c>
      <c r="M25" s="199">
        <v>0</v>
      </c>
      <c r="N25" s="199">
        <f t="shared" si="0"/>
        <v>0</v>
      </c>
      <c r="O25" s="199">
        <v>44.72</v>
      </c>
      <c r="P25" s="548">
        <f t="shared" ref="P25" si="12">N25+N26+N27+N28-MAX(N25:N28)</f>
        <v>55</v>
      </c>
      <c r="Q25" s="546">
        <f t="shared" ref="Q25" si="13">O25+O26+O27+O28-(VLOOKUP(MAX(N25:N28),N25:O28,2,FALSE))</f>
        <v>78.16</v>
      </c>
      <c r="R25" s="545">
        <f>J25+P25</f>
        <v>105</v>
      </c>
      <c r="S25" s="546">
        <f>K25+Q25</f>
        <v>156.78</v>
      </c>
    </row>
    <row r="26" spans="1:19">
      <c r="A26" s="547"/>
      <c r="B26" s="207">
        <v>696</v>
      </c>
      <c r="C26" s="321" t="s">
        <v>329</v>
      </c>
      <c r="D26" s="321" t="s">
        <v>330</v>
      </c>
      <c r="E26" s="321" t="s">
        <v>269</v>
      </c>
      <c r="F26" s="200">
        <v>0</v>
      </c>
      <c r="G26" s="199">
        <v>0</v>
      </c>
      <c r="H26" s="199">
        <f t="shared" si="1"/>
        <v>0</v>
      </c>
      <c r="I26" s="199">
        <v>33.9</v>
      </c>
      <c r="J26" s="548"/>
      <c r="K26" s="546"/>
      <c r="L26" s="200">
        <v>50</v>
      </c>
      <c r="M26" s="199"/>
      <c r="N26" s="199">
        <f t="shared" si="0"/>
        <v>50</v>
      </c>
      <c r="O26" s="199"/>
      <c r="P26" s="548"/>
      <c r="Q26" s="546"/>
      <c r="R26" s="545"/>
      <c r="S26" s="546"/>
    </row>
    <row r="27" spans="1:19">
      <c r="A27" s="547"/>
      <c r="B27" s="207">
        <v>662</v>
      </c>
      <c r="C27" s="321" t="s">
        <v>267</v>
      </c>
      <c r="D27" s="321" t="s">
        <v>417</v>
      </c>
      <c r="E27" s="321" t="s">
        <v>269</v>
      </c>
      <c r="F27" s="200">
        <v>50</v>
      </c>
      <c r="G27" s="199"/>
      <c r="H27" s="199">
        <f t="shared" si="1"/>
        <v>50</v>
      </c>
      <c r="I27" s="199"/>
      <c r="J27" s="548"/>
      <c r="K27" s="546"/>
      <c r="L27" s="200">
        <v>5</v>
      </c>
      <c r="M27" s="199">
        <v>0</v>
      </c>
      <c r="N27" s="199">
        <f t="shared" si="0"/>
        <v>5</v>
      </c>
      <c r="O27" s="199">
        <v>33.44</v>
      </c>
      <c r="P27" s="548"/>
      <c r="Q27" s="546"/>
      <c r="R27" s="545"/>
      <c r="S27" s="546"/>
    </row>
    <row r="28" spans="1:19">
      <c r="A28" s="547"/>
      <c r="B28" s="207">
        <v>673</v>
      </c>
      <c r="C28" s="321" t="s">
        <v>298</v>
      </c>
      <c r="D28" s="321" t="s">
        <v>451</v>
      </c>
      <c r="E28" s="321" t="s">
        <v>275</v>
      </c>
      <c r="F28" s="200">
        <v>50</v>
      </c>
      <c r="G28" s="199"/>
      <c r="H28" s="199">
        <f t="shared" si="1"/>
        <v>50</v>
      </c>
      <c r="I28" s="199"/>
      <c r="J28" s="548"/>
      <c r="K28" s="546"/>
      <c r="L28" s="200">
        <v>50</v>
      </c>
      <c r="M28" s="199"/>
      <c r="N28" s="199">
        <f t="shared" si="0"/>
        <v>50</v>
      </c>
      <c r="O28" s="199"/>
      <c r="P28" s="548"/>
      <c r="Q28" s="546"/>
      <c r="R28" s="545"/>
      <c r="S28" s="546"/>
    </row>
    <row r="29" spans="1:19">
      <c r="A29" s="547">
        <v>6</v>
      </c>
      <c r="B29" s="207">
        <v>693</v>
      </c>
      <c r="C29" s="321" t="s">
        <v>276</v>
      </c>
      <c r="D29" s="321" t="s">
        <v>420</v>
      </c>
      <c r="E29" s="321" t="s">
        <v>272</v>
      </c>
      <c r="F29" s="200">
        <v>0</v>
      </c>
      <c r="G29" s="199">
        <v>0</v>
      </c>
      <c r="H29" s="199">
        <f t="shared" si="1"/>
        <v>0</v>
      </c>
      <c r="I29" s="199">
        <v>30.95</v>
      </c>
      <c r="J29" s="548">
        <f t="shared" ref="J29" si="14">H29+H30+H31+H32-MAX(H29:H32)</f>
        <v>5</v>
      </c>
      <c r="K29" s="546">
        <f t="shared" ref="K29" si="15">I29+I30+I31+I32-(VLOOKUP(MAX(H29:H32),H29:I32,2,FALSE))</f>
        <v>100.27000000000001</v>
      </c>
      <c r="L29" s="200">
        <v>5</v>
      </c>
      <c r="M29" s="199">
        <v>0</v>
      </c>
      <c r="N29" s="199">
        <f t="shared" si="0"/>
        <v>5</v>
      </c>
      <c r="O29" s="199">
        <v>31.46</v>
      </c>
      <c r="P29" s="548">
        <f t="shared" ref="P29" si="16">N29+N30+N31+N32-MAX(N29:N32)</f>
        <v>65</v>
      </c>
      <c r="Q29" s="546">
        <f t="shared" ref="Q29" si="17">O29+O30+O31+O32-(VLOOKUP(MAX(N29:N32),N29:O32,2,FALSE))</f>
        <v>71.069999999999993</v>
      </c>
      <c r="R29" s="545">
        <f>J29+P29</f>
        <v>70</v>
      </c>
      <c r="S29" s="546">
        <f>K29+Q29</f>
        <v>171.34</v>
      </c>
    </row>
    <row r="30" spans="1:19">
      <c r="A30" s="547"/>
      <c r="B30" s="207">
        <v>636</v>
      </c>
      <c r="C30" s="321" t="s">
        <v>576</v>
      </c>
      <c r="D30" s="321" t="s">
        <v>419</v>
      </c>
      <c r="E30" s="321" t="s">
        <v>272</v>
      </c>
      <c r="F30" s="200">
        <v>0</v>
      </c>
      <c r="G30" s="199">
        <v>0</v>
      </c>
      <c r="H30" s="199">
        <f t="shared" si="1"/>
        <v>0</v>
      </c>
      <c r="I30" s="199">
        <v>34.700000000000003</v>
      </c>
      <c r="J30" s="548"/>
      <c r="K30" s="546"/>
      <c r="L30" s="200">
        <v>5</v>
      </c>
      <c r="M30" s="199">
        <v>5</v>
      </c>
      <c r="N30" s="199">
        <f t="shared" si="0"/>
        <v>10</v>
      </c>
      <c r="O30" s="199">
        <v>39.61</v>
      </c>
      <c r="P30" s="548"/>
      <c r="Q30" s="546"/>
      <c r="R30" s="545"/>
      <c r="S30" s="546"/>
    </row>
    <row r="31" spans="1:19">
      <c r="A31" s="547"/>
      <c r="B31" s="207">
        <v>481</v>
      </c>
      <c r="C31" s="321" t="s">
        <v>292</v>
      </c>
      <c r="D31" s="321" t="s">
        <v>419</v>
      </c>
      <c r="E31" s="321" t="s">
        <v>272</v>
      </c>
      <c r="F31" s="200">
        <v>5</v>
      </c>
      <c r="G31" s="199">
        <v>0</v>
      </c>
      <c r="H31" s="199">
        <f t="shared" si="1"/>
        <v>5</v>
      </c>
      <c r="I31" s="199">
        <v>34.619999999999997</v>
      </c>
      <c r="J31" s="548"/>
      <c r="K31" s="546"/>
      <c r="L31" s="200">
        <v>50</v>
      </c>
      <c r="M31" s="199"/>
      <c r="N31" s="199">
        <f t="shared" si="0"/>
        <v>50</v>
      </c>
      <c r="O31" s="199"/>
      <c r="P31" s="548"/>
      <c r="Q31" s="546"/>
      <c r="R31" s="545"/>
      <c r="S31" s="546"/>
    </row>
    <row r="32" spans="1:19">
      <c r="A32" s="547"/>
      <c r="B32" s="207">
        <v>470</v>
      </c>
      <c r="C32" s="321" t="s">
        <v>304</v>
      </c>
      <c r="D32" s="321" t="s">
        <v>428</v>
      </c>
      <c r="E32" s="321" t="s">
        <v>272</v>
      </c>
      <c r="F32" s="200">
        <v>50</v>
      </c>
      <c r="G32" s="199"/>
      <c r="H32" s="199">
        <f t="shared" si="1"/>
        <v>50</v>
      </c>
      <c r="I32" s="199"/>
      <c r="J32" s="548"/>
      <c r="K32" s="546"/>
      <c r="L32" s="200">
        <v>50</v>
      </c>
      <c r="M32" s="199"/>
      <c r="N32" s="199">
        <f t="shared" si="0"/>
        <v>50</v>
      </c>
      <c r="O32" s="199"/>
      <c r="P32" s="548"/>
      <c r="Q32" s="546"/>
      <c r="R32" s="545"/>
      <c r="S32" s="546"/>
    </row>
    <row r="33" spans="1:19">
      <c r="A33" s="547">
        <v>7</v>
      </c>
      <c r="B33" s="207">
        <v>620</v>
      </c>
      <c r="C33" s="321" t="s">
        <v>317</v>
      </c>
      <c r="D33" s="321" t="s">
        <v>98</v>
      </c>
      <c r="E33" s="321" t="s">
        <v>272</v>
      </c>
      <c r="F33" s="200">
        <v>0</v>
      </c>
      <c r="G33" s="199">
        <v>0</v>
      </c>
      <c r="H33" s="199">
        <f t="shared" si="1"/>
        <v>0</v>
      </c>
      <c r="I33" s="199">
        <v>31.98</v>
      </c>
      <c r="J33" s="548">
        <f t="shared" ref="J33" si="18">H33+H34+H35+H36-MAX(H33:H36)</f>
        <v>100</v>
      </c>
      <c r="K33" s="546">
        <f t="shared" ref="K33" si="19">I33+I34+I35+I36-(VLOOKUP(MAX(H33:H36),H33:I36,2,FALSE))</f>
        <v>31.98</v>
      </c>
      <c r="L33" s="200">
        <v>5</v>
      </c>
      <c r="M33" s="199">
        <v>0</v>
      </c>
      <c r="N33" s="199">
        <f t="shared" si="0"/>
        <v>5</v>
      </c>
      <c r="O33" s="199">
        <v>35.56</v>
      </c>
      <c r="P33" s="548">
        <f t="shared" ref="P33" si="20">N33+N34+N35+N36-MAX(N33:N36)</f>
        <v>70</v>
      </c>
      <c r="Q33" s="546">
        <f t="shared" ref="Q33" si="21">O33+O34+O35+O36-(VLOOKUP(MAX(N33:N36),N33:O36,2,FALSE))</f>
        <v>76.680000000000007</v>
      </c>
      <c r="R33" s="545">
        <f>J33+P33</f>
        <v>170</v>
      </c>
      <c r="S33" s="546">
        <f>K33+Q33</f>
        <v>108.66000000000001</v>
      </c>
    </row>
    <row r="34" spans="1:19">
      <c r="A34" s="547"/>
      <c r="B34" s="207">
        <v>617</v>
      </c>
      <c r="C34" s="321" t="s">
        <v>315</v>
      </c>
      <c r="D34" s="321" t="s">
        <v>316</v>
      </c>
      <c r="E34" s="321" t="s">
        <v>272</v>
      </c>
      <c r="F34" s="200">
        <v>50</v>
      </c>
      <c r="G34" s="199"/>
      <c r="H34" s="199">
        <f t="shared" si="1"/>
        <v>50</v>
      </c>
      <c r="I34" s="199"/>
      <c r="J34" s="548"/>
      <c r="K34" s="546"/>
      <c r="L34" s="200">
        <v>15</v>
      </c>
      <c r="M34" s="199">
        <v>0</v>
      </c>
      <c r="N34" s="199">
        <f t="shared" si="0"/>
        <v>15</v>
      </c>
      <c r="O34" s="199">
        <v>41.12</v>
      </c>
      <c r="P34" s="548"/>
      <c r="Q34" s="546"/>
      <c r="R34" s="545"/>
      <c r="S34" s="546"/>
    </row>
    <row r="35" spans="1:19">
      <c r="A35" s="547"/>
      <c r="B35" s="207">
        <v>519</v>
      </c>
      <c r="C35" s="321" t="s">
        <v>577</v>
      </c>
      <c r="D35" s="321" t="s">
        <v>98</v>
      </c>
      <c r="E35" s="321" t="s">
        <v>272</v>
      </c>
      <c r="F35" s="200">
        <v>50</v>
      </c>
      <c r="G35" s="199"/>
      <c r="H35" s="199">
        <f t="shared" si="1"/>
        <v>50</v>
      </c>
      <c r="I35" s="199"/>
      <c r="J35" s="548"/>
      <c r="K35" s="546"/>
      <c r="L35" s="200">
        <v>50</v>
      </c>
      <c r="M35" s="199"/>
      <c r="N35" s="199">
        <f t="shared" si="0"/>
        <v>50</v>
      </c>
      <c r="O35" s="199"/>
      <c r="P35" s="548"/>
      <c r="Q35" s="546"/>
      <c r="R35" s="545"/>
      <c r="S35" s="546"/>
    </row>
    <row r="36" spans="1:19">
      <c r="A36" s="547"/>
      <c r="B36" s="207">
        <v>649</v>
      </c>
      <c r="C36" s="321" t="s">
        <v>369</v>
      </c>
      <c r="D36" s="321" t="s">
        <v>453</v>
      </c>
      <c r="E36" s="321" t="s">
        <v>275</v>
      </c>
      <c r="F36" s="200">
        <v>50</v>
      </c>
      <c r="G36" s="199"/>
      <c r="H36" s="199">
        <f t="shared" si="1"/>
        <v>50</v>
      </c>
      <c r="I36" s="199"/>
      <c r="J36" s="548"/>
      <c r="K36" s="546"/>
      <c r="L36" s="200">
        <v>50</v>
      </c>
      <c r="M36" s="199"/>
      <c r="N36" s="199">
        <f t="shared" si="0"/>
        <v>50</v>
      </c>
      <c r="O36" s="199"/>
      <c r="P36" s="548"/>
      <c r="Q36" s="546"/>
      <c r="R36" s="545"/>
      <c r="S36" s="546"/>
    </row>
    <row r="37" spans="1:19">
      <c r="A37" s="547">
        <v>8</v>
      </c>
      <c r="B37" s="207">
        <v>531</v>
      </c>
      <c r="C37" s="321" t="s">
        <v>321</v>
      </c>
      <c r="D37" s="321" t="s">
        <v>322</v>
      </c>
      <c r="E37" s="321" t="s">
        <v>272</v>
      </c>
      <c r="F37" s="200">
        <v>0</v>
      </c>
      <c r="G37" s="199">
        <v>10</v>
      </c>
      <c r="H37" s="199">
        <f t="shared" si="1"/>
        <v>10</v>
      </c>
      <c r="I37" s="199">
        <v>38.270000000000003</v>
      </c>
      <c r="J37" s="548">
        <f t="shared" ref="J37" si="22">H37+H38+H39+H40-MAX(H37:H40)</f>
        <v>110</v>
      </c>
      <c r="K37" s="546">
        <f t="shared" ref="K37" si="23">I37+I38+I39+I40-(VLOOKUP(MAX(H37:H40),H37:I40,2,FALSE))</f>
        <v>38.270000000000003</v>
      </c>
      <c r="L37" s="200">
        <v>5</v>
      </c>
      <c r="M37" s="199">
        <v>0</v>
      </c>
      <c r="N37" s="199">
        <f t="shared" si="0"/>
        <v>5</v>
      </c>
      <c r="O37" s="199">
        <v>33.72</v>
      </c>
      <c r="P37" s="548">
        <f t="shared" ref="P37" si="24">N37+N38+N39+N40-MAX(N37:N40)</f>
        <v>68.259999999999991</v>
      </c>
      <c r="Q37" s="546">
        <f t="shared" ref="Q37" si="25">O37+O38+O39+O40-(VLOOKUP(MAX(N37:N40),N37:O40,2,FALSE))</f>
        <v>89.759999999999991</v>
      </c>
      <c r="R37" s="545">
        <f>J37+P37</f>
        <v>178.26</v>
      </c>
      <c r="S37" s="546">
        <f>K37+Q37</f>
        <v>128.03</v>
      </c>
    </row>
    <row r="38" spans="1:19">
      <c r="A38" s="547"/>
      <c r="B38" s="207">
        <v>757</v>
      </c>
      <c r="C38" s="321" t="s">
        <v>344</v>
      </c>
      <c r="D38" s="321" t="s">
        <v>330</v>
      </c>
      <c r="E38" s="321" t="s">
        <v>269</v>
      </c>
      <c r="F38" s="200">
        <v>50</v>
      </c>
      <c r="G38" s="199"/>
      <c r="H38" s="199">
        <f t="shared" si="1"/>
        <v>50</v>
      </c>
      <c r="I38" s="199"/>
      <c r="J38" s="548"/>
      <c r="K38" s="546"/>
      <c r="L38" s="200">
        <v>0</v>
      </c>
      <c r="M38" s="199">
        <v>5</v>
      </c>
      <c r="N38" s="199">
        <f t="shared" si="0"/>
        <v>13.259999999999998</v>
      </c>
      <c r="O38" s="199">
        <v>56.04</v>
      </c>
      <c r="P38" s="548"/>
      <c r="Q38" s="546"/>
      <c r="R38" s="545"/>
      <c r="S38" s="546"/>
    </row>
    <row r="39" spans="1:19">
      <c r="A39" s="547"/>
      <c r="B39" s="207">
        <v>803</v>
      </c>
      <c r="C39" s="321" t="s">
        <v>323</v>
      </c>
      <c r="D39" s="321" t="s">
        <v>564</v>
      </c>
      <c r="E39" s="321" t="s">
        <v>272</v>
      </c>
      <c r="F39" s="200">
        <v>50</v>
      </c>
      <c r="G39" s="199"/>
      <c r="H39" s="199">
        <f t="shared" si="1"/>
        <v>50</v>
      </c>
      <c r="I39" s="199"/>
      <c r="J39" s="548"/>
      <c r="K39" s="546"/>
      <c r="L39" s="200">
        <v>50</v>
      </c>
      <c r="M39" s="199"/>
      <c r="N39" s="199">
        <f t="shared" si="0"/>
        <v>50</v>
      </c>
      <c r="O39" s="199"/>
      <c r="P39" s="548"/>
      <c r="Q39" s="546"/>
      <c r="R39" s="545"/>
      <c r="S39" s="546"/>
    </row>
    <row r="40" spans="1:19">
      <c r="A40" s="547"/>
      <c r="B40" s="207">
        <v>605</v>
      </c>
      <c r="C40" s="321" t="s">
        <v>578</v>
      </c>
      <c r="D40" s="321" t="s">
        <v>579</v>
      </c>
      <c r="E40" s="321" t="s">
        <v>272</v>
      </c>
      <c r="F40" s="200">
        <v>50</v>
      </c>
      <c r="G40" s="199"/>
      <c r="H40" s="199">
        <f t="shared" si="1"/>
        <v>50</v>
      </c>
      <c r="I40" s="199"/>
      <c r="J40" s="548"/>
      <c r="K40" s="546"/>
      <c r="L40" s="200">
        <v>50</v>
      </c>
      <c r="M40" s="199"/>
      <c r="N40" s="199">
        <f t="shared" si="0"/>
        <v>50</v>
      </c>
      <c r="O40" s="199"/>
      <c r="P40" s="548"/>
      <c r="Q40" s="546"/>
      <c r="R40" s="545"/>
      <c r="S40" s="546"/>
    </row>
    <row r="41" spans="1:19">
      <c r="A41" s="547">
        <v>9</v>
      </c>
      <c r="B41" s="207">
        <v>779</v>
      </c>
      <c r="C41" s="321" t="s">
        <v>327</v>
      </c>
      <c r="D41" s="321" t="s">
        <v>328</v>
      </c>
      <c r="E41" s="321" t="s">
        <v>275</v>
      </c>
      <c r="F41" s="200">
        <v>5</v>
      </c>
      <c r="G41" s="199">
        <v>5</v>
      </c>
      <c r="H41" s="199">
        <f t="shared" si="1"/>
        <v>19.97</v>
      </c>
      <c r="I41" s="199">
        <v>56.37</v>
      </c>
      <c r="J41" s="548">
        <f t="shared" ref="J41" si="26">H41+H42+H43+H44-MAX(H41:H44)</f>
        <v>79.97</v>
      </c>
      <c r="K41" s="546">
        <f t="shared" ref="K41" si="27">I41+I42+I43+I44-(VLOOKUP(MAX(H41:H44),H41:I44,2,FALSE))</f>
        <v>92.88</v>
      </c>
      <c r="L41" s="200">
        <v>10</v>
      </c>
      <c r="M41" s="199">
        <v>0</v>
      </c>
      <c r="N41" s="199">
        <f t="shared" si="0"/>
        <v>19.060000000000002</v>
      </c>
      <c r="O41" s="199">
        <v>56.84</v>
      </c>
      <c r="P41" s="548">
        <f t="shared" ref="P41" si="28">N41+N42+N43+N44-MAX(N41:N44)</f>
        <v>119.06</v>
      </c>
      <c r="Q41" s="546">
        <f t="shared" ref="Q41" si="29">O41+O42+O43+O44-(VLOOKUP(MAX(N41:N44),N41:O44,2,FALSE))</f>
        <v>56.84</v>
      </c>
      <c r="R41" s="545">
        <f>J41+P41</f>
        <v>199.03</v>
      </c>
      <c r="S41" s="546">
        <f>K41+Q41</f>
        <v>149.72</v>
      </c>
    </row>
    <row r="42" spans="1:19">
      <c r="A42" s="547"/>
      <c r="B42" s="207">
        <v>580</v>
      </c>
      <c r="C42" s="321" t="s">
        <v>377</v>
      </c>
      <c r="D42" s="321" t="s">
        <v>44</v>
      </c>
      <c r="E42" s="321" t="s">
        <v>272</v>
      </c>
      <c r="F42" s="200">
        <v>5</v>
      </c>
      <c r="G42" s="199">
        <v>5</v>
      </c>
      <c r="H42" s="199">
        <f t="shared" si="1"/>
        <v>10</v>
      </c>
      <c r="I42" s="199">
        <v>36.51</v>
      </c>
      <c r="J42" s="548"/>
      <c r="K42" s="546"/>
      <c r="L42" s="200">
        <v>50</v>
      </c>
      <c r="M42" s="199"/>
      <c r="N42" s="199">
        <f t="shared" si="0"/>
        <v>50</v>
      </c>
      <c r="O42" s="199"/>
      <c r="P42" s="548"/>
      <c r="Q42" s="546"/>
      <c r="R42" s="545"/>
      <c r="S42" s="546"/>
    </row>
    <row r="43" spans="1:19">
      <c r="A43" s="547"/>
      <c r="B43" s="207">
        <v>783</v>
      </c>
      <c r="C43" s="321" t="s">
        <v>580</v>
      </c>
      <c r="D43" s="321" t="s">
        <v>581</v>
      </c>
      <c r="E43" s="321" t="s">
        <v>275</v>
      </c>
      <c r="F43" s="200">
        <v>50</v>
      </c>
      <c r="G43" s="199"/>
      <c r="H43" s="199">
        <f t="shared" si="1"/>
        <v>50</v>
      </c>
      <c r="I43" s="199"/>
      <c r="J43" s="548"/>
      <c r="K43" s="546"/>
      <c r="L43" s="200">
        <v>50</v>
      </c>
      <c r="M43" s="199"/>
      <c r="N43" s="199">
        <f t="shared" si="0"/>
        <v>50</v>
      </c>
      <c r="O43" s="199"/>
      <c r="P43" s="548"/>
      <c r="Q43" s="546"/>
      <c r="R43" s="545"/>
      <c r="S43" s="546"/>
    </row>
    <row r="44" spans="1:19">
      <c r="A44" s="547"/>
      <c r="B44" s="207">
        <v>784</v>
      </c>
      <c r="C44" s="321" t="s">
        <v>336</v>
      </c>
      <c r="D44" s="321" t="s">
        <v>337</v>
      </c>
      <c r="E44" s="332">
        <v>55</v>
      </c>
      <c r="F44" s="200">
        <v>50</v>
      </c>
      <c r="G44" s="199"/>
      <c r="H44" s="199">
        <f t="shared" si="1"/>
        <v>50</v>
      </c>
      <c r="I44" s="199"/>
      <c r="J44" s="548"/>
      <c r="K44" s="546"/>
      <c r="L44" s="200">
        <v>50</v>
      </c>
      <c r="M44" s="199"/>
      <c r="N44" s="199">
        <f t="shared" si="0"/>
        <v>50</v>
      </c>
      <c r="O44" s="199"/>
      <c r="P44" s="548"/>
      <c r="Q44" s="546"/>
      <c r="R44" s="545"/>
      <c r="S44" s="546"/>
    </row>
    <row r="45" spans="1:19">
      <c r="A45" s="547">
        <v>10</v>
      </c>
      <c r="B45" s="207">
        <v>621</v>
      </c>
      <c r="C45" s="321" t="s">
        <v>582</v>
      </c>
      <c r="D45" s="321" t="s">
        <v>583</v>
      </c>
      <c r="E45" s="321" t="s">
        <v>272</v>
      </c>
      <c r="F45" s="200">
        <v>50</v>
      </c>
      <c r="G45" s="199"/>
      <c r="H45" s="199">
        <f t="shared" si="1"/>
        <v>50</v>
      </c>
      <c r="I45" s="199"/>
      <c r="J45" s="548">
        <f t="shared" ref="J45" si="30">H45+H46+H47+H48-MAX(H45:H48)</f>
        <v>130</v>
      </c>
      <c r="K45" s="546">
        <f t="shared" ref="K45" si="31">I45+I46+I47+I48-(VLOOKUP(MAX(H45:H48),H45:I48,2,FALSE))</f>
        <v>32.96</v>
      </c>
      <c r="L45" s="200">
        <v>0</v>
      </c>
      <c r="M45" s="199">
        <v>0</v>
      </c>
      <c r="N45" s="199">
        <v>34.82</v>
      </c>
      <c r="O45" s="199"/>
      <c r="P45" s="548">
        <f t="shared" ref="P45" si="32">N45+N46+N47+N48-MAX(N45:N48)</f>
        <v>134.82</v>
      </c>
      <c r="Q45" s="546">
        <f t="shared" ref="Q45" si="33">O45+O46+O47+O48-(VLOOKUP(MAX(N45:N48),N45:O48,2,FALSE))</f>
        <v>0</v>
      </c>
      <c r="R45" s="545">
        <f>J45+P45</f>
        <v>264.82</v>
      </c>
      <c r="S45" s="546">
        <f>K45+Q45</f>
        <v>32.96</v>
      </c>
    </row>
    <row r="46" spans="1:19">
      <c r="A46" s="547"/>
      <c r="B46" s="207">
        <v>738</v>
      </c>
      <c r="C46" s="321" t="s">
        <v>584</v>
      </c>
      <c r="D46" s="321" t="s">
        <v>53</v>
      </c>
      <c r="E46" s="321" t="s">
        <v>272</v>
      </c>
      <c r="F46" s="200">
        <v>30</v>
      </c>
      <c r="G46" s="199">
        <v>0</v>
      </c>
      <c r="H46" s="199">
        <f t="shared" si="1"/>
        <v>30</v>
      </c>
      <c r="I46" s="199">
        <v>32.96</v>
      </c>
      <c r="J46" s="548"/>
      <c r="K46" s="546"/>
      <c r="L46" s="200">
        <v>50</v>
      </c>
      <c r="M46" s="199"/>
      <c r="N46" s="199">
        <f t="shared" si="0"/>
        <v>50</v>
      </c>
      <c r="O46" s="199"/>
      <c r="P46" s="548"/>
      <c r="Q46" s="546"/>
      <c r="R46" s="545"/>
      <c r="S46" s="546"/>
    </row>
    <row r="47" spans="1:19">
      <c r="A47" s="547"/>
      <c r="B47" s="207">
        <v>669</v>
      </c>
      <c r="C47" s="321" t="s">
        <v>585</v>
      </c>
      <c r="D47" s="321" t="s">
        <v>583</v>
      </c>
      <c r="E47" s="321" t="s">
        <v>272</v>
      </c>
      <c r="F47" s="200">
        <v>50</v>
      </c>
      <c r="G47" s="199"/>
      <c r="H47" s="199">
        <f t="shared" si="1"/>
        <v>50</v>
      </c>
      <c r="I47" s="199"/>
      <c r="J47" s="548"/>
      <c r="K47" s="546"/>
      <c r="L47" s="200">
        <v>50</v>
      </c>
      <c r="M47" s="199"/>
      <c r="N47" s="199">
        <f t="shared" si="0"/>
        <v>50</v>
      </c>
      <c r="O47" s="199"/>
      <c r="P47" s="548"/>
      <c r="Q47" s="546"/>
      <c r="R47" s="545"/>
      <c r="S47" s="546"/>
    </row>
    <row r="48" spans="1:19">
      <c r="A48" s="547"/>
      <c r="B48" s="207"/>
      <c r="C48" s="208"/>
      <c r="D48" s="208"/>
      <c r="E48" s="208"/>
      <c r="F48" s="200">
        <v>100</v>
      </c>
      <c r="G48" s="199"/>
      <c r="H48" s="199">
        <f t="shared" si="1"/>
        <v>100</v>
      </c>
      <c r="I48" s="199"/>
      <c r="J48" s="548"/>
      <c r="K48" s="546"/>
      <c r="L48" s="200">
        <v>100</v>
      </c>
      <c r="M48" s="199"/>
      <c r="N48" s="199">
        <f t="shared" si="0"/>
        <v>100</v>
      </c>
      <c r="O48" s="199"/>
      <c r="P48" s="548"/>
      <c r="Q48" s="546"/>
      <c r="R48" s="545"/>
      <c r="S48" s="546"/>
    </row>
    <row r="49" spans="1:19">
      <c r="A49" s="547">
        <v>11</v>
      </c>
      <c r="B49" s="207"/>
      <c r="C49" s="208"/>
      <c r="D49" s="208"/>
      <c r="E49" s="208"/>
      <c r="F49" s="200"/>
      <c r="G49" s="199"/>
      <c r="H49" s="199">
        <f t="shared" si="1"/>
        <v>0</v>
      </c>
      <c r="I49" s="199"/>
      <c r="J49" s="548">
        <f t="shared" ref="J49" si="34">H49+H50+H51+H52-MAX(H49:H52)</f>
        <v>0</v>
      </c>
      <c r="K49" s="546">
        <f t="shared" ref="K49" si="35">I49+I50+I51+I52-(VLOOKUP(MAX(H49:H52),H49:I52,2,FALSE))</f>
        <v>0</v>
      </c>
      <c r="L49" s="200"/>
      <c r="M49" s="199"/>
      <c r="N49" s="199">
        <f t="shared" si="0"/>
        <v>0</v>
      </c>
      <c r="O49" s="199"/>
      <c r="P49" s="548">
        <f t="shared" ref="P49" si="36">N49+N50+N51+N52-MAX(N49:N52)</f>
        <v>0</v>
      </c>
      <c r="Q49" s="546">
        <f t="shared" ref="Q49" si="37">O49+O50+O51+O52-(VLOOKUP(MAX(N49:N52),N49:O52,2,FALSE))</f>
        <v>0</v>
      </c>
      <c r="R49" s="545">
        <f>J49+P49</f>
        <v>0</v>
      </c>
      <c r="S49" s="546">
        <f>K49+Q49</f>
        <v>0</v>
      </c>
    </row>
    <row r="50" spans="1:19">
      <c r="A50" s="547"/>
      <c r="B50" s="207"/>
      <c r="C50" s="208"/>
      <c r="D50" s="208"/>
      <c r="E50" s="208"/>
      <c r="F50" s="200"/>
      <c r="G50" s="199"/>
      <c r="H50" s="199">
        <f t="shared" si="1"/>
        <v>0</v>
      </c>
      <c r="I50" s="199"/>
      <c r="J50" s="548"/>
      <c r="K50" s="546"/>
      <c r="L50" s="200"/>
      <c r="M50" s="199"/>
      <c r="N50" s="199">
        <f t="shared" si="0"/>
        <v>0</v>
      </c>
      <c r="O50" s="199"/>
      <c r="P50" s="548"/>
      <c r="Q50" s="546"/>
      <c r="R50" s="545"/>
      <c r="S50" s="546"/>
    </row>
    <row r="51" spans="1:19">
      <c r="A51" s="547"/>
      <c r="B51" s="207"/>
      <c r="C51" s="208"/>
      <c r="D51" s="208"/>
      <c r="E51" s="208"/>
      <c r="F51" s="200"/>
      <c r="G51" s="199"/>
      <c r="H51" s="199">
        <f t="shared" si="1"/>
        <v>0</v>
      </c>
      <c r="I51" s="199"/>
      <c r="J51" s="548"/>
      <c r="K51" s="546"/>
      <c r="L51" s="200"/>
      <c r="M51" s="199"/>
      <c r="N51" s="199">
        <f t="shared" si="0"/>
        <v>0</v>
      </c>
      <c r="O51" s="199"/>
      <c r="P51" s="548"/>
      <c r="Q51" s="546"/>
      <c r="R51" s="545"/>
      <c r="S51" s="546"/>
    </row>
    <row r="52" spans="1:19">
      <c r="A52" s="547"/>
      <c r="B52" s="207"/>
      <c r="C52" s="208"/>
      <c r="D52" s="208"/>
      <c r="E52" s="208"/>
      <c r="F52" s="200"/>
      <c r="G52" s="199"/>
      <c r="H52" s="199">
        <f t="shared" si="1"/>
        <v>0</v>
      </c>
      <c r="I52" s="199"/>
      <c r="J52" s="548"/>
      <c r="K52" s="546"/>
      <c r="L52" s="200"/>
      <c r="M52" s="199"/>
      <c r="N52" s="199">
        <f t="shared" si="0"/>
        <v>0</v>
      </c>
      <c r="O52" s="199"/>
      <c r="P52" s="548"/>
      <c r="Q52" s="546"/>
      <c r="R52" s="545"/>
      <c r="S52" s="546"/>
    </row>
    <row r="53" spans="1:19">
      <c r="A53" s="547">
        <v>12</v>
      </c>
      <c r="B53" s="207"/>
      <c r="C53" s="208"/>
      <c r="D53" s="208"/>
      <c r="E53" s="208"/>
      <c r="F53" s="200"/>
      <c r="G53" s="199"/>
      <c r="H53" s="199">
        <f t="shared" si="1"/>
        <v>0</v>
      </c>
      <c r="I53" s="199"/>
      <c r="J53" s="548">
        <f t="shared" ref="J53" si="38">H53+H54+H55+H56-MAX(H53:H56)</f>
        <v>0</v>
      </c>
      <c r="K53" s="546">
        <f t="shared" ref="K53" si="39">I53+I54+I55+I56-(VLOOKUP(MAX(H53:H56),H53:I56,2,FALSE))</f>
        <v>0</v>
      </c>
      <c r="L53" s="200"/>
      <c r="M53" s="199"/>
      <c r="N53" s="199">
        <f t="shared" si="0"/>
        <v>0</v>
      </c>
      <c r="O53" s="199"/>
      <c r="P53" s="548">
        <f t="shared" ref="P53" si="40">N53+N54+N55+N56-MAX(N53:N56)</f>
        <v>0</v>
      </c>
      <c r="Q53" s="546">
        <f t="shared" ref="Q53" si="41">O53+O54+O55+O56-(VLOOKUP(MAX(N53:N56),N53:O56,2,FALSE))</f>
        <v>0</v>
      </c>
      <c r="R53" s="545">
        <f>J53+P53</f>
        <v>0</v>
      </c>
      <c r="S53" s="546">
        <f>K53+Q53</f>
        <v>0</v>
      </c>
    </row>
    <row r="54" spans="1:19">
      <c r="A54" s="547"/>
      <c r="B54" s="207"/>
      <c r="C54" s="208"/>
      <c r="D54" s="208"/>
      <c r="E54" s="208"/>
      <c r="F54" s="207"/>
      <c r="G54" s="208"/>
      <c r="H54" s="199">
        <f t="shared" si="1"/>
        <v>0</v>
      </c>
      <c r="I54" s="199"/>
      <c r="J54" s="548"/>
      <c r="K54" s="546"/>
      <c r="L54" s="207"/>
      <c r="M54" s="208"/>
      <c r="N54" s="199">
        <f t="shared" si="0"/>
        <v>0</v>
      </c>
      <c r="O54" s="199"/>
      <c r="P54" s="548"/>
      <c r="Q54" s="546"/>
      <c r="R54" s="545"/>
      <c r="S54" s="546"/>
    </row>
    <row r="55" spans="1:19">
      <c r="A55" s="547"/>
      <c r="B55" s="207"/>
      <c r="C55" s="208"/>
      <c r="D55" s="208"/>
      <c r="E55" s="208"/>
      <c r="F55" s="207"/>
      <c r="G55" s="208"/>
      <c r="H55" s="199">
        <f t="shared" si="1"/>
        <v>0</v>
      </c>
      <c r="I55" s="199"/>
      <c r="J55" s="548"/>
      <c r="K55" s="546"/>
      <c r="L55" s="207"/>
      <c r="M55" s="208"/>
      <c r="N55" s="199">
        <f t="shared" si="0"/>
        <v>0</v>
      </c>
      <c r="O55" s="199"/>
      <c r="P55" s="548"/>
      <c r="Q55" s="546"/>
      <c r="R55" s="545"/>
      <c r="S55" s="546"/>
    </row>
    <row r="56" spans="1:19" ht="16" thickBot="1">
      <c r="A56" s="547"/>
      <c r="B56" s="210"/>
      <c r="C56" s="211"/>
      <c r="D56" s="211"/>
      <c r="E56" s="211"/>
      <c r="F56" s="210"/>
      <c r="G56" s="211"/>
      <c r="H56" s="203">
        <f t="shared" si="1"/>
        <v>0</v>
      </c>
      <c r="I56" s="203"/>
      <c r="J56" s="549"/>
      <c r="K56" s="550"/>
      <c r="L56" s="210"/>
      <c r="M56" s="211"/>
      <c r="N56" s="203">
        <f t="shared" si="0"/>
        <v>0</v>
      </c>
      <c r="O56" s="203"/>
      <c r="P56" s="549"/>
      <c r="Q56" s="550"/>
      <c r="R56" s="551"/>
      <c r="S56" s="550"/>
    </row>
    <row r="57" spans="1:19" ht="16" thickBot="1">
      <c r="B57" s="198"/>
      <c r="C57" s="518"/>
      <c r="D57" s="518"/>
      <c r="E57" s="518"/>
      <c r="F57" s="180" t="s">
        <v>132</v>
      </c>
      <c r="G57" s="180" t="s">
        <v>133</v>
      </c>
      <c r="H57" s="197" t="s">
        <v>150</v>
      </c>
      <c r="I57" s="181" t="s">
        <v>134</v>
      </c>
      <c r="J57" s="222" t="s">
        <v>151</v>
      </c>
      <c r="L57" s="180" t="s">
        <v>132</v>
      </c>
      <c r="M57" s="180" t="s">
        <v>133</v>
      </c>
      <c r="N57" s="197" t="s">
        <v>150</v>
      </c>
      <c r="O57" s="184" t="s">
        <v>134</v>
      </c>
      <c r="P57" s="185" t="s">
        <v>151</v>
      </c>
      <c r="R57" s="556" t="s">
        <v>135</v>
      </c>
      <c r="S57" s="557"/>
    </row>
    <row r="58" spans="1:19" ht="16" thickBot="1">
      <c r="B58" s="525" t="s">
        <v>587</v>
      </c>
      <c r="C58" s="526"/>
      <c r="D58" s="526"/>
      <c r="E58" s="526"/>
      <c r="F58" s="185">
        <v>123.5</v>
      </c>
      <c r="G58" s="182">
        <v>49.4</v>
      </c>
      <c r="H58" s="199">
        <f>G58*1.5</f>
        <v>74.099999999999994</v>
      </c>
      <c r="I58" s="182">
        <v>2.5</v>
      </c>
      <c r="J58" s="182"/>
      <c r="K58" s="182"/>
      <c r="L58" s="185">
        <v>126.7</v>
      </c>
      <c r="M58" s="182">
        <v>50.68</v>
      </c>
      <c r="N58" s="199">
        <f>M58*1.5</f>
        <v>76.02</v>
      </c>
      <c r="O58" s="182">
        <v>2.5</v>
      </c>
      <c r="P58" s="182"/>
      <c r="Q58" s="182"/>
      <c r="R58" s="558"/>
      <c r="S58" s="559"/>
    </row>
    <row r="59" spans="1:19" ht="16" thickBot="1">
      <c r="B59" s="527"/>
      <c r="C59" s="528"/>
      <c r="D59" s="528"/>
      <c r="E59" s="528"/>
      <c r="F59" s="529" t="s">
        <v>166</v>
      </c>
      <c r="G59" s="530"/>
      <c r="H59" s="530"/>
      <c r="I59" s="358"/>
      <c r="J59" s="562" t="s">
        <v>200</v>
      </c>
      <c r="K59" s="563"/>
      <c r="L59" s="529" t="s">
        <v>166</v>
      </c>
      <c r="M59" s="530"/>
      <c r="N59" s="530"/>
      <c r="O59" s="530"/>
      <c r="P59" s="562" t="s">
        <v>200</v>
      </c>
      <c r="Q59" s="563"/>
      <c r="R59" s="560"/>
      <c r="S59" s="561"/>
    </row>
    <row r="60" spans="1:19" ht="16" thickBot="1">
      <c r="A60" t="s">
        <v>199</v>
      </c>
      <c r="B60" s="251" t="s">
        <v>137</v>
      </c>
      <c r="C60" s="359" t="s">
        <v>138</v>
      </c>
      <c r="D60" s="359" t="s">
        <v>139</v>
      </c>
      <c r="E60" s="359" t="s">
        <v>140</v>
      </c>
      <c r="F60" s="251" t="s">
        <v>141</v>
      </c>
      <c r="G60" s="359" t="s">
        <v>142</v>
      </c>
      <c r="H60" s="359" t="s">
        <v>144</v>
      </c>
      <c r="I60" s="359" t="s">
        <v>201</v>
      </c>
      <c r="J60" s="255" t="s">
        <v>146</v>
      </c>
      <c r="K60" s="256" t="s">
        <v>201</v>
      </c>
      <c r="L60" s="251" t="s">
        <v>141</v>
      </c>
      <c r="M60" s="359" t="s">
        <v>142</v>
      </c>
      <c r="N60" s="359" t="s">
        <v>144</v>
      </c>
      <c r="O60" s="359" t="s">
        <v>201</v>
      </c>
      <c r="P60" s="255" t="s">
        <v>146</v>
      </c>
      <c r="Q60" s="256" t="s">
        <v>201</v>
      </c>
      <c r="R60" s="257" t="s">
        <v>146</v>
      </c>
      <c r="S60" s="258" t="s">
        <v>201</v>
      </c>
    </row>
    <row r="61" spans="1:19">
      <c r="A61" s="554">
        <v>1</v>
      </c>
      <c r="B61" s="253">
        <v>668</v>
      </c>
      <c r="C61" s="230" t="s">
        <v>349</v>
      </c>
      <c r="D61" s="230" t="s">
        <v>438</v>
      </c>
      <c r="E61" s="230" t="s">
        <v>272</v>
      </c>
      <c r="F61" s="219">
        <v>0</v>
      </c>
      <c r="G61" s="220">
        <v>10</v>
      </c>
      <c r="H61" s="220">
        <f>IF(I61&lt;=$H$58,IF(I61&lt;$G$58,F61+G61,F61+G61+(I61-$G$58)),50)</f>
        <v>10</v>
      </c>
      <c r="I61" s="220">
        <v>26.4</v>
      </c>
      <c r="J61" s="555">
        <f>H61+H62+H63+H64-MAX(H61:H64)</f>
        <v>50</v>
      </c>
      <c r="K61" s="553">
        <f>I61+I62+I63+I64-(VLOOKUP(MAX(H61:H64),H61:I64,2,FALSE))</f>
        <v>91.70999999999998</v>
      </c>
      <c r="L61" s="219">
        <v>0</v>
      </c>
      <c r="M61" s="220">
        <v>5</v>
      </c>
      <c r="N61" s="220">
        <f>IF(O61&lt;=$N$58,IF(O61&lt;$M$58,L61+M61,L61+M61+(O61-$M$58)),50)</f>
        <v>5</v>
      </c>
      <c r="O61" s="220">
        <v>25</v>
      </c>
      <c r="P61" s="555">
        <f>N61+N62+N63+N64-MAX(N61:N64)</f>
        <v>40</v>
      </c>
      <c r="Q61" s="553">
        <f>O61+O62+O63+O64-(VLOOKUP(MAX(N61:N64),N61:O64,2,FALSE))</f>
        <v>92.22</v>
      </c>
      <c r="R61" s="552">
        <f>J61+P61</f>
        <v>90</v>
      </c>
      <c r="S61" s="553">
        <f>K61+Q61</f>
        <v>183.92999999999998</v>
      </c>
    </row>
    <row r="62" spans="1:19">
      <c r="A62" s="554"/>
      <c r="B62" s="207">
        <v>813</v>
      </c>
      <c r="C62" s="208" t="s">
        <v>519</v>
      </c>
      <c r="D62" s="208" t="s">
        <v>520</v>
      </c>
      <c r="E62" s="208" t="s">
        <v>275</v>
      </c>
      <c r="F62" s="200">
        <v>0</v>
      </c>
      <c r="G62" s="199">
        <v>10</v>
      </c>
      <c r="H62" s="199">
        <f t="shared" ref="H62:H76" si="42">IF(I62&lt;=$H$58,IF(I62&lt;$G$58,F62+G62,F62+G62+(I62-$G$58)),50)</f>
        <v>10</v>
      </c>
      <c r="I62" s="199">
        <v>32.94</v>
      </c>
      <c r="J62" s="548"/>
      <c r="K62" s="546"/>
      <c r="L62" s="200">
        <v>0</v>
      </c>
      <c r="M62" s="199">
        <v>10</v>
      </c>
      <c r="N62" s="199">
        <f t="shared" ref="N62:N76" si="43">IF(O62&lt;=$N$58,IF(O62&lt;$M$58,L62+M62,L62+M62+(O62-$M$58)),50)</f>
        <v>10</v>
      </c>
      <c r="O62" s="199">
        <v>33.82</v>
      </c>
      <c r="P62" s="548"/>
      <c r="Q62" s="546"/>
      <c r="R62" s="545"/>
      <c r="S62" s="546"/>
    </row>
    <row r="63" spans="1:19">
      <c r="A63" s="554"/>
      <c r="B63" s="207">
        <v>795</v>
      </c>
      <c r="C63" s="208" t="s">
        <v>517</v>
      </c>
      <c r="D63" s="208" t="s">
        <v>63</v>
      </c>
      <c r="E63" s="208" t="s">
        <v>272</v>
      </c>
      <c r="F63" s="200">
        <v>15</v>
      </c>
      <c r="G63" s="199">
        <v>15</v>
      </c>
      <c r="H63" s="199">
        <f t="shared" si="42"/>
        <v>30</v>
      </c>
      <c r="I63" s="199">
        <v>32.369999999999997</v>
      </c>
      <c r="J63" s="548"/>
      <c r="K63" s="546"/>
      <c r="L63" s="200">
        <v>10</v>
      </c>
      <c r="M63" s="199">
        <v>15</v>
      </c>
      <c r="N63" s="199">
        <f t="shared" si="43"/>
        <v>25</v>
      </c>
      <c r="O63" s="199">
        <v>33.4</v>
      </c>
      <c r="P63" s="548"/>
      <c r="Q63" s="546"/>
      <c r="R63" s="545"/>
      <c r="S63" s="546"/>
    </row>
    <row r="64" spans="1:19">
      <c r="A64" s="554"/>
      <c r="B64" s="207"/>
      <c r="C64" s="208"/>
      <c r="D64" s="208"/>
      <c r="E64" s="208"/>
      <c r="F64" s="200"/>
      <c r="G64" s="199">
        <v>100</v>
      </c>
      <c r="H64" s="199">
        <f t="shared" si="42"/>
        <v>50</v>
      </c>
      <c r="I64" s="199">
        <v>100</v>
      </c>
      <c r="J64" s="548"/>
      <c r="K64" s="546"/>
      <c r="L64" s="200"/>
      <c r="M64" s="199">
        <v>100</v>
      </c>
      <c r="N64" s="199">
        <f t="shared" si="43"/>
        <v>50</v>
      </c>
      <c r="O64" s="199">
        <v>100</v>
      </c>
      <c r="P64" s="548"/>
      <c r="Q64" s="546"/>
      <c r="R64" s="545"/>
      <c r="S64" s="546"/>
    </row>
    <row r="65" spans="1:19">
      <c r="A65" s="554">
        <v>2</v>
      </c>
      <c r="B65" s="207">
        <v>810</v>
      </c>
      <c r="C65" s="321" t="s">
        <v>462</v>
      </c>
      <c r="D65" s="321" t="s">
        <v>546</v>
      </c>
      <c r="E65" s="321" t="s">
        <v>275</v>
      </c>
      <c r="F65" s="200">
        <v>0</v>
      </c>
      <c r="G65" s="199">
        <v>10</v>
      </c>
      <c r="H65" s="199">
        <f t="shared" si="42"/>
        <v>10</v>
      </c>
      <c r="I65" s="199">
        <v>42.61</v>
      </c>
      <c r="J65" s="548">
        <f>H65+H66+H67+H68-MAX(H65:H68)</f>
        <v>67.150000000000006</v>
      </c>
      <c r="K65" s="546">
        <f>I65+I66+I67+I68-(VLOOKUP(MAX(H65:H68),H65:I68,2,FALSE))</f>
        <v>141.70999999999998</v>
      </c>
      <c r="L65" s="200">
        <v>0</v>
      </c>
      <c r="M65" s="199">
        <v>10</v>
      </c>
      <c r="N65" s="199">
        <f t="shared" si="43"/>
        <v>10</v>
      </c>
      <c r="O65" s="199">
        <v>46.1</v>
      </c>
      <c r="P65" s="548">
        <f>N65+N66+N67+N68-MAX(N65:N68)</f>
        <v>30</v>
      </c>
      <c r="Q65" s="546">
        <f>O65+O66+O67+O68-(VLOOKUP(MAX(N65:N68),N65:O68,2,FALSE))</f>
        <v>102.67000000000002</v>
      </c>
      <c r="R65" s="545">
        <f>J65+P65</f>
        <v>97.15</v>
      </c>
      <c r="S65" s="546">
        <f>K65+Q65</f>
        <v>244.38</v>
      </c>
    </row>
    <row r="66" spans="1:19">
      <c r="A66" s="554"/>
      <c r="B66" s="207">
        <v>781</v>
      </c>
      <c r="C66" s="321" t="s">
        <v>588</v>
      </c>
      <c r="D66" s="321" t="s">
        <v>589</v>
      </c>
      <c r="E66" s="334">
        <v>55</v>
      </c>
      <c r="F66" s="200">
        <v>5</v>
      </c>
      <c r="G66" s="199">
        <v>10</v>
      </c>
      <c r="H66" s="199">
        <f t="shared" si="42"/>
        <v>15</v>
      </c>
      <c r="I66" s="199">
        <v>27.55</v>
      </c>
      <c r="J66" s="548"/>
      <c r="K66" s="546"/>
      <c r="L66" s="200">
        <v>5</v>
      </c>
      <c r="M66" s="199">
        <v>10</v>
      </c>
      <c r="N66" s="199">
        <f t="shared" si="43"/>
        <v>15</v>
      </c>
      <c r="O66" s="199">
        <v>28.24</v>
      </c>
      <c r="P66" s="548"/>
      <c r="Q66" s="546"/>
      <c r="R66" s="545"/>
      <c r="S66" s="546"/>
    </row>
    <row r="67" spans="1:19">
      <c r="A67" s="554"/>
      <c r="B67" s="207">
        <v>809</v>
      </c>
      <c r="C67" s="321" t="s">
        <v>460</v>
      </c>
      <c r="D67" s="321" t="s">
        <v>543</v>
      </c>
      <c r="E67" s="321" t="s">
        <v>275</v>
      </c>
      <c r="F67" s="200">
        <v>50</v>
      </c>
      <c r="G67" s="199">
        <v>0</v>
      </c>
      <c r="H67" s="199">
        <f t="shared" si="42"/>
        <v>50</v>
      </c>
      <c r="I67" s="199">
        <v>0</v>
      </c>
      <c r="J67" s="548"/>
      <c r="K67" s="546"/>
      <c r="L67" s="200">
        <v>0</v>
      </c>
      <c r="M67" s="199">
        <v>5</v>
      </c>
      <c r="N67" s="199">
        <f t="shared" si="43"/>
        <v>5</v>
      </c>
      <c r="O67" s="199">
        <v>28.33</v>
      </c>
      <c r="P67" s="548"/>
      <c r="Q67" s="546"/>
      <c r="R67" s="545"/>
      <c r="S67" s="546"/>
    </row>
    <row r="68" spans="1:19">
      <c r="A68" s="554"/>
      <c r="B68" s="207">
        <v>808</v>
      </c>
      <c r="C68" s="321" t="s">
        <v>345</v>
      </c>
      <c r="D68" s="321" t="s">
        <v>346</v>
      </c>
      <c r="E68" s="334">
        <v>25</v>
      </c>
      <c r="F68" s="200">
        <v>0</v>
      </c>
      <c r="G68" s="199">
        <v>20</v>
      </c>
      <c r="H68" s="199">
        <f t="shared" si="42"/>
        <v>42.15</v>
      </c>
      <c r="I68" s="199">
        <v>71.55</v>
      </c>
      <c r="J68" s="548"/>
      <c r="K68" s="546"/>
      <c r="L68" s="200">
        <v>0</v>
      </c>
      <c r="M68" s="199">
        <v>10</v>
      </c>
      <c r="N68" s="199">
        <f t="shared" si="43"/>
        <v>20.329999999999998</v>
      </c>
      <c r="O68" s="199">
        <v>61.01</v>
      </c>
      <c r="P68" s="548"/>
      <c r="Q68" s="546"/>
      <c r="R68" s="545"/>
      <c r="S68" s="546"/>
    </row>
    <row r="69" spans="1:19">
      <c r="A69" s="547">
        <v>3</v>
      </c>
      <c r="B69" s="207">
        <v>749</v>
      </c>
      <c r="C69" s="321" t="s">
        <v>437</v>
      </c>
      <c r="D69" s="321" t="s">
        <v>303</v>
      </c>
      <c r="E69" s="321" t="s">
        <v>275</v>
      </c>
      <c r="F69" s="200">
        <v>0</v>
      </c>
      <c r="G69" s="199">
        <v>10</v>
      </c>
      <c r="H69" s="199">
        <f t="shared" si="42"/>
        <v>10</v>
      </c>
      <c r="I69" s="199">
        <v>28.69</v>
      </c>
      <c r="J69" s="548">
        <f t="shared" ref="J69" si="44">H69+H70+H71+H72-MAX(H69:H72)</f>
        <v>110</v>
      </c>
      <c r="K69" s="546">
        <f t="shared" ref="K69" si="45">I69+I70+I71+I72-(VLOOKUP(MAX(H69:H72),H69:I72,2,FALSE))</f>
        <v>28.69</v>
      </c>
      <c r="L69" s="200">
        <v>0</v>
      </c>
      <c r="M69" s="199">
        <v>0</v>
      </c>
      <c r="N69" s="199">
        <f t="shared" si="43"/>
        <v>0</v>
      </c>
      <c r="O69" s="199">
        <v>25.57</v>
      </c>
      <c r="P69" s="548">
        <f t="shared" ref="P69" si="46">N69+N70+N71+N72-MAX(N69:N72)</f>
        <v>20</v>
      </c>
      <c r="Q69" s="546">
        <f t="shared" ref="Q69" si="47">O69+O70+O71+O72-(VLOOKUP(MAX(N69:N72),N69:O72,2,FALSE))</f>
        <v>100.44999999999999</v>
      </c>
      <c r="R69" s="545">
        <f>J69+P69</f>
        <v>130</v>
      </c>
      <c r="S69" s="546">
        <f>K69+Q69</f>
        <v>129.13999999999999</v>
      </c>
    </row>
    <row r="70" spans="1:19">
      <c r="A70" s="547"/>
      <c r="B70" s="207">
        <v>751</v>
      </c>
      <c r="C70" s="321" t="s">
        <v>441</v>
      </c>
      <c r="D70" s="321" t="s">
        <v>442</v>
      </c>
      <c r="E70" s="321" t="s">
        <v>272</v>
      </c>
      <c r="F70" s="200">
        <v>50</v>
      </c>
      <c r="G70" s="199">
        <v>0</v>
      </c>
      <c r="H70" s="199">
        <f t="shared" si="42"/>
        <v>50</v>
      </c>
      <c r="I70" s="199">
        <v>0</v>
      </c>
      <c r="J70" s="548"/>
      <c r="K70" s="546"/>
      <c r="L70" s="200">
        <v>0</v>
      </c>
      <c r="M70" s="199">
        <v>10</v>
      </c>
      <c r="N70" s="199">
        <f t="shared" si="43"/>
        <v>10</v>
      </c>
      <c r="O70" s="199">
        <v>40.9</v>
      </c>
      <c r="P70" s="548"/>
      <c r="Q70" s="546"/>
      <c r="R70" s="545"/>
      <c r="S70" s="546"/>
    </row>
    <row r="71" spans="1:19">
      <c r="A71" s="547"/>
      <c r="B71" s="207">
        <v>811</v>
      </c>
      <c r="C71" s="321" t="s">
        <v>386</v>
      </c>
      <c r="D71" s="321" t="s">
        <v>436</v>
      </c>
      <c r="E71" s="321" t="s">
        <v>272</v>
      </c>
      <c r="F71" s="200">
        <v>50</v>
      </c>
      <c r="G71" s="199">
        <v>0</v>
      </c>
      <c r="H71" s="199">
        <f t="shared" si="42"/>
        <v>50</v>
      </c>
      <c r="I71" s="199">
        <v>0</v>
      </c>
      <c r="J71" s="548"/>
      <c r="K71" s="546"/>
      <c r="L71" s="200">
        <v>0</v>
      </c>
      <c r="M71" s="199">
        <v>10</v>
      </c>
      <c r="N71" s="199">
        <f t="shared" si="43"/>
        <v>10</v>
      </c>
      <c r="O71" s="199">
        <v>33.979999999999997</v>
      </c>
      <c r="P71" s="548"/>
      <c r="Q71" s="546"/>
      <c r="R71" s="545"/>
      <c r="S71" s="546"/>
    </row>
    <row r="72" spans="1:19">
      <c r="A72" s="547"/>
      <c r="B72" s="207">
        <v>825</v>
      </c>
      <c r="C72" s="321" t="s">
        <v>590</v>
      </c>
      <c r="D72" s="321" t="s">
        <v>591</v>
      </c>
      <c r="E72" s="321" t="s">
        <v>275</v>
      </c>
      <c r="F72" s="200">
        <v>50</v>
      </c>
      <c r="G72" s="199"/>
      <c r="H72" s="199">
        <f t="shared" si="42"/>
        <v>50</v>
      </c>
      <c r="I72" s="199"/>
      <c r="J72" s="548"/>
      <c r="K72" s="546"/>
      <c r="L72" s="200">
        <v>20</v>
      </c>
      <c r="M72" s="199">
        <v>20</v>
      </c>
      <c r="N72" s="199">
        <f t="shared" si="43"/>
        <v>40</v>
      </c>
      <c r="O72" s="199">
        <v>38.5</v>
      </c>
      <c r="P72" s="548"/>
      <c r="Q72" s="546"/>
      <c r="R72" s="545"/>
      <c r="S72" s="546"/>
    </row>
    <row r="73" spans="1:19">
      <c r="A73" s="547">
        <v>4</v>
      </c>
      <c r="B73" s="207">
        <v>806</v>
      </c>
      <c r="C73" s="321" t="s">
        <v>394</v>
      </c>
      <c r="D73" s="321" t="s">
        <v>421</v>
      </c>
      <c r="E73" s="321" t="s">
        <v>269</v>
      </c>
      <c r="F73" s="200">
        <v>100</v>
      </c>
      <c r="G73" s="199">
        <v>0</v>
      </c>
      <c r="H73" s="199">
        <f t="shared" si="42"/>
        <v>100</v>
      </c>
      <c r="I73" s="199">
        <v>34.700000000000003</v>
      </c>
      <c r="J73" s="548">
        <f t="shared" ref="J73" si="48">H73+H74+H75+H76-MAX(H73:H76)</f>
        <v>300</v>
      </c>
      <c r="K73" s="546">
        <f t="shared" ref="K73" si="49">I73+I74+I75+I76-(VLOOKUP(MAX(H73:H76),H73:I76,2,FALSE))</f>
        <v>0</v>
      </c>
      <c r="L73" s="200">
        <v>100</v>
      </c>
      <c r="M73" s="199">
        <v>0</v>
      </c>
      <c r="N73" s="199">
        <f t="shared" si="43"/>
        <v>100</v>
      </c>
      <c r="O73" s="199">
        <v>38.04</v>
      </c>
      <c r="P73" s="548">
        <f t="shared" ref="P73" si="50">N73+N74+N75+N76-MAX(N73:N76)</f>
        <v>300</v>
      </c>
      <c r="Q73" s="546">
        <f t="shared" ref="Q73" si="51">O73+O74+O75+O76-(VLOOKUP(MAX(N73:N76),N73:O76,2,FALSE))</f>
        <v>0</v>
      </c>
      <c r="R73" s="545">
        <f>J73+P73</f>
        <v>600</v>
      </c>
      <c r="S73" s="546">
        <f>K73+Q73</f>
        <v>0</v>
      </c>
    </row>
    <row r="74" spans="1:19">
      <c r="A74" s="547"/>
      <c r="B74" s="207"/>
      <c r="C74" s="321"/>
      <c r="D74" s="321"/>
      <c r="E74" s="321"/>
      <c r="F74" s="200">
        <v>100</v>
      </c>
      <c r="G74" s="199"/>
      <c r="H74" s="199">
        <f t="shared" si="42"/>
        <v>100</v>
      </c>
      <c r="I74" s="199"/>
      <c r="J74" s="548"/>
      <c r="K74" s="546"/>
      <c r="L74" s="200">
        <v>100</v>
      </c>
      <c r="M74" s="199"/>
      <c r="N74" s="199">
        <f t="shared" si="43"/>
        <v>100</v>
      </c>
      <c r="O74" s="199"/>
      <c r="P74" s="548"/>
      <c r="Q74" s="546"/>
      <c r="R74" s="545"/>
      <c r="S74" s="546"/>
    </row>
    <row r="75" spans="1:19">
      <c r="A75" s="547"/>
      <c r="B75" s="207"/>
      <c r="C75" s="321"/>
      <c r="D75" s="321"/>
      <c r="E75" s="321"/>
      <c r="F75" s="200">
        <v>100</v>
      </c>
      <c r="G75" s="199"/>
      <c r="H75" s="199">
        <f t="shared" si="42"/>
        <v>100</v>
      </c>
      <c r="I75" s="199"/>
      <c r="J75" s="548"/>
      <c r="K75" s="546"/>
      <c r="L75" s="200">
        <v>100</v>
      </c>
      <c r="M75" s="199"/>
      <c r="N75" s="199">
        <f t="shared" si="43"/>
        <v>100</v>
      </c>
      <c r="O75" s="199"/>
      <c r="P75" s="548"/>
      <c r="Q75" s="546"/>
      <c r="R75" s="545"/>
      <c r="S75" s="546"/>
    </row>
    <row r="76" spans="1:19" ht="16" thickBot="1">
      <c r="A76" s="547"/>
      <c r="B76" s="210"/>
      <c r="C76" s="360"/>
      <c r="D76" s="360"/>
      <c r="E76" s="360"/>
      <c r="F76" s="202">
        <v>100</v>
      </c>
      <c r="G76" s="203"/>
      <c r="H76" s="203">
        <f t="shared" si="42"/>
        <v>100</v>
      </c>
      <c r="I76" s="203"/>
      <c r="J76" s="549"/>
      <c r="K76" s="550"/>
      <c r="L76" s="202">
        <v>100</v>
      </c>
      <c r="M76" s="203"/>
      <c r="N76" s="203">
        <f t="shared" si="43"/>
        <v>100</v>
      </c>
      <c r="O76" s="203"/>
      <c r="P76" s="549"/>
      <c r="Q76" s="550"/>
      <c r="R76" s="551"/>
      <c r="S76" s="550"/>
    </row>
  </sheetData>
  <mergeCells count="134">
    <mergeCell ref="B1:E1"/>
    <mergeCell ref="F1:Q1"/>
    <mergeCell ref="B2:E2"/>
    <mergeCell ref="F2:Q2"/>
    <mergeCell ref="B3:E3"/>
    <mergeCell ref="F3:Q3"/>
    <mergeCell ref="B4:E4"/>
    <mergeCell ref="F4:Q4"/>
    <mergeCell ref="C5:E5"/>
    <mergeCell ref="R5:S7"/>
    <mergeCell ref="B6:E7"/>
    <mergeCell ref="F7:H7"/>
    <mergeCell ref="J7:K7"/>
    <mergeCell ref="L7:O7"/>
    <mergeCell ref="P7:Q7"/>
    <mergeCell ref="A53:A56"/>
    <mergeCell ref="A9:A12"/>
    <mergeCell ref="A13:A16"/>
    <mergeCell ref="A17:A20"/>
    <mergeCell ref="A21:A24"/>
    <mergeCell ref="A25:A28"/>
    <mergeCell ref="A29:A32"/>
    <mergeCell ref="A33:A36"/>
    <mergeCell ref="A37:A40"/>
    <mergeCell ref="A41:A44"/>
    <mergeCell ref="A45:A48"/>
    <mergeCell ref="A49:A52"/>
    <mergeCell ref="Q25:Q28"/>
    <mergeCell ref="Q29:Q32"/>
    <mergeCell ref="Q33:Q36"/>
    <mergeCell ref="Q37:Q40"/>
    <mergeCell ref="Q41:Q44"/>
    <mergeCell ref="Q45:Q48"/>
    <mergeCell ref="P53:P56"/>
    <mergeCell ref="P45:P48"/>
    <mergeCell ref="P49:P52"/>
    <mergeCell ref="Q53:Q56"/>
    <mergeCell ref="Q49:Q52"/>
    <mergeCell ref="J53:J56"/>
    <mergeCell ref="J9:J12"/>
    <mergeCell ref="J13:J16"/>
    <mergeCell ref="J17:J20"/>
    <mergeCell ref="J21:J24"/>
    <mergeCell ref="J25:J28"/>
    <mergeCell ref="J29:J32"/>
    <mergeCell ref="J33:J36"/>
    <mergeCell ref="J37:J40"/>
    <mergeCell ref="J41:J44"/>
    <mergeCell ref="J45:J48"/>
    <mergeCell ref="J49:J52"/>
    <mergeCell ref="K53:K56"/>
    <mergeCell ref="K9:K12"/>
    <mergeCell ref="K13:K16"/>
    <mergeCell ref="K17:K20"/>
    <mergeCell ref="K21:K24"/>
    <mergeCell ref="K25:K28"/>
    <mergeCell ref="K29:K32"/>
    <mergeCell ref="P33:P36"/>
    <mergeCell ref="P37:P40"/>
    <mergeCell ref="P41:P44"/>
    <mergeCell ref="K49:K52"/>
    <mergeCell ref="R25:R28"/>
    <mergeCell ref="R29:R32"/>
    <mergeCell ref="R33:R36"/>
    <mergeCell ref="R37:R40"/>
    <mergeCell ref="R41:R44"/>
    <mergeCell ref="R45:R48"/>
    <mergeCell ref="R49:R52"/>
    <mergeCell ref="K33:K36"/>
    <mergeCell ref="K37:K40"/>
    <mergeCell ref="K41:K44"/>
    <mergeCell ref="K45:K48"/>
    <mergeCell ref="B58:E59"/>
    <mergeCell ref="F59:H59"/>
    <mergeCell ref="J59:K59"/>
    <mergeCell ref="L59:O59"/>
    <mergeCell ref="P59:Q59"/>
    <mergeCell ref="S53:S56"/>
    <mergeCell ref="S9:S12"/>
    <mergeCell ref="S13:S16"/>
    <mergeCell ref="S17:S20"/>
    <mergeCell ref="S21:S24"/>
    <mergeCell ref="S25:S28"/>
    <mergeCell ref="S29:S32"/>
    <mergeCell ref="S33:S36"/>
    <mergeCell ref="S37:S40"/>
    <mergeCell ref="S41:S44"/>
    <mergeCell ref="S45:S48"/>
    <mergeCell ref="S49:S52"/>
    <mergeCell ref="R53:R56"/>
    <mergeCell ref="P9:P12"/>
    <mergeCell ref="P13:P16"/>
    <mergeCell ref="P17:P20"/>
    <mergeCell ref="P21:P24"/>
    <mergeCell ref="P25:P28"/>
    <mergeCell ref="P29:P32"/>
    <mergeCell ref="R9:R12"/>
    <mergeCell ref="R13:R16"/>
    <mergeCell ref="R17:R20"/>
    <mergeCell ref="R21:R24"/>
    <mergeCell ref="R61:R64"/>
    <mergeCell ref="S61:S64"/>
    <mergeCell ref="A65:A68"/>
    <mergeCell ref="J65:J68"/>
    <mergeCell ref="K65:K68"/>
    <mergeCell ref="P65:P68"/>
    <mergeCell ref="Q65:Q68"/>
    <mergeCell ref="R65:R68"/>
    <mergeCell ref="S65:S68"/>
    <mergeCell ref="A61:A64"/>
    <mergeCell ref="J61:J64"/>
    <mergeCell ref="K61:K64"/>
    <mergeCell ref="P61:P64"/>
    <mergeCell ref="Q61:Q64"/>
    <mergeCell ref="Q9:Q12"/>
    <mergeCell ref="Q13:Q16"/>
    <mergeCell ref="Q17:Q20"/>
    <mergeCell ref="Q21:Q24"/>
    <mergeCell ref="C57:E57"/>
    <mergeCell ref="R57:S59"/>
    <mergeCell ref="R69:R72"/>
    <mergeCell ref="S69:S72"/>
    <mergeCell ref="A73:A76"/>
    <mergeCell ref="J73:J76"/>
    <mergeCell ref="K73:K76"/>
    <mergeCell ref="P73:P76"/>
    <mergeCell ref="Q73:Q76"/>
    <mergeCell ref="R73:R76"/>
    <mergeCell ref="S73:S76"/>
    <mergeCell ref="A69:A72"/>
    <mergeCell ref="J69:J72"/>
    <mergeCell ref="K69:K72"/>
    <mergeCell ref="P69:P72"/>
    <mergeCell ref="Q69:Q7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
  <sheetViews>
    <sheetView workbookViewId="0">
      <selection activeCell="M9" sqref="M9"/>
    </sheetView>
  </sheetViews>
  <sheetFormatPr baseColWidth="10" defaultRowHeight="15" x14ac:dyDescent="0"/>
  <cols>
    <col min="1" max="1" width="3.1640625" bestFit="1" customWidth="1"/>
  </cols>
  <sheetData>
    <row r="1" spans="1:17" ht="25">
      <c r="B1" s="513" t="s">
        <v>161</v>
      </c>
      <c r="C1" s="513"/>
      <c r="D1" s="513"/>
      <c r="E1" s="513"/>
      <c r="F1" s="515" t="s">
        <v>556</v>
      </c>
      <c r="G1" s="515"/>
      <c r="H1" s="515"/>
      <c r="I1" s="515"/>
      <c r="J1" s="515"/>
      <c r="K1" s="515"/>
      <c r="L1" s="515"/>
      <c r="M1" s="515"/>
      <c r="N1" s="515"/>
      <c r="O1" s="515"/>
      <c r="P1" s="221"/>
      <c r="Q1" s="221"/>
    </row>
    <row r="2" spans="1:17" ht="25">
      <c r="B2" s="513" t="s">
        <v>162</v>
      </c>
      <c r="C2" s="513"/>
      <c r="D2" s="513"/>
      <c r="E2" s="513"/>
      <c r="F2" s="516" t="s">
        <v>39</v>
      </c>
      <c r="G2" s="516"/>
      <c r="H2" s="516"/>
      <c r="I2" s="516"/>
      <c r="J2" s="516"/>
      <c r="K2" s="516"/>
      <c r="L2" s="516"/>
      <c r="M2" s="516"/>
      <c r="N2" s="516"/>
      <c r="O2" s="516"/>
      <c r="P2" s="221"/>
      <c r="Q2" s="221"/>
    </row>
    <row r="3" spans="1:17" ht="25">
      <c r="B3" s="513" t="s">
        <v>152</v>
      </c>
      <c r="C3" s="513"/>
      <c r="D3" s="513"/>
      <c r="E3" s="513"/>
      <c r="F3" s="516" t="s">
        <v>557</v>
      </c>
      <c r="G3" s="516"/>
      <c r="H3" s="516"/>
      <c r="I3" s="516"/>
      <c r="J3" s="516"/>
      <c r="K3" s="516"/>
      <c r="L3" s="516"/>
      <c r="M3" s="516"/>
      <c r="N3" s="516"/>
      <c r="O3" s="516"/>
      <c r="P3" s="221"/>
      <c r="Q3" s="221"/>
    </row>
    <row r="4" spans="1:17" ht="26" thickBot="1">
      <c r="B4" s="514" t="s">
        <v>163</v>
      </c>
      <c r="C4" s="514"/>
      <c r="D4" s="514"/>
      <c r="E4" s="514"/>
      <c r="F4" s="517" t="s">
        <v>558</v>
      </c>
      <c r="G4" s="517"/>
      <c r="H4" s="517"/>
      <c r="I4" s="517"/>
      <c r="J4" s="517"/>
      <c r="K4" s="517"/>
      <c r="L4" s="517"/>
      <c r="M4" s="517"/>
      <c r="N4" s="517"/>
      <c r="O4" s="517"/>
      <c r="P4" s="194"/>
      <c r="Q4" s="194"/>
    </row>
    <row r="5" spans="1:17" ht="16" thickBot="1">
      <c r="B5" s="198"/>
      <c r="C5" s="518"/>
      <c r="D5" s="518"/>
      <c r="E5" s="535"/>
      <c r="F5" s="180" t="s">
        <v>132</v>
      </c>
      <c r="G5" s="180" t="s">
        <v>133</v>
      </c>
      <c r="H5" s="197" t="s">
        <v>150</v>
      </c>
      <c r="I5" s="181" t="s">
        <v>134</v>
      </c>
      <c r="J5" s="222" t="s">
        <v>151</v>
      </c>
      <c r="K5" s="180" t="s">
        <v>132</v>
      </c>
      <c r="L5" s="180" t="s">
        <v>133</v>
      </c>
      <c r="M5" s="197" t="s">
        <v>150</v>
      </c>
      <c r="N5" s="184" t="s">
        <v>134</v>
      </c>
      <c r="O5" s="185" t="s">
        <v>151</v>
      </c>
      <c r="P5" s="556" t="s">
        <v>135</v>
      </c>
      <c r="Q5" s="557"/>
    </row>
    <row r="6" spans="1:17" ht="16" thickBot="1">
      <c r="B6" s="525" t="s">
        <v>586</v>
      </c>
      <c r="C6" s="526"/>
      <c r="D6" s="526"/>
      <c r="E6" s="538"/>
      <c r="F6" s="185"/>
      <c r="G6" s="182"/>
      <c r="H6" s="199">
        <f>G6*1.5</f>
        <v>0</v>
      </c>
      <c r="I6" s="182"/>
      <c r="J6" s="182"/>
      <c r="K6" s="185"/>
      <c r="L6" s="182"/>
      <c r="M6" s="199">
        <f>L6*1.5</f>
        <v>0</v>
      </c>
      <c r="N6" s="182"/>
      <c r="O6" s="182"/>
      <c r="P6" s="558"/>
      <c r="Q6" s="559"/>
    </row>
    <row r="7" spans="1:17" ht="16" thickBot="1">
      <c r="B7" s="539"/>
      <c r="C7" s="540"/>
      <c r="D7" s="540"/>
      <c r="E7" s="541"/>
      <c r="F7" s="534" t="s">
        <v>166</v>
      </c>
      <c r="G7" s="518"/>
      <c r="H7" s="518"/>
      <c r="I7" s="518"/>
      <c r="J7" s="535"/>
      <c r="K7" s="534" t="s">
        <v>167</v>
      </c>
      <c r="L7" s="518"/>
      <c r="M7" s="518"/>
      <c r="N7" s="518"/>
      <c r="O7" s="535"/>
      <c r="P7" s="560"/>
      <c r="Q7" s="561"/>
    </row>
    <row r="8" spans="1:17" ht="16" thickBot="1">
      <c r="B8" s="188" t="s">
        <v>137</v>
      </c>
      <c r="C8" s="189" t="s">
        <v>138</v>
      </c>
      <c r="D8" s="189" t="s">
        <v>139</v>
      </c>
      <c r="E8" s="189" t="s">
        <v>140</v>
      </c>
      <c r="F8" s="188" t="s">
        <v>141</v>
      </c>
      <c r="G8" s="189" t="s">
        <v>142</v>
      </c>
      <c r="H8" s="190" t="s">
        <v>143</v>
      </c>
      <c r="I8" s="189" t="s">
        <v>144</v>
      </c>
      <c r="J8" s="190" t="s">
        <v>145</v>
      </c>
      <c r="K8" s="206" t="s">
        <v>141</v>
      </c>
      <c r="L8" s="189" t="s">
        <v>142</v>
      </c>
      <c r="M8" s="189" t="s">
        <v>143</v>
      </c>
      <c r="N8" s="189" t="s">
        <v>144</v>
      </c>
      <c r="O8" s="190" t="s">
        <v>145</v>
      </c>
      <c r="P8" s="217" t="s">
        <v>147</v>
      </c>
      <c r="Q8" s="192" t="s">
        <v>143</v>
      </c>
    </row>
    <row r="9" spans="1:17">
      <c r="A9">
        <v>1</v>
      </c>
      <c r="B9" s="207"/>
      <c r="C9" s="208"/>
      <c r="D9" s="208"/>
      <c r="E9" s="208"/>
      <c r="F9" s="219"/>
      <c r="G9" s="220"/>
      <c r="H9" s="220"/>
      <c r="I9" s="220"/>
      <c r="J9" s="249"/>
      <c r="K9" s="219"/>
      <c r="L9" s="220"/>
      <c r="M9" s="220"/>
      <c r="N9" s="220"/>
      <c r="O9" s="249"/>
      <c r="P9" s="219"/>
      <c r="Q9" s="249"/>
    </row>
    <row r="10" spans="1:17">
      <c r="A10">
        <f t="shared" ref="A10:A27" si="0">A9+1</f>
        <v>2</v>
      </c>
      <c r="B10" s="207"/>
      <c r="C10" s="208"/>
      <c r="D10" s="208"/>
      <c r="E10" s="208"/>
      <c r="F10" s="200"/>
      <c r="G10" s="199"/>
      <c r="H10" s="199"/>
      <c r="I10" s="199"/>
      <c r="J10" s="209"/>
      <c r="K10" s="200"/>
      <c r="L10" s="199"/>
      <c r="M10" s="199"/>
      <c r="N10" s="199"/>
      <c r="O10" s="209"/>
      <c r="P10" s="200"/>
      <c r="Q10" s="209"/>
    </row>
    <row r="11" spans="1:17">
      <c r="A11">
        <f t="shared" si="0"/>
        <v>3</v>
      </c>
      <c r="B11" s="207"/>
      <c r="C11" s="208"/>
      <c r="D11" s="208"/>
      <c r="E11" s="208"/>
      <c r="F11" s="200"/>
      <c r="G11" s="199"/>
      <c r="H11" s="199"/>
      <c r="I11" s="199"/>
      <c r="J11" s="209"/>
      <c r="K11" s="200"/>
      <c r="L11" s="199"/>
      <c r="M11" s="199"/>
      <c r="N11" s="199"/>
      <c r="O11" s="209"/>
      <c r="P11" s="200"/>
      <c r="Q11" s="209"/>
    </row>
    <row r="12" spans="1:17">
      <c r="A12">
        <f t="shared" si="0"/>
        <v>4</v>
      </c>
      <c r="B12" s="207"/>
      <c r="C12" s="321"/>
      <c r="D12" s="321"/>
      <c r="E12" s="321"/>
      <c r="F12" s="200"/>
      <c r="G12" s="199"/>
      <c r="H12" s="199"/>
      <c r="I12" s="199"/>
      <c r="J12" s="209"/>
      <c r="K12" s="200"/>
      <c r="L12" s="199"/>
      <c r="M12" s="199"/>
      <c r="N12" s="199"/>
      <c r="O12" s="209"/>
      <c r="P12" s="200"/>
      <c r="Q12" s="209"/>
    </row>
    <row r="13" spans="1:17">
      <c r="A13">
        <f t="shared" si="0"/>
        <v>5</v>
      </c>
      <c r="B13" s="207"/>
      <c r="C13" s="321"/>
      <c r="D13" s="321"/>
      <c r="E13" s="321"/>
      <c r="F13" s="200"/>
      <c r="G13" s="199"/>
      <c r="H13" s="199"/>
      <c r="I13" s="199"/>
      <c r="J13" s="209"/>
      <c r="K13" s="200"/>
      <c r="L13" s="199"/>
      <c r="M13" s="199"/>
      <c r="N13" s="199"/>
      <c r="O13" s="209"/>
      <c r="P13" s="200"/>
      <c r="Q13" s="209"/>
    </row>
    <row r="14" spans="1:17">
      <c r="A14">
        <f t="shared" si="0"/>
        <v>6</v>
      </c>
      <c r="B14" s="207"/>
      <c r="C14" s="321"/>
      <c r="D14" s="321"/>
      <c r="E14" s="321"/>
      <c r="F14" s="200"/>
      <c r="G14" s="199"/>
      <c r="H14" s="199"/>
      <c r="I14" s="199"/>
      <c r="J14" s="209"/>
      <c r="K14" s="200"/>
      <c r="L14" s="199"/>
      <c r="M14" s="199"/>
      <c r="N14" s="199"/>
      <c r="O14" s="209"/>
      <c r="P14" s="200"/>
      <c r="Q14" s="209"/>
    </row>
    <row r="15" spans="1:17">
      <c r="A15">
        <f t="shared" si="0"/>
        <v>7</v>
      </c>
      <c r="B15" s="207"/>
      <c r="C15" s="321"/>
      <c r="D15" s="321"/>
      <c r="E15" s="321"/>
      <c r="F15" s="200"/>
      <c r="G15" s="199"/>
      <c r="H15" s="199"/>
      <c r="I15" s="199"/>
      <c r="J15" s="209"/>
      <c r="K15" s="200"/>
      <c r="L15" s="199"/>
      <c r="M15" s="199"/>
      <c r="N15" s="199"/>
      <c r="O15" s="209"/>
      <c r="P15" s="200"/>
      <c r="Q15" s="209"/>
    </row>
    <row r="16" spans="1:17">
      <c r="A16">
        <f t="shared" si="0"/>
        <v>8</v>
      </c>
      <c r="B16" s="207"/>
      <c r="C16" s="321"/>
      <c r="D16" s="321"/>
      <c r="E16" s="321"/>
      <c r="F16" s="200"/>
      <c r="G16" s="199"/>
      <c r="H16" s="199"/>
      <c r="I16" s="199"/>
      <c r="J16" s="209"/>
      <c r="K16" s="200"/>
      <c r="L16" s="199"/>
      <c r="M16" s="199"/>
      <c r="N16" s="199"/>
      <c r="O16" s="209"/>
      <c r="P16" s="200"/>
      <c r="Q16" s="209"/>
    </row>
    <row r="17" spans="1:17">
      <c r="A17">
        <f t="shared" si="0"/>
        <v>9</v>
      </c>
      <c r="B17" s="207"/>
      <c r="C17" s="321"/>
      <c r="D17" s="321"/>
      <c r="E17" s="321"/>
      <c r="F17" s="200"/>
      <c r="G17" s="199"/>
      <c r="H17" s="199"/>
      <c r="I17" s="199"/>
      <c r="J17" s="209"/>
      <c r="K17" s="200"/>
      <c r="L17" s="199"/>
      <c r="M17" s="199"/>
      <c r="N17" s="199"/>
      <c r="O17" s="209"/>
      <c r="P17" s="200"/>
      <c r="Q17" s="209"/>
    </row>
    <row r="18" spans="1:17">
      <c r="A18">
        <f t="shared" si="0"/>
        <v>10</v>
      </c>
      <c r="B18" s="207"/>
      <c r="C18" s="321"/>
      <c r="D18" s="321"/>
      <c r="E18" s="321"/>
      <c r="F18" s="200"/>
      <c r="G18" s="199"/>
      <c r="H18" s="199"/>
      <c r="I18" s="199"/>
      <c r="J18" s="209"/>
      <c r="K18" s="200"/>
      <c r="L18" s="199"/>
      <c r="M18" s="199"/>
      <c r="N18" s="199"/>
      <c r="O18" s="209"/>
      <c r="P18" s="200"/>
      <c r="Q18" s="209"/>
    </row>
    <row r="19" spans="1:17">
      <c r="A19">
        <f t="shared" si="0"/>
        <v>11</v>
      </c>
      <c r="B19" s="207"/>
      <c r="C19" s="321"/>
      <c r="D19" s="321"/>
      <c r="E19" s="321"/>
      <c r="F19" s="200"/>
      <c r="G19" s="199"/>
      <c r="H19" s="199"/>
      <c r="I19" s="199"/>
      <c r="J19" s="209"/>
      <c r="K19" s="200"/>
      <c r="L19" s="199"/>
      <c r="M19" s="199"/>
      <c r="N19" s="199"/>
      <c r="O19" s="209"/>
      <c r="P19" s="200"/>
      <c r="Q19" s="209"/>
    </row>
    <row r="20" spans="1:17">
      <c r="A20">
        <f t="shared" si="0"/>
        <v>12</v>
      </c>
      <c r="B20" s="207"/>
      <c r="C20" s="321"/>
      <c r="D20" s="321"/>
      <c r="E20" s="321"/>
      <c r="F20" s="200"/>
      <c r="G20" s="199"/>
      <c r="H20" s="199"/>
      <c r="I20" s="199"/>
      <c r="J20" s="209"/>
      <c r="K20" s="200"/>
      <c r="L20" s="199"/>
      <c r="M20" s="199"/>
      <c r="N20" s="199"/>
      <c r="O20" s="209"/>
      <c r="P20" s="200"/>
      <c r="Q20" s="209"/>
    </row>
    <row r="21" spans="1:17">
      <c r="A21">
        <f t="shared" si="0"/>
        <v>13</v>
      </c>
      <c r="B21" s="207"/>
      <c r="C21" s="321"/>
      <c r="D21" s="321"/>
      <c r="E21" s="321"/>
      <c r="F21" s="200"/>
      <c r="G21" s="199"/>
      <c r="H21" s="199"/>
      <c r="I21" s="199"/>
      <c r="J21" s="209"/>
      <c r="K21" s="200"/>
      <c r="L21" s="199"/>
      <c r="M21" s="199"/>
      <c r="N21" s="199"/>
      <c r="O21" s="209"/>
      <c r="P21" s="200"/>
      <c r="Q21" s="209"/>
    </row>
    <row r="22" spans="1:17">
      <c r="A22">
        <f t="shared" si="0"/>
        <v>14</v>
      </c>
      <c r="B22" s="207"/>
      <c r="C22" s="321"/>
      <c r="D22" s="321"/>
      <c r="E22" s="321"/>
      <c r="F22" s="200"/>
      <c r="G22" s="199"/>
      <c r="H22" s="199"/>
      <c r="I22" s="199"/>
      <c r="J22" s="209"/>
      <c r="K22" s="200"/>
      <c r="L22" s="199"/>
      <c r="M22" s="199"/>
      <c r="N22" s="199"/>
      <c r="O22" s="209"/>
      <c r="P22" s="200"/>
      <c r="Q22" s="209"/>
    </row>
    <row r="23" spans="1:17">
      <c r="A23">
        <f t="shared" si="0"/>
        <v>15</v>
      </c>
      <c r="B23" s="207"/>
      <c r="C23" s="321"/>
      <c r="D23" s="321"/>
      <c r="E23" s="321"/>
      <c r="F23" s="200"/>
      <c r="G23" s="199"/>
      <c r="H23" s="199"/>
      <c r="I23" s="199"/>
      <c r="J23" s="209"/>
      <c r="K23" s="200"/>
      <c r="L23" s="199"/>
      <c r="M23" s="199"/>
      <c r="N23" s="199"/>
      <c r="O23" s="209"/>
      <c r="P23" s="200"/>
      <c r="Q23" s="209"/>
    </row>
    <row r="24" spans="1:17">
      <c r="A24">
        <f t="shared" si="0"/>
        <v>16</v>
      </c>
      <c r="B24" s="207"/>
      <c r="C24" s="321"/>
      <c r="D24" s="321"/>
      <c r="E24" s="321"/>
      <c r="F24" s="200"/>
      <c r="G24" s="199"/>
      <c r="H24" s="199"/>
      <c r="I24" s="199"/>
      <c r="J24" s="209"/>
      <c r="K24" s="200"/>
      <c r="L24" s="199"/>
      <c r="M24" s="199"/>
      <c r="N24" s="199"/>
      <c r="O24" s="209"/>
      <c r="P24" s="200"/>
      <c r="Q24" s="209"/>
    </row>
    <row r="25" spans="1:17">
      <c r="A25">
        <f t="shared" si="0"/>
        <v>17</v>
      </c>
      <c r="B25" s="207"/>
      <c r="C25" s="321"/>
      <c r="D25" s="321"/>
      <c r="E25" s="321"/>
      <c r="F25" s="200"/>
      <c r="G25" s="199"/>
      <c r="H25" s="199"/>
      <c r="I25" s="199"/>
      <c r="J25" s="209"/>
      <c r="K25" s="200"/>
      <c r="L25" s="199"/>
      <c r="M25" s="199"/>
      <c r="N25" s="199"/>
      <c r="O25" s="209"/>
      <c r="P25" s="200"/>
      <c r="Q25" s="209"/>
    </row>
    <row r="26" spans="1:17">
      <c r="A26">
        <f t="shared" si="0"/>
        <v>18</v>
      </c>
      <c r="B26" s="207"/>
      <c r="C26" s="321"/>
      <c r="D26" s="321"/>
      <c r="E26" s="321"/>
      <c r="F26" s="200"/>
      <c r="G26" s="199"/>
      <c r="H26" s="199"/>
      <c r="I26" s="199"/>
      <c r="J26" s="209"/>
      <c r="K26" s="200"/>
      <c r="L26" s="199"/>
      <c r="M26" s="199"/>
      <c r="N26" s="199"/>
      <c r="O26" s="209"/>
      <c r="P26" s="200"/>
      <c r="Q26" s="209"/>
    </row>
    <row r="27" spans="1:17">
      <c r="A27">
        <f t="shared" si="0"/>
        <v>19</v>
      </c>
      <c r="B27" s="207"/>
      <c r="C27" s="321"/>
      <c r="D27" s="321"/>
      <c r="E27" s="321"/>
      <c r="F27" s="200"/>
      <c r="G27" s="199"/>
      <c r="H27" s="199"/>
      <c r="I27" s="199"/>
      <c r="J27" s="209"/>
      <c r="K27" s="200"/>
      <c r="L27" s="199"/>
      <c r="M27" s="199"/>
      <c r="N27" s="199"/>
      <c r="O27" s="209"/>
      <c r="P27" s="200"/>
      <c r="Q27" s="209"/>
    </row>
    <row r="28" spans="1:17">
      <c r="A28">
        <f t="shared" ref="A28:A53" si="1">A27+1</f>
        <v>20</v>
      </c>
      <c r="B28" s="207"/>
      <c r="C28" s="321"/>
      <c r="D28" s="321"/>
      <c r="E28" s="321"/>
      <c r="F28" s="200"/>
      <c r="G28" s="199"/>
      <c r="H28" s="199"/>
      <c r="I28" s="199"/>
      <c r="J28" s="209"/>
      <c r="K28" s="200"/>
      <c r="L28" s="199"/>
      <c r="M28" s="199"/>
      <c r="N28" s="199"/>
      <c r="O28" s="209"/>
      <c r="P28" s="200"/>
      <c r="Q28" s="209"/>
    </row>
    <row r="29" spans="1:17">
      <c r="A29">
        <f t="shared" si="1"/>
        <v>21</v>
      </c>
      <c r="B29" s="207"/>
      <c r="C29" s="321"/>
      <c r="D29" s="321"/>
      <c r="E29" s="321"/>
      <c r="F29" s="200"/>
      <c r="G29" s="199"/>
      <c r="H29" s="199"/>
      <c r="I29" s="199"/>
      <c r="J29" s="209"/>
      <c r="K29" s="200"/>
      <c r="L29" s="199"/>
      <c r="M29" s="199"/>
      <c r="N29" s="199"/>
      <c r="O29" s="209"/>
      <c r="P29" s="200"/>
      <c r="Q29" s="209"/>
    </row>
    <row r="30" spans="1:17">
      <c r="A30">
        <f t="shared" si="1"/>
        <v>22</v>
      </c>
      <c r="B30" s="207"/>
      <c r="C30" s="321"/>
      <c r="D30" s="321"/>
      <c r="E30" s="321"/>
      <c r="F30" s="200"/>
      <c r="G30" s="199"/>
      <c r="H30" s="199"/>
      <c r="I30" s="199"/>
      <c r="J30" s="209"/>
      <c r="K30" s="200"/>
      <c r="L30" s="199"/>
      <c r="M30" s="199"/>
      <c r="N30" s="199"/>
      <c r="O30" s="209"/>
      <c r="P30" s="200"/>
      <c r="Q30" s="209"/>
    </row>
    <row r="31" spans="1:17">
      <c r="A31">
        <f t="shared" si="1"/>
        <v>23</v>
      </c>
      <c r="B31" s="207"/>
      <c r="C31" s="321"/>
      <c r="D31" s="321"/>
      <c r="E31" s="321"/>
      <c r="F31" s="200"/>
      <c r="G31" s="199"/>
      <c r="H31" s="199"/>
      <c r="I31" s="199"/>
      <c r="J31" s="209"/>
      <c r="K31" s="200"/>
      <c r="L31" s="199"/>
      <c r="M31" s="199"/>
      <c r="N31" s="199"/>
      <c r="O31" s="209"/>
      <c r="P31" s="200"/>
      <c r="Q31" s="209"/>
    </row>
    <row r="32" spans="1:17">
      <c r="A32">
        <f t="shared" si="1"/>
        <v>24</v>
      </c>
      <c r="B32" s="207"/>
      <c r="C32" s="321"/>
      <c r="D32" s="321"/>
      <c r="E32" s="321"/>
      <c r="F32" s="200"/>
      <c r="G32" s="199"/>
      <c r="H32" s="199"/>
      <c r="I32" s="199"/>
      <c r="J32" s="209"/>
      <c r="K32" s="200"/>
      <c r="L32" s="199"/>
      <c r="M32" s="199"/>
      <c r="N32" s="199"/>
      <c r="O32" s="209"/>
      <c r="P32" s="200"/>
      <c r="Q32" s="209"/>
    </row>
    <row r="33" spans="1:17">
      <c r="A33">
        <f t="shared" si="1"/>
        <v>25</v>
      </c>
      <c r="B33" s="207"/>
      <c r="C33" s="321"/>
      <c r="D33" s="321"/>
      <c r="E33" s="321"/>
      <c r="F33" s="200"/>
      <c r="G33" s="199"/>
      <c r="H33" s="199"/>
      <c r="I33" s="199"/>
      <c r="J33" s="209"/>
      <c r="K33" s="200"/>
      <c r="L33" s="199"/>
      <c r="M33" s="199"/>
      <c r="N33" s="199"/>
      <c r="O33" s="209"/>
      <c r="P33" s="200"/>
      <c r="Q33" s="209"/>
    </row>
    <row r="34" spans="1:17">
      <c r="A34">
        <f t="shared" si="1"/>
        <v>26</v>
      </c>
      <c r="B34" s="207"/>
      <c r="C34" s="321"/>
      <c r="D34" s="321"/>
      <c r="E34" s="321"/>
      <c r="F34" s="200"/>
      <c r="G34" s="199"/>
      <c r="H34" s="199"/>
      <c r="I34" s="199"/>
      <c r="J34" s="209"/>
      <c r="K34" s="200"/>
      <c r="L34" s="199"/>
      <c r="M34" s="199"/>
      <c r="N34" s="199"/>
      <c r="O34" s="209"/>
      <c r="P34" s="200"/>
      <c r="Q34" s="209"/>
    </row>
    <row r="35" spans="1:17">
      <c r="A35">
        <f t="shared" si="1"/>
        <v>27</v>
      </c>
      <c r="B35" s="207"/>
      <c r="C35" s="321"/>
      <c r="D35" s="321"/>
      <c r="E35" s="321"/>
      <c r="F35" s="200"/>
      <c r="G35" s="199"/>
      <c r="H35" s="199"/>
      <c r="I35" s="199"/>
      <c r="J35" s="209"/>
      <c r="K35" s="200"/>
      <c r="L35" s="199"/>
      <c r="M35" s="199"/>
      <c r="N35" s="199"/>
      <c r="O35" s="209"/>
      <c r="P35" s="200"/>
      <c r="Q35" s="209"/>
    </row>
    <row r="36" spans="1:17">
      <c r="A36">
        <f t="shared" si="1"/>
        <v>28</v>
      </c>
      <c r="B36" s="207"/>
      <c r="C36" s="321"/>
      <c r="D36" s="321"/>
      <c r="E36" s="321"/>
      <c r="F36" s="200"/>
      <c r="G36" s="199"/>
      <c r="H36" s="199"/>
      <c r="I36" s="199"/>
      <c r="J36" s="209"/>
      <c r="K36" s="200"/>
      <c r="L36" s="199"/>
      <c r="M36" s="199"/>
      <c r="N36" s="199"/>
      <c r="O36" s="209"/>
      <c r="P36" s="200"/>
      <c r="Q36" s="209"/>
    </row>
    <row r="37" spans="1:17">
      <c r="A37">
        <f t="shared" si="1"/>
        <v>29</v>
      </c>
      <c r="B37" s="207"/>
      <c r="C37" s="321"/>
      <c r="D37" s="321"/>
      <c r="E37" s="321"/>
      <c r="F37" s="200"/>
      <c r="G37" s="199"/>
      <c r="H37" s="199"/>
      <c r="I37" s="199"/>
      <c r="J37" s="209"/>
      <c r="K37" s="200"/>
      <c r="L37" s="199"/>
      <c r="M37" s="199"/>
      <c r="N37" s="199"/>
      <c r="O37" s="209"/>
      <c r="P37" s="200"/>
      <c r="Q37" s="209"/>
    </row>
    <row r="38" spans="1:17">
      <c r="A38">
        <f t="shared" si="1"/>
        <v>30</v>
      </c>
      <c r="B38" s="207"/>
      <c r="C38" s="321"/>
      <c r="D38" s="321"/>
      <c r="E38" s="321"/>
      <c r="F38" s="200"/>
      <c r="G38" s="199"/>
      <c r="H38" s="199"/>
      <c r="I38" s="199"/>
      <c r="J38" s="209"/>
      <c r="K38" s="200"/>
      <c r="L38" s="199"/>
      <c r="M38" s="199"/>
      <c r="N38" s="199"/>
      <c r="O38" s="209"/>
      <c r="P38" s="200"/>
      <c r="Q38" s="209"/>
    </row>
    <row r="39" spans="1:17">
      <c r="A39">
        <f t="shared" si="1"/>
        <v>31</v>
      </c>
      <c r="B39" s="207"/>
      <c r="C39" s="321"/>
      <c r="D39" s="321"/>
      <c r="E39" s="321"/>
      <c r="F39" s="200"/>
      <c r="G39" s="199"/>
      <c r="H39" s="199"/>
      <c r="I39" s="199"/>
      <c r="J39" s="209"/>
      <c r="K39" s="200"/>
      <c r="L39" s="199"/>
      <c r="M39" s="199"/>
      <c r="N39" s="199"/>
      <c r="O39" s="209"/>
      <c r="P39" s="200"/>
      <c r="Q39" s="209"/>
    </row>
    <row r="40" spans="1:17">
      <c r="A40">
        <f t="shared" si="1"/>
        <v>32</v>
      </c>
      <c r="B40" s="207"/>
      <c r="C40" s="321"/>
      <c r="D40" s="321"/>
      <c r="E40" s="321"/>
      <c r="F40" s="200"/>
      <c r="G40" s="199"/>
      <c r="H40" s="199"/>
      <c r="I40" s="199"/>
      <c r="J40" s="209"/>
      <c r="K40" s="200"/>
      <c r="L40" s="199"/>
      <c r="M40" s="199"/>
      <c r="N40" s="199"/>
      <c r="O40" s="209"/>
      <c r="P40" s="200"/>
      <c r="Q40" s="209"/>
    </row>
    <row r="41" spans="1:17">
      <c r="A41">
        <f t="shared" si="1"/>
        <v>33</v>
      </c>
      <c r="B41" s="207"/>
      <c r="C41" s="321"/>
      <c r="D41" s="321"/>
      <c r="E41" s="332"/>
      <c r="F41" s="200"/>
      <c r="G41" s="199"/>
      <c r="H41" s="199"/>
      <c r="I41" s="199"/>
      <c r="J41" s="209"/>
      <c r="K41" s="200"/>
      <c r="L41" s="199"/>
      <c r="M41" s="199"/>
      <c r="N41" s="199"/>
      <c r="O41" s="209"/>
      <c r="P41" s="200"/>
      <c r="Q41" s="209"/>
    </row>
    <row r="42" spans="1:17">
      <c r="A42">
        <f t="shared" si="1"/>
        <v>34</v>
      </c>
      <c r="B42" s="207"/>
      <c r="C42" s="321"/>
      <c r="D42" s="321"/>
      <c r="E42" s="332"/>
      <c r="F42" s="200"/>
      <c r="G42" s="199"/>
      <c r="H42" s="199"/>
      <c r="I42" s="199"/>
      <c r="J42" s="209"/>
      <c r="K42" s="200"/>
      <c r="L42" s="199"/>
      <c r="M42" s="199"/>
      <c r="N42" s="199"/>
      <c r="O42" s="209"/>
      <c r="P42" s="200"/>
      <c r="Q42" s="209"/>
    </row>
    <row r="43" spans="1:17">
      <c r="A43">
        <f t="shared" si="1"/>
        <v>35</v>
      </c>
      <c r="B43" s="207"/>
      <c r="C43" s="321"/>
      <c r="D43" s="321"/>
      <c r="E43" s="321"/>
      <c r="F43" s="200"/>
      <c r="G43" s="199"/>
      <c r="H43" s="199"/>
      <c r="I43" s="199"/>
      <c r="J43" s="209"/>
      <c r="K43" s="200"/>
      <c r="L43" s="199"/>
      <c r="M43" s="199"/>
      <c r="N43" s="199"/>
      <c r="O43" s="209"/>
      <c r="P43" s="200"/>
      <c r="Q43" s="209"/>
    </row>
    <row r="44" spans="1:17">
      <c r="A44">
        <f t="shared" si="1"/>
        <v>36</v>
      </c>
      <c r="B44" s="207"/>
      <c r="C44" s="321"/>
      <c r="D44" s="321"/>
      <c r="E44" s="321"/>
      <c r="F44" s="200"/>
      <c r="G44" s="199"/>
      <c r="H44" s="199"/>
      <c r="I44" s="199"/>
      <c r="J44" s="209"/>
      <c r="K44" s="200"/>
      <c r="L44" s="199"/>
      <c r="M44" s="199"/>
      <c r="N44" s="199"/>
      <c r="O44" s="209"/>
      <c r="P44" s="200"/>
      <c r="Q44" s="209"/>
    </row>
    <row r="45" spans="1:17">
      <c r="A45">
        <f t="shared" si="1"/>
        <v>37</v>
      </c>
      <c r="B45" s="207"/>
      <c r="C45" s="321"/>
      <c r="D45" s="321"/>
      <c r="E45" s="321"/>
      <c r="F45" s="200"/>
      <c r="G45" s="199"/>
      <c r="H45" s="199"/>
      <c r="I45" s="199"/>
      <c r="J45" s="209"/>
      <c r="K45" s="200"/>
      <c r="L45" s="199"/>
      <c r="M45" s="199"/>
      <c r="N45" s="199"/>
      <c r="O45" s="209"/>
      <c r="P45" s="200"/>
      <c r="Q45" s="209"/>
    </row>
    <row r="46" spans="1:17">
      <c r="A46">
        <f t="shared" si="1"/>
        <v>38</v>
      </c>
      <c r="B46" s="207"/>
      <c r="C46" s="321"/>
      <c r="D46" s="321"/>
      <c r="E46" s="321"/>
      <c r="F46" s="200"/>
      <c r="G46" s="199"/>
      <c r="H46" s="199"/>
      <c r="I46" s="199"/>
      <c r="J46" s="209"/>
      <c r="K46" s="200"/>
      <c r="L46" s="199"/>
      <c r="M46" s="199"/>
      <c r="N46" s="199"/>
      <c r="O46" s="209"/>
      <c r="P46" s="200"/>
      <c r="Q46" s="209"/>
    </row>
    <row r="47" spans="1:17">
      <c r="A47">
        <f t="shared" si="1"/>
        <v>39</v>
      </c>
      <c r="B47" s="207"/>
      <c r="C47" s="321"/>
      <c r="D47" s="321"/>
      <c r="E47" s="321"/>
      <c r="F47" s="200"/>
      <c r="G47" s="199"/>
      <c r="H47" s="199"/>
      <c r="I47" s="199"/>
      <c r="J47" s="209"/>
      <c r="K47" s="200"/>
      <c r="L47" s="199"/>
      <c r="M47" s="199"/>
      <c r="N47" s="199"/>
      <c r="O47" s="209"/>
      <c r="P47" s="200"/>
      <c r="Q47" s="209"/>
    </row>
    <row r="48" spans="1:17">
      <c r="A48">
        <f t="shared" si="1"/>
        <v>40</v>
      </c>
      <c r="B48" s="207"/>
      <c r="C48" s="321"/>
      <c r="D48" s="321"/>
      <c r="E48" s="321"/>
      <c r="F48" s="200"/>
      <c r="G48" s="199"/>
      <c r="H48" s="199"/>
      <c r="I48" s="199"/>
      <c r="J48" s="209"/>
      <c r="K48" s="200"/>
      <c r="L48" s="199"/>
      <c r="M48" s="199"/>
      <c r="N48" s="199"/>
      <c r="O48" s="209"/>
      <c r="P48" s="200"/>
      <c r="Q48" s="209"/>
    </row>
    <row r="49" spans="1:17">
      <c r="A49">
        <f t="shared" si="1"/>
        <v>41</v>
      </c>
      <c r="B49" s="207"/>
      <c r="C49" s="321"/>
      <c r="D49" s="321"/>
      <c r="E49" s="321"/>
      <c r="F49" s="200"/>
      <c r="G49" s="199"/>
      <c r="H49" s="199"/>
      <c r="I49" s="199"/>
      <c r="J49" s="209"/>
      <c r="K49" s="200"/>
      <c r="L49" s="199"/>
      <c r="M49" s="199"/>
      <c r="N49" s="199"/>
      <c r="O49" s="209"/>
      <c r="P49" s="200"/>
      <c r="Q49" s="209"/>
    </row>
    <row r="50" spans="1:17">
      <c r="A50">
        <f t="shared" si="1"/>
        <v>42</v>
      </c>
      <c r="B50" s="207"/>
      <c r="C50" s="321"/>
      <c r="D50" s="321"/>
      <c r="E50" s="321"/>
      <c r="F50" s="200"/>
      <c r="G50" s="199"/>
      <c r="H50" s="199"/>
      <c r="I50" s="199"/>
      <c r="J50" s="209"/>
      <c r="K50" s="200"/>
      <c r="L50" s="199"/>
      <c r="M50" s="199"/>
      <c r="N50" s="199"/>
      <c r="O50" s="209"/>
      <c r="P50" s="200"/>
      <c r="Q50" s="209"/>
    </row>
    <row r="51" spans="1:17">
      <c r="A51">
        <f t="shared" si="1"/>
        <v>43</v>
      </c>
      <c r="B51" s="207"/>
      <c r="C51" s="208"/>
      <c r="D51" s="208"/>
      <c r="E51" s="208"/>
      <c r="F51" s="200"/>
      <c r="G51" s="199"/>
      <c r="H51" s="199"/>
      <c r="I51" s="199"/>
      <c r="J51" s="209"/>
      <c r="K51" s="200"/>
      <c r="L51" s="199"/>
      <c r="M51" s="199"/>
      <c r="N51" s="199"/>
      <c r="O51" s="209"/>
      <c r="P51" s="200"/>
      <c r="Q51" s="209"/>
    </row>
    <row r="52" spans="1:17">
      <c r="A52">
        <f t="shared" si="1"/>
        <v>44</v>
      </c>
      <c r="B52" s="207"/>
      <c r="C52" s="208"/>
      <c r="D52" s="208"/>
      <c r="E52" s="208"/>
      <c r="F52" s="200"/>
      <c r="G52" s="199"/>
      <c r="H52" s="199"/>
      <c r="I52" s="199"/>
      <c r="J52" s="209"/>
      <c r="K52" s="200"/>
      <c r="L52" s="199"/>
      <c r="M52" s="199"/>
      <c r="N52" s="199"/>
      <c r="O52" s="209"/>
      <c r="P52" s="200"/>
      <c r="Q52" s="209"/>
    </row>
    <row r="53" spans="1:17" ht="16" thickBot="1">
      <c r="A53">
        <f t="shared" si="1"/>
        <v>45</v>
      </c>
      <c r="B53" s="210"/>
      <c r="C53" s="211"/>
      <c r="D53" s="211"/>
      <c r="E53" s="211"/>
      <c r="F53" s="202"/>
      <c r="G53" s="203"/>
      <c r="H53" s="203"/>
      <c r="I53" s="203"/>
      <c r="J53" s="212"/>
      <c r="K53" s="202"/>
      <c r="L53" s="203"/>
      <c r="M53" s="203"/>
      <c r="N53" s="203"/>
      <c r="O53" s="212"/>
      <c r="P53" s="202"/>
      <c r="Q53" s="212"/>
    </row>
    <row r="54" spans="1:17" ht="16" thickBot="1">
      <c r="B54" s="198"/>
      <c r="C54" s="518"/>
      <c r="D54" s="518"/>
      <c r="E54" s="535"/>
      <c r="F54" s="180" t="s">
        <v>132</v>
      </c>
      <c r="G54" s="180" t="s">
        <v>133</v>
      </c>
      <c r="H54" s="197" t="s">
        <v>150</v>
      </c>
      <c r="I54" s="181" t="s">
        <v>134</v>
      </c>
      <c r="J54" s="222" t="s">
        <v>151</v>
      </c>
      <c r="K54" s="180" t="s">
        <v>132</v>
      </c>
      <c r="L54" s="180" t="s">
        <v>133</v>
      </c>
      <c r="M54" s="197" t="s">
        <v>150</v>
      </c>
      <c r="N54" s="184" t="s">
        <v>134</v>
      </c>
      <c r="O54" s="185" t="s">
        <v>151</v>
      </c>
      <c r="P54" s="556" t="s">
        <v>135</v>
      </c>
      <c r="Q54" s="557"/>
    </row>
    <row r="55" spans="1:17" ht="16" thickBot="1">
      <c r="B55" s="525" t="s">
        <v>587</v>
      </c>
      <c r="C55" s="526"/>
      <c r="D55" s="526"/>
      <c r="E55" s="538"/>
      <c r="F55" s="185"/>
      <c r="G55" s="182"/>
      <c r="H55" s="199"/>
      <c r="I55" s="182"/>
      <c r="J55" s="182"/>
      <c r="K55" s="185"/>
      <c r="L55" s="182"/>
      <c r="M55" s="199"/>
      <c r="N55" s="182"/>
      <c r="O55" s="182"/>
      <c r="P55" s="558"/>
      <c r="Q55" s="559"/>
    </row>
    <row r="56" spans="1:17" ht="16" thickBot="1">
      <c r="B56" s="539"/>
      <c r="C56" s="540"/>
      <c r="D56" s="540"/>
      <c r="E56" s="541"/>
      <c r="F56" s="534" t="s">
        <v>166</v>
      </c>
      <c r="G56" s="518"/>
      <c r="H56" s="518"/>
      <c r="I56" s="518"/>
      <c r="J56" s="535"/>
      <c r="K56" s="534" t="s">
        <v>167</v>
      </c>
      <c r="L56" s="518"/>
      <c r="M56" s="518"/>
      <c r="N56" s="518"/>
      <c r="O56" s="535"/>
      <c r="P56" s="560"/>
      <c r="Q56" s="561"/>
    </row>
    <row r="57" spans="1:17" ht="16" thickBot="1">
      <c r="B57" s="188" t="s">
        <v>137</v>
      </c>
      <c r="C57" s="189" t="s">
        <v>138</v>
      </c>
      <c r="D57" s="189" t="s">
        <v>139</v>
      </c>
      <c r="E57" s="189" t="s">
        <v>140</v>
      </c>
      <c r="F57" s="188" t="s">
        <v>141</v>
      </c>
      <c r="G57" s="189" t="s">
        <v>142</v>
      </c>
      <c r="H57" s="190" t="s">
        <v>143</v>
      </c>
      <c r="I57" s="189" t="s">
        <v>144</v>
      </c>
      <c r="J57" s="190" t="s">
        <v>145</v>
      </c>
      <c r="K57" s="206" t="s">
        <v>141</v>
      </c>
      <c r="L57" s="189" t="s">
        <v>142</v>
      </c>
      <c r="M57" s="189" t="s">
        <v>143</v>
      </c>
      <c r="N57" s="189" t="s">
        <v>144</v>
      </c>
      <c r="O57" s="190" t="s">
        <v>145</v>
      </c>
      <c r="P57" s="217" t="s">
        <v>147</v>
      </c>
      <c r="Q57" s="192" t="s">
        <v>143</v>
      </c>
    </row>
    <row r="58" spans="1:17">
      <c r="A58">
        <v>1</v>
      </c>
      <c r="B58" s="207"/>
      <c r="C58" s="208"/>
      <c r="D58" s="208"/>
      <c r="E58" s="208"/>
      <c r="F58" s="219"/>
      <c r="G58" s="220"/>
      <c r="H58" s="220"/>
      <c r="I58" s="220"/>
      <c r="J58" s="249"/>
      <c r="K58" s="219"/>
      <c r="L58" s="220"/>
      <c r="M58" s="220"/>
      <c r="N58" s="220"/>
      <c r="O58" s="249"/>
      <c r="P58" s="219"/>
      <c r="Q58" s="249"/>
    </row>
    <row r="59" spans="1:17">
      <c r="A59">
        <f t="shared" ref="A59:A102" si="2">A58+1</f>
        <v>2</v>
      </c>
      <c r="B59" s="207"/>
      <c r="C59" s="208"/>
      <c r="D59" s="208"/>
      <c r="E59" s="208"/>
      <c r="F59" s="200"/>
      <c r="G59" s="199"/>
      <c r="H59" s="199"/>
      <c r="I59" s="199"/>
      <c r="J59" s="209"/>
      <c r="K59" s="200"/>
      <c r="L59" s="199"/>
      <c r="M59" s="199"/>
      <c r="N59" s="199"/>
      <c r="O59" s="209"/>
      <c r="P59" s="200"/>
      <c r="Q59" s="209"/>
    </row>
    <row r="60" spans="1:17">
      <c r="A60">
        <f t="shared" si="2"/>
        <v>3</v>
      </c>
      <c r="B60" s="207"/>
      <c r="C60" s="208"/>
      <c r="D60" s="208"/>
      <c r="E60" s="332"/>
      <c r="F60" s="200"/>
      <c r="G60" s="199"/>
      <c r="H60" s="199"/>
      <c r="I60" s="199"/>
      <c r="J60" s="209"/>
      <c r="K60" s="200"/>
      <c r="L60" s="199"/>
      <c r="M60" s="199"/>
      <c r="N60" s="199"/>
      <c r="O60" s="209"/>
      <c r="P60" s="200"/>
      <c r="Q60" s="209"/>
    </row>
    <row r="61" spans="1:17">
      <c r="A61">
        <f t="shared" si="2"/>
        <v>4</v>
      </c>
      <c r="B61" s="207"/>
      <c r="C61" s="321"/>
      <c r="D61" s="321"/>
      <c r="E61" s="208"/>
      <c r="F61" s="200"/>
      <c r="G61" s="199"/>
      <c r="H61" s="199"/>
      <c r="I61" s="199"/>
      <c r="J61" s="209"/>
      <c r="K61" s="200"/>
      <c r="L61" s="199"/>
      <c r="M61" s="199"/>
      <c r="N61" s="199"/>
      <c r="O61" s="209"/>
      <c r="P61" s="200"/>
      <c r="Q61" s="209"/>
    </row>
    <row r="62" spans="1:17">
      <c r="A62">
        <f t="shared" si="2"/>
        <v>5</v>
      </c>
      <c r="B62" s="207"/>
      <c r="C62" s="321"/>
      <c r="D62" s="321"/>
      <c r="E62" s="321"/>
      <c r="F62" s="200"/>
      <c r="G62" s="199"/>
      <c r="H62" s="199"/>
      <c r="I62" s="199"/>
      <c r="J62" s="209"/>
      <c r="K62" s="200"/>
      <c r="L62" s="199"/>
      <c r="M62" s="199"/>
      <c r="N62" s="199"/>
      <c r="O62" s="209"/>
      <c r="P62" s="200"/>
      <c r="Q62" s="209"/>
    </row>
    <row r="63" spans="1:17">
      <c r="A63">
        <f t="shared" si="2"/>
        <v>6</v>
      </c>
      <c r="B63" s="207"/>
      <c r="C63" s="321"/>
      <c r="D63" s="321"/>
      <c r="E63" s="321"/>
      <c r="F63" s="200"/>
      <c r="G63" s="199"/>
      <c r="H63" s="199"/>
      <c r="I63" s="199"/>
      <c r="J63" s="209"/>
      <c r="K63" s="200"/>
      <c r="L63" s="199"/>
      <c r="M63" s="199"/>
      <c r="N63" s="199"/>
      <c r="O63" s="209"/>
      <c r="P63" s="200"/>
      <c r="Q63" s="209"/>
    </row>
    <row r="64" spans="1:17">
      <c r="A64">
        <f t="shared" si="2"/>
        <v>7</v>
      </c>
      <c r="B64" s="207"/>
      <c r="C64" s="321"/>
      <c r="D64" s="321"/>
      <c r="E64" s="332"/>
      <c r="F64" s="200"/>
      <c r="G64" s="199"/>
      <c r="H64" s="199"/>
      <c r="I64" s="199"/>
      <c r="J64" s="209"/>
      <c r="K64" s="200"/>
      <c r="L64" s="199"/>
      <c r="M64" s="199"/>
      <c r="N64" s="199"/>
      <c r="O64" s="209"/>
      <c r="P64" s="200"/>
      <c r="Q64" s="209"/>
    </row>
    <row r="65" spans="1:17">
      <c r="A65">
        <f t="shared" si="2"/>
        <v>8</v>
      </c>
      <c r="B65" s="207"/>
      <c r="C65" s="321"/>
      <c r="D65" s="321"/>
      <c r="E65" s="321"/>
      <c r="F65" s="200"/>
      <c r="G65" s="199"/>
      <c r="H65" s="199"/>
      <c r="I65" s="199"/>
      <c r="J65" s="209"/>
      <c r="K65" s="200"/>
      <c r="L65" s="199"/>
      <c r="M65" s="199"/>
      <c r="N65" s="199"/>
      <c r="O65" s="209"/>
      <c r="P65" s="200"/>
      <c r="Q65" s="209"/>
    </row>
    <row r="66" spans="1:17">
      <c r="A66">
        <f t="shared" si="2"/>
        <v>9</v>
      </c>
      <c r="B66" s="207"/>
      <c r="C66" s="321"/>
      <c r="D66" s="321"/>
      <c r="E66" s="321"/>
      <c r="F66" s="200"/>
      <c r="G66" s="199"/>
      <c r="H66" s="199"/>
      <c r="I66" s="199"/>
      <c r="J66" s="209"/>
      <c r="K66" s="200"/>
      <c r="L66" s="199"/>
      <c r="M66" s="199"/>
      <c r="N66" s="199"/>
      <c r="O66" s="209"/>
      <c r="P66" s="200"/>
      <c r="Q66" s="209"/>
    </row>
    <row r="67" spans="1:17">
      <c r="A67">
        <f t="shared" si="2"/>
        <v>10</v>
      </c>
      <c r="B67" s="207"/>
      <c r="C67" s="321"/>
      <c r="D67" s="321"/>
      <c r="E67" s="321"/>
      <c r="F67" s="200"/>
      <c r="G67" s="199"/>
      <c r="H67" s="199"/>
      <c r="I67" s="199"/>
      <c r="J67" s="209"/>
      <c r="K67" s="200"/>
      <c r="L67" s="199"/>
      <c r="M67" s="199"/>
      <c r="N67" s="199"/>
      <c r="O67" s="209"/>
      <c r="P67" s="200"/>
      <c r="Q67" s="209"/>
    </row>
    <row r="68" spans="1:17">
      <c r="A68">
        <f t="shared" si="2"/>
        <v>11</v>
      </c>
      <c r="B68" s="207"/>
      <c r="C68" s="321"/>
      <c r="D68" s="321"/>
      <c r="E68" s="321"/>
      <c r="F68" s="200"/>
      <c r="G68" s="199"/>
      <c r="H68" s="199"/>
      <c r="I68" s="199"/>
      <c r="J68" s="209"/>
      <c r="K68" s="200"/>
      <c r="L68" s="199"/>
      <c r="M68" s="199"/>
      <c r="N68" s="199"/>
      <c r="O68" s="209"/>
      <c r="P68" s="200"/>
      <c r="Q68" s="209"/>
    </row>
    <row r="69" spans="1:17">
      <c r="A69">
        <f t="shared" si="2"/>
        <v>12</v>
      </c>
      <c r="B69" s="207"/>
      <c r="C69" s="321"/>
      <c r="D69" s="321"/>
      <c r="E69" s="321"/>
      <c r="F69" s="200"/>
      <c r="G69" s="199"/>
      <c r="H69" s="199"/>
      <c r="I69" s="199"/>
      <c r="J69" s="209"/>
      <c r="K69" s="200"/>
      <c r="L69" s="199"/>
      <c r="M69" s="199"/>
      <c r="N69" s="199"/>
      <c r="O69" s="209"/>
      <c r="P69" s="200"/>
      <c r="Q69" s="209"/>
    </row>
    <row r="70" spans="1:17">
      <c r="A70">
        <f t="shared" si="2"/>
        <v>13</v>
      </c>
      <c r="B70" s="207"/>
      <c r="C70" s="321"/>
      <c r="D70" s="321"/>
      <c r="E70" s="321"/>
      <c r="F70" s="200"/>
      <c r="G70" s="199"/>
      <c r="H70" s="199"/>
      <c r="I70" s="199"/>
      <c r="J70" s="209"/>
      <c r="K70" s="200"/>
      <c r="L70" s="199"/>
      <c r="M70" s="199"/>
      <c r="N70" s="199"/>
      <c r="O70" s="209"/>
      <c r="P70" s="200"/>
      <c r="Q70" s="209"/>
    </row>
    <row r="71" spans="1:17">
      <c r="A71">
        <f t="shared" si="2"/>
        <v>14</v>
      </c>
      <c r="B71" s="207"/>
      <c r="C71" s="321"/>
      <c r="D71" s="321"/>
      <c r="E71" s="321"/>
      <c r="F71" s="200"/>
      <c r="G71" s="199"/>
      <c r="H71" s="199"/>
      <c r="I71" s="199"/>
      <c r="J71" s="209"/>
      <c r="K71" s="200"/>
      <c r="L71" s="199"/>
      <c r="M71" s="199"/>
      <c r="N71" s="199"/>
      <c r="O71" s="209"/>
      <c r="P71" s="200"/>
      <c r="Q71" s="209"/>
    </row>
    <row r="72" spans="1:17">
      <c r="A72">
        <f t="shared" si="2"/>
        <v>15</v>
      </c>
      <c r="B72" s="207"/>
      <c r="C72" s="208"/>
      <c r="D72" s="208"/>
      <c r="E72" s="208"/>
      <c r="F72" s="200"/>
      <c r="G72" s="199"/>
      <c r="H72" s="199"/>
      <c r="I72" s="199"/>
      <c r="J72" s="209"/>
      <c r="K72" s="200"/>
      <c r="L72" s="199"/>
      <c r="M72" s="199"/>
      <c r="N72" s="199"/>
      <c r="O72" s="209"/>
      <c r="P72" s="200"/>
      <c r="Q72" s="209"/>
    </row>
    <row r="73" spans="1:17">
      <c r="A73">
        <f t="shared" si="2"/>
        <v>16</v>
      </c>
      <c r="B73" s="207"/>
      <c r="C73" s="208"/>
      <c r="D73" s="208"/>
      <c r="E73" s="208"/>
      <c r="F73" s="200"/>
      <c r="G73" s="199"/>
      <c r="H73" s="199"/>
      <c r="I73" s="199"/>
      <c r="J73" s="209"/>
      <c r="K73" s="200"/>
      <c r="L73" s="199"/>
      <c r="M73" s="199"/>
      <c r="N73" s="199"/>
      <c r="O73" s="209"/>
      <c r="P73" s="200"/>
      <c r="Q73" s="209"/>
    </row>
    <row r="74" spans="1:17">
      <c r="A74">
        <f t="shared" si="2"/>
        <v>17</v>
      </c>
      <c r="B74" s="207"/>
      <c r="C74" s="208"/>
      <c r="D74" s="208"/>
      <c r="E74" s="208"/>
      <c r="F74" s="200"/>
      <c r="G74" s="199"/>
      <c r="H74" s="199"/>
      <c r="I74" s="199"/>
      <c r="J74" s="209"/>
      <c r="K74" s="200"/>
      <c r="L74" s="199"/>
      <c r="M74" s="199"/>
      <c r="N74" s="199"/>
      <c r="O74" s="209"/>
      <c r="P74" s="200"/>
      <c r="Q74" s="209"/>
    </row>
    <row r="75" spans="1:17">
      <c r="A75">
        <f t="shared" si="2"/>
        <v>18</v>
      </c>
      <c r="B75" s="207"/>
      <c r="C75" s="208"/>
      <c r="D75" s="208"/>
      <c r="E75" s="208"/>
      <c r="F75" s="200"/>
      <c r="G75" s="199"/>
      <c r="H75" s="199"/>
      <c r="I75" s="199"/>
      <c r="J75" s="209"/>
      <c r="K75" s="200"/>
      <c r="L75" s="199"/>
      <c r="M75" s="199"/>
      <c r="N75" s="199"/>
      <c r="O75" s="209"/>
      <c r="P75" s="200"/>
      <c r="Q75" s="209"/>
    </row>
    <row r="76" spans="1:17">
      <c r="A76">
        <f t="shared" si="2"/>
        <v>19</v>
      </c>
      <c r="B76" s="207"/>
      <c r="C76" s="208"/>
      <c r="D76" s="208"/>
      <c r="E76" s="208"/>
      <c r="F76" s="200"/>
      <c r="G76" s="199"/>
      <c r="H76" s="199"/>
      <c r="I76" s="199"/>
      <c r="J76" s="209"/>
      <c r="K76" s="200"/>
      <c r="L76" s="199"/>
      <c r="M76" s="199"/>
      <c r="N76" s="199"/>
      <c r="O76" s="209"/>
      <c r="P76" s="200"/>
      <c r="Q76" s="209"/>
    </row>
    <row r="77" spans="1:17">
      <c r="A77">
        <f t="shared" si="2"/>
        <v>20</v>
      </c>
      <c r="B77" s="207"/>
      <c r="C77" s="208"/>
      <c r="D77" s="208"/>
      <c r="E77" s="208"/>
      <c r="F77" s="200"/>
      <c r="G77" s="199"/>
      <c r="H77" s="199"/>
      <c r="I77" s="199"/>
      <c r="J77" s="209"/>
      <c r="K77" s="200"/>
      <c r="L77" s="199"/>
      <c r="M77" s="199"/>
      <c r="N77" s="199"/>
      <c r="O77" s="209"/>
      <c r="P77" s="200"/>
      <c r="Q77" s="209"/>
    </row>
    <row r="78" spans="1:17">
      <c r="A78">
        <f t="shared" si="2"/>
        <v>21</v>
      </c>
      <c r="B78" s="207"/>
      <c r="C78" s="208"/>
      <c r="D78" s="208"/>
      <c r="E78" s="208"/>
      <c r="F78" s="200"/>
      <c r="G78" s="199"/>
      <c r="H78" s="199"/>
      <c r="I78" s="199"/>
      <c r="J78" s="209"/>
      <c r="K78" s="200"/>
      <c r="L78" s="199"/>
      <c r="M78" s="199"/>
      <c r="N78" s="199"/>
      <c r="O78" s="209"/>
      <c r="P78" s="200"/>
      <c r="Q78" s="209"/>
    </row>
    <row r="79" spans="1:17">
      <c r="A79">
        <f t="shared" si="2"/>
        <v>22</v>
      </c>
      <c r="B79" s="207"/>
      <c r="C79" s="208"/>
      <c r="D79" s="208"/>
      <c r="E79" s="208"/>
      <c r="F79" s="200"/>
      <c r="G79" s="199"/>
      <c r="H79" s="199"/>
      <c r="I79" s="199"/>
      <c r="J79" s="209"/>
      <c r="K79" s="200"/>
      <c r="L79" s="199"/>
      <c r="M79" s="199"/>
      <c r="N79" s="199"/>
      <c r="O79" s="209"/>
      <c r="P79" s="200"/>
      <c r="Q79" s="209"/>
    </row>
    <row r="80" spans="1:17">
      <c r="A80">
        <f t="shared" si="2"/>
        <v>23</v>
      </c>
      <c r="B80" s="207"/>
      <c r="C80" s="208"/>
      <c r="D80" s="208"/>
      <c r="E80" s="208"/>
      <c r="F80" s="200"/>
      <c r="G80" s="199"/>
      <c r="H80" s="199"/>
      <c r="I80" s="199"/>
      <c r="J80" s="209"/>
      <c r="K80" s="200"/>
      <c r="L80" s="199"/>
      <c r="M80" s="199"/>
      <c r="N80" s="199"/>
      <c r="O80" s="209"/>
      <c r="P80" s="200"/>
      <c r="Q80" s="209"/>
    </row>
    <row r="81" spans="1:17">
      <c r="A81">
        <f t="shared" si="2"/>
        <v>24</v>
      </c>
      <c r="B81" s="207"/>
      <c r="C81" s="208"/>
      <c r="D81" s="208"/>
      <c r="E81" s="208"/>
      <c r="F81" s="200"/>
      <c r="G81" s="199"/>
      <c r="H81" s="199"/>
      <c r="I81" s="199"/>
      <c r="J81" s="209"/>
      <c r="K81" s="200"/>
      <c r="L81" s="199"/>
      <c r="M81" s="199"/>
      <c r="N81" s="199"/>
      <c r="O81" s="209"/>
      <c r="P81" s="200"/>
      <c r="Q81" s="209"/>
    </row>
    <row r="82" spans="1:17">
      <c r="A82">
        <f t="shared" si="2"/>
        <v>25</v>
      </c>
      <c r="B82" s="207"/>
      <c r="C82" s="208"/>
      <c r="D82" s="208"/>
      <c r="E82" s="208"/>
      <c r="F82" s="200"/>
      <c r="G82" s="199"/>
      <c r="H82" s="199"/>
      <c r="I82" s="199"/>
      <c r="J82" s="209"/>
      <c r="K82" s="200"/>
      <c r="L82" s="199"/>
      <c r="M82" s="199"/>
      <c r="N82" s="199"/>
      <c r="O82" s="209"/>
      <c r="P82" s="200"/>
      <c r="Q82" s="209"/>
    </row>
    <row r="83" spans="1:17">
      <c r="A83">
        <f t="shared" si="2"/>
        <v>26</v>
      </c>
      <c r="B83" s="207"/>
      <c r="C83" s="208"/>
      <c r="D83" s="208"/>
      <c r="E83" s="208"/>
      <c r="F83" s="200"/>
      <c r="G83" s="199"/>
      <c r="H83" s="199"/>
      <c r="I83" s="199"/>
      <c r="J83" s="209"/>
      <c r="K83" s="200"/>
      <c r="L83" s="199"/>
      <c r="M83" s="199"/>
      <c r="N83" s="199"/>
      <c r="O83" s="209"/>
      <c r="P83" s="200"/>
      <c r="Q83" s="209"/>
    </row>
    <row r="84" spans="1:17">
      <c r="A84">
        <f t="shared" si="2"/>
        <v>27</v>
      </c>
      <c r="B84" s="207"/>
      <c r="C84" s="208"/>
      <c r="D84" s="208"/>
      <c r="E84" s="208"/>
      <c r="F84" s="200"/>
      <c r="G84" s="199"/>
      <c r="H84" s="199"/>
      <c r="I84" s="199"/>
      <c r="J84" s="209"/>
      <c r="K84" s="200"/>
      <c r="L84" s="199"/>
      <c r="M84" s="199"/>
      <c r="N84" s="199"/>
      <c r="O84" s="209"/>
      <c r="P84" s="200"/>
      <c r="Q84" s="209"/>
    </row>
    <row r="85" spans="1:17">
      <c r="A85">
        <f t="shared" si="2"/>
        <v>28</v>
      </c>
      <c r="B85" s="207"/>
      <c r="C85" s="208"/>
      <c r="D85" s="208"/>
      <c r="E85" s="208"/>
      <c r="F85" s="200"/>
      <c r="G85" s="199"/>
      <c r="H85" s="199"/>
      <c r="I85" s="199"/>
      <c r="J85" s="209"/>
      <c r="K85" s="200"/>
      <c r="L85" s="199"/>
      <c r="M85" s="199"/>
      <c r="N85" s="199"/>
      <c r="O85" s="209"/>
      <c r="P85" s="200"/>
      <c r="Q85" s="209"/>
    </row>
    <row r="86" spans="1:17">
      <c r="A86">
        <f t="shared" si="2"/>
        <v>29</v>
      </c>
      <c r="B86" s="207"/>
      <c r="C86" s="208"/>
      <c r="D86" s="208"/>
      <c r="E86" s="208"/>
      <c r="F86" s="200"/>
      <c r="G86" s="199"/>
      <c r="H86" s="199"/>
      <c r="I86" s="199"/>
      <c r="J86" s="209"/>
      <c r="K86" s="200"/>
      <c r="L86" s="199"/>
      <c r="M86" s="199"/>
      <c r="N86" s="199"/>
      <c r="O86" s="209"/>
      <c r="P86" s="200"/>
      <c r="Q86" s="209"/>
    </row>
    <row r="87" spans="1:17">
      <c r="A87">
        <f t="shared" si="2"/>
        <v>30</v>
      </c>
      <c r="B87" s="207"/>
      <c r="C87" s="208"/>
      <c r="D87" s="208"/>
      <c r="E87" s="208"/>
      <c r="F87" s="200"/>
      <c r="G87" s="199"/>
      <c r="H87" s="199"/>
      <c r="I87" s="199"/>
      <c r="J87" s="209"/>
      <c r="K87" s="200"/>
      <c r="L87" s="199"/>
      <c r="M87" s="199"/>
      <c r="N87" s="199"/>
      <c r="O87" s="209"/>
      <c r="P87" s="200"/>
      <c r="Q87" s="209"/>
    </row>
    <row r="88" spans="1:17">
      <c r="A88">
        <f t="shared" si="2"/>
        <v>31</v>
      </c>
      <c r="B88" s="207"/>
      <c r="C88" s="208"/>
      <c r="D88" s="208"/>
      <c r="E88" s="208"/>
      <c r="F88" s="200"/>
      <c r="G88" s="199"/>
      <c r="H88" s="199"/>
      <c r="I88" s="199"/>
      <c r="J88" s="209"/>
      <c r="K88" s="200"/>
      <c r="L88" s="199"/>
      <c r="M88" s="199"/>
      <c r="N88" s="199"/>
      <c r="O88" s="209"/>
      <c r="P88" s="200"/>
      <c r="Q88" s="209"/>
    </row>
    <row r="89" spans="1:17">
      <c r="A89">
        <f t="shared" si="2"/>
        <v>32</v>
      </c>
      <c r="B89" s="207"/>
      <c r="C89" s="208"/>
      <c r="D89" s="208"/>
      <c r="E89" s="208"/>
      <c r="F89" s="200"/>
      <c r="G89" s="199"/>
      <c r="H89" s="199"/>
      <c r="I89" s="199"/>
      <c r="J89" s="209"/>
      <c r="K89" s="200"/>
      <c r="L89" s="199"/>
      <c r="M89" s="199"/>
      <c r="N89" s="199"/>
      <c r="O89" s="209"/>
      <c r="P89" s="200"/>
      <c r="Q89" s="209"/>
    </row>
    <row r="90" spans="1:17">
      <c r="A90">
        <f t="shared" si="2"/>
        <v>33</v>
      </c>
      <c r="B90" s="207"/>
      <c r="C90" s="208"/>
      <c r="D90" s="208"/>
      <c r="E90" s="208"/>
      <c r="F90" s="200"/>
      <c r="G90" s="199"/>
      <c r="H90" s="199"/>
      <c r="I90" s="199"/>
      <c r="J90" s="209"/>
      <c r="K90" s="200"/>
      <c r="L90" s="199"/>
      <c r="M90" s="199"/>
      <c r="N90" s="199"/>
      <c r="O90" s="209"/>
      <c r="P90" s="200"/>
      <c r="Q90" s="209"/>
    </row>
    <row r="91" spans="1:17">
      <c r="A91">
        <f t="shared" si="2"/>
        <v>34</v>
      </c>
      <c r="B91" s="207"/>
      <c r="C91" s="208"/>
      <c r="D91" s="208"/>
      <c r="E91" s="208"/>
      <c r="F91" s="200"/>
      <c r="G91" s="199"/>
      <c r="H91" s="199"/>
      <c r="I91" s="199"/>
      <c r="J91" s="209"/>
      <c r="K91" s="200"/>
      <c r="L91" s="199"/>
      <c r="M91" s="199"/>
      <c r="N91" s="199"/>
      <c r="O91" s="209"/>
      <c r="P91" s="200"/>
      <c r="Q91" s="209"/>
    </row>
    <row r="92" spans="1:17">
      <c r="A92">
        <f t="shared" si="2"/>
        <v>35</v>
      </c>
      <c r="B92" s="207"/>
      <c r="C92" s="208"/>
      <c r="D92" s="208"/>
      <c r="E92" s="208"/>
      <c r="F92" s="200"/>
      <c r="G92" s="199"/>
      <c r="H92" s="199"/>
      <c r="I92" s="199"/>
      <c r="J92" s="209"/>
      <c r="K92" s="200"/>
      <c r="L92" s="199"/>
      <c r="M92" s="199"/>
      <c r="N92" s="199"/>
      <c r="O92" s="209"/>
      <c r="P92" s="200"/>
      <c r="Q92" s="209"/>
    </row>
    <row r="93" spans="1:17">
      <c r="A93">
        <f t="shared" si="2"/>
        <v>36</v>
      </c>
      <c r="B93" s="207"/>
      <c r="C93" s="208"/>
      <c r="D93" s="208"/>
      <c r="E93" s="208"/>
      <c r="F93" s="200"/>
      <c r="G93" s="199"/>
      <c r="H93" s="199"/>
      <c r="I93" s="199"/>
      <c r="J93" s="209"/>
      <c r="K93" s="200"/>
      <c r="L93" s="199"/>
      <c r="M93" s="199"/>
      <c r="N93" s="199"/>
      <c r="O93" s="209"/>
      <c r="P93" s="200"/>
      <c r="Q93" s="209"/>
    </row>
    <row r="94" spans="1:17">
      <c r="A94">
        <f t="shared" si="2"/>
        <v>37</v>
      </c>
      <c r="B94" s="207"/>
      <c r="C94" s="208"/>
      <c r="D94" s="208"/>
      <c r="E94" s="208"/>
      <c r="F94" s="200"/>
      <c r="G94" s="199"/>
      <c r="H94" s="199"/>
      <c r="I94" s="199"/>
      <c r="J94" s="209"/>
      <c r="K94" s="200"/>
      <c r="L94" s="199"/>
      <c r="M94" s="199"/>
      <c r="N94" s="199"/>
      <c r="O94" s="209"/>
      <c r="P94" s="200"/>
      <c r="Q94" s="209"/>
    </row>
    <row r="95" spans="1:17">
      <c r="A95">
        <f t="shared" si="2"/>
        <v>38</v>
      </c>
      <c r="B95" s="207"/>
      <c r="C95" s="208"/>
      <c r="D95" s="208"/>
      <c r="E95" s="208"/>
      <c r="F95" s="200"/>
      <c r="G95" s="199"/>
      <c r="H95" s="199"/>
      <c r="I95" s="199"/>
      <c r="J95" s="209"/>
      <c r="K95" s="200"/>
      <c r="L95" s="199"/>
      <c r="M95" s="199"/>
      <c r="N95" s="199"/>
      <c r="O95" s="209"/>
      <c r="P95" s="200"/>
      <c r="Q95" s="209"/>
    </row>
    <row r="96" spans="1:17">
      <c r="A96">
        <f t="shared" si="2"/>
        <v>39</v>
      </c>
      <c r="B96" s="207"/>
      <c r="C96" s="208"/>
      <c r="D96" s="208"/>
      <c r="E96" s="208"/>
      <c r="F96" s="200"/>
      <c r="G96" s="199"/>
      <c r="H96" s="199"/>
      <c r="I96" s="199"/>
      <c r="J96" s="209"/>
      <c r="K96" s="200"/>
      <c r="L96" s="199"/>
      <c r="M96" s="199"/>
      <c r="N96" s="199"/>
      <c r="O96" s="209"/>
      <c r="P96" s="200"/>
      <c r="Q96" s="209"/>
    </row>
    <row r="97" spans="1:17">
      <c r="A97">
        <f t="shared" si="2"/>
        <v>40</v>
      </c>
      <c r="B97" s="207"/>
      <c r="C97" s="208"/>
      <c r="D97" s="208"/>
      <c r="E97" s="208"/>
      <c r="F97" s="200"/>
      <c r="G97" s="199"/>
      <c r="H97" s="199"/>
      <c r="I97" s="199"/>
      <c r="J97" s="209"/>
      <c r="K97" s="200"/>
      <c r="L97" s="199"/>
      <c r="M97" s="199"/>
      <c r="N97" s="199"/>
      <c r="O97" s="209"/>
      <c r="P97" s="200"/>
      <c r="Q97" s="209"/>
    </row>
    <row r="98" spans="1:17">
      <c r="A98">
        <f t="shared" si="2"/>
        <v>41</v>
      </c>
      <c r="B98" s="207"/>
      <c r="C98" s="208"/>
      <c r="D98" s="208"/>
      <c r="E98" s="208"/>
      <c r="F98" s="200"/>
      <c r="G98" s="199"/>
      <c r="H98" s="199"/>
      <c r="I98" s="199"/>
      <c r="J98" s="209"/>
      <c r="K98" s="200"/>
      <c r="L98" s="199"/>
      <c r="M98" s="199"/>
      <c r="N98" s="199"/>
      <c r="O98" s="209"/>
      <c r="P98" s="200"/>
      <c r="Q98" s="209"/>
    </row>
    <row r="99" spans="1:17">
      <c r="A99">
        <f t="shared" si="2"/>
        <v>42</v>
      </c>
      <c r="B99" s="207"/>
      <c r="C99" s="208"/>
      <c r="D99" s="208"/>
      <c r="E99" s="208"/>
      <c r="F99" s="200"/>
      <c r="G99" s="199"/>
      <c r="H99" s="199"/>
      <c r="I99" s="199"/>
      <c r="J99" s="209"/>
      <c r="K99" s="200"/>
      <c r="L99" s="199"/>
      <c r="M99" s="199"/>
      <c r="N99" s="199"/>
      <c r="O99" s="209"/>
      <c r="P99" s="200"/>
      <c r="Q99" s="209"/>
    </row>
    <row r="100" spans="1:17">
      <c r="A100">
        <f t="shared" si="2"/>
        <v>43</v>
      </c>
      <c r="B100" s="207"/>
      <c r="C100" s="208"/>
      <c r="D100" s="208"/>
      <c r="E100" s="208"/>
      <c r="F100" s="200"/>
      <c r="G100" s="199"/>
      <c r="H100" s="199"/>
      <c r="I100" s="199"/>
      <c r="J100" s="209"/>
      <c r="K100" s="200"/>
      <c r="L100" s="199"/>
      <c r="M100" s="199"/>
      <c r="N100" s="199"/>
      <c r="O100" s="209"/>
      <c r="P100" s="200"/>
      <c r="Q100" s="209"/>
    </row>
    <row r="101" spans="1:17">
      <c r="A101">
        <f t="shared" si="2"/>
        <v>44</v>
      </c>
      <c r="B101" s="207"/>
      <c r="C101" s="208"/>
      <c r="D101" s="208"/>
      <c r="E101" s="208"/>
      <c r="F101" s="200"/>
      <c r="G101" s="199"/>
      <c r="H101" s="199"/>
      <c r="I101" s="199"/>
      <c r="J101" s="209"/>
      <c r="K101" s="200"/>
      <c r="L101" s="199"/>
      <c r="M101" s="199"/>
      <c r="N101" s="199"/>
      <c r="O101" s="209"/>
      <c r="P101" s="200"/>
      <c r="Q101" s="209"/>
    </row>
    <row r="102" spans="1:17" ht="16" thickBot="1">
      <c r="A102">
        <f t="shared" si="2"/>
        <v>45</v>
      </c>
      <c r="B102" s="210"/>
      <c r="C102" s="211"/>
      <c r="D102" s="211"/>
      <c r="E102" s="211"/>
      <c r="F102" s="202"/>
      <c r="G102" s="203"/>
      <c r="H102" s="203"/>
      <c r="I102" s="203"/>
      <c r="J102" s="212"/>
      <c r="K102" s="202"/>
      <c r="L102" s="203"/>
      <c r="M102" s="203"/>
      <c r="N102" s="203"/>
      <c r="O102" s="212"/>
      <c r="P102" s="202"/>
      <c r="Q102" s="212"/>
    </row>
  </sheetData>
  <mergeCells count="18">
    <mergeCell ref="B1:E1"/>
    <mergeCell ref="F1:O1"/>
    <mergeCell ref="B2:E2"/>
    <mergeCell ref="F2:O2"/>
    <mergeCell ref="B3:E3"/>
    <mergeCell ref="F3:O3"/>
    <mergeCell ref="K7:O7"/>
    <mergeCell ref="P5:Q7"/>
    <mergeCell ref="B4:E4"/>
    <mergeCell ref="F4:O4"/>
    <mergeCell ref="C5:E5"/>
    <mergeCell ref="B6:E7"/>
    <mergeCell ref="F7:J7"/>
    <mergeCell ref="C54:E54"/>
    <mergeCell ref="P54:Q56"/>
    <mergeCell ref="B55:E56"/>
    <mergeCell ref="F56:J56"/>
    <mergeCell ref="K56:O5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workbookViewId="0">
      <selection activeCell="O84" sqref="O84"/>
    </sheetView>
  </sheetViews>
  <sheetFormatPr baseColWidth="10" defaultRowHeight="15" x14ac:dyDescent="0"/>
  <cols>
    <col min="1" max="1" width="3.1640625" style="361" bestFit="1" customWidth="1"/>
    <col min="2" max="16384" width="10.83203125" style="361"/>
  </cols>
  <sheetData>
    <row r="1" spans="1:20" ht="25">
      <c r="B1" s="582" t="s">
        <v>161</v>
      </c>
      <c r="C1" s="582"/>
      <c r="D1" s="582"/>
      <c r="E1" s="582"/>
      <c r="F1" s="583" t="s">
        <v>203</v>
      </c>
      <c r="G1" s="583"/>
      <c r="H1" s="583"/>
      <c r="I1" s="583"/>
      <c r="J1" s="583"/>
      <c r="K1" s="583"/>
      <c r="L1" s="583"/>
      <c r="M1" s="583"/>
      <c r="N1" s="583"/>
      <c r="O1" s="583"/>
      <c r="P1" s="583"/>
      <c r="Q1" s="583"/>
      <c r="R1" s="362"/>
      <c r="S1" s="362"/>
    </row>
    <row r="2" spans="1:20" ht="25">
      <c r="B2" s="582" t="s">
        <v>162</v>
      </c>
      <c r="C2" s="582"/>
      <c r="D2" s="582"/>
      <c r="E2" s="582"/>
      <c r="F2" s="584" t="s">
        <v>205</v>
      </c>
      <c r="G2" s="584"/>
      <c r="H2" s="584"/>
      <c r="I2" s="584"/>
      <c r="J2" s="584"/>
      <c r="K2" s="584"/>
      <c r="L2" s="584"/>
      <c r="M2" s="584"/>
      <c r="N2" s="584"/>
      <c r="O2" s="584"/>
      <c r="P2" s="584"/>
      <c r="Q2" s="584"/>
      <c r="R2" s="362"/>
      <c r="S2" s="362"/>
    </row>
    <row r="3" spans="1:20" ht="25">
      <c r="B3" s="582" t="s">
        <v>152</v>
      </c>
      <c r="C3" s="582"/>
      <c r="D3" s="582"/>
      <c r="E3" s="582"/>
      <c r="F3" s="584" t="s">
        <v>175</v>
      </c>
      <c r="G3" s="584"/>
      <c r="H3" s="584"/>
      <c r="I3" s="584"/>
      <c r="J3" s="584"/>
      <c r="K3" s="584"/>
      <c r="L3" s="584"/>
      <c r="M3" s="584"/>
      <c r="N3" s="584"/>
      <c r="O3" s="584"/>
      <c r="P3" s="584"/>
      <c r="Q3" s="584"/>
      <c r="R3" s="362"/>
      <c r="S3" s="362"/>
    </row>
    <row r="4" spans="1:20" ht="26" thickBot="1">
      <c r="B4" s="580" t="s">
        <v>163</v>
      </c>
      <c r="C4" s="580"/>
      <c r="D4" s="580"/>
      <c r="E4" s="580"/>
      <c r="F4" s="581" t="s">
        <v>204</v>
      </c>
      <c r="G4" s="581"/>
      <c r="H4" s="581"/>
      <c r="I4" s="581"/>
      <c r="J4" s="581"/>
      <c r="K4" s="581"/>
      <c r="L4" s="581"/>
      <c r="M4" s="581"/>
      <c r="N4" s="581"/>
      <c r="O4" s="581"/>
      <c r="P4" s="581"/>
      <c r="Q4" s="581"/>
      <c r="R4" s="363"/>
      <c r="S4" s="363"/>
    </row>
    <row r="5" spans="1:20" ht="16" thickBot="1">
      <c r="B5" s="364"/>
      <c r="C5" s="567"/>
      <c r="D5" s="567"/>
      <c r="E5" s="567"/>
      <c r="F5" s="365" t="s">
        <v>132</v>
      </c>
      <c r="G5" s="365" t="s">
        <v>133</v>
      </c>
      <c r="H5" s="366" t="s">
        <v>150</v>
      </c>
      <c r="I5" s="367" t="s">
        <v>134</v>
      </c>
      <c r="J5" s="368" t="s">
        <v>151</v>
      </c>
      <c r="K5" s="369"/>
      <c r="L5" s="365" t="s">
        <v>132</v>
      </c>
      <c r="M5" s="365" t="s">
        <v>133</v>
      </c>
      <c r="N5" s="366" t="s">
        <v>150</v>
      </c>
      <c r="O5" s="370" t="s">
        <v>134</v>
      </c>
      <c r="P5" s="368" t="s">
        <v>151</v>
      </c>
      <c r="Q5" s="369"/>
      <c r="R5" s="568" t="s">
        <v>135</v>
      </c>
      <c r="S5" s="568"/>
      <c r="T5" s="569"/>
    </row>
    <row r="6" spans="1:20" ht="16" thickBot="1">
      <c r="B6" s="574" t="s">
        <v>136</v>
      </c>
      <c r="C6" s="575"/>
      <c r="D6" s="575"/>
      <c r="E6" s="575"/>
      <c r="F6" s="371">
        <v>190</v>
      </c>
      <c r="G6" s="372">
        <f>J6*1.1</f>
        <v>38.214000000000006</v>
      </c>
      <c r="H6" s="373">
        <f>G6*1.5</f>
        <v>57.321000000000012</v>
      </c>
      <c r="I6" s="372">
        <f>F6/G6</f>
        <v>4.9719997906526396</v>
      </c>
      <c r="J6" s="372">
        <f>H19</f>
        <v>34.74</v>
      </c>
      <c r="K6" s="369"/>
      <c r="L6" s="371">
        <v>172</v>
      </c>
      <c r="M6" s="372">
        <f>P6*1.1</f>
        <v>41.723000000000006</v>
      </c>
      <c r="N6" s="373">
        <f>M6*1.5</f>
        <v>62.584500000000006</v>
      </c>
      <c r="O6" s="372">
        <f>L6/M6</f>
        <v>4.1224264793998504</v>
      </c>
      <c r="P6" s="372">
        <f>N18</f>
        <v>37.93</v>
      </c>
      <c r="Q6" s="369"/>
      <c r="R6" s="570"/>
      <c r="S6" s="570"/>
      <c r="T6" s="571"/>
    </row>
    <row r="7" spans="1:20" ht="16" thickBot="1">
      <c r="B7" s="576"/>
      <c r="C7" s="577"/>
      <c r="D7" s="577"/>
      <c r="E7" s="577"/>
      <c r="F7" s="578" t="s">
        <v>166</v>
      </c>
      <c r="G7" s="579"/>
      <c r="H7" s="579"/>
      <c r="I7" s="579"/>
      <c r="J7" s="579"/>
      <c r="K7" s="374"/>
      <c r="L7" s="578" t="s">
        <v>167</v>
      </c>
      <c r="M7" s="579"/>
      <c r="N7" s="579"/>
      <c r="O7" s="579"/>
      <c r="P7" s="579"/>
      <c r="Q7" s="374"/>
      <c r="R7" s="572"/>
      <c r="S7" s="572"/>
      <c r="T7" s="573"/>
    </row>
    <row r="8" spans="1:20" ht="16" thickBot="1">
      <c r="B8" s="375" t="s">
        <v>137</v>
      </c>
      <c r="C8" s="376" t="s">
        <v>138</v>
      </c>
      <c r="D8" s="376" t="s">
        <v>139</v>
      </c>
      <c r="E8" s="376" t="s">
        <v>140</v>
      </c>
      <c r="F8" s="375" t="s">
        <v>141</v>
      </c>
      <c r="G8" s="376" t="s">
        <v>142</v>
      </c>
      <c r="H8" s="377" t="s">
        <v>143</v>
      </c>
      <c r="I8" s="376" t="s">
        <v>144</v>
      </c>
      <c r="J8" s="377" t="s">
        <v>145</v>
      </c>
      <c r="K8" s="378" t="s">
        <v>146</v>
      </c>
      <c r="L8" s="379" t="s">
        <v>141</v>
      </c>
      <c r="M8" s="376" t="s">
        <v>142</v>
      </c>
      <c r="N8" s="376" t="s">
        <v>143</v>
      </c>
      <c r="O8" s="376" t="s">
        <v>144</v>
      </c>
      <c r="P8" s="377" t="s">
        <v>145</v>
      </c>
      <c r="Q8" s="380" t="s">
        <v>146</v>
      </c>
      <c r="R8" s="381" t="s">
        <v>147</v>
      </c>
      <c r="S8" s="382" t="s">
        <v>143</v>
      </c>
      <c r="T8" s="383" t="s">
        <v>148</v>
      </c>
    </row>
    <row r="9" spans="1:20">
      <c r="A9" s="361">
        <v>1</v>
      </c>
      <c r="B9" s="384">
        <v>486</v>
      </c>
      <c r="C9" s="385" t="s">
        <v>280</v>
      </c>
      <c r="D9" s="385" t="s">
        <v>69</v>
      </c>
      <c r="E9" s="385" t="s">
        <v>272</v>
      </c>
      <c r="F9" s="386">
        <v>0</v>
      </c>
      <c r="G9" s="373">
        <v>0</v>
      </c>
      <c r="H9" s="373">
        <v>38.43</v>
      </c>
      <c r="I9" s="373">
        <f t="shared" ref="I9:I38" si="0">IF(H9&lt;=$H$6,IF(H9&lt;$G$6,F9+G9,F9+G9+(H9-$G$6)),50)</f>
        <v>0.21599999999999397</v>
      </c>
      <c r="J9" s="373">
        <f t="shared" ref="J9:J38" si="1">$F$6/H9</f>
        <v>4.9440541243819931</v>
      </c>
      <c r="K9" s="387">
        <f t="shared" ref="K9:K38" si="2">IF(I9=0,IF(H9=$J$6,6,4),0)</f>
        <v>0</v>
      </c>
      <c r="L9" s="386">
        <v>0</v>
      </c>
      <c r="M9" s="373">
        <v>0</v>
      </c>
      <c r="N9" s="373">
        <v>38.619999999999997</v>
      </c>
      <c r="O9" s="373">
        <f t="shared" ref="O9:O38" si="3">IF(N9&lt;=$N$6,IF(N9&lt;$M$6,L9+M9,L9+M9+(N9-$M$6)),50)</f>
        <v>0</v>
      </c>
      <c r="P9" s="373">
        <f t="shared" ref="P9:P38" si="4">$L$6/N9</f>
        <v>4.4536509580528225</v>
      </c>
      <c r="Q9" s="387">
        <f t="shared" ref="Q9:Q38" si="5">IF(O9=0,IF(N9=$P$6,6,4),0)</f>
        <v>4</v>
      </c>
      <c r="R9" s="373">
        <f t="shared" ref="R9:R38" si="6">O9+I9</f>
        <v>0.21599999999999397</v>
      </c>
      <c r="S9" s="373">
        <f t="shared" ref="S9:S38" si="7">N9+H9</f>
        <v>77.05</v>
      </c>
      <c r="T9" s="388">
        <f>IF((O9+I9)=0,4+K9+Q9,K9+Q9)+4</f>
        <v>8</v>
      </c>
    </row>
    <row r="10" spans="1:20">
      <c r="A10" s="361">
        <f t="shared" ref="A10:A38" si="8">A9+1</f>
        <v>2</v>
      </c>
      <c r="B10" s="384">
        <v>512</v>
      </c>
      <c r="C10" s="385" t="s">
        <v>290</v>
      </c>
      <c r="D10" s="385" t="s">
        <v>291</v>
      </c>
      <c r="E10" s="385" t="s">
        <v>272</v>
      </c>
      <c r="F10" s="386">
        <v>0</v>
      </c>
      <c r="G10" s="373">
        <v>0</v>
      </c>
      <c r="H10" s="373">
        <v>35.950000000000003</v>
      </c>
      <c r="I10" s="373">
        <f t="shared" si="0"/>
        <v>0</v>
      </c>
      <c r="J10" s="373">
        <f t="shared" si="1"/>
        <v>5.285118219749652</v>
      </c>
      <c r="K10" s="387">
        <f t="shared" si="2"/>
        <v>4</v>
      </c>
      <c r="L10" s="386">
        <v>5</v>
      </c>
      <c r="M10" s="373">
        <v>0</v>
      </c>
      <c r="N10" s="373">
        <v>36.72</v>
      </c>
      <c r="O10" s="373">
        <f t="shared" si="3"/>
        <v>5</v>
      </c>
      <c r="P10" s="373">
        <f t="shared" si="4"/>
        <v>4.6840958605664493</v>
      </c>
      <c r="Q10" s="387">
        <f t="shared" si="5"/>
        <v>0</v>
      </c>
      <c r="R10" s="373">
        <f t="shared" si="6"/>
        <v>5</v>
      </c>
      <c r="S10" s="373">
        <f t="shared" si="7"/>
        <v>72.67</v>
      </c>
      <c r="T10" s="388">
        <f>IF((O10+I10)=0,4+K10+Q10,K10+Q10)+2</f>
        <v>6</v>
      </c>
    </row>
    <row r="11" spans="1:20">
      <c r="A11" s="361">
        <f t="shared" si="8"/>
        <v>3</v>
      </c>
      <c r="B11" s="384">
        <v>637</v>
      </c>
      <c r="C11" s="385" t="s">
        <v>282</v>
      </c>
      <c r="D11" s="385" t="s">
        <v>419</v>
      </c>
      <c r="E11" s="385" t="s">
        <v>272</v>
      </c>
      <c r="F11" s="386">
        <v>5</v>
      </c>
      <c r="G11" s="373">
        <v>0</v>
      </c>
      <c r="H11" s="373">
        <v>37.6</v>
      </c>
      <c r="I11" s="373">
        <f t="shared" si="0"/>
        <v>5</v>
      </c>
      <c r="J11" s="373">
        <f t="shared" si="1"/>
        <v>5.0531914893617023</v>
      </c>
      <c r="K11" s="387">
        <f t="shared" si="2"/>
        <v>0</v>
      </c>
      <c r="L11" s="386">
        <v>5</v>
      </c>
      <c r="M11" s="373">
        <v>0</v>
      </c>
      <c r="N11" s="373">
        <v>36.51</v>
      </c>
      <c r="O11" s="373">
        <f t="shared" si="3"/>
        <v>5</v>
      </c>
      <c r="P11" s="373">
        <f t="shared" si="4"/>
        <v>4.7110380717611617</v>
      </c>
      <c r="Q11" s="387">
        <f t="shared" si="5"/>
        <v>0</v>
      </c>
      <c r="R11" s="373">
        <f t="shared" si="6"/>
        <v>10</v>
      </c>
      <c r="S11" s="373">
        <f t="shared" si="7"/>
        <v>74.11</v>
      </c>
      <c r="T11" s="388">
        <f>IF((O11+I11)=0,4+K11+Q11,K11+Q11)+1</f>
        <v>1</v>
      </c>
    </row>
    <row r="12" spans="1:20">
      <c r="A12" s="361">
        <f t="shared" si="8"/>
        <v>4</v>
      </c>
      <c r="B12" s="384">
        <v>654</v>
      </c>
      <c r="C12" s="389" t="s">
        <v>270</v>
      </c>
      <c r="D12" s="389" t="s">
        <v>271</v>
      </c>
      <c r="E12" s="389" t="s">
        <v>272</v>
      </c>
      <c r="F12" s="386">
        <v>0</v>
      </c>
      <c r="G12" s="373">
        <v>0</v>
      </c>
      <c r="H12" s="373">
        <v>37.71</v>
      </c>
      <c r="I12" s="373">
        <f t="shared" si="0"/>
        <v>0</v>
      </c>
      <c r="J12" s="373">
        <f t="shared" si="1"/>
        <v>5.0384513391673291</v>
      </c>
      <c r="K12" s="387">
        <f t="shared" si="2"/>
        <v>4</v>
      </c>
      <c r="L12" s="386">
        <v>5</v>
      </c>
      <c r="M12" s="373">
        <v>5</v>
      </c>
      <c r="N12" s="373">
        <v>39.43</v>
      </c>
      <c r="O12" s="373">
        <f t="shared" si="3"/>
        <v>10</v>
      </c>
      <c r="P12" s="373">
        <f t="shared" si="4"/>
        <v>4.3621607912756781</v>
      </c>
      <c r="Q12" s="387">
        <f t="shared" si="5"/>
        <v>0</v>
      </c>
      <c r="R12" s="373">
        <f t="shared" si="6"/>
        <v>10</v>
      </c>
      <c r="S12" s="373">
        <f t="shared" si="7"/>
        <v>77.14</v>
      </c>
      <c r="T12" s="388">
        <f t="shared" ref="T12:T38" si="9">IF((O12+I12)=0,4+K12+Q12,K12+Q12)</f>
        <v>4</v>
      </c>
    </row>
    <row r="13" spans="1:20">
      <c r="A13" s="361">
        <f t="shared" si="8"/>
        <v>5</v>
      </c>
      <c r="B13" s="384">
        <v>662</v>
      </c>
      <c r="C13" s="389" t="s">
        <v>267</v>
      </c>
      <c r="D13" s="389" t="s">
        <v>417</v>
      </c>
      <c r="E13" s="389" t="s">
        <v>269</v>
      </c>
      <c r="F13" s="386">
        <v>5</v>
      </c>
      <c r="G13" s="373">
        <v>0</v>
      </c>
      <c r="H13" s="373">
        <v>39.33</v>
      </c>
      <c r="I13" s="373">
        <f t="shared" si="0"/>
        <v>6.1159999999999926</v>
      </c>
      <c r="J13" s="373">
        <f t="shared" si="1"/>
        <v>4.8309178743961354</v>
      </c>
      <c r="K13" s="387">
        <f t="shared" si="2"/>
        <v>0</v>
      </c>
      <c r="L13" s="386">
        <v>5</v>
      </c>
      <c r="M13" s="373">
        <v>0</v>
      </c>
      <c r="N13" s="373">
        <v>36.840000000000003</v>
      </c>
      <c r="O13" s="373">
        <f t="shared" si="3"/>
        <v>5</v>
      </c>
      <c r="P13" s="373">
        <f t="shared" si="4"/>
        <v>4.6688382193268181</v>
      </c>
      <c r="Q13" s="387">
        <f t="shared" si="5"/>
        <v>0</v>
      </c>
      <c r="R13" s="373">
        <f t="shared" si="6"/>
        <v>11.115999999999993</v>
      </c>
      <c r="S13" s="373">
        <f t="shared" si="7"/>
        <v>76.17</v>
      </c>
      <c r="T13" s="388">
        <f t="shared" si="9"/>
        <v>0</v>
      </c>
    </row>
    <row r="14" spans="1:20">
      <c r="A14" s="361">
        <f t="shared" si="8"/>
        <v>6</v>
      </c>
      <c r="B14" s="384">
        <v>334</v>
      </c>
      <c r="C14" s="389" t="s">
        <v>273</v>
      </c>
      <c r="D14" s="389" t="s">
        <v>418</v>
      </c>
      <c r="E14" s="389" t="s">
        <v>275</v>
      </c>
      <c r="F14" s="386">
        <v>0</v>
      </c>
      <c r="G14" s="373">
        <v>0</v>
      </c>
      <c r="H14" s="373">
        <v>39.46</v>
      </c>
      <c r="I14" s="373">
        <f t="shared" si="0"/>
        <v>1.2459999999999951</v>
      </c>
      <c r="J14" s="373">
        <f t="shared" si="1"/>
        <v>4.8150025342118603</v>
      </c>
      <c r="K14" s="387">
        <f t="shared" si="2"/>
        <v>0</v>
      </c>
      <c r="L14" s="386">
        <v>20</v>
      </c>
      <c r="M14" s="373">
        <v>0</v>
      </c>
      <c r="N14" s="373">
        <v>38.450000000000003</v>
      </c>
      <c r="O14" s="373">
        <f t="shared" si="3"/>
        <v>20</v>
      </c>
      <c r="P14" s="373">
        <f t="shared" si="4"/>
        <v>4.4733420026007797</v>
      </c>
      <c r="Q14" s="387">
        <f t="shared" si="5"/>
        <v>0</v>
      </c>
      <c r="R14" s="373">
        <f t="shared" si="6"/>
        <v>21.245999999999995</v>
      </c>
      <c r="S14" s="373">
        <f t="shared" si="7"/>
        <v>77.91</v>
      </c>
      <c r="T14" s="388">
        <f t="shared" si="9"/>
        <v>0</v>
      </c>
    </row>
    <row r="15" spans="1:20">
      <c r="A15" s="361">
        <f t="shared" si="8"/>
        <v>7</v>
      </c>
      <c r="B15" s="384">
        <v>481</v>
      </c>
      <c r="C15" s="389" t="s">
        <v>292</v>
      </c>
      <c r="D15" s="389" t="s">
        <v>419</v>
      </c>
      <c r="E15" s="389" t="s">
        <v>272</v>
      </c>
      <c r="F15" s="386">
        <v>10</v>
      </c>
      <c r="G15" s="373">
        <v>5</v>
      </c>
      <c r="H15" s="373">
        <v>39.14</v>
      </c>
      <c r="I15" s="373">
        <f t="shared" si="0"/>
        <v>15.925999999999995</v>
      </c>
      <c r="J15" s="373">
        <f t="shared" si="1"/>
        <v>4.8543689320388346</v>
      </c>
      <c r="K15" s="387">
        <f t="shared" si="2"/>
        <v>0</v>
      </c>
      <c r="L15" s="386">
        <v>5</v>
      </c>
      <c r="M15" s="373">
        <v>0</v>
      </c>
      <c r="N15" s="373">
        <v>37.799999999999997</v>
      </c>
      <c r="O15" s="373">
        <f t="shared" si="3"/>
        <v>5</v>
      </c>
      <c r="P15" s="373">
        <f t="shared" si="4"/>
        <v>4.5502645502645507</v>
      </c>
      <c r="Q15" s="387">
        <f t="shared" si="5"/>
        <v>0</v>
      </c>
      <c r="R15" s="373">
        <f t="shared" si="6"/>
        <v>20.925999999999995</v>
      </c>
      <c r="S15" s="373">
        <f t="shared" si="7"/>
        <v>76.94</v>
      </c>
      <c r="T15" s="388">
        <f t="shared" si="9"/>
        <v>0</v>
      </c>
    </row>
    <row r="16" spans="1:20">
      <c r="A16" s="361">
        <f t="shared" si="8"/>
        <v>8</v>
      </c>
      <c r="B16" s="384">
        <v>534</v>
      </c>
      <c r="C16" s="389" t="s">
        <v>309</v>
      </c>
      <c r="D16" s="389" t="s">
        <v>68</v>
      </c>
      <c r="E16" s="389" t="s">
        <v>272</v>
      </c>
      <c r="F16" s="386">
        <v>10</v>
      </c>
      <c r="G16" s="373">
        <v>0</v>
      </c>
      <c r="H16" s="373">
        <v>37.700000000000003</v>
      </c>
      <c r="I16" s="373">
        <f t="shared" si="0"/>
        <v>10</v>
      </c>
      <c r="J16" s="373">
        <f t="shared" si="1"/>
        <v>5.0397877984084873</v>
      </c>
      <c r="K16" s="387">
        <f t="shared" si="2"/>
        <v>0</v>
      </c>
      <c r="L16" s="386">
        <v>15</v>
      </c>
      <c r="M16" s="373">
        <v>0</v>
      </c>
      <c r="N16" s="373">
        <v>33.92</v>
      </c>
      <c r="O16" s="373">
        <f t="shared" si="3"/>
        <v>15</v>
      </c>
      <c r="P16" s="373">
        <f t="shared" si="4"/>
        <v>5.0707547169811322</v>
      </c>
      <c r="Q16" s="387">
        <f t="shared" si="5"/>
        <v>0</v>
      </c>
      <c r="R16" s="373">
        <f t="shared" si="6"/>
        <v>25</v>
      </c>
      <c r="S16" s="373">
        <f t="shared" si="7"/>
        <v>71.62</v>
      </c>
      <c r="T16" s="388">
        <f t="shared" si="9"/>
        <v>0</v>
      </c>
    </row>
    <row r="17" spans="1:20">
      <c r="A17" s="361">
        <f t="shared" si="8"/>
        <v>9</v>
      </c>
      <c r="B17" s="384">
        <v>663</v>
      </c>
      <c r="C17" s="389" t="s">
        <v>289</v>
      </c>
      <c r="D17" s="389" t="s">
        <v>418</v>
      </c>
      <c r="E17" s="389" t="s">
        <v>275</v>
      </c>
      <c r="F17" s="386">
        <v>0</v>
      </c>
      <c r="G17" s="373">
        <v>0</v>
      </c>
      <c r="H17" s="373">
        <v>36.22</v>
      </c>
      <c r="I17" s="373">
        <f t="shared" si="0"/>
        <v>0</v>
      </c>
      <c r="J17" s="373">
        <f t="shared" si="1"/>
        <v>5.2457205963556044</v>
      </c>
      <c r="K17" s="387">
        <f t="shared" si="2"/>
        <v>4</v>
      </c>
      <c r="L17" s="386">
        <v>50</v>
      </c>
      <c r="M17" s="373"/>
      <c r="N17" s="373"/>
      <c r="O17" s="373">
        <f t="shared" si="3"/>
        <v>50</v>
      </c>
      <c r="P17" s="373" t="e">
        <f t="shared" si="4"/>
        <v>#DIV/0!</v>
      </c>
      <c r="Q17" s="387">
        <f t="shared" si="5"/>
        <v>0</v>
      </c>
      <c r="R17" s="373">
        <f t="shared" si="6"/>
        <v>50</v>
      </c>
      <c r="S17" s="373">
        <f t="shared" si="7"/>
        <v>36.22</v>
      </c>
      <c r="T17" s="388">
        <f t="shared" si="9"/>
        <v>4</v>
      </c>
    </row>
    <row r="18" spans="1:20">
      <c r="A18" s="361">
        <f t="shared" si="8"/>
        <v>10</v>
      </c>
      <c r="B18" s="384">
        <v>579</v>
      </c>
      <c r="C18" s="389" t="s">
        <v>550</v>
      </c>
      <c r="D18" s="389" t="s">
        <v>294</v>
      </c>
      <c r="E18" s="389" t="s">
        <v>269</v>
      </c>
      <c r="F18" s="386">
        <v>50</v>
      </c>
      <c r="G18" s="373"/>
      <c r="H18" s="373"/>
      <c r="I18" s="373">
        <f t="shared" si="0"/>
        <v>50</v>
      </c>
      <c r="J18" s="373" t="e">
        <f t="shared" si="1"/>
        <v>#DIV/0!</v>
      </c>
      <c r="K18" s="387">
        <f t="shared" si="2"/>
        <v>0</v>
      </c>
      <c r="L18" s="386">
        <v>0</v>
      </c>
      <c r="M18" s="373">
        <v>0</v>
      </c>
      <c r="N18" s="373">
        <v>37.93</v>
      </c>
      <c r="O18" s="373">
        <f t="shared" si="3"/>
        <v>0</v>
      </c>
      <c r="P18" s="373">
        <f t="shared" si="4"/>
        <v>4.5346691273398365</v>
      </c>
      <c r="Q18" s="387">
        <f t="shared" si="5"/>
        <v>6</v>
      </c>
      <c r="R18" s="373">
        <f t="shared" si="6"/>
        <v>50</v>
      </c>
      <c r="S18" s="373">
        <f t="shared" si="7"/>
        <v>37.93</v>
      </c>
      <c r="T18" s="388">
        <f t="shared" si="9"/>
        <v>6</v>
      </c>
    </row>
    <row r="19" spans="1:20">
      <c r="A19" s="361">
        <f t="shared" si="8"/>
        <v>11</v>
      </c>
      <c r="B19" s="384">
        <v>594</v>
      </c>
      <c r="C19" s="389" t="s">
        <v>526</v>
      </c>
      <c r="D19" s="389" t="s">
        <v>291</v>
      </c>
      <c r="E19" s="389" t="s">
        <v>272</v>
      </c>
      <c r="F19" s="386">
        <v>0</v>
      </c>
      <c r="G19" s="373">
        <v>0</v>
      </c>
      <c r="H19" s="373">
        <v>34.74</v>
      </c>
      <c r="I19" s="373">
        <f t="shared" si="0"/>
        <v>0</v>
      </c>
      <c r="J19" s="373">
        <f t="shared" si="1"/>
        <v>5.4691997697179042</v>
      </c>
      <c r="K19" s="387">
        <f t="shared" si="2"/>
        <v>6</v>
      </c>
      <c r="L19" s="386">
        <v>50</v>
      </c>
      <c r="M19" s="373"/>
      <c r="N19" s="373"/>
      <c r="O19" s="373">
        <f t="shared" si="3"/>
        <v>50</v>
      </c>
      <c r="P19" s="373" t="e">
        <f t="shared" si="4"/>
        <v>#DIV/0!</v>
      </c>
      <c r="Q19" s="387">
        <f t="shared" si="5"/>
        <v>0</v>
      </c>
      <c r="R19" s="373">
        <f t="shared" si="6"/>
        <v>50</v>
      </c>
      <c r="S19" s="373">
        <f t="shared" si="7"/>
        <v>34.74</v>
      </c>
      <c r="T19" s="388">
        <f t="shared" si="9"/>
        <v>6</v>
      </c>
    </row>
    <row r="20" spans="1:20">
      <c r="A20" s="361">
        <f t="shared" si="8"/>
        <v>12</v>
      </c>
      <c r="B20" s="384">
        <v>693</v>
      </c>
      <c r="C20" s="389" t="s">
        <v>276</v>
      </c>
      <c r="D20" s="389" t="s">
        <v>420</v>
      </c>
      <c r="E20" s="389" t="s">
        <v>272</v>
      </c>
      <c r="F20" s="386">
        <v>50</v>
      </c>
      <c r="G20" s="373"/>
      <c r="H20" s="373"/>
      <c r="I20" s="373">
        <f t="shared" si="0"/>
        <v>50</v>
      </c>
      <c r="J20" s="373" t="e">
        <f t="shared" si="1"/>
        <v>#DIV/0!</v>
      </c>
      <c r="K20" s="387">
        <f t="shared" si="2"/>
        <v>0</v>
      </c>
      <c r="L20" s="386">
        <v>10</v>
      </c>
      <c r="M20" s="373">
        <v>0</v>
      </c>
      <c r="N20" s="373">
        <v>33.08</v>
      </c>
      <c r="O20" s="373">
        <f t="shared" si="3"/>
        <v>10</v>
      </c>
      <c r="P20" s="373">
        <f t="shared" si="4"/>
        <v>5.1995163240628779</v>
      </c>
      <c r="Q20" s="387">
        <f t="shared" si="5"/>
        <v>0</v>
      </c>
      <c r="R20" s="373">
        <f t="shared" si="6"/>
        <v>60</v>
      </c>
      <c r="S20" s="373">
        <f t="shared" si="7"/>
        <v>33.08</v>
      </c>
      <c r="T20" s="388">
        <f t="shared" si="9"/>
        <v>0</v>
      </c>
    </row>
    <row r="21" spans="1:20">
      <c r="A21" s="361">
        <f t="shared" si="8"/>
        <v>13</v>
      </c>
      <c r="B21" s="384">
        <v>610</v>
      </c>
      <c r="C21" s="389" t="s">
        <v>360</v>
      </c>
      <c r="D21" s="389" t="s">
        <v>63</v>
      </c>
      <c r="E21" s="389" t="s">
        <v>272</v>
      </c>
      <c r="F21" s="386">
        <v>50</v>
      </c>
      <c r="G21" s="373"/>
      <c r="H21" s="373"/>
      <c r="I21" s="373">
        <f t="shared" si="0"/>
        <v>50</v>
      </c>
      <c r="J21" s="373" t="e">
        <f t="shared" si="1"/>
        <v>#DIV/0!</v>
      </c>
      <c r="K21" s="387">
        <f t="shared" si="2"/>
        <v>0</v>
      </c>
      <c r="L21" s="386">
        <v>10</v>
      </c>
      <c r="M21" s="373">
        <v>0</v>
      </c>
      <c r="N21" s="373">
        <v>36.67</v>
      </c>
      <c r="O21" s="373">
        <f t="shared" si="3"/>
        <v>10</v>
      </c>
      <c r="P21" s="373">
        <f t="shared" si="4"/>
        <v>4.6904826833924185</v>
      </c>
      <c r="Q21" s="387">
        <f t="shared" si="5"/>
        <v>0</v>
      </c>
      <c r="R21" s="373">
        <f t="shared" si="6"/>
        <v>60</v>
      </c>
      <c r="S21" s="373">
        <f t="shared" si="7"/>
        <v>36.67</v>
      </c>
      <c r="T21" s="388">
        <f t="shared" si="9"/>
        <v>0</v>
      </c>
    </row>
    <row r="22" spans="1:20">
      <c r="A22" s="361">
        <f t="shared" si="8"/>
        <v>14</v>
      </c>
      <c r="B22" s="384">
        <v>597</v>
      </c>
      <c r="C22" s="389" t="s">
        <v>283</v>
      </c>
      <c r="D22" s="389" t="s">
        <v>561</v>
      </c>
      <c r="E22" s="389" t="s">
        <v>272</v>
      </c>
      <c r="F22" s="386">
        <v>10</v>
      </c>
      <c r="G22" s="373">
        <v>0</v>
      </c>
      <c r="H22" s="373">
        <v>39.270000000000003</v>
      </c>
      <c r="I22" s="373">
        <f t="shared" si="0"/>
        <v>11.055999999999997</v>
      </c>
      <c r="J22" s="373">
        <f t="shared" si="1"/>
        <v>4.8382989559460148</v>
      </c>
      <c r="K22" s="387">
        <f t="shared" si="2"/>
        <v>0</v>
      </c>
      <c r="L22" s="386">
        <v>50</v>
      </c>
      <c r="M22" s="373"/>
      <c r="N22" s="373"/>
      <c r="O22" s="373">
        <f t="shared" si="3"/>
        <v>50</v>
      </c>
      <c r="P22" s="373" t="e">
        <f t="shared" si="4"/>
        <v>#DIV/0!</v>
      </c>
      <c r="Q22" s="387">
        <f t="shared" si="5"/>
        <v>0</v>
      </c>
      <c r="R22" s="373">
        <f t="shared" si="6"/>
        <v>61.055999999999997</v>
      </c>
      <c r="S22" s="373">
        <f t="shared" si="7"/>
        <v>39.270000000000003</v>
      </c>
      <c r="T22" s="388">
        <f t="shared" si="9"/>
        <v>0</v>
      </c>
    </row>
    <row r="23" spans="1:20">
      <c r="A23" s="361">
        <f t="shared" si="8"/>
        <v>15</v>
      </c>
      <c r="B23" s="384">
        <v>628</v>
      </c>
      <c r="C23" s="389" t="s">
        <v>364</v>
      </c>
      <c r="D23" s="389" t="s">
        <v>44</v>
      </c>
      <c r="E23" s="389" t="s">
        <v>272</v>
      </c>
      <c r="F23" s="386">
        <v>10</v>
      </c>
      <c r="G23" s="373">
        <v>5</v>
      </c>
      <c r="H23" s="373">
        <v>42.05</v>
      </c>
      <c r="I23" s="373">
        <f t="shared" si="0"/>
        <v>18.835999999999991</v>
      </c>
      <c r="J23" s="373">
        <f t="shared" si="1"/>
        <v>4.5184304399524375</v>
      </c>
      <c r="K23" s="387">
        <f t="shared" si="2"/>
        <v>0</v>
      </c>
      <c r="L23" s="386">
        <v>50</v>
      </c>
      <c r="M23" s="373"/>
      <c r="N23" s="373"/>
      <c r="O23" s="373">
        <f t="shared" si="3"/>
        <v>50</v>
      </c>
      <c r="P23" s="373" t="e">
        <f t="shared" si="4"/>
        <v>#DIV/0!</v>
      </c>
      <c r="Q23" s="387">
        <f t="shared" si="5"/>
        <v>0</v>
      </c>
      <c r="R23" s="373">
        <f t="shared" si="6"/>
        <v>68.835999999999984</v>
      </c>
      <c r="S23" s="373">
        <f t="shared" si="7"/>
        <v>42.05</v>
      </c>
      <c r="T23" s="388">
        <f t="shared" si="9"/>
        <v>0</v>
      </c>
    </row>
    <row r="24" spans="1:20">
      <c r="A24" s="361">
        <f t="shared" si="8"/>
        <v>16</v>
      </c>
      <c r="B24" s="384">
        <v>767</v>
      </c>
      <c r="C24" s="389" t="s">
        <v>454</v>
      </c>
      <c r="D24" s="389" t="s">
        <v>52</v>
      </c>
      <c r="E24" s="389" t="s">
        <v>272</v>
      </c>
      <c r="F24" s="386">
        <v>10</v>
      </c>
      <c r="G24" s="373">
        <v>0</v>
      </c>
      <c r="H24" s="373">
        <v>48.8</v>
      </c>
      <c r="I24" s="373">
        <f t="shared" si="0"/>
        <v>20.585999999999991</v>
      </c>
      <c r="J24" s="373">
        <f t="shared" si="1"/>
        <v>3.8934426229508201</v>
      </c>
      <c r="K24" s="387">
        <f t="shared" si="2"/>
        <v>0</v>
      </c>
      <c r="L24" s="386">
        <v>50</v>
      </c>
      <c r="M24" s="373"/>
      <c r="N24" s="373"/>
      <c r="O24" s="373">
        <f t="shared" si="3"/>
        <v>50</v>
      </c>
      <c r="P24" s="373" t="e">
        <f t="shared" si="4"/>
        <v>#DIV/0!</v>
      </c>
      <c r="Q24" s="387">
        <f t="shared" si="5"/>
        <v>0</v>
      </c>
      <c r="R24" s="373">
        <f t="shared" si="6"/>
        <v>70.585999999999984</v>
      </c>
      <c r="S24" s="373">
        <f t="shared" si="7"/>
        <v>48.8</v>
      </c>
      <c r="T24" s="388">
        <f t="shared" si="9"/>
        <v>0</v>
      </c>
    </row>
    <row r="25" spans="1:20">
      <c r="A25" s="361">
        <f t="shared" si="8"/>
        <v>17</v>
      </c>
      <c r="B25" s="384">
        <v>720</v>
      </c>
      <c r="C25" s="389" t="s">
        <v>300</v>
      </c>
      <c r="D25" s="389" t="s">
        <v>366</v>
      </c>
      <c r="E25" s="389" t="s">
        <v>272</v>
      </c>
      <c r="F25" s="386">
        <v>15</v>
      </c>
      <c r="G25" s="373">
        <v>5</v>
      </c>
      <c r="H25" s="373">
        <v>39.26</v>
      </c>
      <c r="I25" s="373">
        <f t="shared" si="0"/>
        <v>21.045999999999992</v>
      </c>
      <c r="J25" s="373">
        <f t="shared" si="1"/>
        <v>4.8395313295975546</v>
      </c>
      <c r="K25" s="387">
        <f t="shared" si="2"/>
        <v>0</v>
      </c>
      <c r="L25" s="386">
        <v>50</v>
      </c>
      <c r="M25" s="373"/>
      <c r="N25" s="373"/>
      <c r="O25" s="373">
        <f t="shared" si="3"/>
        <v>50</v>
      </c>
      <c r="P25" s="373" t="e">
        <f t="shared" si="4"/>
        <v>#DIV/0!</v>
      </c>
      <c r="Q25" s="387">
        <f t="shared" si="5"/>
        <v>0</v>
      </c>
      <c r="R25" s="373">
        <f t="shared" si="6"/>
        <v>71.045999999999992</v>
      </c>
      <c r="S25" s="373">
        <f t="shared" si="7"/>
        <v>39.26</v>
      </c>
      <c r="T25" s="388">
        <f t="shared" si="9"/>
        <v>0</v>
      </c>
    </row>
    <row r="26" spans="1:20">
      <c r="A26" s="361">
        <f t="shared" si="8"/>
        <v>18</v>
      </c>
      <c r="B26" s="384">
        <v>574</v>
      </c>
      <c r="C26" s="389" t="s">
        <v>575</v>
      </c>
      <c r="D26" s="389" t="s">
        <v>69</v>
      </c>
      <c r="E26" s="389" t="s">
        <v>272</v>
      </c>
      <c r="F26" s="386">
        <v>50</v>
      </c>
      <c r="G26" s="373"/>
      <c r="H26" s="373"/>
      <c r="I26" s="373">
        <f t="shared" si="0"/>
        <v>50</v>
      </c>
      <c r="J26" s="373" t="e">
        <f t="shared" si="1"/>
        <v>#DIV/0!</v>
      </c>
      <c r="K26" s="387">
        <f t="shared" si="2"/>
        <v>0</v>
      </c>
      <c r="L26" s="386">
        <v>50</v>
      </c>
      <c r="M26" s="373"/>
      <c r="N26" s="373"/>
      <c r="O26" s="373">
        <f t="shared" si="3"/>
        <v>50</v>
      </c>
      <c r="P26" s="373" t="e">
        <f t="shared" si="4"/>
        <v>#DIV/0!</v>
      </c>
      <c r="Q26" s="387">
        <f t="shared" si="5"/>
        <v>0</v>
      </c>
      <c r="R26" s="373">
        <f t="shared" si="6"/>
        <v>100</v>
      </c>
      <c r="S26" s="373">
        <f t="shared" si="7"/>
        <v>0</v>
      </c>
      <c r="T26" s="388">
        <f t="shared" si="9"/>
        <v>0</v>
      </c>
    </row>
    <row r="27" spans="1:20">
      <c r="A27" s="361">
        <f t="shared" si="8"/>
        <v>19</v>
      </c>
      <c r="B27" s="384">
        <v>602</v>
      </c>
      <c r="C27" s="389" t="s">
        <v>285</v>
      </c>
      <c r="D27" s="389" t="s">
        <v>52</v>
      </c>
      <c r="E27" s="389" t="s">
        <v>272</v>
      </c>
      <c r="F27" s="386">
        <v>50</v>
      </c>
      <c r="G27" s="373"/>
      <c r="H27" s="373"/>
      <c r="I27" s="373">
        <f t="shared" si="0"/>
        <v>50</v>
      </c>
      <c r="J27" s="373" t="e">
        <f t="shared" si="1"/>
        <v>#DIV/0!</v>
      </c>
      <c r="K27" s="387">
        <f t="shared" si="2"/>
        <v>0</v>
      </c>
      <c r="L27" s="386">
        <v>50</v>
      </c>
      <c r="M27" s="373"/>
      <c r="N27" s="373"/>
      <c r="O27" s="373">
        <f t="shared" si="3"/>
        <v>50</v>
      </c>
      <c r="P27" s="373" t="e">
        <f t="shared" si="4"/>
        <v>#DIV/0!</v>
      </c>
      <c r="Q27" s="387">
        <f t="shared" si="5"/>
        <v>0</v>
      </c>
      <c r="R27" s="373">
        <f t="shared" si="6"/>
        <v>100</v>
      </c>
      <c r="S27" s="373">
        <f t="shared" si="7"/>
        <v>0</v>
      </c>
      <c r="T27" s="388">
        <f t="shared" si="9"/>
        <v>0</v>
      </c>
    </row>
    <row r="28" spans="1:20">
      <c r="A28" s="361">
        <f t="shared" si="8"/>
        <v>20</v>
      </c>
      <c r="B28" s="384"/>
      <c r="C28" s="385"/>
      <c r="D28" s="385"/>
      <c r="E28" s="385"/>
      <c r="F28" s="386"/>
      <c r="G28" s="373"/>
      <c r="H28" s="373"/>
      <c r="I28" s="373">
        <f t="shared" si="0"/>
        <v>0</v>
      </c>
      <c r="J28" s="373" t="e">
        <f t="shared" si="1"/>
        <v>#DIV/0!</v>
      </c>
      <c r="K28" s="387">
        <f t="shared" si="2"/>
        <v>4</v>
      </c>
      <c r="L28" s="386"/>
      <c r="M28" s="373"/>
      <c r="N28" s="373"/>
      <c r="O28" s="373">
        <f t="shared" si="3"/>
        <v>0</v>
      </c>
      <c r="P28" s="373" t="e">
        <f t="shared" si="4"/>
        <v>#DIV/0!</v>
      </c>
      <c r="Q28" s="387">
        <f t="shared" si="5"/>
        <v>4</v>
      </c>
      <c r="R28" s="373">
        <f t="shared" si="6"/>
        <v>0</v>
      </c>
      <c r="S28" s="373">
        <f t="shared" si="7"/>
        <v>0</v>
      </c>
      <c r="T28" s="388">
        <f t="shared" si="9"/>
        <v>12</v>
      </c>
    </row>
    <row r="29" spans="1:20">
      <c r="A29" s="361">
        <f t="shared" si="8"/>
        <v>21</v>
      </c>
      <c r="B29" s="384"/>
      <c r="C29" s="385"/>
      <c r="D29" s="385"/>
      <c r="E29" s="385"/>
      <c r="F29" s="386"/>
      <c r="G29" s="373"/>
      <c r="H29" s="373"/>
      <c r="I29" s="373">
        <f t="shared" si="0"/>
        <v>0</v>
      </c>
      <c r="J29" s="373" t="e">
        <f t="shared" si="1"/>
        <v>#DIV/0!</v>
      </c>
      <c r="K29" s="387">
        <f t="shared" si="2"/>
        <v>4</v>
      </c>
      <c r="L29" s="386"/>
      <c r="M29" s="373"/>
      <c r="N29" s="373"/>
      <c r="O29" s="373">
        <f t="shared" si="3"/>
        <v>0</v>
      </c>
      <c r="P29" s="373" t="e">
        <f t="shared" si="4"/>
        <v>#DIV/0!</v>
      </c>
      <c r="Q29" s="387">
        <f t="shared" si="5"/>
        <v>4</v>
      </c>
      <c r="R29" s="373">
        <f t="shared" si="6"/>
        <v>0</v>
      </c>
      <c r="S29" s="373">
        <f t="shared" si="7"/>
        <v>0</v>
      </c>
      <c r="T29" s="388">
        <f t="shared" si="9"/>
        <v>12</v>
      </c>
    </row>
    <row r="30" spans="1:20">
      <c r="A30" s="361">
        <f t="shared" si="8"/>
        <v>22</v>
      </c>
      <c r="B30" s="384"/>
      <c r="C30" s="385"/>
      <c r="D30" s="385"/>
      <c r="E30" s="385"/>
      <c r="F30" s="386"/>
      <c r="G30" s="373"/>
      <c r="H30" s="373"/>
      <c r="I30" s="373">
        <f t="shared" si="0"/>
        <v>0</v>
      </c>
      <c r="J30" s="373" t="e">
        <f t="shared" si="1"/>
        <v>#DIV/0!</v>
      </c>
      <c r="K30" s="387">
        <f t="shared" si="2"/>
        <v>4</v>
      </c>
      <c r="L30" s="386"/>
      <c r="M30" s="373"/>
      <c r="N30" s="373"/>
      <c r="O30" s="373">
        <f t="shared" si="3"/>
        <v>0</v>
      </c>
      <c r="P30" s="373" t="e">
        <f t="shared" si="4"/>
        <v>#DIV/0!</v>
      </c>
      <c r="Q30" s="387">
        <f t="shared" si="5"/>
        <v>4</v>
      </c>
      <c r="R30" s="373">
        <f t="shared" si="6"/>
        <v>0</v>
      </c>
      <c r="S30" s="373">
        <f t="shared" si="7"/>
        <v>0</v>
      </c>
      <c r="T30" s="388">
        <f t="shared" si="9"/>
        <v>12</v>
      </c>
    </row>
    <row r="31" spans="1:20">
      <c r="A31" s="361">
        <f t="shared" si="8"/>
        <v>23</v>
      </c>
      <c r="B31" s="384"/>
      <c r="C31" s="385"/>
      <c r="D31" s="385"/>
      <c r="E31" s="385"/>
      <c r="F31" s="386"/>
      <c r="G31" s="373"/>
      <c r="H31" s="373"/>
      <c r="I31" s="373">
        <f t="shared" si="0"/>
        <v>0</v>
      </c>
      <c r="J31" s="373" t="e">
        <f t="shared" si="1"/>
        <v>#DIV/0!</v>
      </c>
      <c r="K31" s="387">
        <f t="shared" si="2"/>
        <v>4</v>
      </c>
      <c r="L31" s="386"/>
      <c r="M31" s="373"/>
      <c r="N31" s="373"/>
      <c r="O31" s="373">
        <f t="shared" si="3"/>
        <v>0</v>
      </c>
      <c r="P31" s="373" t="e">
        <f t="shared" si="4"/>
        <v>#DIV/0!</v>
      </c>
      <c r="Q31" s="387">
        <f t="shared" si="5"/>
        <v>4</v>
      </c>
      <c r="R31" s="373">
        <f t="shared" si="6"/>
        <v>0</v>
      </c>
      <c r="S31" s="373">
        <f t="shared" si="7"/>
        <v>0</v>
      </c>
      <c r="T31" s="388">
        <f t="shared" si="9"/>
        <v>12</v>
      </c>
    </row>
    <row r="32" spans="1:20">
      <c r="A32" s="361">
        <f t="shared" si="8"/>
        <v>24</v>
      </c>
      <c r="B32" s="384"/>
      <c r="C32" s="385"/>
      <c r="D32" s="385"/>
      <c r="E32" s="385"/>
      <c r="F32" s="386"/>
      <c r="G32" s="373"/>
      <c r="H32" s="373"/>
      <c r="I32" s="373">
        <f t="shared" si="0"/>
        <v>0</v>
      </c>
      <c r="J32" s="373" t="e">
        <f t="shared" si="1"/>
        <v>#DIV/0!</v>
      </c>
      <c r="K32" s="387">
        <f t="shared" si="2"/>
        <v>4</v>
      </c>
      <c r="L32" s="386"/>
      <c r="M32" s="373"/>
      <c r="N32" s="373"/>
      <c r="O32" s="373">
        <f t="shared" si="3"/>
        <v>0</v>
      </c>
      <c r="P32" s="373" t="e">
        <f t="shared" si="4"/>
        <v>#DIV/0!</v>
      </c>
      <c r="Q32" s="387">
        <f t="shared" si="5"/>
        <v>4</v>
      </c>
      <c r="R32" s="373">
        <f t="shared" si="6"/>
        <v>0</v>
      </c>
      <c r="S32" s="373">
        <f t="shared" si="7"/>
        <v>0</v>
      </c>
      <c r="T32" s="388">
        <f t="shared" si="9"/>
        <v>12</v>
      </c>
    </row>
    <row r="33" spans="1:20">
      <c r="A33" s="361">
        <f t="shared" si="8"/>
        <v>25</v>
      </c>
      <c r="B33" s="384"/>
      <c r="C33" s="385"/>
      <c r="D33" s="385"/>
      <c r="E33" s="385"/>
      <c r="F33" s="386"/>
      <c r="G33" s="373"/>
      <c r="H33" s="373"/>
      <c r="I33" s="373">
        <f t="shared" si="0"/>
        <v>0</v>
      </c>
      <c r="J33" s="373" t="e">
        <f t="shared" si="1"/>
        <v>#DIV/0!</v>
      </c>
      <c r="K33" s="387">
        <f t="shared" si="2"/>
        <v>4</v>
      </c>
      <c r="L33" s="386"/>
      <c r="M33" s="373"/>
      <c r="N33" s="373"/>
      <c r="O33" s="373">
        <f t="shared" si="3"/>
        <v>0</v>
      </c>
      <c r="P33" s="373" t="e">
        <f t="shared" si="4"/>
        <v>#DIV/0!</v>
      </c>
      <c r="Q33" s="387">
        <f t="shared" si="5"/>
        <v>4</v>
      </c>
      <c r="R33" s="373">
        <f t="shared" si="6"/>
        <v>0</v>
      </c>
      <c r="S33" s="373">
        <f t="shared" si="7"/>
        <v>0</v>
      </c>
      <c r="T33" s="388">
        <f t="shared" si="9"/>
        <v>12</v>
      </c>
    </row>
    <row r="34" spans="1:20">
      <c r="A34" s="361">
        <f t="shared" si="8"/>
        <v>26</v>
      </c>
      <c r="B34" s="384"/>
      <c r="C34" s="385"/>
      <c r="D34" s="385"/>
      <c r="E34" s="385"/>
      <c r="F34" s="386"/>
      <c r="G34" s="373"/>
      <c r="H34" s="373"/>
      <c r="I34" s="373">
        <f t="shared" si="0"/>
        <v>0</v>
      </c>
      <c r="J34" s="373" t="e">
        <f t="shared" si="1"/>
        <v>#DIV/0!</v>
      </c>
      <c r="K34" s="387">
        <f t="shared" si="2"/>
        <v>4</v>
      </c>
      <c r="L34" s="386"/>
      <c r="M34" s="373"/>
      <c r="N34" s="373"/>
      <c r="O34" s="373">
        <f t="shared" si="3"/>
        <v>0</v>
      </c>
      <c r="P34" s="373" t="e">
        <f t="shared" si="4"/>
        <v>#DIV/0!</v>
      </c>
      <c r="Q34" s="387">
        <f t="shared" si="5"/>
        <v>4</v>
      </c>
      <c r="R34" s="373">
        <f t="shared" si="6"/>
        <v>0</v>
      </c>
      <c r="S34" s="373">
        <f t="shared" si="7"/>
        <v>0</v>
      </c>
      <c r="T34" s="388">
        <f t="shared" si="9"/>
        <v>12</v>
      </c>
    </row>
    <row r="35" spans="1:20">
      <c r="A35" s="361">
        <f t="shared" si="8"/>
        <v>27</v>
      </c>
      <c r="B35" s="384"/>
      <c r="C35" s="385"/>
      <c r="D35" s="385"/>
      <c r="E35" s="385"/>
      <c r="F35" s="386"/>
      <c r="G35" s="373"/>
      <c r="H35" s="373"/>
      <c r="I35" s="373">
        <f t="shared" si="0"/>
        <v>0</v>
      </c>
      <c r="J35" s="373" t="e">
        <f t="shared" si="1"/>
        <v>#DIV/0!</v>
      </c>
      <c r="K35" s="387">
        <f t="shared" si="2"/>
        <v>4</v>
      </c>
      <c r="L35" s="386"/>
      <c r="M35" s="373"/>
      <c r="N35" s="373"/>
      <c r="O35" s="373">
        <f t="shared" si="3"/>
        <v>0</v>
      </c>
      <c r="P35" s="373" t="e">
        <f t="shared" si="4"/>
        <v>#DIV/0!</v>
      </c>
      <c r="Q35" s="387">
        <f t="shared" si="5"/>
        <v>4</v>
      </c>
      <c r="R35" s="373">
        <f t="shared" si="6"/>
        <v>0</v>
      </c>
      <c r="S35" s="373">
        <f t="shared" si="7"/>
        <v>0</v>
      </c>
      <c r="T35" s="388">
        <f t="shared" si="9"/>
        <v>12</v>
      </c>
    </row>
    <row r="36" spans="1:20">
      <c r="A36" s="361">
        <f t="shared" si="8"/>
        <v>28</v>
      </c>
      <c r="B36" s="384"/>
      <c r="C36" s="385"/>
      <c r="D36" s="385"/>
      <c r="E36" s="385"/>
      <c r="F36" s="386"/>
      <c r="G36" s="373"/>
      <c r="H36" s="373"/>
      <c r="I36" s="373">
        <f t="shared" si="0"/>
        <v>0</v>
      </c>
      <c r="J36" s="373" t="e">
        <f t="shared" si="1"/>
        <v>#DIV/0!</v>
      </c>
      <c r="K36" s="387">
        <f t="shared" si="2"/>
        <v>4</v>
      </c>
      <c r="L36" s="386"/>
      <c r="M36" s="373"/>
      <c r="N36" s="373"/>
      <c r="O36" s="373">
        <f t="shared" si="3"/>
        <v>0</v>
      </c>
      <c r="P36" s="373" t="e">
        <f t="shared" si="4"/>
        <v>#DIV/0!</v>
      </c>
      <c r="Q36" s="387">
        <f t="shared" si="5"/>
        <v>4</v>
      </c>
      <c r="R36" s="373">
        <f t="shared" si="6"/>
        <v>0</v>
      </c>
      <c r="S36" s="373">
        <f t="shared" si="7"/>
        <v>0</v>
      </c>
      <c r="T36" s="388">
        <f t="shared" si="9"/>
        <v>12</v>
      </c>
    </row>
    <row r="37" spans="1:20">
      <c r="A37" s="361">
        <f t="shared" si="8"/>
        <v>29</v>
      </c>
      <c r="B37" s="384"/>
      <c r="C37" s="385"/>
      <c r="D37" s="385"/>
      <c r="E37" s="385"/>
      <c r="F37" s="386"/>
      <c r="G37" s="373"/>
      <c r="H37" s="373"/>
      <c r="I37" s="373">
        <f t="shared" si="0"/>
        <v>0</v>
      </c>
      <c r="J37" s="373" t="e">
        <f t="shared" si="1"/>
        <v>#DIV/0!</v>
      </c>
      <c r="K37" s="387">
        <f t="shared" si="2"/>
        <v>4</v>
      </c>
      <c r="L37" s="386"/>
      <c r="M37" s="373"/>
      <c r="N37" s="373"/>
      <c r="O37" s="373">
        <f t="shared" si="3"/>
        <v>0</v>
      </c>
      <c r="P37" s="373" t="e">
        <f t="shared" si="4"/>
        <v>#DIV/0!</v>
      </c>
      <c r="Q37" s="387">
        <f t="shared" si="5"/>
        <v>4</v>
      </c>
      <c r="R37" s="373">
        <f t="shared" si="6"/>
        <v>0</v>
      </c>
      <c r="S37" s="373">
        <f t="shared" si="7"/>
        <v>0</v>
      </c>
      <c r="T37" s="388">
        <f t="shared" si="9"/>
        <v>12</v>
      </c>
    </row>
    <row r="38" spans="1:20" ht="16" thickBot="1">
      <c r="A38" s="361">
        <f t="shared" si="8"/>
        <v>30</v>
      </c>
      <c r="B38" s="390"/>
      <c r="C38" s="391"/>
      <c r="D38" s="391"/>
      <c r="E38" s="391"/>
      <c r="F38" s="392"/>
      <c r="G38" s="393"/>
      <c r="H38" s="393"/>
      <c r="I38" s="393">
        <f t="shared" si="0"/>
        <v>0</v>
      </c>
      <c r="J38" s="393" t="e">
        <f t="shared" si="1"/>
        <v>#DIV/0!</v>
      </c>
      <c r="K38" s="394">
        <f t="shared" si="2"/>
        <v>4</v>
      </c>
      <c r="L38" s="392"/>
      <c r="M38" s="393"/>
      <c r="N38" s="393"/>
      <c r="O38" s="393">
        <f t="shared" si="3"/>
        <v>0</v>
      </c>
      <c r="P38" s="393" t="e">
        <f t="shared" si="4"/>
        <v>#DIV/0!</v>
      </c>
      <c r="Q38" s="394">
        <f t="shared" si="5"/>
        <v>4</v>
      </c>
      <c r="R38" s="393">
        <f t="shared" si="6"/>
        <v>0</v>
      </c>
      <c r="S38" s="393">
        <f t="shared" si="7"/>
        <v>0</v>
      </c>
      <c r="T38" s="395">
        <f t="shared" si="9"/>
        <v>12</v>
      </c>
    </row>
    <row r="39" spans="1:20" ht="16" thickBot="1"/>
    <row r="40" spans="1:20" ht="16" thickBot="1">
      <c r="B40" s="364"/>
      <c r="C40" s="567"/>
      <c r="D40" s="567"/>
      <c r="E40" s="567"/>
      <c r="F40" s="365" t="s">
        <v>132</v>
      </c>
      <c r="G40" s="365" t="s">
        <v>133</v>
      </c>
      <c r="H40" s="366" t="s">
        <v>150</v>
      </c>
      <c r="I40" s="367" t="s">
        <v>134</v>
      </c>
      <c r="J40" s="368" t="s">
        <v>151</v>
      </c>
      <c r="K40" s="369"/>
      <c r="L40" s="365" t="s">
        <v>132</v>
      </c>
      <c r="M40" s="365" t="s">
        <v>133</v>
      </c>
      <c r="N40" s="366" t="s">
        <v>150</v>
      </c>
      <c r="O40" s="370" t="s">
        <v>134</v>
      </c>
      <c r="P40" s="368" t="s">
        <v>151</v>
      </c>
      <c r="Q40" s="369"/>
      <c r="R40" s="568" t="s">
        <v>135</v>
      </c>
      <c r="S40" s="568"/>
      <c r="T40" s="569"/>
    </row>
    <row r="41" spans="1:20" ht="16" thickBot="1">
      <c r="B41" s="574" t="s">
        <v>155</v>
      </c>
      <c r="C41" s="575"/>
      <c r="D41" s="575"/>
      <c r="E41" s="575"/>
      <c r="F41" s="371">
        <v>168</v>
      </c>
      <c r="G41" s="372">
        <f>F41/I41</f>
        <v>48</v>
      </c>
      <c r="H41" s="373">
        <f>G41*1.5</f>
        <v>72</v>
      </c>
      <c r="I41" s="372">
        <v>3.5</v>
      </c>
      <c r="J41" s="372">
        <f>H53</f>
        <v>32.99</v>
      </c>
      <c r="K41" s="369"/>
      <c r="L41" s="371">
        <v>168</v>
      </c>
      <c r="M41" s="372">
        <f>L41/O41</f>
        <v>48</v>
      </c>
      <c r="N41" s="373">
        <f>M41*1.5</f>
        <v>72</v>
      </c>
      <c r="O41" s="372">
        <v>3.5</v>
      </c>
      <c r="P41" s="372">
        <f>N44</f>
        <v>37.06</v>
      </c>
      <c r="Q41" s="369"/>
      <c r="R41" s="570"/>
      <c r="S41" s="570"/>
      <c r="T41" s="571"/>
    </row>
    <row r="42" spans="1:20" ht="16" thickBot="1">
      <c r="B42" s="576"/>
      <c r="C42" s="577"/>
      <c r="D42" s="577"/>
      <c r="E42" s="577"/>
      <c r="F42" s="578" t="s">
        <v>166</v>
      </c>
      <c r="G42" s="579"/>
      <c r="H42" s="579"/>
      <c r="I42" s="579"/>
      <c r="J42" s="579"/>
      <c r="K42" s="374"/>
      <c r="L42" s="578" t="s">
        <v>167</v>
      </c>
      <c r="M42" s="579"/>
      <c r="N42" s="579"/>
      <c r="O42" s="579"/>
      <c r="P42" s="579"/>
      <c r="Q42" s="374"/>
      <c r="R42" s="572"/>
      <c r="S42" s="572"/>
      <c r="T42" s="573"/>
    </row>
    <row r="43" spans="1:20" ht="16" thickBot="1">
      <c r="B43" s="375" t="s">
        <v>137</v>
      </c>
      <c r="C43" s="376" t="s">
        <v>138</v>
      </c>
      <c r="D43" s="376" t="s">
        <v>139</v>
      </c>
      <c r="E43" s="376" t="s">
        <v>140</v>
      </c>
      <c r="F43" s="375" t="s">
        <v>141</v>
      </c>
      <c r="G43" s="376" t="s">
        <v>142</v>
      </c>
      <c r="H43" s="377" t="s">
        <v>143</v>
      </c>
      <c r="I43" s="376" t="s">
        <v>144</v>
      </c>
      <c r="J43" s="377" t="s">
        <v>145</v>
      </c>
      <c r="K43" s="396" t="s">
        <v>146</v>
      </c>
      <c r="L43" s="379" t="s">
        <v>141</v>
      </c>
      <c r="M43" s="376" t="s">
        <v>142</v>
      </c>
      <c r="N43" s="376" t="s">
        <v>143</v>
      </c>
      <c r="O43" s="376" t="s">
        <v>144</v>
      </c>
      <c r="P43" s="377" t="s">
        <v>145</v>
      </c>
      <c r="Q43" s="380" t="s">
        <v>146</v>
      </c>
      <c r="R43" s="381" t="s">
        <v>147</v>
      </c>
      <c r="S43" s="382" t="s">
        <v>143</v>
      </c>
      <c r="T43" s="383" t="s">
        <v>148</v>
      </c>
    </row>
    <row r="44" spans="1:20">
      <c r="A44" s="361">
        <v>1</v>
      </c>
      <c r="B44" s="384">
        <v>536</v>
      </c>
      <c r="C44" s="385" t="s">
        <v>296</v>
      </c>
      <c r="D44" s="385" t="s">
        <v>561</v>
      </c>
      <c r="E44" s="385" t="s">
        <v>269</v>
      </c>
      <c r="F44" s="386">
        <v>0</v>
      </c>
      <c r="G44" s="373">
        <v>0</v>
      </c>
      <c r="H44" s="373">
        <v>34.68</v>
      </c>
      <c r="I44" s="373">
        <f t="shared" ref="I44:I73" si="10">IF(H44&lt;=$H$41,IF(H44&lt;$G$41,F44+G44,F44+G44+(H44-$G$41)),50)</f>
        <v>0</v>
      </c>
      <c r="J44" s="373">
        <f t="shared" ref="J44:J73" si="11">$F$41/H44</f>
        <v>4.844290657439446</v>
      </c>
      <c r="K44" s="387">
        <f t="shared" ref="K44:K73" si="12">IF(I44=0,IF(H44=$J$41,6,4),0)</f>
        <v>4</v>
      </c>
      <c r="L44" s="386">
        <v>0</v>
      </c>
      <c r="M44" s="373">
        <v>0</v>
      </c>
      <c r="N44" s="373">
        <v>37.06</v>
      </c>
      <c r="O44" s="373">
        <f t="shared" ref="O44:O73" si="13">IF(N44&lt;=$N$41,IF(N44&lt;$M$41,L44+M44,L44+M44+(N44-$M$41)),50)</f>
        <v>0</v>
      </c>
      <c r="P44" s="373">
        <f t="shared" ref="P44:P73" si="14">$L$41/N44</f>
        <v>4.5331894225580136</v>
      </c>
      <c r="Q44" s="387">
        <f t="shared" ref="Q44:Q73" si="15">IF(O44=0,IF(N44=$P$41,6,4),0)</f>
        <v>6</v>
      </c>
      <c r="R44" s="373">
        <f t="shared" ref="R44:R73" si="16">O44+I44</f>
        <v>0</v>
      </c>
      <c r="S44" s="373">
        <f t="shared" ref="S44:S73" si="17">N44+H44</f>
        <v>71.740000000000009</v>
      </c>
      <c r="T44" s="388">
        <f>IF((O44+I44)=0,4+K44+Q44,K44+Q44)+4</f>
        <v>18</v>
      </c>
    </row>
    <row r="45" spans="1:20">
      <c r="A45" s="361">
        <f t="shared" ref="A45:A73" si="18">A44+1</f>
        <v>2</v>
      </c>
      <c r="B45" s="384">
        <v>732</v>
      </c>
      <c r="C45" s="385" t="s">
        <v>338</v>
      </c>
      <c r="D45" s="385" t="s">
        <v>339</v>
      </c>
      <c r="E45" s="385" t="s">
        <v>269</v>
      </c>
      <c r="F45" s="386">
        <v>0</v>
      </c>
      <c r="G45" s="373">
        <v>0</v>
      </c>
      <c r="H45" s="373">
        <v>38.01</v>
      </c>
      <c r="I45" s="373">
        <f t="shared" si="10"/>
        <v>0</v>
      </c>
      <c r="J45" s="373">
        <f t="shared" si="11"/>
        <v>4.4198895027624312</v>
      </c>
      <c r="K45" s="387">
        <f t="shared" si="12"/>
        <v>4</v>
      </c>
      <c r="L45" s="386">
        <v>0</v>
      </c>
      <c r="M45" s="373">
        <v>0</v>
      </c>
      <c r="N45" s="373">
        <v>43.08</v>
      </c>
      <c r="O45" s="373">
        <f t="shared" si="13"/>
        <v>0</v>
      </c>
      <c r="P45" s="373">
        <f t="shared" si="14"/>
        <v>3.8997214484679668</v>
      </c>
      <c r="Q45" s="387">
        <f t="shared" si="15"/>
        <v>4</v>
      </c>
      <c r="R45" s="373">
        <f t="shared" si="16"/>
        <v>0</v>
      </c>
      <c r="S45" s="373">
        <f t="shared" si="17"/>
        <v>81.09</v>
      </c>
      <c r="T45" s="388">
        <f>IF((O45+I45)=0,4+K45+Q45,K45+Q45)+2</f>
        <v>14</v>
      </c>
    </row>
    <row r="46" spans="1:20">
      <c r="A46" s="361">
        <f t="shared" si="18"/>
        <v>3</v>
      </c>
      <c r="B46" s="384">
        <v>636</v>
      </c>
      <c r="C46" s="385" t="s">
        <v>278</v>
      </c>
      <c r="D46" s="385" t="s">
        <v>428</v>
      </c>
      <c r="E46" s="385" t="s">
        <v>272</v>
      </c>
      <c r="F46" s="386">
        <v>5</v>
      </c>
      <c r="G46" s="373">
        <v>0</v>
      </c>
      <c r="H46" s="373">
        <v>32.369999999999997</v>
      </c>
      <c r="I46" s="373">
        <f t="shared" si="10"/>
        <v>5</v>
      </c>
      <c r="J46" s="373">
        <f t="shared" si="11"/>
        <v>5.1899907321594076</v>
      </c>
      <c r="K46" s="387">
        <f t="shared" si="12"/>
        <v>0</v>
      </c>
      <c r="L46" s="386">
        <v>5</v>
      </c>
      <c r="M46" s="373">
        <v>0</v>
      </c>
      <c r="N46" s="373">
        <v>34.479999999999997</v>
      </c>
      <c r="O46" s="373">
        <f t="shared" si="13"/>
        <v>5</v>
      </c>
      <c r="P46" s="373">
        <f t="shared" si="14"/>
        <v>4.872389791183295</v>
      </c>
      <c r="Q46" s="387">
        <f t="shared" si="15"/>
        <v>0</v>
      </c>
      <c r="R46" s="373">
        <f t="shared" si="16"/>
        <v>10</v>
      </c>
      <c r="S46" s="373">
        <f t="shared" si="17"/>
        <v>66.849999999999994</v>
      </c>
      <c r="T46" s="388">
        <f>IF((O46+I46)=0,4+K46+Q46,K46+Q46)+1</f>
        <v>1</v>
      </c>
    </row>
    <row r="47" spans="1:20">
      <c r="A47" s="361">
        <f t="shared" si="18"/>
        <v>4</v>
      </c>
      <c r="B47" s="384">
        <v>698</v>
      </c>
      <c r="C47" s="389" t="s">
        <v>320</v>
      </c>
      <c r="D47" s="389" t="s">
        <v>68</v>
      </c>
      <c r="E47" s="389" t="s">
        <v>272</v>
      </c>
      <c r="F47" s="386">
        <v>5</v>
      </c>
      <c r="G47" s="373">
        <v>0</v>
      </c>
      <c r="H47" s="373">
        <v>39.67</v>
      </c>
      <c r="I47" s="373">
        <f t="shared" si="10"/>
        <v>5</v>
      </c>
      <c r="J47" s="373">
        <f t="shared" si="11"/>
        <v>4.2349382404839924</v>
      </c>
      <c r="K47" s="387">
        <f t="shared" si="12"/>
        <v>0</v>
      </c>
      <c r="L47" s="386">
        <v>10</v>
      </c>
      <c r="M47" s="373">
        <v>0</v>
      </c>
      <c r="N47" s="373">
        <v>44.09</v>
      </c>
      <c r="O47" s="373">
        <f t="shared" si="13"/>
        <v>10</v>
      </c>
      <c r="P47" s="373">
        <f t="shared" si="14"/>
        <v>3.8103878430483098</v>
      </c>
      <c r="Q47" s="387">
        <f t="shared" si="15"/>
        <v>0</v>
      </c>
      <c r="R47" s="373">
        <f t="shared" si="16"/>
        <v>15</v>
      </c>
      <c r="S47" s="373">
        <f t="shared" si="17"/>
        <v>83.76</v>
      </c>
      <c r="T47" s="388">
        <f t="shared" ref="T47:T73" si="19">IF((O47+I47)=0,4+K47+Q47,K47+Q47)</f>
        <v>0</v>
      </c>
    </row>
    <row r="48" spans="1:20">
      <c r="A48" s="361">
        <f t="shared" si="18"/>
        <v>5</v>
      </c>
      <c r="B48" s="384">
        <v>470</v>
      </c>
      <c r="C48" s="389" t="s">
        <v>304</v>
      </c>
      <c r="D48" s="389" t="s">
        <v>428</v>
      </c>
      <c r="E48" s="389" t="s">
        <v>272</v>
      </c>
      <c r="F48" s="386">
        <v>10</v>
      </c>
      <c r="G48" s="373">
        <v>0</v>
      </c>
      <c r="H48" s="373">
        <v>38</v>
      </c>
      <c r="I48" s="373">
        <f t="shared" si="10"/>
        <v>10</v>
      </c>
      <c r="J48" s="373">
        <f t="shared" si="11"/>
        <v>4.4210526315789478</v>
      </c>
      <c r="K48" s="387">
        <f t="shared" si="12"/>
        <v>0</v>
      </c>
      <c r="L48" s="386">
        <v>5</v>
      </c>
      <c r="M48" s="373">
        <v>0</v>
      </c>
      <c r="N48" s="373">
        <v>35.299999999999997</v>
      </c>
      <c r="O48" s="373">
        <f t="shared" si="13"/>
        <v>5</v>
      </c>
      <c r="P48" s="373">
        <f t="shared" si="14"/>
        <v>4.759206798866856</v>
      </c>
      <c r="Q48" s="387">
        <f t="shared" si="15"/>
        <v>0</v>
      </c>
      <c r="R48" s="373">
        <f t="shared" si="16"/>
        <v>15</v>
      </c>
      <c r="S48" s="373">
        <f t="shared" si="17"/>
        <v>73.3</v>
      </c>
      <c r="T48" s="388">
        <f t="shared" si="19"/>
        <v>0</v>
      </c>
    </row>
    <row r="49" spans="1:20">
      <c r="A49" s="361">
        <f t="shared" si="18"/>
        <v>6</v>
      </c>
      <c r="B49" s="384">
        <v>673</v>
      </c>
      <c r="C49" s="389" t="s">
        <v>298</v>
      </c>
      <c r="D49" s="389" t="s">
        <v>451</v>
      </c>
      <c r="E49" s="389" t="s">
        <v>275</v>
      </c>
      <c r="F49" s="386">
        <v>0</v>
      </c>
      <c r="G49" s="373">
        <v>5</v>
      </c>
      <c r="H49" s="373">
        <v>39.450000000000003</v>
      </c>
      <c r="I49" s="373">
        <f t="shared" si="10"/>
        <v>5</v>
      </c>
      <c r="J49" s="373">
        <f t="shared" si="11"/>
        <v>4.2585551330798479</v>
      </c>
      <c r="K49" s="387">
        <f t="shared" si="12"/>
        <v>0</v>
      </c>
      <c r="L49" s="386">
        <v>10</v>
      </c>
      <c r="M49" s="373">
        <v>10</v>
      </c>
      <c r="N49" s="373">
        <v>47.18</v>
      </c>
      <c r="O49" s="373">
        <f t="shared" si="13"/>
        <v>20</v>
      </c>
      <c r="P49" s="373">
        <f t="shared" si="14"/>
        <v>3.5608308605341246</v>
      </c>
      <c r="Q49" s="387">
        <f t="shared" si="15"/>
        <v>0</v>
      </c>
      <c r="R49" s="373">
        <f t="shared" si="16"/>
        <v>25</v>
      </c>
      <c r="S49" s="373">
        <f t="shared" si="17"/>
        <v>86.63</v>
      </c>
      <c r="T49" s="388">
        <f t="shared" si="19"/>
        <v>0</v>
      </c>
    </row>
    <row r="50" spans="1:20">
      <c r="A50" s="361">
        <f t="shared" si="18"/>
        <v>7</v>
      </c>
      <c r="B50" s="384">
        <v>680</v>
      </c>
      <c r="C50" s="389" t="s">
        <v>311</v>
      </c>
      <c r="D50" s="389" t="s">
        <v>312</v>
      </c>
      <c r="E50" s="389" t="s">
        <v>272</v>
      </c>
      <c r="F50" s="386">
        <v>10</v>
      </c>
      <c r="G50" s="373">
        <v>0</v>
      </c>
      <c r="H50" s="373">
        <v>39.130000000000003</v>
      </c>
      <c r="I50" s="373">
        <f t="shared" si="10"/>
        <v>10</v>
      </c>
      <c r="J50" s="373">
        <f t="shared" si="11"/>
        <v>4.2933810375670838</v>
      </c>
      <c r="K50" s="387">
        <f t="shared" si="12"/>
        <v>0</v>
      </c>
      <c r="L50" s="386">
        <v>20</v>
      </c>
      <c r="M50" s="373">
        <v>0</v>
      </c>
      <c r="N50" s="373">
        <v>53.84</v>
      </c>
      <c r="O50" s="373">
        <f t="shared" si="13"/>
        <v>25.840000000000003</v>
      </c>
      <c r="P50" s="373">
        <f t="shared" si="14"/>
        <v>3.1203566121842496</v>
      </c>
      <c r="Q50" s="387">
        <f t="shared" si="15"/>
        <v>0</v>
      </c>
      <c r="R50" s="373">
        <f t="shared" si="16"/>
        <v>35.840000000000003</v>
      </c>
      <c r="S50" s="373">
        <f t="shared" si="17"/>
        <v>92.97</v>
      </c>
      <c r="T50" s="388">
        <f t="shared" si="19"/>
        <v>0</v>
      </c>
    </row>
    <row r="51" spans="1:20">
      <c r="A51" s="361">
        <f t="shared" si="18"/>
        <v>8</v>
      </c>
      <c r="B51" s="384">
        <v>620</v>
      </c>
      <c r="C51" s="389" t="s">
        <v>317</v>
      </c>
      <c r="D51" s="389" t="s">
        <v>98</v>
      </c>
      <c r="E51" s="389" t="s">
        <v>272</v>
      </c>
      <c r="F51" s="386">
        <v>15</v>
      </c>
      <c r="G51" s="373">
        <v>5</v>
      </c>
      <c r="H51" s="373">
        <v>34.43</v>
      </c>
      <c r="I51" s="373">
        <f t="shared" si="10"/>
        <v>20</v>
      </c>
      <c r="J51" s="373">
        <f t="shared" si="11"/>
        <v>4.8794655823409814</v>
      </c>
      <c r="K51" s="387">
        <f t="shared" si="12"/>
        <v>0</v>
      </c>
      <c r="L51" s="386">
        <v>15</v>
      </c>
      <c r="M51" s="373">
        <v>5</v>
      </c>
      <c r="N51" s="373">
        <v>41.63</v>
      </c>
      <c r="O51" s="373">
        <f t="shared" si="13"/>
        <v>20</v>
      </c>
      <c r="P51" s="373">
        <f t="shared" si="14"/>
        <v>4.0355512851309152</v>
      </c>
      <c r="Q51" s="387">
        <f t="shared" si="15"/>
        <v>0</v>
      </c>
      <c r="R51" s="373">
        <f t="shared" si="16"/>
        <v>40</v>
      </c>
      <c r="S51" s="373">
        <f t="shared" si="17"/>
        <v>76.06</v>
      </c>
      <c r="T51" s="388">
        <f t="shared" si="19"/>
        <v>0</v>
      </c>
    </row>
    <row r="52" spans="1:20">
      <c r="A52" s="361">
        <f t="shared" si="18"/>
        <v>9</v>
      </c>
      <c r="B52" s="384">
        <v>592</v>
      </c>
      <c r="C52" s="389" t="s">
        <v>596</v>
      </c>
      <c r="D52" s="389" t="s">
        <v>597</v>
      </c>
      <c r="E52" s="389" t="s">
        <v>272</v>
      </c>
      <c r="F52" s="386">
        <v>10</v>
      </c>
      <c r="G52" s="373">
        <v>5</v>
      </c>
      <c r="H52" s="373">
        <v>34.74</v>
      </c>
      <c r="I52" s="373">
        <f t="shared" si="10"/>
        <v>15</v>
      </c>
      <c r="J52" s="373">
        <f t="shared" si="11"/>
        <v>4.8359240069084626</v>
      </c>
      <c r="K52" s="387">
        <f t="shared" si="12"/>
        <v>0</v>
      </c>
      <c r="L52" s="386">
        <v>50</v>
      </c>
      <c r="M52" s="373"/>
      <c r="N52" s="373"/>
      <c r="O52" s="373">
        <f t="shared" si="13"/>
        <v>50</v>
      </c>
      <c r="P52" s="373" t="e">
        <f t="shared" si="14"/>
        <v>#DIV/0!</v>
      </c>
      <c r="Q52" s="387">
        <f t="shared" si="15"/>
        <v>0</v>
      </c>
      <c r="R52" s="373">
        <f t="shared" si="16"/>
        <v>65</v>
      </c>
      <c r="S52" s="373">
        <f t="shared" si="17"/>
        <v>34.74</v>
      </c>
      <c r="T52" s="388">
        <f t="shared" si="19"/>
        <v>0</v>
      </c>
    </row>
    <row r="53" spans="1:20">
      <c r="A53" s="361">
        <f t="shared" si="18"/>
        <v>10</v>
      </c>
      <c r="B53" s="384">
        <v>696</v>
      </c>
      <c r="C53" s="389" t="s">
        <v>329</v>
      </c>
      <c r="D53" s="389" t="s">
        <v>330</v>
      </c>
      <c r="E53" s="389" t="s">
        <v>269</v>
      </c>
      <c r="F53" s="386">
        <v>0</v>
      </c>
      <c r="G53" s="373">
        <v>0</v>
      </c>
      <c r="H53" s="373">
        <v>32.99</v>
      </c>
      <c r="I53" s="373">
        <f t="shared" si="10"/>
        <v>0</v>
      </c>
      <c r="J53" s="373">
        <f t="shared" si="11"/>
        <v>5.0924522582600789</v>
      </c>
      <c r="K53" s="387">
        <f t="shared" si="12"/>
        <v>6</v>
      </c>
      <c r="L53" s="386">
        <v>50</v>
      </c>
      <c r="M53" s="373"/>
      <c r="N53" s="373"/>
      <c r="O53" s="373">
        <f t="shared" si="13"/>
        <v>50</v>
      </c>
      <c r="P53" s="373" t="e">
        <f t="shared" si="14"/>
        <v>#DIV/0!</v>
      </c>
      <c r="Q53" s="387">
        <f t="shared" si="15"/>
        <v>0</v>
      </c>
      <c r="R53" s="373">
        <f t="shared" si="16"/>
        <v>50</v>
      </c>
      <c r="S53" s="373">
        <f t="shared" si="17"/>
        <v>32.99</v>
      </c>
      <c r="T53" s="388">
        <f t="shared" si="19"/>
        <v>6</v>
      </c>
    </row>
    <row r="54" spans="1:20">
      <c r="A54" s="361">
        <f t="shared" si="18"/>
        <v>11</v>
      </c>
      <c r="B54" s="384">
        <v>739</v>
      </c>
      <c r="C54" s="389" t="s">
        <v>295</v>
      </c>
      <c r="D54" s="389" t="s">
        <v>69</v>
      </c>
      <c r="E54" s="389" t="s">
        <v>272</v>
      </c>
      <c r="F54" s="386">
        <v>0</v>
      </c>
      <c r="G54" s="373">
        <v>0</v>
      </c>
      <c r="H54" s="373">
        <v>33.19</v>
      </c>
      <c r="I54" s="373">
        <f t="shared" si="10"/>
        <v>0</v>
      </c>
      <c r="J54" s="373">
        <f t="shared" si="11"/>
        <v>5.0617655920457976</v>
      </c>
      <c r="K54" s="387">
        <f t="shared" si="12"/>
        <v>4</v>
      </c>
      <c r="L54" s="386">
        <v>50</v>
      </c>
      <c r="M54" s="373"/>
      <c r="N54" s="373"/>
      <c r="O54" s="373">
        <f t="shared" si="13"/>
        <v>50</v>
      </c>
      <c r="P54" s="373" t="e">
        <f t="shared" si="14"/>
        <v>#DIV/0!</v>
      </c>
      <c r="Q54" s="387">
        <f t="shared" si="15"/>
        <v>0</v>
      </c>
      <c r="R54" s="373">
        <f t="shared" si="16"/>
        <v>50</v>
      </c>
      <c r="S54" s="373">
        <f t="shared" si="17"/>
        <v>33.19</v>
      </c>
      <c r="T54" s="388">
        <f t="shared" si="19"/>
        <v>4</v>
      </c>
    </row>
    <row r="55" spans="1:20">
      <c r="A55" s="361">
        <f t="shared" si="18"/>
        <v>12</v>
      </c>
      <c r="B55" s="384">
        <v>672</v>
      </c>
      <c r="C55" s="389" t="s">
        <v>371</v>
      </c>
      <c r="D55" s="389" t="s">
        <v>427</v>
      </c>
      <c r="E55" s="397">
        <v>55</v>
      </c>
      <c r="F55" s="386">
        <v>50</v>
      </c>
      <c r="G55" s="373"/>
      <c r="H55" s="373"/>
      <c r="I55" s="373">
        <f t="shared" si="10"/>
        <v>50</v>
      </c>
      <c r="J55" s="373" t="e">
        <f t="shared" si="11"/>
        <v>#DIV/0!</v>
      </c>
      <c r="K55" s="387">
        <f t="shared" si="12"/>
        <v>0</v>
      </c>
      <c r="L55" s="386">
        <v>0</v>
      </c>
      <c r="M55" s="373">
        <v>5</v>
      </c>
      <c r="N55" s="373">
        <v>46.3</v>
      </c>
      <c r="O55" s="373">
        <f t="shared" si="13"/>
        <v>5</v>
      </c>
      <c r="P55" s="373">
        <f t="shared" si="14"/>
        <v>3.6285097192224622</v>
      </c>
      <c r="Q55" s="387">
        <f t="shared" si="15"/>
        <v>0</v>
      </c>
      <c r="R55" s="373">
        <f t="shared" si="16"/>
        <v>55</v>
      </c>
      <c r="S55" s="373">
        <f t="shared" si="17"/>
        <v>46.3</v>
      </c>
      <c r="T55" s="388">
        <f t="shared" si="19"/>
        <v>0</v>
      </c>
    </row>
    <row r="56" spans="1:20">
      <c r="A56" s="361">
        <f t="shared" si="18"/>
        <v>13</v>
      </c>
      <c r="B56" s="384">
        <v>560</v>
      </c>
      <c r="C56" s="389" t="s">
        <v>374</v>
      </c>
      <c r="D56" s="389" t="s">
        <v>53</v>
      </c>
      <c r="E56" s="389" t="s">
        <v>272</v>
      </c>
      <c r="F56" s="386">
        <v>100</v>
      </c>
      <c r="G56" s="373"/>
      <c r="H56" s="373"/>
      <c r="I56" s="373">
        <f t="shared" si="10"/>
        <v>100</v>
      </c>
      <c r="J56" s="373" t="e">
        <f t="shared" si="11"/>
        <v>#DIV/0!</v>
      </c>
      <c r="K56" s="387">
        <f t="shared" si="12"/>
        <v>0</v>
      </c>
      <c r="L56" s="386">
        <v>100</v>
      </c>
      <c r="M56" s="373"/>
      <c r="N56" s="373"/>
      <c r="O56" s="373">
        <f t="shared" si="13"/>
        <v>100</v>
      </c>
      <c r="P56" s="373" t="e">
        <f t="shared" si="14"/>
        <v>#DIV/0!</v>
      </c>
      <c r="Q56" s="387">
        <f t="shared" si="15"/>
        <v>0</v>
      </c>
      <c r="R56" s="373">
        <f t="shared" si="16"/>
        <v>200</v>
      </c>
      <c r="S56" s="373">
        <f t="shared" si="17"/>
        <v>0</v>
      </c>
      <c r="T56" s="388">
        <f t="shared" si="19"/>
        <v>0</v>
      </c>
    </row>
    <row r="57" spans="1:20">
      <c r="A57" s="361">
        <f t="shared" si="18"/>
        <v>14</v>
      </c>
      <c r="B57" s="384"/>
      <c r="C57" s="385"/>
      <c r="D57" s="385"/>
      <c r="E57" s="385"/>
      <c r="F57" s="386"/>
      <c r="G57" s="373"/>
      <c r="H57" s="373"/>
      <c r="I57" s="373">
        <f t="shared" si="10"/>
        <v>0</v>
      </c>
      <c r="J57" s="373" t="e">
        <f t="shared" si="11"/>
        <v>#DIV/0!</v>
      </c>
      <c r="K57" s="387">
        <f t="shared" si="12"/>
        <v>4</v>
      </c>
      <c r="L57" s="386"/>
      <c r="M57" s="373"/>
      <c r="N57" s="373"/>
      <c r="O57" s="373">
        <f t="shared" si="13"/>
        <v>0</v>
      </c>
      <c r="P57" s="373" t="e">
        <f t="shared" si="14"/>
        <v>#DIV/0!</v>
      </c>
      <c r="Q57" s="387">
        <f t="shared" si="15"/>
        <v>4</v>
      </c>
      <c r="R57" s="373">
        <f t="shared" si="16"/>
        <v>0</v>
      </c>
      <c r="S57" s="373">
        <f t="shared" si="17"/>
        <v>0</v>
      </c>
      <c r="T57" s="388">
        <f t="shared" si="19"/>
        <v>12</v>
      </c>
    </row>
    <row r="58" spans="1:20">
      <c r="A58" s="361">
        <f t="shared" si="18"/>
        <v>15</v>
      </c>
      <c r="B58" s="384"/>
      <c r="C58" s="385"/>
      <c r="D58" s="385"/>
      <c r="E58" s="385"/>
      <c r="F58" s="386"/>
      <c r="G58" s="373"/>
      <c r="H58" s="373"/>
      <c r="I58" s="373">
        <f t="shared" si="10"/>
        <v>0</v>
      </c>
      <c r="J58" s="373" t="e">
        <f t="shared" si="11"/>
        <v>#DIV/0!</v>
      </c>
      <c r="K58" s="387">
        <f t="shared" si="12"/>
        <v>4</v>
      </c>
      <c r="L58" s="386"/>
      <c r="M58" s="373"/>
      <c r="N58" s="373"/>
      <c r="O58" s="373">
        <f t="shared" si="13"/>
        <v>0</v>
      </c>
      <c r="P58" s="373" t="e">
        <f t="shared" si="14"/>
        <v>#DIV/0!</v>
      </c>
      <c r="Q58" s="387">
        <f t="shared" si="15"/>
        <v>4</v>
      </c>
      <c r="R58" s="373">
        <f t="shared" si="16"/>
        <v>0</v>
      </c>
      <c r="S58" s="373">
        <f t="shared" si="17"/>
        <v>0</v>
      </c>
      <c r="T58" s="388">
        <f t="shared" si="19"/>
        <v>12</v>
      </c>
    </row>
    <row r="59" spans="1:20">
      <c r="A59" s="361">
        <f t="shared" si="18"/>
        <v>16</v>
      </c>
      <c r="B59" s="384"/>
      <c r="C59" s="385"/>
      <c r="D59" s="385"/>
      <c r="E59" s="385"/>
      <c r="F59" s="386"/>
      <c r="G59" s="373"/>
      <c r="H59" s="373"/>
      <c r="I59" s="373">
        <f t="shared" si="10"/>
        <v>0</v>
      </c>
      <c r="J59" s="373" t="e">
        <f t="shared" si="11"/>
        <v>#DIV/0!</v>
      </c>
      <c r="K59" s="387">
        <f t="shared" si="12"/>
        <v>4</v>
      </c>
      <c r="L59" s="386"/>
      <c r="M59" s="373"/>
      <c r="N59" s="373"/>
      <c r="O59" s="373">
        <f t="shared" si="13"/>
        <v>0</v>
      </c>
      <c r="P59" s="373" t="e">
        <f t="shared" si="14"/>
        <v>#DIV/0!</v>
      </c>
      <c r="Q59" s="387">
        <f t="shared" si="15"/>
        <v>4</v>
      </c>
      <c r="R59" s="373">
        <f t="shared" si="16"/>
        <v>0</v>
      </c>
      <c r="S59" s="373">
        <f t="shared" si="17"/>
        <v>0</v>
      </c>
      <c r="T59" s="388">
        <f t="shared" si="19"/>
        <v>12</v>
      </c>
    </row>
    <row r="60" spans="1:20">
      <c r="A60" s="361">
        <f t="shared" si="18"/>
        <v>17</v>
      </c>
      <c r="B60" s="384"/>
      <c r="C60" s="385"/>
      <c r="D60" s="385"/>
      <c r="E60" s="385"/>
      <c r="F60" s="386"/>
      <c r="G60" s="373"/>
      <c r="H60" s="373"/>
      <c r="I60" s="373">
        <f t="shared" si="10"/>
        <v>0</v>
      </c>
      <c r="J60" s="373" t="e">
        <f t="shared" si="11"/>
        <v>#DIV/0!</v>
      </c>
      <c r="K60" s="387">
        <f t="shared" si="12"/>
        <v>4</v>
      </c>
      <c r="L60" s="386"/>
      <c r="M60" s="373"/>
      <c r="N60" s="373"/>
      <c r="O60" s="373">
        <f t="shared" si="13"/>
        <v>0</v>
      </c>
      <c r="P60" s="373" t="e">
        <f t="shared" si="14"/>
        <v>#DIV/0!</v>
      </c>
      <c r="Q60" s="387">
        <f t="shared" si="15"/>
        <v>4</v>
      </c>
      <c r="R60" s="373">
        <f t="shared" si="16"/>
        <v>0</v>
      </c>
      <c r="S60" s="373">
        <f t="shared" si="17"/>
        <v>0</v>
      </c>
      <c r="T60" s="388">
        <f t="shared" si="19"/>
        <v>12</v>
      </c>
    </row>
    <row r="61" spans="1:20">
      <c r="A61" s="361">
        <f t="shared" si="18"/>
        <v>18</v>
      </c>
      <c r="B61" s="384"/>
      <c r="C61" s="385"/>
      <c r="D61" s="385"/>
      <c r="E61" s="385"/>
      <c r="F61" s="386"/>
      <c r="G61" s="373"/>
      <c r="H61" s="373"/>
      <c r="I61" s="373">
        <f t="shared" si="10"/>
        <v>0</v>
      </c>
      <c r="J61" s="373" t="e">
        <f t="shared" si="11"/>
        <v>#DIV/0!</v>
      </c>
      <c r="K61" s="387">
        <f t="shared" si="12"/>
        <v>4</v>
      </c>
      <c r="L61" s="386"/>
      <c r="M61" s="373"/>
      <c r="N61" s="373"/>
      <c r="O61" s="373">
        <f t="shared" si="13"/>
        <v>0</v>
      </c>
      <c r="P61" s="373" t="e">
        <f t="shared" si="14"/>
        <v>#DIV/0!</v>
      </c>
      <c r="Q61" s="387">
        <f t="shared" si="15"/>
        <v>4</v>
      </c>
      <c r="R61" s="373">
        <f t="shared" si="16"/>
        <v>0</v>
      </c>
      <c r="S61" s="373">
        <f t="shared" si="17"/>
        <v>0</v>
      </c>
      <c r="T61" s="388">
        <f t="shared" si="19"/>
        <v>12</v>
      </c>
    </row>
    <row r="62" spans="1:20">
      <c r="A62" s="361">
        <f t="shared" si="18"/>
        <v>19</v>
      </c>
      <c r="B62" s="384"/>
      <c r="C62" s="385"/>
      <c r="D62" s="385"/>
      <c r="E62" s="385"/>
      <c r="F62" s="386"/>
      <c r="G62" s="373"/>
      <c r="H62" s="373"/>
      <c r="I62" s="373">
        <f t="shared" si="10"/>
        <v>0</v>
      </c>
      <c r="J62" s="373" t="e">
        <f t="shared" si="11"/>
        <v>#DIV/0!</v>
      </c>
      <c r="K62" s="387">
        <f t="shared" si="12"/>
        <v>4</v>
      </c>
      <c r="L62" s="386"/>
      <c r="M62" s="373"/>
      <c r="N62" s="373"/>
      <c r="O62" s="373">
        <f t="shared" si="13"/>
        <v>0</v>
      </c>
      <c r="P62" s="373" t="e">
        <f t="shared" si="14"/>
        <v>#DIV/0!</v>
      </c>
      <c r="Q62" s="387">
        <f t="shared" si="15"/>
        <v>4</v>
      </c>
      <c r="R62" s="373">
        <f t="shared" si="16"/>
        <v>0</v>
      </c>
      <c r="S62" s="373">
        <f t="shared" si="17"/>
        <v>0</v>
      </c>
      <c r="T62" s="388">
        <f t="shared" si="19"/>
        <v>12</v>
      </c>
    </row>
    <row r="63" spans="1:20">
      <c r="A63" s="361">
        <f t="shared" si="18"/>
        <v>20</v>
      </c>
      <c r="B63" s="384"/>
      <c r="C63" s="385"/>
      <c r="D63" s="385"/>
      <c r="E63" s="385"/>
      <c r="F63" s="386"/>
      <c r="G63" s="373"/>
      <c r="H63" s="373"/>
      <c r="I63" s="373">
        <f t="shared" si="10"/>
        <v>0</v>
      </c>
      <c r="J63" s="373" t="e">
        <f t="shared" si="11"/>
        <v>#DIV/0!</v>
      </c>
      <c r="K63" s="387">
        <f t="shared" si="12"/>
        <v>4</v>
      </c>
      <c r="L63" s="386"/>
      <c r="M63" s="373"/>
      <c r="N63" s="373"/>
      <c r="O63" s="373">
        <f t="shared" si="13"/>
        <v>0</v>
      </c>
      <c r="P63" s="373" t="e">
        <f t="shared" si="14"/>
        <v>#DIV/0!</v>
      </c>
      <c r="Q63" s="387">
        <f t="shared" si="15"/>
        <v>4</v>
      </c>
      <c r="R63" s="373">
        <f t="shared" si="16"/>
        <v>0</v>
      </c>
      <c r="S63" s="373">
        <f t="shared" si="17"/>
        <v>0</v>
      </c>
      <c r="T63" s="388">
        <f t="shared" si="19"/>
        <v>12</v>
      </c>
    </row>
    <row r="64" spans="1:20">
      <c r="A64" s="361">
        <f t="shared" si="18"/>
        <v>21</v>
      </c>
      <c r="B64" s="384"/>
      <c r="C64" s="385"/>
      <c r="D64" s="385"/>
      <c r="E64" s="385"/>
      <c r="F64" s="386"/>
      <c r="G64" s="373"/>
      <c r="H64" s="373"/>
      <c r="I64" s="373">
        <f t="shared" si="10"/>
        <v>0</v>
      </c>
      <c r="J64" s="373" t="e">
        <f t="shared" si="11"/>
        <v>#DIV/0!</v>
      </c>
      <c r="K64" s="387">
        <f t="shared" si="12"/>
        <v>4</v>
      </c>
      <c r="L64" s="386"/>
      <c r="M64" s="373"/>
      <c r="N64" s="373"/>
      <c r="O64" s="373">
        <f t="shared" si="13"/>
        <v>0</v>
      </c>
      <c r="P64" s="373" t="e">
        <f t="shared" si="14"/>
        <v>#DIV/0!</v>
      </c>
      <c r="Q64" s="387">
        <f t="shared" si="15"/>
        <v>4</v>
      </c>
      <c r="R64" s="373">
        <f t="shared" si="16"/>
        <v>0</v>
      </c>
      <c r="S64" s="373">
        <f t="shared" si="17"/>
        <v>0</v>
      </c>
      <c r="T64" s="388">
        <f t="shared" si="19"/>
        <v>12</v>
      </c>
    </row>
    <row r="65" spans="1:20">
      <c r="A65" s="361">
        <f t="shared" si="18"/>
        <v>22</v>
      </c>
      <c r="B65" s="384"/>
      <c r="C65" s="385"/>
      <c r="D65" s="385"/>
      <c r="E65" s="385"/>
      <c r="F65" s="386"/>
      <c r="G65" s="373"/>
      <c r="H65" s="373"/>
      <c r="I65" s="373">
        <f t="shared" si="10"/>
        <v>0</v>
      </c>
      <c r="J65" s="373" t="e">
        <f t="shared" si="11"/>
        <v>#DIV/0!</v>
      </c>
      <c r="K65" s="387">
        <f t="shared" si="12"/>
        <v>4</v>
      </c>
      <c r="L65" s="386"/>
      <c r="M65" s="373"/>
      <c r="N65" s="373"/>
      <c r="O65" s="373">
        <f t="shared" si="13"/>
        <v>0</v>
      </c>
      <c r="P65" s="373" t="e">
        <f t="shared" si="14"/>
        <v>#DIV/0!</v>
      </c>
      <c r="Q65" s="387">
        <f t="shared" si="15"/>
        <v>4</v>
      </c>
      <c r="R65" s="373">
        <f t="shared" si="16"/>
        <v>0</v>
      </c>
      <c r="S65" s="373">
        <f t="shared" si="17"/>
        <v>0</v>
      </c>
      <c r="T65" s="388">
        <f t="shared" si="19"/>
        <v>12</v>
      </c>
    </row>
    <row r="66" spans="1:20">
      <c r="A66" s="361">
        <f t="shared" si="18"/>
        <v>23</v>
      </c>
      <c r="B66" s="384"/>
      <c r="C66" s="385"/>
      <c r="D66" s="385"/>
      <c r="E66" s="385"/>
      <c r="F66" s="386"/>
      <c r="G66" s="373"/>
      <c r="H66" s="373"/>
      <c r="I66" s="373">
        <f t="shared" si="10"/>
        <v>0</v>
      </c>
      <c r="J66" s="373" t="e">
        <f t="shared" si="11"/>
        <v>#DIV/0!</v>
      </c>
      <c r="K66" s="387">
        <f t="shared" si="12"/>
        <v>4</v>
      </c>
      <c r="L66" s="386"/>
      <c r="M66" s="373"/>
      <c r="N66" s="373"/>
      <c r="O66" s="373">
        <f t="shared" si="13"/>
        <v>0</v>
      </c>
      <c r="P66" s="373" t="e">
        <f t="shared" si="14"/>
        <v>#DIV/0!</v>
      </c>
      <c r="Q66" s="387">
        <f t="shared" si="15"/>
        <v>4</v>
      </c>
      <c r="R66" s="373">
        <f t="shared" si="16"/>
        <v>0</v>
      </c>
      <c r="S66" s="373">
        <f t="shared" si="17"/>
        <v>0</v>
      </c>
      <c r="T66" s="388">
        <f t="shared" si="19"/>
        <v>12</v>
      </c>
    </row>
    <row r="67" spans="1:20">
      <c r="A67" s="361">
        <f t="shared" si="18"/>
        <v>24</v>
      </c>
      <c r="B67" s="384"/>
      <c r="C67" s="385"/>
      <c r="D67" s="385"/>
      <c r="E67" s="385"/>
      <c r="F67" s="386"/>
      <c r="G67" s="373"/>
      <c r="H67" s="373"/>
      <c r="I67" s="373">
        <f t="shared" si="10"/>
        <v>0</v>
      </c>
      <c r="J67" s="373" t="e">
        <f t="shared" si="11"/>
        <v>#DIV/0!</v>
      </c>
      <c r="K67" s="387">
        <f t="shared" si="12"/>
        <v>4</v>
      </c>
      <c r="L67" s="386"/>
      <c r="M67" s="373"/>
      <c r="N67" s="373"/>
      <c r="O67" s="373">
        <f t="shared" si="13"/>
        <v>0</v>
      </c>
      <c r="P67" s="373" t="e">
        <f t="shared" si="14"/>
        <v>#DIV/0!</v>
      </c>
      <c r="Q67" s="387">
        <f t="shared" si="15"/>
        <v>4</v>
      </c>
      <c r="R67" s="373">
        <f t="shared" si="16"/>
        <v>0</v>
      </c>
      <c r="S67" s="373">
        <f t="shared" si="17"/>
        <v>0</v>
      </c>
      <c r="T67" s="388">
        <f t="shared" si="19"/>
        <v>12</v>
      </c>
    </row>
    <row r="68" spans="1:20">
      <c r="A68" s="361">
        <f t="shared" si="18"/>
        <v>25</v>
      </c>
      <c r="B68" s="384"/>
      <c r="C68" s="385"/>
      <c r="D68" s="385"/>
      <c r="E68" s="385"/>
      <c r="F68" s="386"/>
      <c r="G68" s="373"/>
      <c r="H68" s="373"/>
      <c r="I68" s="373">
        <f t="shared" si="10"/>
        <v>0</v>
      </c>
      <c r="J68" s="373" t="e">
        <f t="shared" si="11"/>
        <v>#DIV/0!</v>
      </c>
      <c r="K68" s="387">
        <f t="shared" si="12"/>
        <v>4</v>
      </c>
      <c r="L68" s="386"/>
      <c r="M68" s="373"/>
      <c r="N68" s="373"/>
      <c r="O68" s="373">
        <f t="shared" si="13"/>
        <v>0</v>
      </c>
      <c r="P68" s="373" t="e">
        <f t="shared" si="14"/>
        <v>#DIV/0!</v>
      </c>
      <c r="Q68" s="387">
        <f t="shared" si="15"/>
        <v>4</v>
      </c>
      <c r="R68" s="373">
        <f t="shared" si="16"/>
        <v>0</v>
      </c>
      <c r="S68" s="373">
        <f t="shared" si="17"/>
        <v>0</v>
      </c>
      <c r="T68" s="388">
        <f t="shared" si="19"/>
        <v>12</v>
      </c>
    </row>
    <row r="69" spans="1:20">
      <c r="A69" s="361">
        <f t="shared" si="18"/>
        <v>26</v>
      </c>
      <c r="B69" s="384"/>
      <c r="C69" s="385"/>
      <c r="D69" s="385"/>
      <c r="E69" s="385"/>
      <c r="F69" s="386"/>
      <c r="G69" s="373"/>
      <c r="H69" s="373"/>
      <c r="I69" s="373">
        <f t="shared" si="10"/>
        <v>0</v>
      </c>
      <c r="J69" s="373" t="e">
        <f t="shared" si="11"/>
        <v>#DIV/0!</v>
      </c>
      <c r="K69" s="387">
        <f t="shared" si="12"/>
        <v>4</v>
      </c>
      <c r="L69" s="386"/>
      <c r="M69" s="373"/>
      <c r="N69" s="373"/>
      <c r="O69" s="373">
        <f t="shared" si="13"/>
        <v>0</v>
      </c>
      <c r="P69" s="373" t="e">
        <f t="shared" si="14"/>
        <v>#DIV/0!</v>
      </c>
      <c r="Q69" s="387">
        <f t="shared" si="15"/>
        <v>4</v>
      </c>
      <c r="R69" s="373">
        <f t="shared" si="16"/>
        <v>0</v>
      </c>
      <c r="S69" s="373">
        <f t="shared" si="17"/>
        <v>0</v>
      </c>
      <c r="T69" s="388">
        <f t="shared" si="19"/>
        <v>12</v>
      </c>
    </row>
    <row r="70" spans="1:20">
      <c r="A70" s="361">
        <f t="shared" si="18"/>
        <v>27</v>
      </c>
      <c r="B70" s="384"/>
      <c r="C70" s="385"/>
      <c r="D70" s="385"/>
      <c r="E70" s="385"/>
      <c r="F70" s="386"/>
      <c r="G70" s="373"/>
      <c r="H70" s="373"/>
      <c r="I70" s="373">
        <f t="shared" si="10"/>
        <v>0</v>
      </c>
      <c r="J70" s="373" t="e">
        <f t="shared" si="11"/>
        <v>#DIV/0!</v>
      </c>
      <c r="K70" s="387">
        <f t="shared" si="12"/>
        <v>4</v>
      </c>
      <c r="L70" s="386"/>
      <c r="M70" s="373"/>
      <c r="N70" s="373"/>
      <c r="O70" s="373">
        <f t="shared" si="13"/>
        <v>0</v>
      </c>
      <c r="P70" s="373" t="e">
        <f t="shared" si="14"/>
        <v>#DIV/0!</v>
      </c>
      <c r="Q70" s="387">
        <f t="shared" si="15"/>
        <v>4</v>
      </c>
      <c r="R70" s="373">
        <f t="shared" si="16"/>
        <v>0</v>
      </c>
      <c r="S70" s="373">
        <f t="shared" si="17"/>
        <v>0</v>
      </c>
      <c r="T70" s="388">
        <f t="shared" si="19"/>
        <v>12</v>
      </c>
    </row>
    <row r="71" spans="1:20">
      <c r="A71" s="361">
        <f t="shared" si="18"/>
        <v>28</v>
      </c>
      <c r="B71" s="384"/>
      <c r="C71" s="385"/>
      <c r="D71" s="385"/>
      <c r="E71" s="385"/>
      <c r="F71" s="386"/>
      <c r="G71" s="373"/>
      <c r="H71" s="373"/>
      <c r="I71" s="373">
        <f t="shared" si="10"/>
        <v>0</v>
      </c>
      <c r="J71" s="373" t="e">
        <f t="shared" si="11"/>
        <v>#DIV/0!</v>
      </c>
      <c r="K71" s="387">
        <f t="shared" si="12"/>
        <v>4</v>
      </c>
      <c r="L71" s="386"/>
      <c r="M71" s="373"/>
      <c r="N71" s="373"/>
      <c r="O71" s="373">
        <f t="shared" si="13"/>
        <v>0</v>
      </c>
      <c r="P71" s="373" t="e">
        <f t="shared" si="14"/>
        <v>#DIV/0!</v>
      </c>
      <c r="Q71" s="387">
        <f t="shared" si="15"/>
        <v>4</v>
      </c>
      <c r="R71" s="373">
        <f t="shared" si="16"/>
        <v>0</v>
      </c>
      <c r="S71" s="373">
        <f t="shared" si="17"/>
        <v>0</v>
      </c>
      <c r="T71" s="388">
        <f t="shared" si="19"/>
        <v>12</v>
      </c>
    </row>
    <row r="72" spans="1:20">
      <c r="A72" s="361">
        <f t="shared" si="18"/>
        <v>29</v>
      </c>
      <c r="B72" s="384"/>
      <c r="C72" s="385"/>
      <c r="D72" s="385"/>
      <c r="E72" s="385"/>
      <c r="F72" s="386"/>
      <c r="G72" s="373"/>
      <c r="H72" s="373"/>
      <c r="I72" s="373">
        <f t="shared" si="10"/>
        <v>0</v>
      </c>
      <c r="J72" s="373" t="e">
        <f t="shared" si="11"/>
        <v>#DIV/0!</v>
      </c>
      <c r="K72" s="387">
        <f t="shared" si="12"/>
        <v>4</v>
      </c>
      <c r="L72" s="386"/>
      <c r="M72" s="373"/>
      <c r="N72" s="373"/>
      <c r="O72" s="373">
        <f t="shared" si="13"/>
        <v>0</v>
      </c>
      <c r="P72" s="373" t="e">
        <f t="shared" si="14"/>
        <v>#DIV/0!</v>
      </c>
      <c r="Q72" s="387">
        <f t="shared" si="15"/>
        <v>4</v>
      </c>
      <c r="R72" s="373">
        <f t="shared" si="16"/>
        <v>0</v>
      </c>
      <c r="S72" s="373">
        <f t="shared" si="17"/>
        <v>0</v>
      </c>
      <c r="T72" s="388">
        <f t="shared" si="19"/>
        <v>12</v>
      </c>
    </row>
    <row r="73" spans="1:20" ht="16" thickBot="1">
      <c r="A73" s="361">
        <f t="shared" si="18"/>
        <v>30</v>
      </c>
      <c r="B73" s="390"/>
      <c r="C73" s="391"/>
      <c r="D73" s="391"/>
      <c r="E73" s="391"/>
      <c r="F73" s="392"/>
      <c r="G73" s="393"/>
      <c r="H73" s="393"/>
      <c r="I73" s="393">
        <f t="shared" si="10"/>
        <v>0</v>
      </c>
      <c r="J73" s="393" t="e">
        <f t="shared" si="11"/>
        <v>#DIV/0!</v>
      </c>
      <c r="K73" s="394">
        <f t="shared" si="12"/>
        <v>4</v>
      </c>
      <c r="L73" s="392"/>
      <c r="M73" s="393"/>
      <c r="N73" s="393"/>
      <c r="O73" s="393">
        <f t="shared" si="13"/>
        <v>0</v>
      </c>
      <c r="P73" s="393" t="e">
        <f t="shared" si="14"/>
        <v>#DIV/0!</v>
      </c>
      <c r="Q73" s="394">
        <f t="shared" si="15"/>
        <v>4</v>
      </c>
      <c r="R73" s="393">
        <f t="shared" si="16"/>
        <v>0</v>
      </c>
      <c r="S73" s="393">
        <f t="shared" si="17"/>
        <v>0</v>
      </c>
      <c r="T73" s="395">
        <f t="shared" si="19"/>
        <v>12</v>
      </c>
    </row>
    <row r="74" spans="1:20" ht="16" thickBot="1"/>
    <row r="75" spans="1:20" ht="16" thickBot="1">
      <c r="B75" s="364"/>
      <c r="C75" s="567"/>
      <c r="D75" s="567"/>
      <c r="E75" s="567"/>
      <c r="F75" s="365" t="s">
        <v>132</v>
      </c>
      <c r="G75" s="365" t="s">
        <v>133</v>
      </c>
      <c r="H75" s="366" t="s">
        <v>150</v>
      </c>
      <c r="I75" s="367" t="s">
        <v>134</v>
      </c>
      <c r="J75" s="372"/>
      <c r="K75" s="369"/>
      <c r="L75" s="365" t="s">
        <v>132</v>
      </c>
      <c r="M75" s="365" t="s">
        <v>133</v>
      </c>
      <c r="N75" s="366" t="s">
        <v>150</v>
      </c>
      <c r="O75" s="370" t="s">
        <v>134</v>
      </c>
      <c r="P75" s="372"/>
      <c r="Q75" s="369"/>
      <c r="R75" s="568" t="s">
        <v>135</v>
      </c>
      <c r="S75" s="568"/>
      <c r="T75" s="569"/>
    </row>
    <row r="76" spans="1:20" ht="16" thickBot="1">
      <c r="B76" s="574" t="s">
        <v>157</v>
      </c>
      <c r="C76" s="575"/>
      <c r="D76" s="575"/>
      <c r="E76" s="575"/>
      <c r="F76" s="371">
        <v>173</v>
      </c>
      <c r="G76" s="372">
        <f>F76/I76</f>
        <v>57.666666666666664</v>
      </c>
      <c r="H76" s="373">
        <f>G76*1.5</f>
        <v>86.5</v>
      </c>
      <c r="I76" s="372">
        <v>3</v>
      </c>
      <c r="J76" s="372"/>
      <c r="K76" s="369"/>
      <c r="L76" s="371">
        <v>155</v>
      </c>
      <c r="M76" s="372">
        <f>L76/O76</f>
        <v>51.666666666666664</v>
      </c>
      <c r="N76" s="373">
        <f>M76*1.5</f>
        <v>77.5</v>
      </c>
      <c r="O76" s="372">
        <v>3</v>
      </c>
      <c r="P76" s="372"/>
      <c r="Q76" s="369"/>
      <c r="R76" s="570"/>
      <c r="S76" s="570"/>
      <c r="T76" s="571"/>
    </row>
    <row r="77" spans="1:20" ht="16" thickBot="1">
      <c r="B77" s="576"/>
      <c r="C77" s="577"/>
      <c r="D77" s="577"/>
      <c r="E77" s="577"/>
      <c r="F77" s="578" t="s">
        <v>166</v>
      </c>
      <c r="G77" s="579"/>
      <c r="H77" s="579"/>
      <c r="I77" s="579"/>
      <c r="J77" s="579"/>
      <c r="K77" s="374"/>
      <c r="L77" s="578" t="s">
        <v>167</v>
      </c>
      <c r="M77" s="579"/>
      <c r="N77" s="579"/>
      <c r="O77" s="579"/>
      <c r="P77" s="579"/>
      <c r="Q77" s="374"/>
      <c r="R77" s="572"/>
      <c r="S77" s="572"/>
      <c r="T77" s="573"/>
    </row>
    <row r="78" spans="1:20" ht="16" thickBot="1">
      <c r="B78" s="375" t="s">
        <v>137</v>
      </c>
      <c r="C78" s="376" t="s">
        <v>138</v>
      </c>
      <c r="D78" s="376" t="s">
        <v>139</v>
      </c>
      <c r="E78" s="376" t="s">
        <v>140</v>
      </c>
      <c r="F78" s="375" t="s">
        <v>141</v>
      </c>
      <c r="G78" s="376" t="s">
        <v>142</v>
      </c>
      <c r="H78" s="377" t="s">
        <v>143</v>
      </c>
      <c r="I78" s="376" t="s">
        <v>144</v>
      </c>
      <c r="J78" s="377" t="s">
        <v>145</v>
      </c>
      <c r="K78" s="398"/>
      <c r="L78" s="379" t="s">
        <v>141</v>
      </c>
      <c r="M78" s="376" t="s">
        <v>142</v>
      </c>
      <c r="N78" s="376" t="s">
        <v>143</v>
      </c>
      <c r="O78" s="376" t="s">
        <v>144</v>
      </c>
      <c r="P78" s="377" t="s">
        <v>145</v>
      </c>
      <c r="Q78" s="399"/>
      <c r="R78" s="381" t="s">
        <v>147</v>
      </c>
      <c r="S78" s="382" t="s">
        <v>143</v>
      </c>
      <c r="T78" s="383"/>
    </row>
    <row r="79" spans="1:20">
      <c r="A79" s="361">
        <v>1</v>
      </c>
      <c r="B79" s="384">
        <v>752</v>
      </c>
      <c r="C79" s="385" t="s">
        <v>599</v>
      </c>
      <c r="D79" s="385" t="s">
        <v>68</v>
      </c>
      <c r="E79" s="385" t="s">
        <v>269</v>
      </c>
      <c r="F79" s="400">
        <v>0</v>
      </c>
      <c r="G79" s="401">
        <v>0</v>
      </c>
      <c r="H79" s="401">
        <v>34.130000000000003</v>
      </c>
      <c r="I79" s="401">
        <f t="shared" ref="I79:I108" si="20">IF(H79&lt;=$H$76,IF(H79&lt;$G$76,F79+G79,F79+G79+(H79-$G$76)),50)</f>
        <v>0</v>
      </c>
      <c r="J79" s="401">
        <f t="shared" ref="J79:J108" si="21">$F$76/H79</f>
        <v>5.0688543803105768</v>
      </c>
      <c r="K79" s="402"/>
      <c r="L79" s="400">
        <v>0</v>
      </c>
      <c r="M79" s="401">
        <v>0</v>
      </c>
      <c r="N79" s="401">
        <v>32.340000000000003</v>
      </c>
      <c r="O79" s="401">
        <f t="shared" ref="O79:O108" si="22">IF(N79&lt;=$N$76,IF(N79&lt;$M$76,L79+M79,L79+M79+(N79-$M$76)),50)</f>
        <v>0</v>
      </c>
      <c r="P79" s="401">
        <f t="shared" ref="P79:P108" si="23">$L$76/N79</f>
        <v>4.7928262213976494</v>
      </c>
      <c r="Q79" s="402"/>
      <c r="R79" s="373">
        <f t="shared" ref="R79:R108" si="24">O79+I79</f>
        <v>0</v>
      </c>
      <c r="S79" s="373">
        <f t="shared" ref="S79:S108" si="25">N79+H79</f>
        <v>66.47</v>
      </c>
      <c r="T79" s="388"/>
    </row>
    <row r="80" spans="1:20">
      <c r="A80" s="361">
        <f t="shared" ref="A80:A108" si="26">A79+1</f>
        <v>2</v>
      </c>
      <c r="B80" s="384">
        <v>803</v>
      </c>
      <c r="C80" s="385" t="s">
        <v>323</v>
      </c>
      <c r="D80" s="385" t="s">
        <v>564</v>
      </c>
      <c r="E80" s="385" t="s">
        <v>272</v>
      </c>
      <c r="F80" s="386">
        <v>10</v>
      </c>
      <c r="G80" s="373">
        <v>0</v>
      </c>
      <c r="H80" s="373">
        <v>33.6</v>
      </c>
      <c r="I80" s="373">
        <f t="shared" si="20"/>
        <v>10</v>
      </c>
      <c r="J80" s="373">
        <f t="shared" si="21"/>
        <v>5.1488095238095237</v>
      </c>
      <c r="K80" s="387"/>
      <c r="L80" s="386">
        <v>0</v>
      </c>
      <c r="M80" s="373">
        <v>0</v>
      </c>
      <c r="N80" s="373">
        <v>32.74</v>
      </c>
      <c r="O80" s="373">
        <f t="shared" si="22"/>
        <v>0</v>
      </c>
      <c r="P80" s="373">
        <f t="shared" si="23"/>
        <v>4.7342700061087353</v>
      </c>
      <c r="Q80" s="387"/>
      <c r="R80" s="373">
        <f t="shared" si="24"/>
        <v>10</v>
      </c>
      <c r="S80" s="373">
        <f t="shared" si="25"/>
        <v>66.34</v>
      </c>
      <c r="T80" s="388"/>
    </row>
    <row r="81" spans="1:20">
      <c r="A81" s="361">
        <f t="shared" si="26"/>
        <v>3</v>
      </c>
      <c r="B81" s="384">
        <v>519</v>
      </c>
      <c r="C81" s="385" t="s">
        <v>577</v>
      </c>
      <c r="D81" s="385" t="s">
        <v>613</v>
      </c>
      <c r="E81" s="397">
        <v>55</v>
      </c>
      <c r="F81" s="386">
        <v>5</v>
      </c>
      <c r="G81" s="373">
        <v>0</v>
      </c>
      <c r="H81" s="373">
        <v>35.450000000000003</v>
      </c>
      <c r="I81" s="373">
        <f t="shared" si="20"/>
        <v>5</v>
      </c>
      <c r="J81" s="373">
        <f t="shared" si="21"/>
        <v>4.880112834978843</v>
      </c>
      <c r="K81" s="387"/>
      <c r="L81" s="386">
        <v>20</v>
      </c>
      <c r="M81" s="373">
        <v>0</v>
      </c>
      <c r="N81" s="373">
        <v>34.25</v>
      </c>
      <c r="O81" s="373">
        <f t="shared" si="22"/>
        <v>20</v>
      </c>
      <c r="P81" s="373">
        <f t="shared" si="23"/>
        <v>4.5255474452554747</v>
      </c>
      <c r="Q81" s="387"/>
      <c r="R81" s="373">
        <f t="shared" si="24"/>
        <v>25</v>
      </c>
      <c r="S81" s="373">
        <f t="shared" si="25"/>
        <v>69.7</v>
      </c>
      <c r="T81" s="388"/>
    </row>
    <row r="82" spans="1:20">
      <c r="A82" s="361">
        <f t="shared" si="26"/>
        <v>4</v>
      </c>
      <c r="B82" s="384">
        <v>737</v>
      </c>
      <c r="C82" s="389" t="s">
        <v>456</v>
      </c>
      <c r="D82" s="389" t="s">
        <v>457</v>
      </c>
      <c r="E82" s="385" t="s">
        <v>275</v>
      </c>
      <c r="F82" s="386">
        <v>0</v>
      </c>
      <c r="G82" s="373">
        <v>5</v>
      </c>
      <c r="H82" s="373">
        <v>37</v>
      </c>
      <c r="I82" s="373">
        <f t="shared" si="20"/>
        <v>5</v>
      </c>
      <c r="J82" s="373">
        <f t="shared" si="21"/>
        <v>4.6756756756756754</v>
      </c>
      <c r="K82" s="387"/>
      <c r="L82" s="386">
        <v>10</v>
      </c>
      <c r="M82" s="373">
        <v>10</v>
      </c>
      <c r="N82" s="373">
        <v>41.11</v>
      </c>
      <c r="O82" s="373">
        <f t="shared" si="22"/>
        <v>20</v>
      </c>
      <c r="P82" s="373">
        <f t="shared" si="23"/>
        <v>3.770372172220871</v>
      </c>
      <c r="Q82" s="387"/>
      <c r="R82" s="373">
        <f t="shared" si="24"/>
        <v>25</v>
      </c>
      <c r="S82" s="373">
        <f t="shared" si="25"/>
        <v>78.11</v>
      </c>
      <c r="T82" s="388"/>
    </row>
    <row r="83" spans="1:20">
      <c r="A83" s="361">
        <f t="shared" si="26"/>
        <v>5</v>
      </c>
      <c r="B83" s="384">
        <v>819</v>
      </c>
      <c r="C83" s="389" t="s">
        <v>592</v>
      </c>
      <c r="D83" s="389" t="s">
        <v>68</v>
      </c>
      <c r="E83" s="389" t="s">
        <v>272</v>
      </c>
      <c r="F83" s="386">
        <v>0</v>
      </c>
      <c r="G83" s="373">
        <v>0</v>
      </c>
      <c r="H83" s="373">
        <v>34.46</v>
      </c>
      <c r="I83" s="373">
        <f t="shared" si="20"/>
        <v>0</v>
      </c>
      <c r="J83" s="373">
        <f t="shared" si="21"/>
        <v>5.02031340684852</v>
      </c>
      <c r="K83" s="387"/>
      <c r="L83" s="386">
        <v>50</v>
      </c>
      <c r="M83" s="373"/>
      <c r="N83" s="373"/>
      <c r="O83" s="373">
        <f t="shared" si="22"/>
        <v>50</v>
      </c>
      <c r="P83" s="373" t="e">
        <f t="shared" si="23"/>
        <v>#DIV/0!</v>
      </c>
      <c r="Q83" s="387"/>
      <c r="R83" s="373">
        <f t="shared" si="24"/>
        <v>50</v>
      </c>
      <c r="S83" s="373">
        <f t="shared" si="25"/>
        <v>34.46</v>
      </c>
      <c r="T83" s="388"/>
    </row>
    <row r="84" spans="1:20">
      <c r="A84" s="361">
        <f t="shared" si="26"/>
        <v>6</v>
      </c>
      <c r="B84" s="384">
        <v>757</v>
      </c>
      <c r="C84" s="389" t="s">
        <v>344</v>
      </c>
      <c r="D84" s="389" t="s">
        <v>330</v>
      </c>
      <c r="E84" s="389" t="s">
        <v>269</v>
      </c>
      <c r="F84" s="386">
        <v>50</v>
      </c>
      <c r="G84" s="373"/>
      <c r="H84" s="373"/>
      <c r="I84" s="373">
        <f t="shared" si="20"/>
        <v>50</v>
      </c>
      <c r="J84" s="373" t="e">
        <f t="shared" si="21"/>
        <v>#DIV/0!</v>
      </c>
      <c r="K84" s="387"/>
      <c r="L84" s="386">
        <v>5</v>
      </c>
      <c r="M84" s="373">
        <v>0</v>
      </c>
      <c r="N84" s="373">
        <v>48.5</v>
      </c>
      <c r="O84" s="373">
        <f t="shared" si="22"/>
        <v>5</v>
      </c>
      <c r="P84" s="373">
        <f t="shared" si="23"/>
        <v>3.195876288659794</v>
      </c>
      <c r="Q84" s="387"/>
      <c r="R84" s="373">
        <f t="shared" si="24"/>
        <v>55</v>
      </c>
      <c r="S84" s="373">
        <f t="shared" si="25"/>
        <v>48.5</v>
      </c>
      <c r="T84" s="388"/>
    </row>
    <row r="85" spans="1:20">
      <c r="A85" s="361">
        <f t="shared" si="26"/>
        <v>7</v>
      </c>
      <c r="B85" s="384">
        <v>653</v>
      </c>
      <c r="C85" s="389" t="s">
        <v>325</v>
      </c>
      <c r="D85" s="389" t="s">
        <v>326</v>
      </c>
      <c r="E85" s="389" t="s">
        <v>272</v>
      </c>
      <c r="F85" s="386">
        <v>5</v>
      </c>
      <c r="G85" s="373">
        <v>5</v>
      </c>
      <c r="H85" s="373">
        <v>38.43</v>
      </c>
      <c r="I85" s="373">
        <f t="shared" si="20"/>
        <v>10</v>
      </c>
      <c r="J85" s="373">
        <f t="shared" si="21"/>
        <v>4.5016913869372885</v>
      </c>
      <c r="K85" s="387"/>
      <c r="L85" s="386">
        <v>50</v>
      </c>
      <c r="M85" s="373"/>
      <c r="N85" s="373"/>
      <c r="O85" s="373">
        <f t="shared" si="22"/>
        <v>50</v>
      </c>
      <c r="P85" s="373" t="e">
        <f t="shared" si="23"/>
        <v>#DIV/0!</v>
      </c>
      <c r="Q85" s="387"/>
      <c r="R85" s="373">
        <f t="shared" si="24"/>
        <v>60</v>
      </c>
      <c r="S85" s="373">
        <f t="shared" si="25"/>
        <v>38.43</v>
      </c>
      <c r="T85" s="388"/>
    </row>
    <row r="86" spans="1:20">
      <c r="A86" s="361">
        <f t="shared" si="26"/>
        <v>8</v>
      </c>
      <c r="B86" s="384">
        <v>708</v>
      </c>
      <c r="C86" s="389" t="s">
        <v>382</v>
      </c>
      <c r="D86" s="389" t="s">
        <v>383</v>
      </c>
      <c r="E86" s="389" t="s">
        <v>272</v>
      </c>
      <c r="F86" s="386">
        <v>5</v>
      </c>
      <c r="G86" s="373">
        <v>5</v>
      </c>
      <c r="H86" s="373">
        <v>66.33</v>
      </c>
      <c r="I86" s="373">
        <f t="shared" si="20"/>
        <v>18.663333333333334</v>
      </c>
      <c r="J86" s="373">
        <f t="shared" si="21"/>
        <v>2.6081712648876829</v>
      </c>
      <c r="K86" s="387"/>
      <c r="L86" s="386">
        <v>50</v>
      </c>
      <c r="M86" s="373"/>
      <c r="N86" s="373"/>
      <c r="O86" s="373">
        <f t="shared" si="22"/>
        <v>50</v>
      </c>
      <c r="P86" s="373" t="e">
        <f t="shared" si="23"/>
        <v>#DIV/0!</v>
      </c>
      <c r="Q86" s="387"/>
      <c r="R86" s="373">
        <f t="shared" si="24"/>
        <v>68.663333333333327</v>
      </c>
      <c r="S86" s="373">
        <f t="shared" si="25"/>
        <v>66.33</v>
      </c>
      <c r="T86" s="388"/>
    </row>
    <row r="87" spans="1:20">
      <c r="A87" s="361">
        <f t="shared" si="26"/>
        <v>9</v>
      </c>
      <c r="B87" s="384">
        <v>531</v>
      </c>
      <c r="C87" s="389" t="s">
        <v>321</v>
      </c>
      <c r="D87" s="389" t="s">
        <v>322</v>
      </c>
      <c r="E87" s="389" t="s">
        <v>272</v>
      </c>
      <c r="F87" s="386">
        <v>50</v>
      </c>
      <c r="G87" s="373"/>
      <c r="H87" s="373"/>
      <c r="I87" s="373">
        <f t="shared" si="20"/>
        <v>50</v>
      </c>
      <c r="J87" s="373" t="e">
        <f t="shared" si="21"/>
        <v>#DIV/0!</v>
      </c>
      <c r="K87" s="387"/>
      <c r="L87" s="386">
        <v>10</v>
      </c>
      <c r="M87" s="373">
        <v>0</v>
      </c>
      <c r="N87" s="373">
        <v>42.1</v>
      </c>
      <c r="O87" s="373">
        <f t="shared" si="22"/>
        <v>10</v>
      </c>
      <c r="P87" s="373">
        <f t="shared" si="23"/>
        <v>3.6817102137767219</v>
      </c>
      <c r="Q87" s="387"/>
      <c r="R87" s="373">
        <f t="shared" si="24"/>
        <v>60</v>
      </c>
      <c r="S87" s="373">
        <f t="shared" si="25"/>
        <v>42.1</v>
      </c>
      <c r="T87" s="388"/>
    </row>
    <row r="88" spans="1:20">
      <c r="A88" s="361">
        <f t="shared" si="26"/>
        <v>10</v>
      </c>
      <c r="B88" s="384">
        <v>709</v>
      </c>
      <c r="C88" s="389" t="s">
        <v>431</v>
      </c>
      <c r="D88" s="389" t="s">
        <v>614</v>
      </c>
      <c r="E88" s="389" t="s">
        <v>272</v>
      </c>
      <c r="F88" s="386">
        <v>50</v>
      </c>
      <c r="G88" s="373"/>
      <c r="H88" s="373"/>
      <c r="I88" s="373">
        <f t="shared" si="20"/>
        <v>50</v>
      </c>
      <c r="J88" s="373" t="e">
        <f t="shared" si="21"/>
        <v>#DIV/0!</v>
      </c>
      <c r="K88" s="387"/>
      <c r="L88" s="386">
        <v>15</v>
      </c>
      <c r="M88" s="373">
        <v>5</v>
      </c>
      <c r="N88" s="373">
        <v>32.86</v>
      </c>
      <c r="O88" s="373">
        <f t="shared" si="22"/>
        <v>20</v>
      </c>
      <c r="P88" s="373">
        <f t="shared" si="23"/>
        <v>4.716981132075472</v>
      </c>
      <c r="Q88" s="387"/>
      <c r="R88" s="373">
        <f t="shared" si="24"/>
        <v>70</v>
      </c>
      <c r="S88" s="373">
        <f t="shared" si="25"/>
        <v>32.86</v>
      </c>
      <c r="T88" s="388"/>
    </row>
    <row r="89" spans="1:20">
      <c r="A89" s="361">
        <f t="shared" si="26"/>
        <v>11</v>
      </c>
      <c r="B89" s="384">
        <v>697</v>
      </c>
      <c r="C89" s="389" t="s">
        <v>342</v>
      </c>
      <c r="D89" s="389" t="s">
        <v>433</v>
      </c>
      <c r="E89" s="389" t="s">
        <v>275</v>
      </c>
      <c r="F89" s="386">
        <v>50</v>
      </c>
      <c r="G89" s="373"/>
      <c r="H89" s="373"/>
      <c r="I89" s="373">
        <f t="shared" si="20"/>
        <v>50</v>
      </c>
      <c r="J89" s="373" t="e">
        <f t="shared" si="21"/>
        <v>#DIV/0!</v>
      </c>
      <c r="K89" s="387"/>
      <c r="L89" s="386">
        <v>20</v>
      </c>
      <c r="M89" s="373">
        <v>10</v>
      </c>
      <c r="N89" s="373">
        <v>46.24</v>
      </c>
      <c r="O89" s="373">
        <f t="shared" si="22"/>
        <v>30</v>
      </c>
      <c r="P89" s="373">
        <f t="shared" si="23"/>
        <v>3.3520761245674739</v>
      </c>
      <c r="Q89" s="387"/>
      <c r="R89" s="373">
        <f t="shared" si="24"/>
        <v>80</v>
      </c>
      <c r="S89" s="373">
        <f t="shared" si="25"/>
        <v>46.24</v>
      </c>
      <c r="T89" s="388"/>
    </row>
    <row r="90" spans="1:20">
      <c r="A90" s="361">
        <f t="shared" si="26"/>
        <v>12</v>
      </c>
      <c r="B90" s="384">
        <v>738</v>
      </c>
      <c r="C90" s="389" t="s">
        <v>340</v>
      </c>
      <c r="D90" s="389" t="s">
        <v>53</v>
      </c>
      <c r="E90" s="389" t="s">
        <v>272</v>
      </c>
      <c r="F90" s="386">
        <v>100</v>
      </c>
      <c r="G90" s="373"/>
      <c r="H90" s="373"/>
      <c r="I90" s="373">
        <f t="shared" si="20"/>
        <v>100</v>
      </c>
      <c r="J90" s="373" t="e">
        <f t="shared" si="21"/>
        <v>#DIV/0!</v>
      </c>
      <c r="K90" s="387"/>
      <c r="L90" s="386">
        <v>100</v>
      </c>
      <c r="M90" s="373"/>
      <c r="N90" s="373"/>
      <c r="O90" s="373">
        <f t="shared" si="22"/>
        <v>100</v>
      </c>
      <c r="P90" s="373" t="e">
        <f t="shared" si="23"/>
        <v>#DIV/0!</v>
      </c>
      <c r="Q90" s="387"/>
      <c r="R90" s="373">
        <f t="shared" si="24"/>
        <v>200</v>
      </c>
      <c r="S90" s="373">
        <f t="shared" si="25"/>
        <v>0</v>
      </c>
      <c r="T90" s="388"/>
    </row>
    <row r="91" spans="1:20">
      <c r="A91" s="361">
        <f t="shared" si="26"/>
        <v>13</v>
      </c>
      <c r="B91" s="384"/>
      <c r="C91" s="385"/>
      <c r="D91" s="385"/>
      <c r="E91" s="385"/>
      <c r="F91" s="386"/>
      <c r="G91" s="373"/>
      <c r="H91" s="373"/>
      <c r="I91" s="373">
        <f t="shared" si="20"/>
        <v>0</v>
      </c>
      <c r="J91" s="373" t="e">
        <f t="shared" si="21"/>
        <v>#DIV/0!</v>
      </c>
      <c r="K91" s="387"/>
      <c r="L91" s="386"/>
      <c r="M91" s="373"/>
      <c r="N91" s="373"/>
      <c r="O91" s="373">
        <f t="shared" si="22"/>
        <v>0</v>
      </c>
      <c r="P91" s="373" t="e">
        <f t="shared" si="23"/>
        <v>#DIV/0!</v>
      </c>
      <c r="Q91" s="387"/>
      <c r="R91" s="373">
        <f t="shared" si="24"/>
        <v>0</v>
      </c>
      <c r="S91" s="373">
        <f t="shared" si="25"/>
        <v>0</v>
      </c>
      <c r="T91" s="388"/>
    </row>
    <row r="92" spans="1:20">
      <c r="A92" s="361">
        <f t="shared" si="26"/>
        <v>14</v>
      </c>
      <c r="B92" s="384"/>
      <c r="C92" s="385"/>
      <c r="D92" s="385"/>
      <c r="E92" s="385"/>
      <c r="F92" s="386"/>
      <c r="G92" s="373"/>
      <c r="H92" s="373"/>
      <c r="I92" s="373">
        <f t="shared" si="20"/>
        <v>0</v>
      </c>
      <c r="J92" s="373" t="e">
        <f t="shared" si="21"/>
        <v>#DIV/0!</v>
      </c>
      <c r="K92" s="387"/>
      <c r="L92" s="386"/>
      <c r="M92" s="373"/>
      <c r="N92" s="373"/>
      <c r="O92" s="373">
        <f t="shared" si="22"/>
        <v>0</v>
      </c>
      <c r="P92" s="373" t="e">
        <f t="shared" si="23"/>
        <v>#DIV/0!</v>
      </c>
      <c r="Q92" s="387"/>
      <c r="R92" s="373">
        <f t="shared" si="24"/>
        <v>0</v>
      </c>
      <c r="S92" s="373">
        <f t="shared" si="25"/>
        <v>0</v>
      </c>
      <c r="T92" s="388"/>
    </row>
    <row r="93" spans="1:20">
      <c r="A93" s="361">
        <f t="shared" si="26"/>
        <v>15</v>
      </c>
      <c r="B93" s="384"/>
      <c r="C93" s="385"/>
      <c r="D93" s="385"/>
      <c r="E93" s="385"/>
      <c r="F93" s="386"/>
      <c r="G93" s="373"/>
      <c r="H93" s="373"/>
      <c r="I93" s="373">
        <f t="shared" si="20"/>
        <v>0</v>
      </c>
      <c r="J93" s="373" t="e">
        <f t="shared" si="21"/>
        <v>#DIV/0!</v>
      </c>
      <c r="K93" s="387"/>
      <c r="L93" s="386"/>
      <c r="M93" s="373"/>
      <c r="N93" s="373"/>
      <c r="O93" s="373">
        <f t="shared" si="22"/>
        <v>0</v>
      </c>
      <c r="P93" s="373" t="e">
        <f t="shared" si="23"/>
        <v>#DIV/0!</v>
      </c>
      <c r="Q93" s="387"/>
      <c r="R93" s="373">
        <f t="shared" si="24"/>
        <v>0</v>
      </c>
      <c r="S93" s="373">
        <f t="shared" si="25"/>
        <v>0</v>
      </c>
      <c r="T93" s="388"/>
    </row>
    <row r="94" spans="1:20">
      <c r="A94" s="361">
        <f t="shared" si="26"/>
        <v>16</v>
      </c>
      <c r="B94" s="384"/>
      <c r="C94" s="385"/>
      <c r="D94" s="385"/>
      <c r="E94" s="385"/>
      <c r="F94" s="386"/>
      <c r="G94" s="373"/>
      <c r="H94" s="373"/>
      <c r="I94" s="373">
        <f t="shared" si="20"/>
        <v>0</v>
      </c>
      <c r="J94" s="373" t="e">
        <f t="shared" si="21"/>
        <v>#DIV/0!</v>
      </c>
      <c r="K94" s="387"/>
      <c r="L94" s="386"/>
      <c r="M94" s="373"/>
      <c r="N94" s="373"/>
      <c r="O94" s="373">
        <f t="shared" si="22"/>
        <v>0</v>
      </c>
      <c r="P94" s="373" t="e">
        <f t="shared" si="23"/>
        <v>#DIV/0!</v>
      </c>
      <c r="Q94" s="387"/>
      <c r="R94" s="373">
        <f t="shared" si="24"/>
        <v>0</v>
      </c>
      <c r="S94" s="373">
        <f t="shared" si="25"/>
        <v>0</v>
      </c>
      <c r="T94" s="388"/>
    </row>
    <row r="95" spans="1:20">
      <c r="A95" s="361">
        <f t="shared" si="26"/>
        <v>17</v>
      </c>
      <c r="B95" s="384"/>
      <c r="C95" s="385"/>
      <c r="D95" s="385"/>
      <c r="E95" s="385"/>
      <c r="F95" s="386"/>
      <c r="G95" s="373"/>
      <c r="H95" s="373"/>
      <c r="I95" s="373">
        <f t="shared" si="20"/>
        <v>0</v>
      </c>
      <c r="J95" s="373" t="e">
        <f t="shared" si="21"/>
        <v>#DIV/0!</v>
      </c>
      <c r="K95" s="387"/>
      <c r="L95" s="386"/>
      <c r="M95" s="373"/>
      <c r="N95" s="373"/>
      <c r="O95" s="373">
        <f t="shared" si="22"/>
        <v>0</v>
      </c>
      <c r="P95" s="373" t="e">
        <f t="shared" si="23"/>
        <v>#DIV/0!</v>
      </c>
      <c r="Q95" s="387"/>
      <c r="R95" s="373">
        <f t="shared" si="24"/>
        <v>0</v>
      </c>
      <c r="S95" s="373">
        <f t="shared" si="25"/>
        <v>0</v>
      </c>
      <c r="T95" s="388"/>
    </row>
    <row r="96" spans="1:20">
      <c r="A96" s="361">
        <f t="shared" si="26"/>
        <v>18</v>
      </c>
      <c r="B96" s="384"/>
      <c r="C96" s="385"/>
      <c r="D96" s="385"/>
      <c r="E96" s="385"/>
      <c r="F96" s="386"/>
      <c r="G96" s="373"/>
      <c r="H96" s="373"/>
      <c r="I96" s="373">
        <f t="shared" si="20"/>
        <v>0</v>
      </c>
      <c r="J96" s="373" t="e">
        <f t="shared" si="21"/>
        <v>#DIV/0!</v>
      </c>
      <c r="K96" s="387"/>
      <c r="L96" s="386"/>
      <c r="M96" s="373"/>
      <c r="N96" s="373"/>
      <c r="O96" s="373">
        <f t="shared" si="22"/>
        <v>0</v>
      </c>
      <c r="P96" s="373" t="e">
        <f t="shared" si="23"/>
        <v>#DIV/0!</v>
      </c>
      <c r="Q96" s="387"/>
      <c r="R96" s="373">
        <f t="shared" si="24"/>
        <v>0</v>
      </c>
      <c r="S96" s="373">
        <f t="shared" si="25"/>
        <v>0</v>
      </c>
      <c r="T96" s="388"/>
    </row>
    <row r="97" spans="1:20">
      <c r="A97" s="361">
        <f t="shared" si="26"/>
        <v>19</v>
      </c>
      <c r="B97" s="384"/>
      <c r="C97" s="385"/>
      <c r="D97" s="385"/>
      <c r="E97" s="385"/>
      <c r="F97" s="386"/>
      <c r="G97" s="373"/>
      <c r="H97" s="373"/>
      <c r="I97" s="373">
        <f t="shared" si="20"/>
        <v>0</v>
      </c>
      <c r="J97" s="373" t="e">
        <f t="shared" si="21"/>
        <v>#DIV/0!</v>
      </c>
      <c r="K97" s="387"/>
      <c r="L97" s="386"/>
      <c r="M97" s="373"/>
      <c r="N97" s="373"/>
      <c r="O97" s="373">
        <f t="shared" si="22"/>
        <v>0</v>
      </c>
      <c r="P97" s="373" t="e">
        <f t="shared" si="23"/>
        <v>#DIV/0!</v>
      </c>
      <c r="Q97" s="387"/>
      <c r="R97" s="373">
        <f t="shared" si="24"/>
        <v>0</v>
      </c>
      <c r="S97" s="373">
        <f t="shared" si="25"/>
        <v>0</v>
      </c>
      <c r="T97" s="388"/>
    </row>
    <row r="98" spans="1:20">
      <c r="A98" s="361">
        <f t="shared" si="26"/>
        <v>20</v>
      </c>
      <c r="B98" s="384"/>
      <c r="C98" s="385"/>
      <c r="D98" s="385"/>
      <c r="E98" s="385"/>
      <c r="F98" s="386"/>
      <c r="G98" s="373"/>
      <c r="H98" s="373"/>
      <c r="I98" s="373">
        <f t="shared" si="20"/>
        <v>0</v>
      </c>
      <c r="J98" s="373" t="e">
        <f t="shared" si="21"/>
        <v>#DIV/0!</v>
      </c>
      <c r="K98" s="387"/>
      <c r="L98" s="386"/>
      <c r="M98" s="373"/>
      <c r="N98" s="373"/>
      <c r="O98" s="373">
        <f t="shared" si="22"/>
        <v>0</v>
      </c>
      <c r="P98" s="373" t="e">
        <f t="shared" si="23"/>
        <v>#DIV/0!</v>
      </c>
      <c r="Q98" s="387"/>
      <c r="R98" s="373">
        <f t="shared" si="24"/>
        <v>0</v>
      </c>
      <c r="S98" s="373">
        <f t="shared" si="25"/>
        <v>0</v>
      </c>
      <c r="T98" s="388"/>
    </row>
    <row r="99" spans="1:20">
      <c r="A99" s="361">
        <f t="shared" si="26"/>
        <v>21</v>
      </c>
      <c r="B99" s="384"/>
      <c r="C99" s="385"/>
      <c r="D99" s="385"/>
      <c r="E99" s="385"/>
      <c r="F99" s="386"/>
      <c r="G99" s="373"/>
      <c r="H99" s="373"/>
      <c r="I99" s="373">
        <f t="shared" si="20"/>
        <v>0</v>
      </c>
      <c r="J99" s="373" t="e">
        <f t="shared" si="21"/>
        <v>#DIV/0!</v>
      </c>
      <c r="K99" s="387"/>
      <c r="L99" s="386"/>
      <c r="M99" s="373"/>
      <c r="N99" s="373"/>
      <c r="O99" s="373">
        <f t="shared" si="22"/>
        <v>0</v>
      </c>
      <c r="P99" s="373" t="e">
        <f t="shared" si="23"/>
        <v>#DIV/0!</v>
      </c>
      <c r="Q99" s="387"/>
      <c r="R99" s="373">
        <f t="shared" si="24"/>
        <v>0</v>
      </c>
      <c r="S99" s="373">
        <f t="shared" si="25"/>
        <v>0</v>
      </c>
      <c r="T99" s="388"/>
    </row>
    <row r="100" spans="1:20">
      <c r="A100" s="361">
        <f t="shared" si="26"/>
        <v>22</v>
      </c>
      <c r="B100" s="384"/>
      <c r="C100" s="385"/>
      <c r="D100" s="385"/>
      <c r="E100" s="385"/>
      <c r="F100" s="386"/>
      <c r="G100" s="373"/>
      <c r="H100" s="373"/>
      <c r="I100" s="373">
        <f t="shared" si="20"/>
        <v>0</v>
      </c>
      <c r="J100" s="373" t="e">
        <f t="shared" si="21"/>
        <v>#DIV/0!</v>
      </c>
      <c r="K100" s="387"/>
      <c r="L100" s="386"/>
      <c r="M100" s="373"/>
      <c r="N100" s="373"/>
      <c r="O100" s="373">
        <f t="shared" si="22"/>
        <v>0</v>
      </c>
      <c r="P100" s="373" t="e">
        <f t="shared" si="23"/>
        <v>#DIV/0!</v>
      </c>
      <c r="Q100" s="387"/>
      <c r="R100" s="373">
        <f t="shared" si="24"/>
        <v>0</v>
      </c>
      <c r="S100" s="373">
        <f t="shared" si="25"/>
        <v>0</v>
      </c>
      <c r="T100" s="388"/>
    </row>
    <row r="101" spans="1:20">
      <c r="A101" s="361">
        <f t="shared" si="26"/>
        <v>23</v>
      </c>
      <c r="B101" s="384"/>
      <c r="C101" s="385"/>
      <c r="D101" s="385"/>
      <c r="E101" s="385"/>
      <c r="F101" s="386"/>
      <c r="G101" s="373"/>
      <c r="H101" s="373"/>
      <c r="I101" s="373">
        <f t="shared" si="20"/>
        <v>0</v>
      </c>
      <c r="J101" s="373" t="e">
        <f t="shared" si="21"/>
        <v>#DIV/0!</v>
      </c>
      <c r="K101" s="387"/>
      <c r="L101" s="386"/>
      <c r="M101" s="373"/>
      <c r="N101" s="373"/>
      <c r="O101" s="373">
        <f t="shared" si="22"/>
        <v>0</v>
      </c>
      <c r="P101" s="373" t="e">
        <f t="shared" si="23"/>
        <v>#DIV/0!</v>
      </c>
      <c r="Q101" s="387"/>
      <c r="R101" s="373">
        <f t="shared" si="24"/>
        <v>0</v>
      </c>
      <c r="S101" s="373">
        <f t="shared" si="25"/>
        <v>0</v>
      </c>
      <c r="T101" s="388"/>
    </row>
    <row r="102" spans="1:20">
      <c r="A102" s="361">
        <f t="shared" si="26"/>
        <v>24</v>
      </c>
      <c r="B102" s="384"/>
      <c r="C102" s="385"/>
      <c r="D102" s="385"/>
      <c r="E102" s="385"/>
      <c r="F102" s="386"/>
      <c r="G102" s="373"/>
      <c r="H102" s="373"/>
      <c r="I102" s="373">
        <f t="shared" si="20"/>
        <v>0</v>
      </c>
      <c r="J102" s="373" t="e">
        <f t="shared" si="21"/>
        <v>#DIV/0!</v>
      </c>
      <c r="K102" s="387"/>
      <c r="L102" s="386"/>
      <c r="M102" s="373"/>
      <c r="N102" s="373"/>
      <c r="O102" s="373">
        <f t="shared" si="22"/>
        <v>0</v>
      </c>
      <c r="P102" s="373" t="e">
        <f t="shared" si="23"/>
        <v>#DIV/0!</v>
      </c>
      <c r="Q102" s="387"/>
      <c r="R102" s="373">
        <f t="shared" si="24"/>
        <v>0</v>
      </c>
      <c r="S102" s="373">
        <f t="shared" si="25"/>
        <v>0</v>
      </c>
      <c r="T102" s="388"/>
    </row>
    <row r="103" spans="1:20">
      <c r="A103" s="361">
        <f t="shared" si="26"/>
        <v>25</v>
      </c>
      <c r="B103" s="384"/>
      <c r="C103" s="385"/>
      <c r="D103" s="385"/>
      <c r="E103" s="385"/>
      <c r="F103" s="386"/>
      <c r="G103" s="373"/>
      <c r="H103" s="373"/>
      <c r="I103" s="373">
        <f t="shared" si="20"/>
        <v>0</v>
      </c>
      <c r="J103" s="373" t="e">
        <f t="shared" si="21"/>
        <v>#DIV/0!</v>
      </c>
      <c r="K103" s="387"/>
      <c r="L103" s="386"/>
      <c r="M103" s="373"/>
      <c r="N103" s="373"/>
      <c r="O103" s="373">
        <f t="shared" si="22"/>
        <v>0</v>
      </c>
      <c r="P103" s="373" t="e">
        <f t="shared" si="23"/>
        <v>#DIV/0!</v>
      </c>
      <c r="Q103" s="387"/>
      <c r="R103" s="373">
        <f t="shared" si="24"/>
        <v>0</v>
      </c>
      <c r="S103" s="373">
        <f t="shared" si="25"/>
        <v>0</v>
      </c>
      <c r="T103" s="388"/>
    </row>
    <row r="104" spans="1:20">
      <c r="A104" s="361">
        <f t="shared" si="26"/>
        <v>26</v>
      </c>
      <c r="B104" s="384"/>
      <c r="C104" s="385"/>
      <c r="D104" s="385"/>
      <c r="E104" s="385"/>
      <c r="F104" s="386"/>
      <c r="G104" s="373"/>
      <c r="H104" s="373"/>
      <c r="I104" s="373">
        <f t="shared" si="20"/>
        <v>0</v>
      </c>
      <c r="J104" s="373" t="e">
        <f t="shared" si="21"/>
        <v>#DIV/0!</v>
      </c>
      <c r="K104" s="387"/>
      <c r="L104" s="386"/>
      <c r="M104" s="373"/>
      <c r="N104" s="373"/>
      <c r="O104" s="373">
        <f t="shared" si="22"/>
        <v>0</v>
      </c>
      <c r="P104" s="373" t="e">
        <f t="shared" si="23"/>
        <v>#DIV/0!</v>
      </c>
      <c r="Q104" s="387"/>
      <c r="R104" s="373">
        <f t="shared" si="24"/>
        <v>0</v>
      </c>
      <c r="S104" s="373">
        <f t="shared" si="25"/>
        <v>0</v>
      </c>
      <c r="T104" s="388"/>
    </row>
    <row r="105" spans="1:20">
      <c r="A105" s="361">
        <f t="shared" si="26"/>
        <v>27</v>
      </c>
      <c r="B105" s="384"/>
      <c r="C105" s="385"/>
      <c r="D105" s="385"/>
      <c r="E105" s="385"/>
      <c r="F105" s="386"/>
      <c r="G105" s="373"/>
      <c r="H105" s="373"/>
      <c r="I105" s="373">
        <f t="shared" si="20"/>
        <v>0</v>
      </c>
      <c r="J105" s="373" t="e">
        <f t="shared" si="21"/>
        <v>#DIV/0!</v>
      </c>
      <c r="K105" s="387"/>
      <c r="L105" s="386"/>
      <c r="M105" s="373"/>
      <c r="N105" s="373"/>
      <c r="O105" s="373">
        <f t="shared" si="22"/>
        <v>0</v>
      </c>
      <c r="P105" s="373" t="e">
        <f t="shared" si="23"/>
        <v>#DIV/0!</v>
      </c>
      <c r="Q105" s="387"/>
      <c r="R105" s="373">
        <f t="shared" si="24"/>
        <v>0</v>
      </c>
      <c r="S105" s="373">
        <f t="shared" si="25"/>
        <v>0</v>
      </c>
      <c r="T105" s="388"/>
    </row>
    <row r="106" spans="1:20">
      <c r="A106" s="361">
        <f t="shared" si="26"/>
        <v>28</v>
      </c>
      <c r="B106" s="384"/>
      <c r="C106" s="385"/>
      <c r="D106" s="385"/>
      <c r="E106" s="385"/>
      <c r="F106" s="386"/>
      <c r="G106" s="373"/>
      <c r="H106" s="373"/>
      <c r="I106" s="373">
        <f t="shared" si="20"/>
        <v>0</v>
      </c>
      <c r="J106" s="373" t="e">
        <f t="shared" si="21"/>
        <v>#DIV/0!</v>
      </c>
      <c r="K106" s="387"/>
      <c r="L106" s="386"/>
      <c r="M106" s="373"/>
      <c r="N106" s="373"/>
      <c r="O106" s="373">
        <f t="shared" si="22"/>
        <v>0</v>
      </c>
      <c r="P106" s="373" t="e">
        <f t="shared" si="23"/>
        <v>#DIV/0!</v>
      </c>
      <c r="Q106" s="387"/>
      <c r="R106" s="373">
        <f t="shared" si="24"/>
        <v>0</v>
      </c>
      <c r="S106" s="373">
        <f t="shared" si="25"/>
        <v>0</v>
      </c>
      <c r="T106" s="388"/>
    </row>
    <row r="107" spans="1:20">
      <c r="A107" s="361">
        <f t="shared" si="26"/>
        <v>29</v>
      </c>
      <c r="B107" s="384"/>
      <c r="C107" s="385"/>
      <c r="D107" s="385"/>
      <c r="E107" s="385"/>
      <c r="F107" s="386"/>
      <c r="G107" s="373"/>
      <c r="H107" s="373"/>
      <c r="I107" s="373">
        <f t="shared" si="20"/>
        <v>0</v>
      </c>
      <c r="J107" s="373" t="e">
        <f t="shared" si="21"/>
        <v>#DIV/0!</v>
      </c>
      <c r="K107" s="387"/>
      <c r="L107" s="386"/>
      <c r="M107" s="373"/>
      <c r="N107" s="373"/>
      <c r="O107" s="373">
        <f t="shared" si="22"/>
        <v>0</v>
      </c>
      <c r="P107" s="373" t="e">
        <f t="shared" si="23"/>
        <v>#DIV/0!</v>
      </c>
      <c r="Q107" s="387"/>
      <c r="R107" s="373">
        <f t="shared" si="24"/>
        <v>0</v>
      </c>
      <c r="S107" s="373">
        <f t="shared" si="25"/>
        <v>0</v>
      </c>
      <c r="T107" s="388"/>
    </row>
    <row r="108" spans="1:20" ht="16" thickBot="1">
      <c r="A108" s="361">
        <f t="shared" si="26"/>
        <v>30</v>
      </c>
      <c r="B108" s="390"/>
      <c r="C108" s="391"/>
      <c r="D108" s="391"/>
      <c r="E108" s="391"/>
      <c r="F108" s="392"/>
      <c r="G108" s="393"/>
      <c r="H108" s="393"/>
      <c r="I108" s="393">
        <f t="shared" si="20"/>
        <v>0</v>
      </c>
      <c r="J108" s="393" t="e">
        <f t="shared" si="21"/>
        <v>#DIV/0!</v>
      </c>
      <c r="K108" s="394"/>
      <c r="L108" s="392"/>
      <c r="M108" s="393"/>
      <c r="N108" s="393"/>
      <c r="O108" s="393">
        <f t="shared" si="22"/>
        <v>0</v>
      </c>
      <c r="P108" s="393" t="e">
        <f t="shared" si="23"/>
        <v>#DIV/0!</v>
      </c>
      <c r="Q108" s="394"/>
      <c r="R108" s="393">
        <f t="shared" si="24"/>
        <v>0</v>
      </c>
      <c r="S108" s="393">
        <f t="shared" si="25"/>
        <v>0</v>
      </c>
      <c r="T108" s="395"/>
    </row>
    <row r="109" spans="1:20" ht="16" thickBot="1"/>
    <row r="110" spans="1:20" ht="16" thickBot="1">
      <c r="B110" s="364"/>
      <c r="C110" s="567"/>
      <c r="D110" s="567"/>
      <c r="E110" s="567"/>
      <c r="F110" s="365" t="s">
        <v>132</v>
      </c>
      <c r="G110" s="365" t="s">
        <v>133</v>
      </c>
      <c r="H110" s="366" t="s">
        <v>150</v>
      </c>
      <c r="I110" s="367" t="s">
        <v>134</v>
      </c>
      <c r="J110" s="372"/>
      <c r="K110" s="369"/>
      <c r="L110" s="365" t="s">
        <v>132</v>
      </c>
      <c r="M110" s="365" t="s">
        <v>133</v>
      </c>
      <c r="N110" s="366" t="s">
        <v>150</v>
      </c>
      <c r="O110" s="370" t="s">
        <v>134</v>
      </c>
      <c r="P110" s="372"/>
      <c r="Q110" s="369"/>
      <c r="R110" s="568" t="s">
        <v>135</v>
      </c>
      <c r="S110" s="568"/>
      <c r="T110" s="569"/>
    </row>
    <row r="111" spans="1:20" ht="16" thickBot="1">
      <c r="B111" s="574" t="s">
        <v>158</v>
      </c>
      <c r="C111" s="575"/>
      <c r="D111" s="575"/>
      <c r="E111" s="575"/>
      <c r="F111" s="371">
        <v>125</v>
      </c>
      <c r="G111" s="372">
        <f>F111/I111</f>
        <v>50</v>
      </c>
      <c r="H111" s="373">
        <f>G111*1.5</f>
        <v>75</v>
      </c>
      <c r="I111" s="372">
        <v>2.5</v>
      </c>
      <c r="J111" s="372"/>
      <c r="K111" s="369"/>
      <c r="L111" s="371">
        <v>155</v>
      </c>
      <c r="M111" s="372">
        <f>L111/O111</f>
        <v>62</v>
      </c>
      <c r="N111" s="373">
        <f>M111*1.5</f>
        <v>93</v>
      </c>
      <c r="O111" s="372">
        <v>2.5</v>
      </c>
      <c r="P111" s="372"/>
      <c r="Q111" s="369"/>
      <c r="R111" s="570"/>
      <c r="S111" s="570"/>
      <c r="T111" s="571"/>
    </row>
    <row r="112" spans="1:20" ht="16" thickBot="1">
      <c r="B112" s="576"/>
      <c r="C112" s="577"/>
      <c r="D112" s="577"/>
      <c r="E112" s="577"/>
      <c r="F112" s="578" t="s">
        <v>168</v>
      </c>
      <c r="G112" s="579"/>
      <c r="H112" s="579"/>
      <c r="I112" s="579"/>
      <c r="J112" s="579"/>
      <c r="K112" s="374"/>
      <c r="L112" s="578" t="s">
        <v>169</v>
      </c>
      <c r="M112" s="579"/>
      <c r="N112" s="579"/>
      <c r="O112" s="579"/>
      <c r="P112" s="579"/>
      <c r="Q112" s="374"/>
      <c r="R112" s="572"/>
      <c r="S112" s="572"/>
      <c r="T112" s="573"/>
    </row>
    <row r="113" spans="1:20" ht="16" thickBot="1">
      <c r="B113" s="375" t="s">
        <v>137</v>
      </c>
      <c r="C113" s="376" t="s">
        <v>138</v>
      </c>
      <c r="D113" s="376" t="s">
        <v>139</v>
      </c>
      <c r="E113" s="376" t="s">
        <v>140</v>
      </c>
      <c r="F113" s="375" t="s">
        <v>141</v>
      </c>
      <c r="G113" s="376" t="s">
        <v>142</v>
      </c>
      <c r="H113" s="377" t="s">
        <v>143</v>
      </c>
      <c r="I113" s="376" t="s">
        <v>144</v>
      </c>
      <c r="J113" s="377" t="s">
        <v>145</v>
      </c>
      <c r="K113" s="398"/>
      <c r="L113" s="379" t="s">
        <v>141</v>
      </c>
      <c r="M113" s="376" t="s">
        <v>142</v>
      </c>
      <c r="N113" s="376" t="s">
        <v>143</v>
      </c>
      <c r="O113" s="376" t="s">
        <v>144</v>
      </c>
      <c r="P113" s="377" t="s">
        <v>145</v>
      </c>
      <c r="Q113" s="399"/>
      <c r="R113" s="381" t="s">
        <v>147</v>
      </c>
      <c r="S113" s="382" t="s">
        <v>143</v>
      </c>
      <c r="T113" s="383"/>
    </row>
    <row r="114" spans="1:20">
      <c r="A114" s="361">
        <v>1</v>
      </c>
      <c r="B114" s="384">
        <v>768</v>
      </c>
      <c r="C114" s="385" t="s">
        <v>353</v>
      </c>
      <c r="D114" s="385" t="s">
        <v>604</v>
      </c>
      <c r="E114" s="385" t="s">
        <v>272</v>
      </c>
      <c r="F114" s="386">
        <v>0</v>
      </c>
      <c r="G114" s="373">
        <v>0</v>
      </c>
      <c r="H114" s="373">
        <v>28.07</v>
      </c>
      <c r="I114" s="373">
        <f t="shared" ref="I114:I133" si="27">IF(H114&lt;=$H$111,IF(H114&lt;$G$111,F114+G114,F114+G114+(H114-$G$111)),50)</f>
        <v>0</v>
      </c>
      <c r="J114" s="373">
        <f t="shared" ref="J114:J133" si="28">$F$111/H114</f>
        <v>4.453152832205201</v>
      </c>
      <c r="K114" s="387"/>
      <c r="L114" s="386">
        <v>0</v>
      </c>
      <c r="M114" s="373">
        <v>0</v>
      </c>
      <c r="N114" s="373">
        <v>25.72</v>
      </c>
      <c r="O114" s="373">
        <f t="shared" ref="O114:O133" si="29">IF(N114&lt;=$N$111,IF(N114&lt;$M$111,L114+M114,L114+M114+(N114-$M$111)),50)</f>
        <v>0</v>
      </c>
      <c r="P114" s="373">
        <f t="shared" ref="P114:P133" si="30">$L$111/N114</f>
        <v>6.0264385692068432</v>
      </c>
      <c r="Q114" s="387"/>
      <c r="R114" s="373">
        <f t="shared" ref="R114:R133" si="31">O114+I114</f>
        <v>0</v>
      </c>
      <c r="S114" s="373">
        <f t="shared" ref="S114:S133" si="32">N114+H114</f>
        <v>53.79</v>
      </c>
      <c r="T114" s="388"/>
    </row>
    <row r="115" spans="1:20">
      <c r="A115" s="361">
        <f t="shared" ref="A115:A133" si="33">A114+1</f>
        <v>2</v>
      </c>
      <c r="B115" s="384">
        <v>820</v>
      </c>
      <c r="C115" s="385" t="s">
        <v>609</v>
      </c>
      <c r="D115" s="385" t="s">
        <v>68</v>
      </c>
      <c r="E115" s="385" t="s">
        <v>269</v>
      </c>
      <c r="F115" s="386">
        <v>0</v>
      </c>
      <c r="G115" s="373">
        <v>0</v>
      </c>
      <c r="H115" s="373">
        <v>33.08</v>
      </c>
      <c r="I115" s="373">
        <f t="shared" si="27"/>
        <v>0</v>
      </c>
      <c r="J115" s="373">
        <f t="shared" si="28"/>
        <v>3.7787182587666264</v>
      </c>
      <c r="K115" s="387"/>
      <c r="L115" s="386">
        <v>5</v>
      </c>
      <c r="M115" s="373">
        <v>0</v>
      </c>
      <c r="N115" s="373">
        <v>40.018999999999998</v>
      </c>
      <c r="O115" s="373">
        <f t="shared" si="29"/>
        <v>5</v>
      </c>
      <c r="P115" s="373">
        <f t="shared" si="30"/>
        <v>3.8731602488817813</v>
      </c>
      <c r="Q115" s="387"/>
      <c r="R115" s="373">
        <f t="shared" si="31"/>
        <v>5</v>
      </c>
      <c r="S115" s="373">
        <f t="shared" si="32"/>
        <v>73.09899999999999</v>
      </c>
      <c r="T115" s="388"/>
    </row>
    <row r="116" spans="1:20">
      <c r="A116" s="361">
        <f t="shared" si="33"/>
        <v>3</v>
      </c>
      <c r="B116" s="384">
        <v>608</v>
      </c>
      <c r="C116" s="385" t="s">
        <v>349</v>
      </c>
      <c r="D116" s="385" t="s">
        <v>438</v>
      </c>
      <c r="E116" s="385" t="s">
        <v>272</v>
      </c>
      <c r="F116" s="386">
        <v>10</v>
      </c>
      <c r="G116" s="373">
        <v>0</v>
      </c>
      <c r="H116" s="373">
        <v>23.959</v>
      </c>
      <c r="I116" s="373">
        <f t="shared" si="27"/>
        <v>10</v>
      </c>
      <c r="J116" s="373">
        <f t="shared" si="28"/>
        <v>5.2172461288033727</v>
      </c>
      <c r="K116" s="387"/>
      <c r="L116" s="386">
        <v>0</v>
      </c>
      <c r="M116" s="373">
        <v>5</v>
      </c>
      <c r="N116" s="373">
        <v>27.17</v>
      </c>
      <c r="O116" s="373">
        <f t="shared" si="29"/>
        <v>5</v>
      </c>
      <c r="P116" s="373">
        <f t="shared" si="30"/>
        <v>5.704821494295178</v>
      </c>
      <c r="Q116" s="387"/>
      <c r="R116" s="373">
        <f t="shared" si="31"/>
        <v>15</v>
      </c>
      <c r="S116" s="373">
        <f t="shared" si="32"/>
        <v>51.129000000000005</v>
      </c>
      <c r="T116" s="388"/>
    </row>
    <row r="117" spans="1:20">
      <c r="A117" s="361">
        <f t="shared" si="33"/>
        <v>4</v>
      </c>
      <c r="B117" s="384">
        <v>815</v>
      </c>
      <c r="C117" s="389" t="s">
        <v>540</v>
      </c>
      <c r="D117" s="389" t="s">
        <v>366</v>
      </c>
      <c r="E117" s="389" t="s">
        <v>269</v>
      </c>
      <c r="F117" s="386">
        <v>50</v>
      </c>
      <c r="G117" s="373"/>
      <c r="H117" s="373"/>
      <c r="I117" s="373">
        <f t="shared" si="27"/>
        <v>50</v>
      </c>
      <c r="J117" s="373" t="e">
        <f t="shared" si="28"/>
        <v>#DIV/0!</v>
      </c>
      <c r="K117" s="387"/>
      <c r="L117" s="386">
        <v>0</v>
      </c>
      <c r="M117" s="373">
        <v>0</v>
      </c>
      <c r="N117" s="373">
        <v>30.74</v>
      </c>
      <c r="O117" s="373">
        <f t="shared" si="29"/>
        <v>0</v>
      </c>
      <c r="P117" s="373">
        <f t="shared" si="30"/>
        <v>5.0422901756668841</v>
      </c>
      <c r="Q117" s="387"/>
      <c r="R117" s="373">
        <f t="shared" si="31"/>
        <v>50</v>
      </c>
      <c r="S117" s="373">
        <f t="shared" si="32"/>
        <v>30.74</v>
      </c>
      <c r="T117" s="388"/>
    </row>
    <row r="118" spans="1:20">
      <c r="A118" s="361">
        <f t="shared" si="33"/>
        <v>5</v>
      </c>
      <c r="B118" s="384">
        <v>775</v>
      </c>
      <c r="C118" s="389" t="s">
        <v>615</v>
      </c>
      <c r="D118" s="389" t="s">
        <v>616</v>
      </c>
      <c r="E118" s="403">
        <v>55</v>
      </c>
      <c r="F118" s="386">
        <v>50</v>
      </c>
      <c r="G118" s="373"/>
      <c r="H118" s="373"/>
      <c r="I118" s="373">
        <f t="shared" si="27"/>
        <v>50</v>
      </c>
      <c r="J118" s="373" t="e">
        <f t="shared" si="28"/>
        <v>#DIV/0!</v>
      </c>
      <c r="K118" s="387"/>
      <c r="L118" s="386">
        <v>50</v>
      </c>
      <c r="M118" s="373"/>
      <c r="N118" s="373"/>
      <c r="O118" s="373">
        <f t="shared" si="29"/>
        <v>50</v>
      </c>
      <c r="P118" s="373" t="e">
        <f t="shared" si="30"/>
        <v>#DIV/0!</v>
      </c>
      <c r="Q118" s="387"/>
      <c r="R118" s="373">
        <f t="shared" si="31"/>
        <v>100</v>
      </c>
      <c r="S118" s="373">
        <f t="shared" si="32"/>
        <v>0</v>
      </c>
      <c r="T118" s="388"/>
    </row>
    <row r="119" spans="1:20">
      <c r="A119" s="361">
        <f t="shared" si="33"/>
        <v>6</v>
      </c>
      <c r="B119" s="384"/>
      <c r="C119" s="385"/>
      <c r="D119" s="385"/>
      <c r="E119" s="385"/>
      <c r="F119" s="386"/>
      <c r="G119" s="373"/>
      <c r="H119" s="373"/>
      <c r="I119" s="373">
        <f t="shared" si="27"/>
        <v>0</v>
      </c>
      <c r="J119" s="373" t="e">
        <f t="shared" si="28"/>
        <v>#DIV/0!</v>
      </c>
      <c r="K119" s="387"/>
      <c r="L119" s="386"/>
      <c r="M119" s="373"/>
      <c r="N119" s="373"/>
      <c r="O119" s="373">
        <f t="shared" si="29"/>
        <v>0</v>
      </c>
      <c r="P119" s="373" t="e">
        <f t="shared" si="30"/>
        <v>#DIV/0!</v>
      </c>
      <c r="Q119" s="387"/>
      <c r="R119" s="373">
        <f t="shared" si="31"/>
        <v>0</v>
      </c>
      <c r="S119" s="373">
        <f t="shared" si="32"/>
        <v>0</v>
      </c>
      <c r="T119" s="388"/>
    </row>
    <row r="120" spans="1:20">
      <c r="A120" s="361">
        <f t="shared" si="33"/>
        <v>7</v>
      </c>
      <c r="B120" s="384"/>
      <c r="C120" s="385"/>
      <c r="D120" s="385"/>
      <c r="E120" s="385"/>
      <c r="F120" s="386"/>
      <c r="G120" s="373"/>
      <c r="H120" s="373"/>
      <c r="I120" s="373">
        <f t="shared" si="27"/>
        <v>0</v>
      </c>
      <c r="J120" s="373" t="e">
        <f t="shared" si="28"/>
        <v>#DIV/0!</v>
      </c>
      <c r="K120" s="387"/>
      <c r="L120" s="386"/>
      <c r="M120" s="373"/>
      <c r="N120" s="373"/>
      <c r="O120" s="373">
        <f t="shared" si="29"/>
        <v>0</v>
      </c>
      <c r="P120" s="373" t="e">
        <f t="shared" si="30"/>
        <v>#DIV/0!</v>
      </c>
      <c r="Q120" s="387"/>
      <c r="R120" s="373">
        <f t="shared" si="31"/>
        <v>0</v>
      </c>
      <c r="S120" s="373">
        <f t="shared" si="32"/>
        <v>0</v>
      </c>
      <c r="T120" s="388"/>
    </row>
    <row r="121" spans="1:20">
      <c r="A121" s="361">
        <f t="shared" si="33"/>
        <v>8</v>
      </c>
      <c r="B121" s="384"/>
      <c r="C121" s="385"/>
      <c r="D121" s="385"/>
      <c r="E121" s="385"/>
      <c r="F121" s="386"/>
      <c r="G121" s="373"/>
      <c r="H121" s="373"/>
      <c r="I121" s="373">
        <f t="shared" si="27"/>
        <v>0</v>
      </c>
      <c r="J121" s="373" t="e">
        <f t="shared" si="28"/>
        <v>#DIV/0!</v>
      </c>
      <c r="K121" s="387"/>
      <c r="L121" s="386"/>
      <c r="M121" s="373"/>
      <c r="N121" s="373"/>
      <c r="O121" s="373">
        <f t="shared" si="29"/>
        <v>0</v>
      </c>
      <c r="P121" s="373" t="e">
        <f t="shared" si="30"/>
        <v>#DIV/0!</v>
      </c>
      <c r="Q121" s="387"/>
      <c r="R121" s="373">
        <f t="shared" si="31"/>
        <v>0</v>
      </c>
      <c r="S121" s="373">
        <f t="shared" si="32"/>
        <v>0</v>
      </c>
      <c r="T121" s="388"/>
    </row>
    <row r="122" spans="1:20">
      <c r="A122" s="361">
        <f t="shared" si="33"/>
        <v>9</v>
      </c>
      <c r="B122" s="384"/>
      <c r="C122" s="385"/>
      <c r="D122" s="385"/>
      <c r="E122" s="385"/>
      <c r="F122" s="386"/>
      <c r="G122" s="373"/>
      <c r="H122" s="373"/>
      <c r="I122" s="373">
        <f t="shared" si="27"/>
        <v>0</v>
      </c>
      <c r="J122" s="373" t="e">
        <f t="shared" si="28"/>
        <v>#DIV/0!</v>
      </c>
      <c r="K122" s="387"/>
      <c r="L122" s="386"/>
      <c r="M122" s="373"/>
      <c r="N122" s="373"/>
      <c r="O122" s="373">
        <f t="shared" si="29"/>
        <v>0</v>
      </c>
      <c r="P122" s="373" t="e">
        <f t="shared" si="30"/>
        <v>#DIV/0!</v>
      </c>
      <c r="Q122" s="387"/>
      <c r="R122" s="373">
        <f t="shared" si="31"/>
        <v>0</v>
      </c>
      <c r="S122" s="373">
        <f t="shared" si="32"/>
        <v>0</v>
      </c>
      <c r="T122" s="388"/>
    </row>
    <row r="123" spans="1:20">
      <c r="A123" s="361">
        <f t="shared" si="33"/>
        <v>10</v>
      </c>
      <c r="B123" s="384"/>
      <c r="C123" s="385"/>
      <c r="D123" s="385"/>
      <c r="E123" s="385"/>
      <c r="F123" s="386"/>
      <c r="G123" s="373"/>
      <c r="H123" s="373"/>
      <c r="I123" s="373">
        <f t="shared" si="27"/>
        <v>0</v>
      </c>
      <c r="J123" s="373" t="e">
        <f t="shared" si="28"/>
        <v>#DIV/0!</v>
      </c>
      <c r="K123" s="387"/>
      <c r="L123" s="386"/>
      <c r="M123" s="373"/>
      <c r="N123" s="373"/>
      <c r="O123" s="373">
        <f t="shared" si="29"/>
        <v>0</v>
      </c>
      <c r="P123" s="373" t="e">
        <f t="shared" si="30"/>
        <v>#DIV/0!</v>
      </c>
      <c r="Q123" s="387"/>
      <c r="R123" s="373">
        <f t="shared" si="31"/>
        <v>0</v>
      </c>
      <c r="S123" s="373">
        <f t="shared" si="32"/>
        <v>0</v>
      </c>
      <c r="T123" s="388"/>
    </row>
    <row r="124" spans="1:20">
      <c r="A124" s="361">
        <f t="shared" si="33"/>
        <v>11</v>
      </c>
      <c r="B124" s="384"/>
      <c r="C124" s="385"/>
      <c r="D124" s="385"/>
      <c r="E124" s="385"/>
      <c r="F124" s="386"/>
      <c r="G124" s="373"/>
      <c r="H124" s="373"/>
      <c r="I124" s="373">
        <f t="shared" si="27"/>
        <v>0</v>
      </c>
      <c r="J124" s="373" t="e">
        <f t="shared" si="28"/>
        <v>#DIV/0!</v>
      </c>
      <c r="K124" s="387"/>
      <c r="L124" s="386"/>
      <c r="M124" s="373"/>
      <c r="N124" s="373"/>
      <c r="O124" s="373">
        <f t="shared" si="29"/>
        <v>0</v>
      </c>
      <c r="P124" s="373" t="e">
        <f t="shared" si="30"/>
        <v>#DIV/0!</v>
      </c>
      <c r="Q124" s="387"/>
      <c r="R124" s="373">
        <f t="shared" si="31"/>
        <v>0</v>
      </c>
      <c r="S124" s="373">
        <f t="shared" si="32"/>
        <v>0</v>
      </c>
      <c r="T124" s="388"/>
    </row>
    <row r="125" spans="1:20">
      <c r="A125" s="361">
        <f t="shared" si="33"/>
        <v>12</v>
      </c>
      <c r="B125" s="384"/>
      <c r="C125" s="385"/>
      <c r="D125" s="385"/>
      <c r="E125" s="385"/>
      <c r="F125" s="386"/>
      <c r="G125" s="373"/>
      <c r="H125" s="373"/>
      <c r="I125" s="373">
        <f t="shared" si="27"/>
        <v>0</v>
      </c>
      <c r="J125" s="373" t="e">
        <f t="shared" si="28"/>
        <v>#DIV/0!</v>
      </c>
      <c r="K125" s="387"/>
      <c r="L125" s="386"/>
      <c r="M125" s="373"/>
      <c r="N125" s="373"/>
      <c r="O125" s="373">
        <f t="shared" si="29"/>
        <v>0</v>
      </c>
      <c r="P125" s="373" t="e">
        <f t="shared" si="30"/>
        <v>#DIV/0!</v>
      </c>
      <c r="Q125" s="387"/>
      <c r="R125" s="373">
        <f t="shared" si="31"/>
        <v>0</v>
      </c>
      <c r="S125" s="373">
        <f t="shared" si="32"/>
        <v>0</v>
      </c>
      <c r="T125" s="388"/>
    </row>
    <row r="126" spans="1:20">
      <c r="A126" s="361">
        <f t="shared" si="33"/>
        <v>13</v>
      </c>
      <c r="B126" s="384"/>
      <c r="C126" s="385"/>
      <c r="D126" s="385"/>
      <c r="E126" s="385"/>
      <c r="F126" s="386"/>
      <c r="G126" s="373"/>
      <c r="H126" s="373"/>
      <c r="I126" s="373">
        <f t="shared" si="27"/>
        <v>0</v>
      </c>
      <c r="J126" s="373" t="e">
        <f t="shared" si="28"/>
        <v>#DIV/0!</v>
      </c>
      <c r="K126" s="387"/>
      <c r="L126" s="386"/>
      <c r="M126" s="373"/>
      <c r="N126" s="373"/>
      <c r="O126" s="373">
        <f t="shared" si="29"/>
        <v>0</v>
      </c>
      <c r="P126" s="373" t="e">
        <f t="shared" si="30"/>
        <v>#DIV/0!</v>
      </c>
      <c r="Q126" s="387"/>
      <c r="R126" s="373">
        <f t="shared" si="31"/>
        <v>0</v>
      </c>
      <c r="S126" s="373">
        <f t="shared" si="32"/>
        <v>0</v>
      </c>
      <c r="T126" s="388"/>
    </row>
    <row r="127" spans="1:20">
      <c r="A127" s="361">
        <f t="shared" si="33"/>
        <v>14</v>
      </c>
      <c r="B127" s="384"/>
      <c r="C127" s="385"/>
      <c r="D127" s="385"/>
      <c r="E127" s="385"/>
      <c r="F127" s="386"/>
      <c r="G127" s="373"/>
      <c r="H127" s="373"/>
      <c r="I127" s="373">
        <f t="shared" si="27"/>
        <v>0</v>
      </c>
      <c r="J127" s="373" t="e">
        <f t="shared" si="28"/>
        <v>#DIV/0!</v>
      </c>
      <c r="K127" s="387"/>
      <c r="L127" s="386"/>
      <c r="M127" s="373"/>
      <c r="N127" s="373"/>
      <c r="O127" s="373">
        <f t="shared" si="29"/>
        <v>0</v>
      </c>
      <c r="P127" s="373" t="e">
        <f t="shared" si="30"/>
        <v>#DIV/0!</v>
      </c>
      <c r="Q127" s="387"/>
      <c r="R127" s="373">
        <f t="shared" si="31"/>
        <v>0</v>
      </c>
      <c r="S127" s="373">
        <f t="shared" si="32"/>
        <v>0</v>
      </c>
      <c r="T127" s="388"/>
    </row>
    <row r="128" spans="1:20">
      <c r="A128" s="361">
        <f t="shared" si="33"/>
        <v>15</v>
      </c>
      <c r="B128" s="384"/>
      <c r="C128" s="385"/>
      <c r="D128" s="385"/>
      <c r="E128" s="385"/>
      <c r="F128" s="386"/>
      <c r="G128" s="373"/>
      <c r="H128" s="373"/>
      <c r="I128" s="373">
        <f t="shared" si="27"/>
        <v>0</v>
      </c>
      <c r="J128" s="373" t="e">
        <f t="shared" si="28"/>
        <v>#DIV/0!</v>
      </c>
      <c r="K128" s="387"/>
      <c r="L128" s="386"/>
      <c r="M128" s="373"/>
      <c r="N128" s="373"/>
      <c r="O128" s="373">
        <f t="shared" si="29"/>
        <v>0</v>
      </c>
      <c r="P128" s="373" t="e">
        <f t="shared" si="30"/>
        <v>#DIV/0!</v>
      </c>
      <c r="Q128" s="387"/>
      <c r="R128" s="373">
        <f t="shared" si="31"/>
        <v>0</v>
      </c>
      <c r="S128" s="373">
        <f t="shared" si="32"/>
        <v>0</v>
      </c>
      <c r="T128" s="388"/>
    </row>
    <row r="129" spans="1:20">
      <c r="A129" s="361">
        <f t="shared" si="33"/>
        <v>16</v>
      </c>
      <c r="B129" s="384"/>
      <c r="C129" s="385"/>
      <c r="D129" s="385"/>
      <c r="E129" s="385"/>
      <c r="F129" s="386"/>
      <c r="G129" s="373"/>
      <c r="H129" s="373"/>
      <c r="I129" s="373">
        <f t="shared" si="27"/>
        <v>0</v>
      </c>
      <c r="J129" s="373" t="e">
        <f t="shared" si="28"/>
        <v>#DIV/0!</v>
      </c>
      <c r="K129" s="387"/>
      <c r="L129" s="386"/>
      <c r="M129" s="373"/>
      <c r="N129" s="373"/>
      <c r="O129" s="373">
        <f t="shared" si="29"/>
        <v>0</v>
      </c>
      <c r="P129" s="373" t="e">
        <f t="shared" si="30"/>
        <v>#DIV/0!</v>
      </c>
      <c r="Q129" s="387"/>
      <c r="R129" s="373">
        <f t="shared" si="31"/>
        <v>0</v>
      </c>
      <c r="S129" s="373">
        <f t="shared" si="32"/>
        <v>0</v>
      </c>
      <c r="T129" s="388"/>
    </row>
    <row r="130" spans="1:20">
      <c r="A130" s="361">
        <f t="shared" si="33"/>
        <v>17</v>
      </c>
      <c r="B130" s="384"/>
      <c r="C130" s="385"/>
      <c r="D130" s="385"/>
      <c r="E130" s="385"/>
      <c r="F130" s="386"/>
      <c r="G130" s="373"/>
      <c r="H130" s="373"/>
      <c r="I130" s="373">
        <f t="shared" si="27"/>
        <v>0</v>
      </c>
      <c r="J130" s="373" t="e">
        <f t="shared" si="28"/>
        <v>#DIV/0!</v>
      </c>
      <c r="K130" s="387"/>
      <c r="L130" s="386"/>
      <c r="M130" s="373"/>
      <c r="N130" s="373"/>
      <c r="O130" s="373">
        <f t="shared" si="29"/>
        <v>0</v>
      </c>
      <c r="P130" s="373" t="e">
        <f t="shared" si="30"/>
        <v>#DIV/0!</v>
      </c>
      <c r="Q130" s="387"/>
      <c r="R130" s="373">
        <f t="shared" si="31"/>
        <v>0</v>
      </c>
      <c r="S130" s="373">
        <f t="shared" si="32"/>
        <v>0</v>
      </c>
      <c r="T130" s="388"/>
    </row>
    <row r="131" spans="1:20">
      <c r="A131" s="361">
        <f t="shared" si="33"/>
        <v>18</v>
      </c>
      <c r="B131" s="384"/>
      <c r="C131" s="385"/>
      <c r="D131" s="385"/>
      <c r="E131" s="385"/>
      <c r="F131" s="386"/>
      <c r="G131" s="373"/>
      <c r="H131" s="373"/>
      <c r="I131" s="373">
        <f t="shared" si="27"/>
        <v>0</v>
      </c>
      <c r="J131" s="373" t="e">
        <f t="shared" si="28"/>
        <v>#DIV/0!</v>
      </c>
      <c r="K131" s="387"/>
      <c r="L131" s="386"/>
      <c r="M131" s="373"/>
      <c r="N131" s="373"/>
      <c r="O131" s="373">
        <f t="shared" si="29"/>
        <v>0</v>
      </c>
      <c r="P131" s="373" t="e">
        <f t="shared" si="30"/>
        <v>#DIV/0!</v>
      </c>
      <c r="Q131" s="387"/>
      <c r="R131" s="373">
        <f t="shared" si="31"/>
        <v>0</v>
      </c>
      <c r="S131" s="373">
        <f t="shared" si="32"/>
        <v>0</v>
      </c>
      <c r="T131" s="388"/>
    </row>
    <row r="132" spans="1:20">
      <c r="A132" s="361">
        <f t="shared" si="33"/>
        <v>19</v>
      </c>
      <c r="B132" s="384"/>
      <c r="C132" s="385"/>
      <c r="D132" s="385"/>
      <c r="E132" s="385"/>
      <c r="F132" s="386"/>
      <c r="G132" s="373"/>
      <c r="H132" s="373"/>
      <c r="I132" s="373">
        <f t="shared" si="27"/>
        <v>0</v>
      </c>
      <c r="J132" s="373" t="e">
        <f t="shared" si="28"/>
        <v>#DIV/0!</v>
      </c>
      <c r="K132" s="387"/>
      <c r="L132" s="386"/>
      <c r="M132" s="373"/>
      <c r="N132" s="373"/>
      <c r="O132" s="373">
        <f t="shared" si="29"/>
        <v>0</v>
      </c>
      <c r="P132" s="373" t="e">
        <f t="shared" si="30"/>
        <v>#DIV/0!</v>
      </c>
      <c r="Q132" s="387"/>
      <c r="R132" s="373">
        <f t="shared" si="31"/>
        <v>0</v>
      </c>
      <c r="S132" s="373">
        <f t="shared" si="32"/>
        <v>0</v>
      </c>
      <c r="T132" s="388"/>
    </row>
    <row r="133" spans="1:20" ht="16" thickBot="1">
      <c r="A133" s="361">
        <f t="shared" si="33"/>
        <v>20</v>
      </c>
      <c r="B133" s="384"/>
      <c r="C133" s="385"/>
      <c r="D133" s="385"/>
      <c r="E133" s="385"/>
      <c r="F133" s="386"/>
      <c r="G133" s="373"/>
      <c r="H133" s="373"/>
      <c r="I133" s="373">
        <f t="shared" si="27"/>
        <v>0</v>
      </c>
      <c r="J133" s="373" t="e">
        <f t="shared" si="28"/>
        <v>#DIV/0!</v>
      </c>
      <c r="K133" s="387"/>
      <c r="L133" s="386"/>
      <c r="M133" s="373"/>
      <c r="N133" s="373"/>
      <c r="O133" s="373">
        <f t="shared" si="29"/>
        <v>0</v>
      </c>
      <c r="P133" s="373" t="e">
        <f t="shared" si="30"/>
        <v>#DIV/0!</v>
      </c>
      <c r="Q133" s="387"/>
      <c r="R133" s="373">
        <f t="shared" si="31"/>
        <v>0</v>
      </c>
      <c r="S133" s="373">
        <f t="shared" si="32"/>
        <v>0</v>
      </c>
      <c r="T133" s="388"/>
    </row>
    <row r="134" spans="1:20" ht="16" thickBot="1">
      <c r="B134" s="564" t="s">
        <v>159</v>
      </c>
      <c r="C134" s="565"/>
      <c r="D134" s="565"/>
      <c r="E134" s="566"/>
      <c r="F134" s="375" t="s">
        <v>141</v>
      </c>
      <c r="G134" s="376" t="s">
        <v>142</v>
      </c>
      <c r="H134" s="377" t="s">
        <v>143</v>
      </c>
      <c r="I134" s="376" t="s">
        <v>144</v>
      </c>
      <c r="J134" s="377" t="s">
        <v>145</v>
      </c>
      <c r="K134" s="398"/>
      <c r="L134" s="379" t="s">
        <v>141</v>
      </c>
      <c r="M134" s="376" t="s">
        <v>142</v>
      </c>
      <c r="N134" s="376" t="s">
        <v>143</v>
      </c>
      <c r="O134" s="376" t="s">
        <v>144</v>
      </c>
      <c r="P134" s="377" t="s">
        <v>145</v>
      </c>
      <c r="Q134" s="399"/>
      <c r="R134" s="404" t="s">
        <v>147</v>
      </c>
      <c r="S134" s="405" t="s">
        <v>143</v>
      </c>
      <c r="T134" s="383"/>
    </row>
    <row r="135" spans="1:20">
      <c r="A135" s="361">
        <v>1</v>
      </c>
      <c r="B135" s="384">
        <v>825</v>
      </c>
      <c r="C135" s="385" t="s">
        <v>590</v>
      </c>
      <c r="D135" s="385" t="s">
        <v>610</v>
      </c>
      <c r="E135" s="385" t="s">
        <v>275</v>
      </c>
      <c r="F135" s="400">
        <v>0</v>
      </c>
      <c r="G135" s="401">
        <v>10</v>
      </c>
      <c r="H135" s="401">
        <v>30.38</v>
      </c>
      <c r="I135" s="373">
        <f t="shared" ref="I135:I149" si="34">IF(H135&lt;=$H$111,IF(H135&lt;$G$111,F135+G135,F135+G135+(H135-$G$111)),50)</f>
        <v>10</v>
      </c>
      <c r="J135" s="373">
        <f t="shared" ref="J135:J149" si="35">$F$111/H135</f>
        <v>4.1145490454246216</v>
      </c>
      <c r="K135" s="387"/>
      <c r="L135" s="386">
        <v>5</v>
      </c>
      <c r="M135" s="373">
        <v>0</v>
      </c>
      <c r="N135" s="373">
        <v>26.2</v>
      </c>
      <c r="O135" s="373">
        <f t="shared" ref="O135:O149" si="36">IF(N135&lt;=$N$111,IF(N135&lt;$M$111,L135+M135,L135+M135+(N135-$M$111)),50)</f>
        <v>5</v>
      </c>
      <c r="P135" s="373">
        <f t="shared" ref="P135:P149" si="37">$L$111/N135</f>
        <v>5.9160305343511448</v>
      </c>
      <c r="Q135" s="387"/>
      <c r="R135" s="373">
        <f t="shared" ref="R135:R149" si="38">O135+I135</f>
        <v>15</v>
      </c>
      <c r="S135" s="373">
        <f t="shared" ref="S135:S149" si="39">N135+H135</f>
        <v>56.58</v>
      </c>
      <c r="T135" s="388"/>
    </row>
    <row r="136" spans="1:20">
      <c r="A136" s="361">
        <f t="shared" ref="A136:A149" si="40">A135+1</f>
        <v>2</v>
      </c>
      <c r="B136" s="384">
        <v>795</v>
      </c>
      <c r="C136" s="385" t="s">
        <v>517</v>
      </c>
      <c r="D136" s="385" t="s">
        <v>63</v>
      </c>
      <c r="E136" s="385" t="s">
        <v>275</v>
      </c>
      <c r="F136" s="386">
        <v>5</v>
      </c>
      <c r="G136" s="373">
        <v>5</v>
      </c>
      <c r="H136" s="373">
        <v>53.86</v>
      </c>
      <c r="I136" s="373">
        <f t="shared" si="34"/>
        <v>13.86</v>
      </c>
      <c r="J136" s="373">
        <f t="shared" si="35"/>
        <v>2.3208317861121426</v>
      </c>
      <c r="K136" s="387"/>
      <c r="L136" s="386">
        <v>10</v>
      </c>
      <c r="M136" s="373">
        <v>0</v>
      </c>
      <c r="N136" s="373">
        <v>22.22</v>
      </c>
      <c r="O136" s="373">
        <f t="shared" si="36"/>
        <v>10</v>
      </c>
      <c r="P136" s="373">
        <f t="shared" si="37"/>
        <v>6.9756975697569761</v>
      </c>
      <c r="Q136" s="387"/>
      <c r="R136" s="373">
        <f t="shared" si="38"/>
        <v>23.86</v>
      </c>
      <c r="S136" s="373">
        <f t="shared" si="39"/>
        <v>76.08</v>
      </c>
      <c r="T136" s="388"/>
    </row>
    <row r="137" spans="1:20">
      <c r="A137" s="361">
        <f t="shared" si="40"/>
        <v>3</v>
      </c>
      <c r="B137" s="384"/>
      <c r="C137" s="385"/>
      <c r="D137" s="385"/>
      <c r="E137" s="385"/>
      <c r="F137" s="386"/>
      <c r="G137" s="373"/>
      <c r="H137" s="373"/>
      <c r="I137" s="373">
        <f t="shared" si="34"/>
        <v>0</v>
      </c>
      <c r="J137" s="373" t="e">
        <f t="shared" si="35"/>
        <v>#DIV/0!</v>
      </c>
      <c r="K137" s="387"/>
      <c r="L137" s="386"/>
      <c r="M137" s="373"/>
      <c r="N137" s="373"/>
      <c r="O137" s="373">
        <f t="shared" si="36"/>
        <v>0</v>
      </c>
      <c r="P137" s="373" t="e">
        <f t="shared" si="37"/>
        <v>#DIV/0!</v>
      </c>
      <c r="Q137" s="387"/>
      <c r="R137" s="373">
        <f t="shared" si="38"/>
        <v>0</v>
      </c>
      <c r="S137" s="373">
        <f t="shared" si="39"/>
        <v>0</v>
      </c>
      <c r="T137" s="388"/>
    </row>
    <row r="138" spans="1:20">
      <c r="A138" s="361">
        <f t="shared" si="40"/>
        <v>4</v>
      </c>
      <c r="B138" s="384"/>
      <c r="C138" s="385"/>
      <c r="D138" s="385"/>
      <c r="E138" s="385"/>
      <c r="F138" s="386"/>
      <c r="G138" s="373"/>
      <c r="H138" s="373"/>
      <c r="I138" s="373">
        <f t="shared" si="34"/>
        <v>0</v>
      </c>
      <c r="J138" s="373" t="e">
        <f t="shared" si="35"/>
        <v>#DIV/0!</v>
      </c>
      <c r="K138" s="387"/>
      <c r="L138" s="386"/>
      <c r="M138" s="373"/>
      <c r="N138" s="373"/>
      <c r="O138" s="373">
        <f t="shared" si="36"/>
        <v>0</v>
      </c>
      <c r="P138" s="373" t="e">
        <f t="shared" si="37"/>
        <v>#DIV/0!</v>
      </c>
      <c r="Q138" s="387"/>
      <c r="R138" s="373">
        <f t="shared" si="38"/>
        <v>0</v>
      </c>
      <c r="S138" s="373">
        <f t="shared" si="39"/>
        <v>0</v>
      </c>
      <c r="T138" s="388"/>
    </row>
    <row r="139" spans="1:20">
      <c r="A139" s="361">
        <f t="shared" si="40"/>
        <v>5</v>
      </c>
      <c r="B139" s="384"/>
      <c r="C139" s="385"/>
      <c r="D139" s="385"/>
      <c r="E139" s="385"/>
      <c r="F139" s="386"/>
      <c r="G139" s="373"/>
      <c r="H139" s="373"/>
      <c r="I139" s="373">
        <f t="shared" si="34"/>
        <v>0</v>
      </c>
      <c r="J139" s="373" t="e">
        <f t="shared" si="35"/>
        <v>#DIV/0!</v>
      </c>
      <c r="K139" s="387"/>
      <c r="L139" s="386"/>
      <c r="M139" s="373"/>
      <c r="N139" s="373"/>
      <c r="O139" s="373">
        <f t="shared" si="36"/>
        <v>0</v>
      </c>
      <c r="P139" s="373" t="e">
        <f t="shared" si="37"/>
        <v>#DIV/0!</v>
      </c>
      <c r="Q139" s="387"/>
      <c r="R139" s="373">
        <f t="shared" si="38"/>
        <v>0</v>
      </c>
      <c r="S139" s="373">
        <f t="shared" si="39"/>
        <v>0</v>
      </c>
      <c r="T139" s="388"/>
    </row>
    <row r="140" spans="1:20">
      <c r="A140" s="361">
        <f t="shared" si="40"/>
        <v>6</v>
      </c>
      <c r="B140" s="384"/>
      <c r="C140" s="385"/>
      <c r="D140" s="385"/>
      <c r="E140" s="385"/>
      <c r="F140" s="386"/>
      <c r="G140" s="373"/>
      <c r="H140" s="373"/>
      <c r="I140" s="373">
        <f t="shared" si="34"/>
        <v>0</v>
      </c>
      <c r="J140" s="373" t="e">
        <f t="shared" si="35"/>
        <v>#DIV/0!</v>
      </c>
      <c r="K140" s="387"/>
      <c r="L140" s="386"/>
      <c r="M140" s="373"/>
      <c r="N140" s="373"/>
      <c r="O140" s="373">
        <f t="shared" si="36"/>
        <v>0</v>
      </c>
      <c r="P140" s="373" t="e">
        <f t="shared" si="37"/>
        <v>#DIV/0!</v>
      </c>
      <c r="Q140" s="387"/>
      <c r="R140" s="373">
        <f t="shared" si="38"/>
        <v>0</v>
      </c>
      <c r="S140" s="373">
        <f t="shared" si="39"/>
        <v>0</v>
      </c>
      <c r="T140" s="388"/>
    </row>
    <row r="141" spans="1:20">
      <c r="A141" s="361">
        <f t="shared" si="40"/>
        <v>7</v>
      </c>
      <c r="B141" s="384"/>
      <c r="C141" s="385"/>
      <c r="D141" s="385"/>
      <c r="E141" s="385"/>
      <c r="F141" s="386"/>
      <c r="G141" s="373"/>
      <c r="H141" s="373"/>
      <c r="I141" s="373">
        <f t="shared" si="34"/>
        <v>0</v>
      </c>
      <c r="J141" s="373" t="e">
        <f t="shared" si="35"/>
        <v>#DIV/0!</v>
      </c>
      <c r="K141" s="387"/>
      <c r="L141" s="386"/>
      <c r="M141" s="373"/>
      <c r="N141" s="373"/>
      <c r="O141" s="373">
        <f t="shared" si="36"/>
        <v>0</v>
      </c>
      <c r="P141" s="373" t="e">
        <f t="shared" si="37"/>
        <v>#DIV/0!</v>
      </c>
      <c r="Q141" s="387"/>
      <c r="R141" s="373">
        <f t="shared" si="38"/>
        <v>0</v>
      </c>
      <c r="S141" s="373">
        <f t="shared" si="39"/>
        <v>0</v>
      </c>
      <c r="T141" s="388"/>
    </row>
    <row r="142" spans="1:20">
      <c r="A142" s="361">
        <f t="shared" si="40"/>
        <v>8</v>
      </c>
      <c r="B142" s="384"/>
      <c r="C142" s="385"/>
      <c r="D142" s="385"/>
      <c r="E142" s="385"/>
      <c r="F142" s="386"/>
      <c r="G142" s="373"/>
      <c r="H142" s="373"/>
      <c r="I142" s="373">
        <f t="shared" si="34"/>
        <v>0</v>
      </c>
      <c r="J142" s="373" t="e">
        <f t="shared" si="35"/>
        <v>#DIV/0!</v>
      </c>
      <c r="K142" s="387"/>
      <c r="L142" s="386"/>
      <c r="M142" s="373"/>
      <c r="N142" s="373"/>
      <c r="O142" s="373">
        <f t="shared" si="36"/>
        <v>0</v>
      </c>
      <c r="P142" s="373" t="e">
        <f t="shared" si="37"/>
        <v>#DIV/0!</v>
      </c>
      <c r="Q142" s="387"/>
      <c r="R142" s="373">
        <f t="shared" si="38"/>
        <v>0</v>
      </c>
      <c r="S142" s="373">
        <f t="shared" si="39"/>
        <v>0</v>
      </c>
      <c r="T142" s="388"/>
    </row>
    <row r="143" spans="1:20">
      <c r="A143" s="361">
        <f t="shared" si="40"/>
        <v>9</v>
      </c>
      <c r="B143" s="384"/>
      <c r="C143" s="385"/>
      <c r="D143" s="385"/>
      <c r="E143" s="385"/>
      <c r="F143" s="386"/>
      <c r="G143" s="373"/>
      <c r="H143" s="373"/>
      <c r="I143" s="373">
        <f t="shared" si="34"/>
        <v>0</v>
      </c>
      <c r="J143" s="373" t="e">
        <f t="shared" si="35"/>
        <v>#DIV/0!</v>
      </c>
      <c r="K143" s="387"/>
      <c r="L143" s="386"/>
      <c r="M143" s="373"/>
      <c r="N143" s="373"/>
      <c r="O143" s="373">
        <f t="shared" si="36"/>
        <v>0</v>
      </c>
      <c r="P143" s="373" t="e">
        <f t="shared" si="37"/>
        <v>#DIV/0!</v>
      </c>
      <c r="Q143" s="387"/>
      <c r="R143" s="373">
        <f t="shared" si="38"/>
        <v>0</v>
      </c>
      <c r="S143" s="373">
        <f t="shared" si="39"/>
        <v>0</v>
      </c>
      <c r="T143" s="388"/>
    </row>
    <row r="144" spans="1:20">
      <c r="A144" s="361">
        <f t="shared" si="40"/>
        <v>10</v>
      </c>
      <c r="B144" s="384"/>
      <c r="C144" s="385"/>
      <c r="D144" s="385"/>
      <c r="E144" s="385"/>
      <c r="F144" s="386"/>
      <c r="G144" s="373"/>
      <c r="H144" s="373"/>
      <c r="I144" s="373">
        <f t="shared" si="34"/>
        <v>0</v>
      </c>
      <c r="J144" s="373" t="e">
        <f t="shared" si="35"/>
        <v>#DIV/0!</v>
      </c>
      <c r="K144" s="387"/>
      <c r="L144" s="386"/>
      <c r="M144" s="373"/>
      <c r="N144" s="373"/>
      <c r="O144" s="373">
        <f t="shared" si="36"/>
        <v>0</v>
      </c>
      <c r="P144" s="373" t="e">
        <f t="shared" si="37"/>
        <v>#DIV/0!</v>
      </c>
      <c r="Q144" s="387"/>
      <c r="R144" s="373">
        <f t="shared" si="38"/>
        <v>0</v>
      </c>
      <c r="S144" s="373">
        <f t="shared" si="39"/>
        <v>0</v>
      </c>
      <c r="T144" s="388"/>
    </row>
    <row r="145" spans="1:20">
      <c r="A145" s="361">
        <f t="shared" si="40"/>
        <v>11</v>
      </c>
      <c r="B145" s="384"/>
      <c r="C145" s="385"/>
      <c r="D145" s="385"/>
      <c r="E145" s="385"/>
      <c r="F145" s="386"/>
      <c r="G145" s="373"/>
      <c r="H145" s="373"/>
      <c r="I145" s="373">
        <f t="shared" si="34"/>
        <v>0</v>
      </c>
      <c r="J145" s="373" t="e">
        <f t="shared" si="35"/>
        <v>#DIV/0!</v>
      </c>
      <c r="K145" s="387"/>
      <c r="L145" s="386"/>
      <c r="M145" s="373"/>
      <c r="N145" s="373"/>
      <c r="O145" s="373">
        <f t="shared" si="36"/>
        <v>0</v>
      </c>
      <c r="P145" s="373" t="e">
        <f t="shared" si="37"/>
        <v>#DIV/0!</v>
      </c>
      <c r="Q145" s="387"/>
      <c r="R145" s="373">
        <f t="shared" si="38"/>
        <v>0</v>
      </c>
      <c r="S145" s="373">
        <f t="shared" si="39"/>
        <v>0</v>
      </c>
      <c r="T145" s="388"/>
    </row>
    <row r="146" spans="1:20">
      <c r="A146" s="361">
        <f t="shared" si="40"/>
        <v>12</v>
      </c>
      <c r="B146" s="384"/>
      <c r="C146" s="385"/>
      <c r="D146" s="385"/>
      <c r="E146" s="385"/>
      <c r="F146" s="386"/>
      <c r="G146" s="373"/>
      <c r="H146" s="373"/>
      <c r="I146" s="373">
        <f t="shared" si="34"/>
        <v>0</v>
      </c>
      <c r="J146" s="373" t="e">
        <f t="shared" si="35"/>
        <v>#DIV/0!</v>
      </c>
      <c r="K146" s="387"/>
      <c r="L146" s="386"/>
      <c r="M146" s="373"/>
      <c r="N146" s="373"/>
      <c r="O146" s="373">
        <f t="shared" si="36"/>
        <v>0</v>
      </c>
      <c r="P146" s="373" t="e">
        <f t="shared" si="37"/>
        <v>#DIV/0!</v>
      </c>
      <c r="Q146" s="387"/>
      <c r="R146" s="373">
        <f t="shared" si="38"/>
        <v>0</v>
      </c>
      <c r="S146" s="373">
        <f t="shared" si="39"/>
        <v>0</v>
      </c>
      <c r="T146" s="388"/>
    </row>
    <row r="147" spans="1:20">
      <c r="A147" s="361">
        <f t="shared" si="40"/>
        <v>13</v>
      </c>
      <c r="B147" s="384"/>
      <c r="C147" s="385"/>
      <c r="D147" s="385"/>
      <c r="E147" s="385"/>
      <c r="F147" s="386"/>
      <c r="G147" s="373"/>
      <c r="H147" s="373"/>
      <c r="I147" s="373">
        <f t="shared" si="34"/>
        <v>0</v>
      </c>
      <c r="J147" s="373" t="e">
        <f t="shared" si="35"/>
        <v>#DIV/0!</v>
      </c>
      <c r="K147" s="387"/>
      <c r="L147" s="386"/>
      <c r="M147" s="373"/>
      <c r="N147" s="373"/>
      <c r="O147" s="373">
        <f t="shared" si="36"/>
        <v>0</v>
      </c>
      <c r="P147" s="373" t="e">
        <f t="shared" si="37"/>
        <v>#DIV/0!</v>
      </c>
      <c r="Q147" s="387"/>
      <c r="R147" s="373">
        <f t="shared" si="38"/>
        <v>0</v>
      </c>
      <c r="S147" s="373">
        <f t="shared" si="39"/>
        <v>0</v>
      </c>
      <c r="T147" s="388"/>
    </row>
    <row r="148" spans="1:20">
      <c r="A148" s="361">
        <f t="shared" si="40"/>
        <v>14</v>
      </c>
      <c r="B148" s="384"/>
      <c r="C148" s="385"/>
      <c r="D148" s="385"/>
      <c r="E148" s="385"/>
      <c r="F148" s="386"/>
      <c r="G148" s="373"/>
      <c r="H148" s="373"/>
      <c r="I148" s="373">
        <f t="shared" si="34"/>
        <v>0</v>
      </c>
      <c r="J148" s="373" t="e">
        <f t="shared" si="35"/>
        <v>#DIV/0!</v>
      </c>
      <c r="K148" s="387"/>
      <c r="L148" s="386"/>
      <c r="M148" s="373"/>
      <c r="N148" s="373"/>
      <c r="O148" s="373">
        <f t="shared" si="36"/>
        <v>0</v>
      </c>
      <c r="P148" s="373" t="e">
        <f t="shared" si="37"/>
        <v>#DIV/0!</v>
      </c>
      <c r="Q148" s="387"/>
      <c r="R148" s="373">
        <f t="shared" si="38"/>
        <v>0</v>
      </c>
      <c r="S148" s="373">
        <f t="shared" si="39"/>
        <v>0</v>
      </c>
      <c r="T148" s="388"/>
    </row>
    <row r="149" spans="1:20" ht="16" thickBot="1">
      <c r="A149" s="361">
        <f t="shared" si="40"/>
        <v>15</v>
      </c>
      <c r="B149" s="390"/>
      <c r="C149" s="391"/>
      <c r="D149" s="391"/>
      <c r="E149" s="391"/>
      <c r="F149" s="392"/>
      <c r="G149" s="393"/>
      <c r="H149" s="393"/>
      <c r="I149" s="373">
        <f t="shared" si="34"/>
        <v>0</v>
      </c>
      <c r="J149" s="373" t="e">
        <f t="shared" si="35"/>
        <v>#DIV/0!</v>
      </c>
      <c r="K149" s="387"/>
      <c r="L149" s="386"/>
      <c r="M149" s="373"/>
      <c r="N149" s="373"/>
      <c r="O149" s="373">
        <f t="shared" si="36"/>
        <v>0</v>
      </c>
      <c r="P149" s="373" t="e">
        <f t="shared" si="37"/>
        <v>#DIV/0!</v>
      </c>
      <c r="Q149" s="394"/>
      <c r="R149" s="393">
        <f t="shared" si="38"/>
        <v>0</v>
      </c>
      <c r="S149" s="393">
        <f t="shared" si="39"/>
        <v>0</v>
      </c>
      <c r="T149" s="395"/>
    </row>
    <row r="150" spans="1:20" ht="16" thickBot="1">
      <c r="B150" s="564" t="s">
        <v>160</v>
      </c>
      <c r="C150" s="565"/>
      <c r="D150" s="565"/>
      <c r="E150" s="566"/>
      <c r="F150" s="375" t="s">
        <v>141</v>
      </c>
      <c r="G150" s="376" t="s">
        <v>142</v>
      </c>
      <c r="H150" s="377" t="s">
        <v>143</v>
      </c>
      <c r="I150" s="376" t="s">
        <v>144</v>
      </c>
      <c r="J150" s="377" t="s">
        <v>145</v>
      </c>
      <c r="K150" s="398"/>
      <c r="L150" s="379" t="s">
        <v>141</v>
      </c>
      <c r="M150" s="376" t="s">
        <v>142</v>
      </c>
      <c r="N150" s="376" t="s">
        <v>143</v>
      </c>
      <c r="O150" s="376" t="s">
        <v>144</v>
      </c>
      <c r="P150" s="377" t="s">
        <v>145</v>
      </c>
      <c r="Q150" s="399"/>
      <c r="R150" s="404" t="s">
        <v>147</v>
      </c>
      <c r="S150" s="405" t="s">
        <v>143</v>
      </c>
      <c r="T150" s="383"/>
    </row>
    <row r="151" spans="1:20">
      <c r="A151" s="361">
        <v>1</v>
      </c>
      <c r="B151" s="384">
        <v>811</v>
      </c>
      <c r="C151" s="385" t="s">
        <v>386</v>
      </c>
      <c r="D151" s="385" t="s">
        <v>436</v>
      </c>
      <c r="E151" s="385"/>
      <c r="F151" s="400">
        <v>0</v>
      </c>
      <c r="G151" s="401">
        <v>0</v>
      </c>
      <c r="H151" s="401">
        <v>28.15</v>
      </c>
      <c r="I151" s="401">
        <f t="shared" ref="I151:I165" si="41">IF(H151&lt;=$H$111,IF(H151&lt;$G$111,F151+G151,F151+G151+(H151-$G$111)),50)</f>
        <v>0</v>
      </c>
      <c r="J151" s="401">
        <f t="shared" ref="J151:J165" si="42">$F$111/H151</f>
        <v>4.4404973357015987</v>
      </c>
      <c r="K151" s="402"/>
      <c r="L151" s="400">
        <v>0</v>
      </c>
      <c r="M151" s="401">
        <v>0</v>
      </c>
      <c r="N151" s="401">
        <v>24.06</v>
      </c>
      <c r="O151" s="401">
        <f t="shared" ref="O151:O165" si="43">IF(N151&lt;=$N$111,IF(N151&lt;$M$111,L151+M151,L151+M151+(N151-$M$111)),50)</f>
        <v>0</v>
      </c>
      <c r="P151" s="401">
        <f t="shared" ref="P151:P165" si="44">$L$111/N151</f>
        <v>6.4422277639235253</v>
      </c>
      <c r="Q151" s="402"/>
      <c r="R151" s="373">
        <f t="shared" ref="R151:R165" si="45">O151+I151</f>
        <v>0</v>
      </c>
      <c r="S151" s="373">
        <f t="shared" ref="S151:S165" si="46">N151+H151</f>
        <v>52.209999999999994</v>
      </c>
      <c r="T151" s="388"/>
    </row>
    <row r="152" spans="1:20">
      <c r="A152" s="361">
        <f t="shared" ref="A152:A165" si="47">A151+1</f>
        <v>2</v>
      </c>
      <c r="B152" s="384"/>
      <c r="C152" s="385"/>
      <c r="D152" s="385"/>
      <c r="E152" s="385"/>
      <c r="F152" s="386"/>
      <c r="G152" s="373"/>
      <c r="H152" s="373"/>
      <c r="I152" s="373">
        <f t="shared" si="41"/>
        <v>0</v>
      </c>
      <c r="J152" s="373" t="e">
        <f t="shared" si="42"/>
        <v>#DIV/0!</v>
      </c>
      <c r="K152" s="387"/>
      <c r="L152" s="386"/>
      <c r="M152" s="373"/>
      <c r="N152" s="373"/>
      <c r="O152" s="373">
        <f t="shared" si="43"/>
        <v>0</v>
      </c>
      <c r="P152" s="373" t="e">
        <f t="shared" si="44"/>
        <v>#DIV/0!</v>
      </c>
      <c r="Q152" s="387"/>
      <c r="R152" s="373">
        <f t="shared" si="45"/>
        <v>0</v>
      </c>
      <c r="S152" s="373">
        <f t="shared" si="46"/>
        <v>0</v>
      </c>
      <c r="T152" s="388"/>
    </row>
    <row r="153" spans="1:20">
      <c r="A153" s="361">
        <f t="shared" si="47"/>
        <v>3</v>
      </c>
      <c r="B153" s="384"/>
      <c r="C153" s="385"/>
      <c r="D153" s="385"/>
      <c r="E153" s="385"/>
      <c r="F153" s="386"/>
      <c r="G153" s="373"/>
      <c r="H153" s="373"/>
      <c r="I153" s="373">
        <f t="shared" si="41"/>
        <v>0</v>
      </c>
      <c r="J153" s="373" t="e">
        <f t="shared" si="42"/>
        <v>#DIV/0!</v>
      </c>
      <c r="K153" s="387"/>
      <c r="L153" s="386"/>
      <c r="M153" s="373"/>
      <c r="N153" s="373"/>
      <c r="O153" s="373">
        <f t="shared" si="43"/>
        <v>0</v>
      </c>
      <c r="P153" s="373" t="e">
        <f t="shared" si="44"/>
        <v>#DIV/0!</v>
      </c>
      <c r="Q153" s="387"/>
      <c r="R153" s="373">
        <f t="shared" si="45"/>
        <v>0</v>
      </c>
      <c r="S153" s="373">
        <f t="shared" si="46"/>
        <v>0</v>
      </c>
      <c r="T153" s="388"/>
    </row>
    <row r="154" spans="1:20">
      <c r="A154" s="361">
        <f t="shared" si="47"/>
        <v>4</v>
      </c>
      <c r="B154" s="384"/>
      <c r="C154" s="385"/>
      <c r="D154" s="385"/>
      <c r="E154" s="385"/>
      <c r="F154" s="386"/>
      <c r="G154" s="373"/>
      <c r="H154" s="373"/>
      <c r="I154" s="373">
        <f t="shared" si="41"/>
        <v>0</v>
      </c>
      <c r="J154" s="373" t="e">
        <f t="shared" si="42"/>
        <v>#DIV/0!</v>
      </c>
      <c r="K154" s="387"/>
      <c r="L154" s="386"/>
      <c r="M154" s="373"/>
      <c r="N154" s="373"/>
      <c r="O154" s="373">
        <f t="shared" si="43"/>
        <v>0</v>
      </c>
      <c r="P154" s="373" t="e">
        <f t="shared" si="44"/>
        <v>#DIV/0!</v>
      </c>
      <c r="Q154" s="387"/>
      <c r="R154" s="373">
        <f t="shared" si="45"/>
        <v>0</v>
      </c>
      <c r="S154" s="373">
        <f t="shared" si="46"/>
        <v>0</v>
      </c>
      <c r="T154" s="388"/>
    </row>
    <row r="155" spans="1:20">
      <c r="A155" s="361">
        <f t="shared" si="47"/>
        <v>5</v>
      </c>
      <c r="B155" s="384"/>
      <c r="C155" s="385"/>
      <c r="D155" s="385"/>
      <c r="E155" s="385"/>
      <c r="F155" s="386"/>
      <c r="G155" s="373"/>
      <c r="H155" s="373"/>
      <c r="I155" s="373">
        <f t="shared" si="41"/>
        <v>0</v>
      </c>
      <c r="J155" s="373" t="e">
        <f t="shared" si="42"/>
        <v>#DIV/0!</v>
      </c>
      <c r="K155" s="387"/>
      <c r="L155" s="386"/>
      <c r="M155" s="373"/>
      <c r="N155" s="373"/>
      <c r="O155" s="373">
        <f t="shared" si="43"/>
        <v>0</v>
      </c>
      <c r="P155" s="373" t="e">
        <f t="shared" si="44"/>
        <v>#DIV/0!</v>
      </c>
      <c r="Q155" s="387"/>
      <c r="R155" s="373">
        <f t="shared" si="45"/>
        <v>0</v>
      </c>
      <c r="S155" s="373">
        <f t="shared" si="46"/>
        <v>0</v>
      </c>
      <c r="T155" s="388"/>
    </row>
    <row r="156" spans="1:20">
      <c r="A156" s="361">
        <f t="shared" si="47"/>
        <v>6</v>
      </c>
      <c r="B156" s="384"/>
      <c r="C156" s="385"/>
      <c r="D156" s="385"/>
      <c r="E156" s="385"/>
      <c r="F156" s="386"/>
      <c r="G156" s="373"/>
      <c r="H156" s="373"/>
      <c r="I156" s="373">
        <f t="shared" si="41"/>
        <v>0</v>
      </c>
      <c r="J156" s="373" t="e">
        <f t="shared" si="42"/>
        <v>#DIV/0!</v>
      </c>
      <c r="K156" s="387"/>
      <c r="L156" s="386"/>
      <c r="M156" s="373"/>
      <c r="N156" s="373"/>
      <c r="O156" s="373">
        <f t="shared" si="43"/>
        <v>0</v>
      </c>
      <c r="P156" s="373" t="e">
        <f t="shared" si="44"/>
        <v>#DIV/0!</v>
      </c>
      <c r="Q156" s="387"/>
      <c r="R156" s="373">
        <f t="shared" si="45"/>
        <v>0</v>
      </c>
      <c r="S156" s="373">
        <f t="shared" si="46"/>
        <v>0</v>
      </c>
      <c r="T156" s="388"/>
    </row>
    <row r="157" spans="1:20">
      <c r="A157" s="361">
        <f t="shared" si="47"/>
        <v>7</v>
      </c>
      <c r="B157" s="384"/>
      <c r="C157" s="385"/>
      <c r="D157" s="385"/>
      <c r="E157" s="385"/>
      <c r="F157" s="386"/>
      <c r="G157" s="373"/>
      <c r="H157" s="373"/>
      <c r="I157" s="373">
        <f t="shared" si="41"/>
        <v>0</v>
      </c>
      <c r="J157" s="373" t="e">
        <f t="shared" si="42"/>
        <v>#DIV/0!</v>
      </c>
      <c r="K157" s="387"/>
      <c r="L157" s="386"/>
      <c r="M157" s="373"/>
      <c r="N157" s="373"/>
      <c r="O157" s="373">
        <f t="shared" si="43"/>
        <v>0</v>
      </c>
      <c r="P157" s="373" t="e">
        <f t="shared" si="44"/>
        <v>#DIV/0!</v>
      </c>
      <c r="Q157" s="387"/>
      <c r="R157" s="373">
        <f t="shared" si="45"/>
        <v>0</v>
      </c>
      <c r="S157" s="373">
        <f t="shared" si="46"/>
        <v>0</v>
      </c>
      <c r="T157" s="388"/>
    </row>
    <row r="158" spans="1:20">
      <c r="A158" s="361">
        <f t="shared" si="47"/>
        <v>8</v>
      </c>
      <c r="B158" s="384"/>
      <c r="C158" s="385"/>
      <c r="D158" s="385"/>
      <c r="E158" s="385"/>
      <c r="F158" s="386"/>
      <c r="G158" s="373"/>
      <c r="H158" s="373"/>
      <c r="I158" s="373">
        <f t="shared" si="41"/>
        <v>0</v>
      </c>
      <c r="J158" s="373" t="e">
        <f t="shared" si="42"/>
        <v>#DIV/0!</v>
      </c>
      <c r="K158" s="387"/>
      <c r="L158" s="386"/>
      <c r="M158" s="373"/>
      <c r="N158" s="373"/>
      <c r="O158" s="373">
        <f t="shared" si="43"/>
        <v>0</v>
      </c>
      <c r="P158" s="373" t="e">
        <f t="shared" si="44"/>
        <v>#DIV/0!</v>
      </c>
      <c r="Q158" s="387"/>
      <c r="R158" s="373">
        <f t="shared" si="45"/>
        <v>0</v>
      </c>
      <c r="S158" s="373">
        <f t="shared" si="46"/>
        <v>0</v>
      </c>
      <c r="T158" s="388"/>
    </row>
    <row r="159" spans="1:20">
      <c r="A159" s="361">
        <f t="shared" si="47"/>
        <v>9</v>
      </c>
      <c r="B159" s="384"/>
      <c r="C159" s="385"/>
      <c r="D159" s="385"/>
      <c r="E159" s="385"/>
      <c r="F159" s="386"/>
      <c r="G159" s="373"/>
      <c r="H159" s="373"/>
      <c r="I159" s="373">
        <f t="shared" si="41"/>
        <v>0</v>
      </c>
      <c r="J159" s="373" t="e">
        <f t="shared" si="42"/>
        <v>#DIV/0!</v>
      </c>
      <c r="K159" s="387"/>
      <c r="L159" s="386"/>
      <c r="M159" s="373"/>
      <c r="N159" s="373"/>
      <c r="O159" s="373">
        <f t="shared" si="43"/>
        <v>0</v>
      </c>
      <c r="P159" s="373" t="e">
        <f t="shared" si="44"/>
        <v>#DIV/0!</v>
      </c>
      <c r="Q159" s="387"/>
      <c r="R159" s="373">
        <f t="shared" si="45"/>
        <v>0</v>
      </c>
      <c r="S159" s="373">
        <f t="shared" si="46"/>
        <v>0</v>
      </c>
      <c r="T159" s="388"/>
    </row>
    <row r="160" spans="1:20">
      <c r="A160" s="361">
        <f t="shared" si="47"/>
        <v>10</v>
      </c>
      <c r="B160" s="384"/>
      <c r="C160" s="385"/>
      <c r="D160" s="385"/>
      <c r="E160" s="385"/>
      <c r="F160" s="386"/>
      <c r="G160" s="373"/>
      <c r="H160" s="373"/>
      <c r="I160" s="373">
        <f t="shared" si="41"/>
        <v>0</v>
      </c>
      <c r="J160" s="373" t="e">
        <f t="shared" si="42"/>
        <v>#DIV/0!</v>
      </c>
      <c r="K160" s="387"/>
      <c r="L160" s="386"/>
      <c r="M160" s="373"/>
      <c r="N160" s="373"/>
      <c r="O160" s="373">
        <f t="shared" si="43"/>
        <v>0</v>
      </c>
      <c r="P160" s="373" t="e">
        <f t="shared" si="44"/>
        <v>#DIV/0!</v>
      </c>
      <c r="Q160" s="387"/>
      <c r="R160" s="373">
        <f t="shared" si="45"/>
        <v>0</v>
      </c>
      <c r="S160" s="373">
        <f t="shared" si="46"/>
        <v>0</v>
      </c>
      <c r="T160" s="388"/>
    </row>
    <row r="161" spans="1:20">
      <c r="A161" s="361">
        <f t="shared" si="47"/>
        <v>11</v>
      </c>
      <c r="B161" s="384"/>
      <c r="C161" s="385"/>
      <c r="D161" s="385"/>
      <c r="E161" s="385"/>
      <c r="F161" s="386"/>
      <c r="G161" s="373"/>
      <c r="H161" s="373"/>
      <c r="I161" s="373">
        <f t="shared" si="41"/>
        <v>0</v>
      </c>
      <c r="J161" s="373" t="e">
        <f t="shared" si="42"/>
        <v>#DIV/0!</v>
      </c>
      <c r="K161" s="387"/>
      <c r="L161" s="386"/>
      <c r="M161" s="373"/>
      <c r="N161" s="373"/>
      <c r="O161" s="373">
        <f t="shared" si="43"/>
        <v>0</v>
      </c>
      <c r="P161" s="373" t="e">
        <f t="shared" si="44"/>
        <v>#DIV/0!</v>
      </c>
      <c r="Q161" s="387"/>
      <c r="R161" s="373">
        <f t="shared" si="45"/>
        <v>0</v>
      </c>
      <c r="S161" s="373">
        <f t="shared" si="46"/>
        <v>0</v>
      </c>
      <c r="T161" s="388"/>
    </row>
    <row r="162" spans="1:20">
      <c r="A162" s="361">
        <f t="shared" si="47"/>
        <v>12</v>
      </c>
      <c r="B162" s="384"/>
      <c r="C162" s="385"/>
      <c r="D162" s="385"/>
      <c r="E162" s="385"/>
      <c r="F162" s="386"/>
      <c r="G162" s="373"/>
      <c r="H162" s="373"/>
      <c r="I162" s="373">
        <f t="shared" si="41"/>
        <v>0</v>
      </c>
      <c r="J162" s="373" t="e">
        <f t="shared" si="42"/>
        <v>#DIV/0!</v>
      </c>
      <c r="K162" s="387"/>
      <c r="L162" s="386"/>
      <c r="M162" s="373"/>
      <c r="N162" s="373"/>
      <c r="O162" s="373">
        <f t="shared" si="43"/>
        <v>0</v>
      </c>
      <c r="P162" s="373" t="e">
        <f t="shared" si="44"/>
        <v>#DIV/0!</v>
      </c>
      <c r="Q162" s="387"/>
      <c r="R162" s="373">
        <f t="shared" si="45"/>
        <v>0</v>
      </c>
      <c r="S162" s="373">
        <f t="shared" si="46"/>
        <v>0</v>
      </c>
      <c r="T162" s="388"/>
    </row>
    <row r="163" spans="1:20">
      <c r="A163" s="361">
        <f t="shared" si="47"/>
        <v>13</v>
      </c>
      <c r="B163" s="384"/>
      <c r="C163" s="385"/>
      <c r="D163" s="385"/>
      <c r="E163" s="385"/>
      <c r="F163" s="386"/>
      <c r="G163" s="373"/>
      <c r="H163" s="373"/>
      <c r="I163" s="373">
        <f t="shared" si="41"/>
        <v>0</v>
      </c>
      <c r="J163" s="373" t="e">
        <f t="shared" si="42"/>
        <v>#DIV/0!</v>
      </c>
      <c r="K163" s="387"/>
      <c r="L163" s="386"/>
      <c r="M163" s="373"/>
      <c r="N163" s="373"/>
      <c r="O163" s="373">
        <f t="shared" si="43"/>
        <v>0</v>
      </c>
      <c r="P163" s="373" t="e">
        <f t="shared" si="44"/>
        <v>#DIV/0!</v>
      </c>
      <c r="Q163" s="387"/>
      <c r="R163" s="373">
        <f t="shared" si="45"/>
        <v>0</v>
      </c>
      <c r="S163" s="373">
        <f t="shared" si="46"/>
        <v>0</v>
      </c>
      <c r="T163" s="388"/>
    </row>
    <row r="164" spans="1:20">
      <c r="A164" s="361">
        <f t="shared" si="47"/>
        <v>14</v>
      </c>
      <c r="B164" s="384"/>
      <c r="C164" s="385"/>
      <c r="D164" s="385"/>
      <c r="E164" s="385"/>
      <c r="F164" s="386"/>
      <c r="G164" s="373"/>
      <c r="H164" s="373"/>
      <c r="I164" s="373">
        <f t="shared" si="41"/>
        <v>0</v>
      </c>
      <c r="J164" s="373" t="e">
        <f t="shared" si="42"/>
        <v>#DIV/0!</v>
      </c>
      <c r="K164" s="387"/>
      <c r="L164" s="386"/>
      <c r="M164" s="373"/>
      <c r="N164" s="373"/>
      <c r="O164" s="373">
        <f t="shared" si="43"/>
        <v>0</v>
      </c>
      <c r="P164" s="373" t="e">
        <f t="shared" si="44"/>
        <v>#DIV/0!</v>
      </c>
      <c r="Q164" s="387"/>
      <c r="R164" s="373">
        <f t="shared" si="45"/>
        <v>0</v>
      </c>
      <c r="S164" s="373">
        <f t="shared" si="46"/>
        <v>0</v>
      </c>
      <c r="T164" s="388"/>
    </row>
    <row r="165" spans="1:20" ht="16" thickBot="1">
      <c r="A165" s="361">
        <f t="shared" si="47"/>
        <v>15</v>
      </c>
      <c r="B165" s="390"/>
      <c r="C165" s="391"/>
      <c r="D165" s="391"/>
      <c r="E165" s="391"/>
      <c r="F165" s="392"/>
      <c r="G165" s="393"/>
      <c r="H165" s="393"/>
      <c r="I165" s="393">
        <f t="shared" si="41"/>
        <v>0</v>
      </c>
      <c r="J165" s="393" t="e">
        <f t="shared" si="42"/>
        <v>#DIV/0!</v>
      </c>
      <c r="K165" s="394"/>
      <c r="L165" s="392"/>
      <c r="M165" s="393"/>
      <c r="N165" s="393"/>
      <c r="O165" s="393">
        <f t="shared" si="43"/>
        <v>0</v>
      </c>
      <c r="P165" s="393" t="e">
        <f t="shared" si="44"/>
        <v>#DIV/0!</v>
      </c>
      <c r="Q165" s="394"/>
      <c r="R165" s="393">
        <f t="shared" si="45"/>
        <v>0</v>
      </c>
      <c r="S165" s="393">
        <f t="shared" si="46"/>
        <v>0</v>
      </c>
      <c r="T165" s="395"/>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zoomScale="125" zoomScaleNormal="125" zoomScalePageLayoutView="125" workbookViewId="0">
      <selection activeCell="A7" sqref="A7"/>
    </sheetView>
  </sheetViews>
  <sheetFormatPr baseColWidth="10" defaultRowHeight="15" x14ac:dyDescent="0"/>
  <cols>
    <col min="1" max="1" width="121.83203125" bestFit="1" customWidth="1"/>
  </cols>
  <sheetData>
    <row r="1" spans="1:1">
      <c r="A1" s="1" t="s">
        <v>0</v>
      </c>
    </row>
    <row r="2" spans="1:1">
      <c r="A2" s="2" t="s">
        <v>1</v>
      </c>
    </row>
    <row r="3" spans="1:1">
      <c r="A3" s="2" t="s">
        <v>2</v>
      </c>
    </row>
    <row r="4" spans="1:1">
      <c r="A4" s="2" t="s">
        <v>9</v>
      </c>
    </row>
    <row r="5" spans="1:1">
      <c r="A5" s="2" t="s">
        <v>10</v>
      </c>
    </row>
    <row r="6" spans="1:1">
      <c r="A6" s="2" t="s">
        <v>11</v>
      </c>
    </row>
    <row r="7" spans="1:1">
      <c r="A7" s="2" t="s">
        <v>12</v>
      </c>
    </row>
    <row r="8" spans="1:1">
      <c r="A8" s="3" t="s">
        <v>8</v>
      </c>
    </row>
    <row r="9" spans="1:1" ht="36">
      <c r="A9" s="2" t="s">
        <v>13</v>
      </c>
    </row>
    <row r="10" spans="1:1">
      <c r="A10" s="2" t="s">
        <v>14</v>
      </c>
    </row>
    <row r="11" spans="1:1">
      <c r="A11" s="2" t="s">
        <v>3</v>
      </c>
    </row>
    <row r="12" spans="1:1">
      <c r="A12" s="2" t="s">
        <v>4</v>
      </c>
    </row>
    <row r="13" spans="1:1">
      <c r="A13" s="2" t="s">
        <v>5</v>
      </c>
    </row>
    <row r="14" spans="1:1">
      <c r="A14" s="2" t="s">
        <v>6</v>
      </c>
    </row>
    <row r="15" spans="1:1" ht="36">
      <c r="A15" s="2" t="s">
        <v>7</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66" workbookViewId="0">
      <selection activeCell="I80" sqref="I80"/>
    </sheetView>
  </sheetViews>
  <sheetFormatPr baseColWidth="10" defaultRowHeight="15" x14ac:dyDescent="0"/>
  <cols>
    <col min="1" max="1" width="3.1640625" bestFit="1" customWidth="1"/>
  </cols>
  <sheetData>
    <row r="1" spans="1:20" ht="25">
      <c r="B1" s="513" t="s">
        <v>161</v>
      </c>
      <c r="C1" s="513"/>
      <c r="D1" s="513"/>
      <c r="E1" s="513"/>
      <c r="F1" s="515" t="s">
        <v>206</v>
      </c>
      <c r="G1" s="515"/>
      <c r="H1" s="515"/>
      <c r="I1" s="515"/>
      <c r="J1" s="515"/>
      <c r="K1" s="515"/>
      <c r="L1" s="515"/>
      <c r="M1" s="515"/>
      <c r="N1" s="515"/>
      <c r="O1" s="515"/>
      <c r="P1" s="515"/>
      <c r="Q1" s="515"/>
      <c r="R1" s="221"/>
      <c r="S1" s="221"/>
    </row>
    <row r="2" spans="1:20" ht="25">
      <c r="B2" s="513" t="s">
        <v>162</v>
      </c>
      <c r="C2" s="513"/>
      <c r="D2" s="513"/>
      <c r="E2" s="513"/>
      <c r="F2" s="516" t="s">
        <v>205</v>
      </c>
      <c r="G2" s="516"/>
      <c r="H2" s="516"/>
      <c r="I2" s="516"/>
      <c r="J2" s="516"/>
      <c r="K2" s="516"/>
      <c r="L2" s="516"/>
      <c r="M2" s="516"/>
      <c r="N2" s="516"/>
      <c r="O2" s="516"/>
      <c r="P2" s="516"/>
      <c r="Q2" s="516"/>
      <c r="R2" s="221"/>
      <c r="S2" s="221"/>
    </row>
    <row r="3" spans="1:20" ht="25">
      <c r="B3" s="513" t="s">
        <v>152</v>
      </c>
      <c r="C3" s="513"/>
      <c r="D3" s="513"/>
      <c r="E3" s="513"/>
      <c r="F3" s="516" t="s">
        <v>174</v>
      </c>
      <c r="G3" s="516"/>
      <c r="H3" s="516"/>
      <c r="I3" s="516"/>
      <c r="J3" s="516"/>
      <c r="K3" s="516"/>
      <c r="L3" s="516"/>
      <c r="M3" s="516"/>
      <c r="N3" s="516"/>
      <c r="O3" s="516"/>
      <c r="P3" s="516"/>
      <c r="Q3" s="516"/>
      <c r="R3" s="221"/>
      <c r="S3" s="221"/>
    </row>
    <row r="4" spans="1:20" ht="26" thickBot="1">
      <c r="B4" s="514" t="s">
        <v>163</v>
      </c>
      <c r="C4" s="514"/>
      <c r="D4" s="514"/>
      <c r="E4" s="514"/>
      <c r="F4" s="517" t="s">
        <v>204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161</v>
      </c>
      <c r="G6" s="182">
        <f>J6*1.1</f>
        <v>30.053100000000004</v>
      </c>
      <c r="H6" s="199">
        <f>G6*1.5</f>
        <v>45.079650000000008</v>
      </c>
      <c r="I6" s="182">
        <f>F6/G6</f>
        <v>5.3571844501898296</v>
      </c>
      <c r="J6" s="182">
        <f>H9</f>
        <v>27.321000000000002</v>
      </c>
      <c r="K6" s="183"/>
      <c r="L6" s="185">
        <v>189</v>
      </c>
      <c r="M6" s="182">
        <f>P6*1.1</f>
        <v>35.794000000000004</v>
      </c>
      <c r="N6" s="199">
        <f>M6*1.5</f>
        <v>53.691000000000003</v>
      </c>
      <c r="O6" s="182">
        <f>L6/M6</f>
        <v>5.2802145610996254</v>
      </c>
      <c r="P6" s="182">
        <f>N13</f>
        <v>32.54</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602</v>
      </c>
      <c r="C9" s="208" t="s">
        <v>285</v>
      </c>
      <c r="D9" s="208" t="s">
        <v>52</v>
      </c>
      <c r="E9" s="208" t="s">
        <v>272</v>
      </c>
      <c r="F9" s="200">
        <v>0</v>
      </c>
      <c r="G9" s="199">
        <v>0</v>
      </c>
      <c r="H9" s="199">
        <v>27.321000000000002</v>
      </c>
      <c r="I9" s="199">
        <f>IF(H9&lt;=$H$6,IF(H9&lt;$G$6,F9+G9,F9+G9+(H9-$G$6)),50)</f>
        <v>0</v>
      </c>
      <c r="J9" s="199">
        <f>$F$6/H9</f>
        <v>5.8929028952088132</v>
      </c>
      <c r="K9" s="201">
        <f>IF(I9=0,IF(H9=$J$6,6,4),0)</f>
        <v>6</v>
      </c>
      <c r="L9" s="200">
        <v>5</v>
      </c>
      <c r="M9" s="199">
        <v>0</v>
      </c>
      <c r="N9" s="199">
        <v>34.56</v>
      </c>
      <c r="O9" s="199">
        <f>IF(N9&lt;=$N$6,IF(N9&lt;$M$6,L9+M9,L9+M9+(N9-$M$6)),50)</f>
        <v>5</v>
      </c>
      <c r="P9" s="199">
        <f>$L$6/N9</f>
        <v>5.46875</v>
      </c>
      <c r="Q9" s="201">
        <f>IF(O9=0,IF(N9=$P$6,6,4),0)</f>
        <v>0</v>
      </c>
      <c r="R9" s="199">
        <f>O9+I9</f>
        <v>5</v>
      </c>
      <c r="S9" s="199">
        <f>N9+H9</f>
        <v>61.881</v>
      </c>
      <c r="T9" s="209">
        <f>IF((O9+I9)=0,4+K9+Q9,K9+Q9)+4</f>
        <v>10</v>
      </c>
    </row>
    <row r="10" spans="1:20">
      <c r="A10">
        <f>A9+1</f>
        <v>2</v>
      </c>
      <c r="B10" s="207">
        <v>334</v>
      </c>
      <c r="C10" s="208" t="s">
        <v>273</v>
      </c>
      <c r="D10" s="208" t="s">
        <v>418</v>
      </c>
      <c r="E10" s="208" t="s">
        <v>275</v>
      </c>
      <c r="F10" s="200">
        <v>0</v>
      </c>
      <c r="G10" s="199">
        <v>0</v>
      </c>
      <c r="H10" s="199">
        <v>31.41</v>
      </c>
      <c r="I10" s="199">
        <f>IF(H10&lt;=$H$6,IF(H10&lt;$G$6,F10+G10,F10+G10+(H10-$G$6)),50)</f>
        <v>1.356899999999996</v>
      </c>
      <c r="J10" s="199">
        <f t="shared" ref="J10:J38" si="0">$F$6/H10</f>
        <v>5.1257561286214584</v>
      </c>
      <c r="K10" s="201">
        <f t="shared" ref="K10:K38" si="1">IF(I10=0,IF(H10=$J$6,6,4),0)</f>
        <v>0</v>
      </c>
      <c r="L10" s="200">
        <v>0</v>
      </c>
      <c r="M10" s="199">
        <v>0</v>
      </c>
      <c r="N10" s="199">
        <v>39.68</v>
      </c>
      <c r="O10" s="199">
        <f t="shared" ref="O10:O38" si="2">IF(N10&lt;=$N$6,IF(N10&lt;$M$6,L10+M10,L10+M10+(N10-$M$6)),50)</f>
        <v>3.8859999999999957</v>
      </c>
      <c r="P10" s="199">
        <f t="shared" ref="P10:P38" si="3">$L$6/N10</f>
        <v>4.763104838709677</v>
      </c>
      <c r="Q10" s="201">
        <f>IF(O10=0,IF(N10=$P$6,6,4),0)</f>
        <v>0</v>
      </c>
      <c r="R10" s="199">
        <f t="shared" ref="R10:R38" si="4">O10+I10</f>
        <v>5.2428999999999917</v>
      </c>
      <c r="S10" s="199">
        <f t="shared" ref="S10:S38" si="5">N10+H10</f>
        <v>71.09</v>
      </c>
      <c r="T10" s="209">
        <f>IF((O10+I10)=0,4+K10+Q10,K10+Q10)+2</f>
        <v>2</v>
      </c>
    </row>
    <row r="11" spans="1:20">
      <c r="A11">
        <f t="shared" ref="A11:A38" si="6">A10+1</f>
        <v>3</v>
      </c>
      <c r="B11" s="207">
        <v>481</v>
      </c>
      <c r="C11" s="208" t="s">
        <v>292</v>
      </c>
      <c r="D11" s="208" t="s">
        <v>419</v>
      </c>
      <c r="E11" s="208" t="s">
        <v>272</v>
      </c>
      <c r="F11" s="200">
        <v>5</v>
      </c>
      <c r="G11" s="199">
        <v>0</v>
      </c>
      <c r="H11" s="199">
        <v>28.57</v>
      </c>
      <c r="I11" s="199">
        <f t="shared" ref="I11:I38" si="7">IF(H11&lt;=$H$6,IF(H11&lt;$G$6,F11+G11,F11+G11+(H11-$G$6)),50)</f>
        <v>5</v>
      </c>
      <c r="J11" s="199">
        <f t="shared" si="0"/>
        <v>5.6352817640882042</v>
      </c>
      <c r="K11" s="201">
        <f t="shared" si="1"/>
        <v>0</v>
      </c>
      <c r="L11" s="200">
        <v>0</v>
      </c>
      <c r="M11" s="199">
        <v>0</v>
      </c>
      <c r="N11" s="199">
        <v>36.72</v>
      </c>
      <c r="O11" s="199">
        <f t="shared" si="2"/>
        <v>0.92599999999999483</v>
      </c>
      <c r="P11" s="199">
        <f t="shared" si="3"/>
        <v>5.1470588235294121</v>
      </c>
      <c r="Q11" s="201">
        <f t="shared" ref="Q11:Q38" si="8">IF(O11=0,IF(N11=$P$6,6,4),0)</f>
        <v>0</v>
      </c>
      <c r="R11" s="199">
        <f t="shared" si="4"/>
        <v>5.9259999999999948</v>
      </c>
      <c r="S11" s="199">
        <f t="shared" si="5"/>
        <v>65.289999999999992</v>
      </c>
      <c r="T11" s="209">
        <f>IF((O11+I11)=0,4+K11+Q11,K11+Q11)+1</f>
        <v>1</v>
      </c>
    </row>
    <row r="12" spans="1:20">
      <c r="A12">
        <f t="shared" si="6"/>
        <v>4</v>
      </c>
      <c r="B12" s="207">
        <v>486</v>
      </c>
      <c r="C12" s="321" t="s">
        <v>280</v>
      </c>
      <c r="D12" s="321" t="s">
        <v>69</v>
      </c>
      <c r="E12" s="321" t="s">
        <v>272</v>
      </c>
      <c r="F12" s="200">
        <v>5</v>
      </c>
      <c r="G12" s="199">
        <v>0</v>
      </c>
      <c r="H12" s="199">
        <v>28.83</v>
      </c>
      <c r="I12" s="199">
        <f t="shared" si="7"/>
        <v>5</v>
      </c>
      <c r="J12" s="199">
        <f t="shared" si="0"/>
        <v>5.5844606312868539</v>
      </c>
      <c r="K12" s="201">
        <f t="shared" si="1"/>
        <v>0</v>
      </c>
      <c r="L12" s="200">
        <v>0</v>
      </c>
      <c r="M12" s="199">
        <v>0</v>
      </c>
      <c r="N12" s="199">
        <v>40.090000000000003</v>
      </c>
      <c r="O12" s="199">
        <f t="shared" si="2"/>
        <v>4.2959999999999994</v>
      </c>
      <c r="P12" s="199">
        <f t="shared" si="3"/>
        <v>4.7143926166126215</v>
      </c>
      <c r="Q12" s="201">
        <f t="shared" si="8"/>
        <v>0</v>
      </c>
      <c r="R12" s="199">
        <f t="shared" si="4"/>
        <v>9.2959999999999994</v>
      </c>
      <c r="S12" s="199">
        <f t="shared" si="5"/>
        <v>68.92</v>
      </c>
      <c r="T12" s="209">
        <f>IF((O12+I12)=0,4+K12+Q12,K12+Q12)</f>
        <v>0</v>
      </c>
    </row>
    <row r="13" spans="1:20">
      <c r="A13">
        <f t="shared" si="6"/>
        <v>5</v>
      </c>
      <c r="B13" s="207">
        <v>693</v>
      </c>
      <c r="C13" s="321" t="s">
        <v>276</v>
      </c>
      <c r="D13" s="321" t="s">
        <v>420</v>
      </c>
      <c r="E13" s="321" t="s">
        <v>272</v>
      </c>
      <c r="F13" s="200">
        <v>10</v>
      </c>
      <c r="G13" s="199">
        <v>0</v>
      </c>
      <c r="H13" s="199">
        <v>26.39</v>
      </c>
      <c r="I13" s="199">
        <f t="shared" si="7"/>
        <v>10</v>
      </c>
      <c r="J13" s="199">
        <f t="shared" si="0"/>
        <v>6.1007957559681696</v>
      </c>
      <c r="K13" s="201">
        <f t="shared" si="1"/>
        <v>0</v>
      </c>
      <c r="L13" s="200">
        <v>0</v>
      </c>
      <c r="M13" s="199">
        <v>0</v>
      </c>
      <c r="N13" s="199">
        <v>32.54</v>
      </c>
      <c r="O13" s="199">
        <f t="shared" si="2"/>
        <v>0</v>
      </c>
      <c r="P13" s="199">
        <f>$L$6/N13</f>
        <v>5.8082360172095884</v>
      </c>
      <c r="Q13" s="201">
        <f t="shared" si="8"/>
        <v>6</v>
      </c>
      <c r="R13" s="199">
        <f t="shared" si="4"/>
        <v>10</v>
      </c>
      <c r="S13" s="199">
        <f t="shared" si="5"/>
        <v>58.93</v>
      </c>
      <c r="T13" s="209">
        <f t="shared" ref="T13:T38" si="9">IF((O13+I13)=0,4+K13+Q13,K13+Q13)</f>
        <v>6</v>
      </c>
    </row>
    <row r="14" spans="1:20">
      <c r="A14">
        <f t="shared" si="6"/>
        <v>6</v>
      </c>
      <c r="B14" s="207">
        <v>654</v>
      </c>
      <c r="C14" s="321" t="s">
        <v>270</v>
      </c>
      <c r="D14" s="321" t="s">
        <v>271</v>
      </c>
      <c r="E14" s="321" t="s">
        <v>272</v>
      </c>
      <c r="F14" s="200">
        <v>10</v>
      </c>
      <c r="G14" s="199">
        <v>0</v>
      </c>
      <c r="H14" s="199">
        <v>29.6</v>
      </c>
      <c r="I14" s="199">
        <f>IF(H14&lt;=$H$6,IF(H14&lt;$G$6,F14+G14,F14+G14+(H14-$G$6)),50)</f>
        <v>10</v>
      </c>
      <c r="J14" s="199">
        <f t="shared" si="0"/>
        <v>5.4391891891891886</v>
      </c>
      <c r="K14" s="201">
        <f t="shared" si="1"/>
        <v>0</v>
      </c>
      <c r="L14" s="200">
        <v>0</v>
      </c>
      <c r="M14" s="199">
        <v>0</v>
      </c>
      <c r="N14" s="199">
        <v>36.81</v>
      </c>
      <c r="O14" s="199">
        <f t="shared" si="2"/>
        <v>1.0159999999999982</v>
      </c>
      <c r="P14" s="199">
        <f t="shared" si="3"/>
        <v>5.1344743276283618</v>
      </c>
      <c r="Q14" s="201">
        <f t="shared" si="8"/>
        <v>0</v>
      </c>
      <c r="R14" s="199">
        <f t="shared" si="4"/>
        <v>11.015999999999998</v>
      </c>
      <c r="S14" s="199">
        <f t="shared" si="5"/>
        <v>66.41</v>
      </c>
      <c r="T14" s="209">
        <f t="shared" si="9"/>
        <v>0</v>
      </c>
    </row>
    <row r="15" spans="1:20">
      <c r="A15">
        <f t="shared" si="6"/>
        <v>7</v>
      </c>
      <c r="B15" s="207">
        <v>663</v>
      </c>
      <c r="C15" s="321" t="s">
        <v>289</v>
      </c>
      <c r="D15" s="321" t="s">
        <v>418</v>
      </c>
      <c r="E15" s="321" t="s">
        <v>275</v>
      </c>
      <c r="F15" s="200">
        <v>0</v>
      </c>
      <c r="G15" s="199">
        <v>0</v>
      </c>
      <c r="H15" s="199">
        <v>28.72</v>
      </c>
      <c r="I15" s="199">
        <f t="shared" si="7"/>
        <v>0</v>
      </c>
      <c r="J15" s="199">
        <f t="shared" si="0"/>
        <v>5.6058495821727021</v>
      </c>
      <c r="K15" s="201">
        <f t="shared" si="1"/>
        <v>4</v>
      </c>
      <c r="L15" s="200">
        <v>10</v>
      </c>
      <c r="M15" s="199">
        <v>0</v>
      </c>
      <c r="N15" s="199">
        <v>37.549999999999997</v>
      </c>
      <c r="O15" s="199">
        <f t="shared" si="2"/>
        <v>11.755999999999993</v>
      </c>
      <c r="P15" s="199">
        <f t="shared" si="3"/>
        <v>5.0332889480692415</v>
      </c>
      <c r="Q15" s="201">
        <f t="shared" si="8"/>
        <v>0</v>
      </c>
      <c r="R15" s="199">
        <f t="shared" si="4"/>
        <v>11.755999999999993</v>
      </c>
      <c r="S15" s="199">
        <f t="shared" si="5"/>
        <v>66.27</v>
      </c>
      <c r="T15" s="209">
        <f t="shared" si="9"/>
        <v>4</v>
      </c>
    </row>
    <row r="16" spans="1:20">
      <c r="A16">
        <f t="shared" si="6"/>
        <v>8</v>
      </c>
      <c r="B16" s="207">
        <v>536</v>
      </c>
      <c r="C16" s="321" t="s">
        <v>296</v>
      </c>
      <c r="D16" s="321" t="s">
        <v>561</v>
      </c>
      <c r="E16" s="321" t="s">
        <v>269</v>
      </c>
      <c r="F16" s="200">
        <v>10</v>
      </c>
      <c r="G16" s="199">
        <v>0</v>
      </c>
      <c r="H16" s="199">
        <v>31.44</v>
      </c>
      <c r="I16" s="199">
        <f t="shared" si="7"/>
        <v>11.386899999999997</v>
      </c>
      <c r="J16" s="199">
        <f t="shared" si="0"/>
        <v>5.1208651399491094</v>
      </c>
      <c r="K16" s="201">
        <f t="shared" si="1"/>
        <v>0</v>
      </c>
      <c r="L16" s="200">
        <v>5</v>
      </c>
      <c r="M16" s="199">
        <v>0</v>
      </c>
      <c r="N16" s="199">
        <v>38.4</v>
      </c>
      <c r="O16" s="199">
        <f t="shared" si="2"/>
        <v>7.6059999999999945</v>
      </c>
      <c r="P16" s="199">
        <f t="shared" si="3"/>
        <v>4.921875</v>
      </c>
      <c r="Q16" s="201">
        <f t="shared" si="8"/>
        <v>0</v>
      </c>
      <c r="R16" s="199">
        <f t="shared" si="4"/>
        <v>18.992899999999992</v>
      </c>
      <c r="S16" s="199">
        <f t="shared" si="5"/>
        <v>69.84</v>
      </c>
      <c r="T16" s="209">
        <f t="shared" si="9"/>
        <v>0</v>
      </c>
    </row>
    <row r="17" spans="1:20">
      <c r="A17">
        <f t="shared" si="6"/>
        <v>9</v>
      </c>
      <c r="B17" s="207">
        <v>662</v>
      </c>
      <c r="C17" s="321" t="s">
        <v>267</v>
      </c>
      <c r="D17" s="321" t="s">
        <v>417</v>
      </c>
      <c r="E17" s="321" t="s">
        <v>269</v>
      </c>
      <c r="F17" s="200">
        <v>0</v>
      </c>
      <c r="G17" s="199">
        <v>0</v>
      </c>
      <c r="H17" s="199">
        <v>30.17</v>
      </c>
      <c r="I17" s="199">
        <f t="shared" si="7"/>
        <v>0.11689999999999756</v>
      </c>
      <c r="J17" s="199">
        <f t="shared" si="0"/>
        <v>5.3364269141531322</v>
      </c>
      <c r="K17" s="201">
        <f t="shared" si="1"/>
        <v>0</v>
      </c>
      <c r="L17" s="200">
        <v>10</v>
      </c>
      <c r="M17" s="199">
        <v>0</v>
      </c>
      <c r="N17" s="199">
        <v>38.619999999999997</v>
      </c>
      <c r="O17" s="199">
        <f t="shared" si="2"/>
        <v>12.825999999999993</v>
      </c>
      <c r="P17" s="199">
        <f t="shared" si="3"/>
        <v>4.8938373899533927</v>
      </c>
      <c r="Q17" s="201">
        <f t="shared" si="8"/>
        <v>0</v>
      </c>
      <c r="R17" s="199">
        <f t="shared" si="4"/>
        <v>12.942899999999991</v>
      </c>
      <c r="S17" s="199">
        <f t="shared" si="5"/>
        <v>68.789999999999992</v>
      </c>
      <c r="T17" s="209">
        <f t="shared" si="9"/>
        <v>0</v>
      </c>
    </row>
    <row r="18" spans="1:20">
      <c r="A18">
        <f t="shared" si="6"/>
        <v>10</v>
      </c>
      <c r="B18" s="207">
        <v>534</v>
      </c>
      <c r="C18" s="321" t="s">
        <v>309</v>
      </c>
      <c r="D18" s="321" t="s">
        <v>68</v>
      </c>
      <c r="E18" s="321" t="s">
        <v>272</v>
      </c>
      <c r="F18" s="200">
        <v>10</v>
      </c>
      <c r="G18" s="199">
        <v>5</v>
      </c>
      <c r="H18" s="199">
        <v>31.89</v>
      </c>
      <c r="I18" s="199">
        <f t="shared" si="7"/>
        <v>16.836899999999996</v>
      </c>
      <c r="J18" s="199">
        <f t="shared" si="0"/>
        <v>5.0486045782376916</v>
      </c>
      <c r="K18" s="201">
        <f t="shared" si="1"/>
        <v>0</v>
      </c>
      <c r="L18" s="200">
        <v>0</v>
      </c>
      <c r="M18" s="199">
        <v>0</v>
      </c>
      <c r="N18" s="199">
        <v>36.6</v>
      </c>
      <c r="O18" s="199">
        <f t="shared" si="2"/>
        <v>0.80599999999999739</v>
      </c>
      <c r="P18" s="199">
        <f t="shared" si="3"/>
        <v>5.1639344262295079</v>
      </c>
      <c r="Q18" s="201">
        <f t="shared" si="8"/>
        <v>0</v>
      </c>
      <c r="R18" s="199">
        <f t="shared" si="4"/>
        <v>17.642899999999994</v>
      </c>
      <c r="S18" s="199">
        <f t="shared" si="5"/>
        <v>68.490000000000009</v>
      </c>
      <c r="T18" s="209">
        <f t="shared" si="9"/>
        <v>0</v>
      </c>
    </row>
    <row r="19" spans="1:20">
      <c r="A19">
        <f t="shared" si="6"/>
        <v>11</v>
      </c>
      <c r="B19" s="207">
        <v>610</v>
      </c>
      <c r="C19" s="321" t="s">
        <v>360</v>
      </c>
      <c r="D19" s="321" t="s">
        <v>63</v>
      </c>
      <c r="E19" s="321" t="s">
        <v>272</v>
      </c>
      <c r="F19" s="200">
        <v>5</v>
      </c>
      <c r="G19" s="199">
        <v>5</v>
      </c>
      <c r="H19" s="199">
        <v>31.65</v>
      </c>
      <c r="I19" s="199">
        <f t="shared" si="7"/>
        <v>11.596899999999994</v>
      </c>
      <c r="J19" s="199">
        <f t="shared" si="0"/>
        <v>5.0868878357030018</v>
      </c>
      <c r="K19" s="201">
        <f t="shared" si="1"/>
        <v>0</v>
      </c>
      <c r="L19" s="200">
        <v>10</v>
      </c>
      <c r="M19" s="199">
        <v>0</v>
      </c>
      <c r="N19" s="199">
        <v>35.369999999999997</v>
      </c>
      <c r="O19" s="199">
        <f t="shared" si="2"/>
        <v>10</v>
      </c>
      <c r="P19" s="199">
        <f t="shared" si="3"/>
        <v>5.3435114503816799</v>
      </c>
      <c r="Q19" s="201">
        <f t="shared" si="8"/>
        <v>0</v>
      </c>
      <c r="R19" s="199">
        <f t="shared" si="4"/>
        <v>21.596899999999994</v>
      </c>
      <c r="S19" s="199">
        <f t="shared" si="5"/>
        <v>67.02</v>
      </c>
      <c r="T19" s="209">
        <f t="shared" si="9"/>
        <v>0</v>
      </c>
    </row>
    <row r="20" spans="1:20">
      <c r="A20">
        <f t="shared" si="6"/>
        <v>12</v>
      </c>
      <c r="B20" s="207">
        <v>574</v>
      </c>
      <c r="C20" s="321" t="s">
        <v>575</v>
      </c>
      <c r="D20" s="321" t="s">
        <v>69</v>
      </c>
      <c r="E20" s="321" t="s">
        <v>272</v>
      </c>
      <c r="F20" s="200">
        <v>0</v>
      </c>
      <c r="G20" s="199">
        <v>0</v>
      </c>
      <c r="H20" s="199">
        <v>27.47</v>
      </c>
      <c r="I20" s="199">
        <f t="shared" si="7"/>
        <v>0</v>
      </c>
      <c r="J20" s="199">
        <f t="shared" si="0"/>
        <v>5.8609392064069894</v>
      </c>
      <c r="K20" s="201">
        <f t="shared" si="1"/>
        <v>4</v>
      </c>
      <c r="L20" s="200">
        <v>50</v>
      </c>
      <c r="M20" s="199"/>
      <c r="N20" s="199"/>
      <c r="O20" s="199">
        <f t="shared" si="2"/>
        <v>50</v>
      </c>
      <c r="P20" s="199" t="e">
        <f t="shared" si="3"/>
        <v>#DIV/0!</v>
      </c>
      <c r="Q20" s="201">
        <f t="shared" si="8"/>
        <v>0</v>
      </c>
      <c r="R20" s="199">
        <f t="shared" si="4"/>
        <v>50</v>
      </c>
      <c r="S20" s="199">
        <f t="shared" si="5"/>
        <v>27.47</v>
      </c>
      <c r="T20" s="209">
        <f t="shared" si="9"/>
        <v>4</v>
      </c>
    </row>
    <row r="21" spans="1:20">
      <c r="A21">
        <f t="shared" si="6"/>
        <v>13</v>
      </c>
      <c r="B21" s="207">
        <v>732</v>
      </c>
      <c r="C21" s="321" t="s">
        <v>338</v>
      </c>
      <c r="D21" s="321" t="s">
        <v>339</v>
      </c>
      <c r="E21" s="321" t="s">
        <v>269</v>
      </c>
      <c r="F21" s="200">
        <v>0</v>
      </c>
      <c r="G21" s="199">
        <v>0</v>
      </c>
      <c r="H21" s="199">
        <v>34.799999999999997</v>
      </c>
      <c r="I21" s="199">
        <f t="shared" si="7"/>
        <v>4.746899999999993</v>
      </c>
      <c r="J21" s="199">
        <f t="shared" si="0"/>
        <v>4.626436781609196</v>
      </c>
      <c r="K21" s="201">
        <f t="shared" si="1"/>
        <v>0</v>
      </c>
      <c r="L21" s="200">
        <v>50</v>
      </c>
      <c r="M21" s="199"/>
      <c r="N21" s="199"/>
      <c r="O21" s="199">
        <f t="shared" si="2"/>
        <v>50</v>
      </c>
      <c r="P21" s="199" t="e">
        <f t="shared" si="3"/>
        <v>#DIV/0!</v>
      </c>
      <c r="Q21" s="201">
        <f t="shared" si="8"/>
        <v>0</v>
      </c>
      <c r="R21" s="199">
        <f t="shared" si="4"/>
        <v>54.746899999999997</v>
      </c>
      <c r="S21" s="199">
        <f t="shared" si="5"/>
        <v>34.799999999999997</v>
      </c>
      <c r="T21" s="209">
        <f t="shared" si="9"/>
        <v>0</v>
      </c>
    </row>
    <row r="22" spans="1:20">
      <c r="A22">
        <f t="shared" si="6"/>
        <v>14</v>
      </c>
      <c r="B22" s="207">
        <v>637</v>
      </c>
      <c r="C22" s="321" t="s">
        <v>282</v>
      </c>
      <c r="D22" s="321" t="s">
        <v>419</v>
      </c>
      <c r="E22" s="321" t="s">
        <v>272</v>
      </c>
      <c r="F22" s="200">
        <v>50</v>
      </c>
      <c r="G22" s="199"/>
      <c r="H22" s="199"/>
      <c r="I22" s="199">
        <f t="shared" si="7"/>
        <v>50</v>
      </c>
      <c r="J22" s="199" t="e">
        <f t="shared" si="0"/>
        <v>#DIV/0!</v>
      </c>
      <c r="K22" s="201">
        <f t="shared" si="1"/>
        <v>0</v>
      </c>
      <c r="L22" s="200">
        <v>5</v>
      </c>
      <c r="M22" s="199">
        <v>5</v>
      </c>
      <c r="N22" s="199">
        <v>41.91</v>
      </c>
      <c r="O22" s="199">
        <f t="shared" si="2"/>
        <v>16.115999999999993</v>
      </c>
      <c r="P22" s="199">
        <f t="shared" si="3"/>
        <v>4.5096635647816754</v>
      </c>
      <c r="Q22" s="201">
        <f t="shared" si="8"/>
        <v>0</v>
      </c>
      <c r="R22" s="199">
        <f t="shared" si="4"/>
        <v>66.115999999999985</v>
      </c>
      <c r="S22" s="199">
        <f t="shared" si="5"/>
        <v>41.91</v>
      </c>
      <c r="T22" s="209">
        <f t="shared" si="9"/>
        <v>0</v>
      </c>
    </row>
    <row r="23" spans="1:20">
      <c r="A23">
        <f t="shared" si="6"/>
        <v>15</v>
      </c>
      <c r="B23" s="207">
        <v>597</v>
      </c>
      <c r="C23" s="321" t="s">
        <v>283</v>
      </c>
      <c r="D23" s="321" t="s">
        <v>561</v>
      </c>
      <c r="E23" s="321" t="s">
        <v>272</v>
      </c>
      <c r="F23" s="200">
        <v>50</v>
      </c>
      <c r="G23" s="199"/>
      <c r="H23" s="199"/>
      <c r="I23" s="199">
        <f t="shared" si="7"/>
        <v>50</v>
      </c>
      <c r="J23" s="199" t="e">
        <f t="shared" si="0"/>
        <v>#DIV/0!</v>
      </c>
      <c r="K23" s="201">
        <f t="shared" si="1"/>
        <v>0</v>
      </c>
      <c r="L23" s="200">
        <v>50</v>
      </c>
      <c r="M23" s="199"/>
      <c r="N23" s="199"/>
      <c r="O23" s="199">
        <f t="shared" si="2"/>
        <v>50</v>
      </c>
      <c r="P23" s="199" t="e">
        <f t="shared" si="3"/>
        <v>#DIV/0!</v>
      </c>
      <c r="Q23" s="201">
        <f t="shared" si="8"/>
        <v>0</v>
      </c>
      <c r="R23" s="199">
        <f t="shared" si="4"/>
        <v>100</v>
      </c>
      <c r="S23" s="199">
        <f t="shared" si="5"/>
        <v>0</v>
      </c>
      <c r="T23" s="209">
        <f t="shared" si="9"/>
        <v>0</v>
      </c>
    </row>
    <row r="24" spans="1:20">
      <c r="A24">
        <f t="shared" si="6"/>
        <v>16</v>
      </c>
      <c r="B24" s="207">
        <v>767</v>
      </c>
      <c r="C24" s="321" t="s">
        <v>454</v>
      </c>
      <c r="D24" s="321" t="s">
        <v>52</v>
      </c>
      <c r="E24" s="321" t="s">
        <v>272</v>
      </c>
      <c r="F24" s="200">
        <v>50</v>
      </c>
      <c r="G24" s="199"/>
      <c r="H24" s="199"/>
      <c r="I24" s="199">
        <f t="shared" si="7"/>
        <v>50</v>
      </c>
      <c r="J24" s="199" t="e">
        <f t="shared" si="0"/>
        <v>#DIV/0!</v>
      </c>
      <c r="K24" s="201">
        <f t="shared" si="1"/>
        <v>0</v>
      </c>
      <c r="L24" s="200">
        <v>50</v>
      </c>
      <c r="M24" s="199"/>
      <c r="N24" s="199"/>
      <c r="O24" s="199">
        <f t="shared" si="2"/>
        <v>50</v>
      </c>
      <c r="P24" s="199" t="e">
        <f t="shared" si="3"/>
        <v>#DIV/0!</v>
      </c>
      <c r="Q24" s="201">
        <f t="shared" si="8"/>
        <v>0</v>
      </c>
      <c r="R24" s="199">
        <f t="shared" si="4"/>
        <v>100</v>
      </c>
      <c r="S24" s="199">
        <f t="shared" si="5"/>
        <v>0</v>
      </c>
      <c r="T24" s="209">
        <f t="shared" si="9"/>
        <v>0</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150</v>
      </c>
      <c r="G41" s="182">
        <f>F41/I41</f>
        <v>42.857142857142854</v>
      </c>
      <c r="H41" s="199">
        <f>G41*1.5</f>
        <v>64.285714285714278</v>
      </c>
      <c r="I41" s="182">
        <v>3.5</v>
      </c>
      <c r="J41" s="182">
        <f>H50</f>
        <v>28.35</v>
      </c>
      <c r="K41" s="183"/>
      <c r="L41" s="185">
        <v>197</v>
      </c>
      <c r="M41" s="182">
        <f>L41/O41</f>
        <v>56.285714285714285</v>
      </c>
      <c r="N41" s="199">
        <f>M41*1.5</f>
        <v>84.428571428571431</v>
      </c>
      <c r="O41" s="182">
        <v>3.5</v>
      </c>
      <c r="P41" s="182">
        <f>N46</f>
        <v>34.53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636</v>
      </c>
      <c r="C44" s="208" t="s">
        <v>278</v>
      </c>
      <c r="D44" s="208" t="s">
        <v>428</v>
      </c>
      <c r="E44" s="208" t="s">
        <v>272</v>
      </c>
      <c r="F44" s="200">
        <v>5</v>
      </c>
      <c r="G44" s="199">
        <v>0</v>
      </c>
      <c r="H44" s="199">
        <v>27.67</v>
      </c>
      <c r="I44" s="199">
        <f>IF(H44&lt;=$H$41,IF(H44&lt;$G$41,F44+G44,F44+G44+(H44-$G$41)),50)</f>
        <v>5</v>
      </c>
      <c r="J44" s="199">
        <f>$F$41/H44</f>
        <v>5.4210336104083838</v>
      </c>
      <c r="K44" s="201">
        <f>IF(I44=0,IF(H44=$J$41,6,4),0)</f>
        <v>0</v>
      </c>
      <c r="L44" s="200">
        <v>5</v>
      </c>
      <c r="M44" s="199">
        <v>0</v>
      </c>
      <c r="N44" s="199">
        <v>35.36</v>
      </c>
      <c r="O44" s="199">
        <f>IF(N44&lt;=$N$41,IF(N44&lt;$M$41,L44+M44,L44+M44+(N44-$M$41)),50)</f>
        <v>5</v>
      </c>
      <c r="P44" s="199">
        <f>$L$41/N44</f>
        <v>5.5712669683257916</v>
      </c>
      <c r="Q44" s="201">
        <f>IF(O44=0,IF(N44=$P$41,6,4),0)</f>
        <v>0</v>
      </c>
      <c r="R44" s="199">
        <f>O44+I44</f>
        <v>10</v>
      </c>
      <c r="S44" s="199">
        <f>N44+H44</f>
        <v>63.03</v>
      </c>
      <c r="T44" s="209">
        <f>IF((O44+I44)=0,4+K44+Q44,K44+Q44)+4</f>
        <v>4</v>
      </c>
    </row>
    <row r="45" spans="1:20">
      <c r="A45">
        <f>A44+1</f>
        <v>2</v>
      </c>
      <c r="B45" s="207">
        <v>696</v>
      </c>
      <c r="C45" s="208" t="s">
        <v>329</v>
      </c>
      <c r="D45" s="208" t="s">
        <v>330</v>
      </c>
      <c r="E45" s="208" t="s">
        <v>269</v>
      </c>
      <c r="F45" s="200">
        <v>5</v>
      </c>
      <c r="G45" s="199">
        <v>0</v>
      </c>
      <c r="H45" s="199">
        <v>33.46</v>
      </c>
      <c r="I45" s="199">
        <f t="shared" ref="I45:I73" si="10">IF(H45&lt;=$H$41,IF(H45&lt;$G$41,F45+G45,F45+G45+(H45-$G$41)),50)</f>
        <v>5</v>
      </c>
      <c r="J45" s="199">
        <f t="shared" ref="J45:J73" si="11">$F$41/H45</f>
        <v>4.4829647340107588</v>
      </c>
      <c r="K45" s="201">
        <f t="shared" ref="K45:K73" si="12">IF(I45=0,IF(H45=$J$41,6,4),0)</f>
        <v>0</v>
      </c>
      <c r="L45" s="200">
        <v>5</v>
      </c>
      <c r="M45" s="199">
        <v>0</v>
      </c>
      <c r="N45" s="199">
        <v>36.369999999999997</v>
      </c>
      <c r="O45" s="199">
        <f>IF(N45&lt;=$N$41,IF(N45&lt;$M$41,L45+M45,L45+M45+(N45-$M$41)),50)</f>
        <v>5</v>
      </c>
      <c r="P45" s="199">
        <f t="shared" ref="P45:P73" si="13">$L$41/N45</f>
        <v>5.4165521033819086</v>
      </c>
      <c r="Q45" s="201">
        <f t="shared" ref="Q45:Q73" si="14">IF(O45=0,IF(N45=$P$41,6,4),0)</f>
        <v>0</v>
      </c>
      <c r="R45" s="199">
        <f t="shared" ref="R45:R73" si="15">O45+I45</f>
        <v>10</v>
      </c>
      <c r="S45" s="199">
        <f t="shared" ref="S45:S73" si="16">N45+H45</f>
        <v>69.83</v>
      </c>
      <c r="T45" s="209">
        <f>IF((O45+I45)=0,4+K45+Q45,K45+Q45)+2</f>
        <v>2</v>
      </c>
    </row>
    <row r="46" spans="1:20">
      <c r="A46">
        <f t="shared" ref="A46:A60" si="17">A45+1</f>
        <v>3</v>
      </c>
      <c r="B46" s="207">
        <v>560</v>
      </c>
      <c r="C46" s="208" t="s">
        <v>374</v>
      </c>
      <c r="D46" s="208" t="s">
        <v>53</v>
      </c>
      <c r="E46" s="208" t="s">
        <v>272</v>
      </c>
      <c r="F46" s="200">
        <v>10</v>
      </c>
      <c r="G46" s="199">
        <v>0</v>
      </c>
      <c r="H46" s="199">
        <v>28.38</v>
      </c>
      <c r="I46" s="199">
        <f t="shared" si="10"/>
        <v>10</v>
      </c>
      <c r="J46" s="199">
        <f t="shared" si="11"/>
        <v>5.2854122621564485</v>
      </c>
      <c r="K46" s="201">
        <f>IF(I46=0,IF(H46=$J$41,6,4),0)</f>
        <v>0</v>
      </c>
      <c r="L46" s="200">
        <v>5</v>
      </c>
      <c r="M46" s="199">
        <v>0</v>
      </c>
      <c r="N46" s="199">
        <v>34.53</v>
      </c>
      <c r="O46" s="199">
        <f t="shared" ref="O46:O73" si="18">IF(N46&lt;=$N$41,IF(N46&lt;$M$41,L46+M46,L46+M46+(N46-$M$41)),50)</f>
        <v>5</v>
      </c>
      <c r="P46" s="199">
        <f>$L$41/N46</f>
        <v>5.7051838980596576</v>
      </c>
      <c r="Q46" s="201">
        <v>2</v>
      </c>
      <c r="R46" s="199">
        <f t="shared" si="15"/>
        <v>15</v>
      </c>
      <c r="S46" s="199">
        <f t="shared" si="16"/>
        <v>62.91</v>
      </c>
      <c r="T46" s="209">
        <f>IF((O46+I46)=0,4+K46+Q46,K46+Q46)+1</f>
        <v>3</v>
      </c>
    </row>
    <row r="47" spans="1:20">
      <c r="A47">
        <f t="shared" si="17"/>
        <v>4</v>
      </c>
      <c r="B47" s="207">
        <v>698</v>
      </c>
      <c r="C47" s="321" t="s">
        <v>320</v>
      </c>
      <c r="D47" s="321" t="s">
        <v>68</v>
      </c>
      <c r="E47" s="321" t="s">
        <v>272</v>
      </c>
      <c r="F47" s="200">
        <v>10</v>
      </c>
      <c r="G47" s="199">
        <v>0</v>
      </c>
      <c r="H47" s="199">
        <v>36.159999999999997</v>
      </c>
      <c r="I47" s="199">
        <f t="shared" si="10"/>
        <v>10</v>
      </c>
      <c r="J47" s="199">
        <f>$F$41/H47</f>
        <v>4.1482300884955752</v>
      </c>
      <c r="K47" s="201">
        <f t="shared" si="12"/>
        <v>0</v>
      </c>
      <c r="L47" s="200">
        <v>5</v>
      </c>
      <c r="M47" s="199">
        <v>0</v>
      </c>
      <c r="N47" s="199">
        <v>59.91</v>
      </c>
      <c r="O47" s="199">
        <f t="shared" si="18"/>
        <v>8.6242857142857119</v>
      </c>
      <c r="P47" s="199">
        <f>$L$41/N47</f>
        <v>3.2882657319312303</v>
      </c>
      <c r="Q47" s="201">
        <f>IF(O47=0,IF(N47=$P$41,6,4),0)</f>
        <v>0</v>
      </c>
      <c r="R47" s="199">
        <f t="shared" si="15"/>
        <v>18.624285714285712</v>
      </c>
      <c r="S47" s="199">
        <f t="shared" si="16"/>
        <v>96.07</v>
      </c>
      <c r="T47" s="209">
        <f>IF((O47+I47)=0,4+K47+Q47,K47+Q47)</f>
        <v>0</v>
      </c>
    </row>
    <row r="48" spans="1:20">
      <c r="A48">
        <f t="shared" si="17"/>
        <v>5</v>
      </c>
      <c r="B48" s="207">
        <v>616</v>
      </c>
      <c r="C48" s="321" t="s">
        <v>302</v>
      </c>
      <c r="D48" s="321" t="s">
        <v>303</v>
      </c>
      <c r="E48" s="321" t="s">
        <v>272</v>
      </c>
      <c r="F48" s="200">
        <v>5</v>
      </c>
      <c r="G48" s="199">
        <v>0</v>
      </c>
      <c r="H48" s="199">
        <v>25.82</v>
      </c>
      <c r="I48" s="199">
        <f t="shared" si="10"/>
        <v>5</v>
      </c>
      <c r="J48" s="199">
        <f t="shared" si="11"/>
        <v>5.8094500387296666</v>
      </c>
      <c r="K48" s="201">
        <f t="shared" si="12"/>
        <v>0</v>
      </c>
      <c r="L48" s="200">
        <v>15</v>
      </c>
      <c r="M48" s="199">
        <v>5</v>
      </c>
      <c r="N48" s="199">
        <v>41.45</v>
      </c>
      <c r="O48" s="199">
        <f t="shared" si="18"/>
        <v>20</v>
      </c>
      <c r="P48" s="199">
        <f t="shared" si="13"/>
        <v>4.7527141133896258</v>
      </c>
      <c r="Q48" s="201">
        <f t="shared" si="14"/>
        <v>0</v>
      </c>
      <c r="R48" s="199">
        <f t="shared" si="15"/>
        <v>25</v>
      </c>
      <c r="S48" s="199">
        <f t="shared" si="16"/>
        <v>67.27000000000001</v>
      </c>
      <c r="T48" s="209">
        <f t="shared" ref="T48:T73" si="19">IF((O48+I48)=0,4+K48+Q48,K48+Q48)</f>
        <v>0</v>
      </c>
    </row>
    <row r="49" spans="1:20">
      <c r="A49">
        <f t="shared" si="17"/>
        <v>6</v>
      </c>
      <c r="B49" s="207">
        <v>469</v>
      </c>
      <c r="C49" s="321" t="s">
        <v>429</v>
      </c>
      <c r="D49" s="321" t="s">
        <v>271</v>
      </c>
      <c r="E49" s="321" t="s">
        <v>272</v>
      </c>
      <c r="F49" s="200">
        <v>15</v>
      </c>
      <c r="G49" s="199">
        <v>5</v>
      </c>
      <c r="H49" s="199">
        <v>35.950000000000003</v>
      </c>
      <c r="I49" s="199">
        <f t="shared" si="10"/>
        <v>20</v>
      </c>
      <c r="J49" s="199">
        <f t="shared" si="11"/>
        <v>4.1724617524339358</v>
      </c>
      <c r="K49" s="201">
        <f t="shared" si="12"/>
        <v>0</v>
      </c>
      <c r="L49" s="200">
        <v>10</v>
      </c>
      <c r="M49" s="199">
        <v>0</v>
      </c>
      <c r="N49" s="199">
        <v>40.08</v>
      </c>
      <c r="O49" s="199">
        <f t="shared" si="18"/>
        <v>10</v>
      </c>
      <c r="P49" s="199">
        <f t="shared" si="13"/>
        <v>4.915169660678643</v>
      </c>
      <c r="Q49" s="201">
        <f t="shared" si="14"/>
        <v>0</v>
      </c>
      <c r="R49" s="199">
        <f t="shared" si="15"/>
        <v>30</v>
      </c>
      <c r="S49" s="199">
        <f t="shared" si="16"/>
        <v>76.03</v>
      </c>
      <c r="T49" s="209">
        <f t="shared" si="19"/>
        <v>0</v>
      </c>
    </row>
    <row r="50" spans="1:20">
      <c r="A50">
        <f t="shared" si="17"/>
        <v>7</v>
      </c>
      <c r="B50" s="207">
        <v>470</v>
      </c>
      <c r="C50" s="321" t="s">
        <v>304</v>
      </c>
      <c r="D50" s="321" t="s">
        <v>428</v>
      </c>
      <c r="E50" s="321" t="s">
        <v>272</v>
      </c>
      <c r="F50" s="200">
        <v>0</v>
      </c>
      <c r="G50" s="199">
        <v>0</v>
      </c>
      <c r="H50" s="199">
        <v>28.35</v>
      </c>
      <c r="I50" s="199">
        <f t="shared" si="10"/>
        <v>0</v>
      </c>
      <c r="J50" s="199">
        <f t="shared" si="11"/>
        <v>5.2910052910052912</v>
      </c>
      <c r="K50" s="201">
        <f t="shared" si="12"/>
        <v>6</v>
      </c>
      <c r="L50" s="200">
        <v>50</v>
      </c>
      <c r="M50" s="199"/>
      <c r="N50" s="199"/>
      <c r="O50" s="199">
        <f t="shared" si="18"/>
        <v>50</v>
      </c>
      <c r="P50" s="199" t="e">
        <f t="shared" si="13"/>
        <v>#DIV/0!</v>
      </c>
      <c r="Q50" s="201">
        <f t="shared" si="14"/>
        <v>0</v>
      </c>
      <c r="R50" s="199">
        <f t="shared" si="15"/>
        <v>50</v>
      </c>
      <c r="S50" s="199">
        <f t="shared" si="16"/>
        <v>28.35</v>
      </c>
      <c r="T50" s="209">
        <f t="shared" si="19"/>
        <v>6</v>
      </c>
    </row>
    <row r="51" spans="1:20">
      <c r="A51">
        <f t="shared" si="17"/>
        <v>8</v>
      </c>
      <c r="B51" s="207">
        <v>672</v>
      </c>
      <c r="C51" s="321" t="s">
        <v>371</v>
      </c>
      <c r="D51" s="321" t="s">
        <v>427</v>
      </c>
      <c r="E51" s="332">
        <v>55</v>
      </c>
      <c r="F51" s="200">
        <v>0</v>
      </c>
      <c r="G51" s="199">
        <v>5</v>
      </c>
      <c r="H51" s="199">
        <v>37</v>
      </c>
      <c r="I51" s="199">
        <f t="shared" si="10"/>
        <v>5</v>
      </c>
      <c r="J51" s="199">
        <f t="shared" si="11"/>
        <v>4.0540540540540544</v>
      </c>
      <c r="K51" s="201">
        <f t="shared" si="12"/>
        <v>0</v>
      </c>
      <c r="L51" s="200">
        <v>50</v>
      </c>
      <c r="M51" s="199"/>
      <c r="N51" s="199"/>
      <c r="O51" s="199">
        <f t="shared" si="18"/>
        <v>50</v>
      </c>
      <c r="P51" s="199" t="e">
        <f t="shared" si="13"/>
        <v>#DIV/0!</v>
      </c>
      <c r="Q51" s="201">
        <f t="shared" si="14"/>
        <v>0</v>
      </c>
      <c r="R51" s="199">
        <f t="shared" si="15"/>
        <v>55</v>
      </c>
      <c r="S51" s="199">
        <f t="shared" si="16"/>
        <v>37</v>
      </c>
      <c r="T51" s="209">
        <f t="shared" si="19"/>
        <v>0</v>
      </c>
    </row>
    <row r="52" spans="1:20">
      <c r="A52">
        <f t="shared" si="17"/>
        <v>9</v>
      </c>
      <c r="B52" s="207">
        <v>637</v>
      </c>
      <c r="C52" s="321" t="s">
        <v>298</v>
      </c>
      <c r="D52" s="321" t="s">
        <v>451</v>
      </c>
      <c r="E52" s="321" t="s">
        <v>275</v>
      </c>
      <c r="F52" s="200">
        <v>0</v>
      </c>
      <c r="G52" s="199">
        <v>5</v>
      </c>
      <c r="H52" s="199">
        <v>27.84</v>
      </c>
      <c r="I52" s="199">
        <f t="shared" si="10"/>
        <v>5</v>
      </c>
      <c r="J52" s="199">
        <f t="shared" si="11"/>
        <v>5.3879310344827589</v>
      </c>
      <c r="K52" s="201">
        <f t="shared" si="12"/>
        <v>0</v>
      </c>
      <c r="L52" s="200">
        <v>50</v>
      </c>
      <c r="M52" s="199"/>
      <c r="N52" s="199"/>
      <c r="O52" s="199">
        <f t="shared" si="18"/>
        <v>50</v>
      </c>
      <c r="P52" s="199" t="e">
        <f t="shared" si="13"/>
        <v>#DIV/0!</v>
      </c>
      <c r="Q52" s="201">
        <f t="shared" si="14"/>
        <v>0</v>
      </c>
      <c r="R52" s="199">
        <f t="shared" si="15"/>
        <v>55</v>
      </c>
      <c r="S52" s="199">
        <f t="shared" si="16"/>
        <v>27.84</v>
      </c>
      <c r="T52" s="209">
        <f t="shared" si="19"/>
        <v>0</v>
      </c>
    </row>
    <row r="53" spans="1:20">
      <c r="A53">
        <f t="shared" si="17"/>
        <v>10</v>
      </c>
      <c r="B53" s="207">
        <v>592</v>
      </c>
      <c r="C53" s="321" t="s">
        <v>596</v>
      </c>
      <c r="D53" s="321" t="s">
        <v>597</v>
      </c>
      <c r="E53" s="321" t="s">
        <v>272</v>
      </c>
      <c r="F53" s="200">
        <v>50</v>
      </c>
      <c r="G53" s="199"/>
      <c r="H53" s="199"/>
      <c r="I53" s="199">
        <f t="shared" si="10"/>
        <v>50</v>
      </c>
      <c r="J53" s="199" t="e">
        <f t="shared" si="11"/>
        <v>#DIV/0!</v>
      </c>
      <c r="K53" s="201">
        <f t="shared" si="12"/>
        <v>0</v>
      </c>
      <c r="L53" s="200">
        <v>5</v>
      </c>
      <c r="M53" s="199">
        <v>0</v>
      </c>
      <c r="N53" s="199">
        <v>35.14</v>
      </c>
      <c r="O53" s="199">
        <f t="shared" si="18"/>
        <v>5</v>
      </c>
      <c r="P53" s="199">
        <f t="shared" si="13"/>
        <v>5.606146841206602</v>
      </c>
      <c r="Q53" s="201">
        <f t="shared" si="14"/>
        <v>0</v>
      </c>
      <c r="R53" s="199">
        <f t="shared" si="15"/>
        <v>55</v>
      </c>
      <c r="S53" s="199">
        <f t="shared" si="16"/>
        <v>35.14</v>
      </c>
      <c r="T53" s="209">
        <f t="shared" si="19"/>
        <v>0</v>
      </c>
    </row>
    <row r="54" spans="1:20">
      <c r="A54">
        <f t="shared" si="17"/>
        <v>11</v>
      </c>
      <c r="B54" s="207">
        <v>514</v>
      </c>
      <c r="C54" s="321" t="s">
        <v>318</v>
      </c>
      <c r="D54" s="321" t="s">
        <v>319</v>
      </c>
      <c r="E54" s="321" t="s">
        <v>272</v>
      </c>
      <c r="F54" s="200">
        <v>50</v>
      </c>
      <c r="G54" s="199"/>
      <c r="H54" s="199"/>
      <c r="I54" s="199">
        <f t="shared" si="10"/>
        <v>50</v>
      </c>
      <c r="J54" s="199" t="e">
        <f t="shared" si="11"/>
        <v>#DIV/0!</v>
      </c>
      <c r="K54" s="201">
        <f t="shared" si="12"/>
        <v>0</v>
      </c>
      <c r="L54" s="200">
        <v>5</v>
      </c>
      <c r="M54" s="199">
        <v>5</v>
      </c>
      <c r="N54" s="199">
        <v>40.46</v>
      </c>
      <c r="O54" s="199">
        <f t="shared" si="18"/>
        <v>10</v>
      </c>
      <c r="P54" s="199">
        <f t="shared" si="13"/>
        <v>4.869006426099852</v>
      </c>
      <c r="Q54" s="201">
        <f t="shared" si="14"/>
        <v>0</v>
      </c>
      <c r="R54" s="199">
        <f t="shared" si="15"/>
        <v>60</v>
      </c>
      <c r="S54" s="199">
        <f t="shared" si="16"/>
        <v>40.46</v>
      </c>
      <c r="T54" s="209">
        <f t="shared" si="19"/>
        <v>0</v>
      </c>
    </row>
    <row r="55" spans="1:20">
      <c r="A55">
        <f t="shared" si="17"/>
        <v>12</v>
      </c>
      <c r="B55" s="207">
        <v>803</v>
      </c>
      <c r="C55" s="321" t="s">
        <v>323</v>
      </c>
      <c r="D55" s="321" t="s">
        <v>564</v>
      </c>
      <c r="E55" s="321" t="s">
        <v>272</v>
      </c>
      <c r="F55" s="200">
        <v>20</v>
      </c>
      <c r="G55" s="199">
        <v>5</v>
      </c>
      <c r="H55" s="199">
        <v>34.11</v>
      </c>
      <c r="I55" s="199">
        <f t="shared" si="10"/>
        <v>25</v>
      </c>
      <c r="J55" s="199">
        <f t="shared" si="11"/>
        <v>4.3975373790677219</v>
      </c>
      <c r="K55" s="201">
        <f t="shared" si="12"/>
        <v>0</v>
      </c>
      <c r="L55" s="200">
        <v>50</v>
      </c>
      <c r="M55" s="199"/>
      <c r="N55" s="199"/>
      <c r="O55" s="199">
        <f t="shared" si="18"/>
        <v>50</v>
      </c>
      <c r="P55" s="199" t="e">
        <f t="shared" si="13"/>
        <v>#DIV/0!</v>
      </c>
      <c r="Q55" s="201">
        <f t="shared" si="14"/>
        <v>0</v>
      </c>
      <c r="R55" s="199">
        <f t="shared" si="15"/>
        <v>75</v>
      </c>
      <c r="S55" s="199">
        <f t="shared" si="16"/>
        <v>34.11</v>
      </c>
      <c r="T55" s="209">
        <f t="shared" si="19"/>
        <v>0</v>
      </c>
    </row>
    <row r="56" spans="1:20">
      <c r="A56">
        <f t="shared" si="17"/>
        <v>13</v>
      </c>
      <c r="B56" s="207">
        <v>680</v>
      </c>
      <c r="C56" s="321" t="s">
        <v>311</v>
      </c>
      <c r="D56" s="321" t="s">
        <v>312</v>
      </c>
      <c r="E56" s="321" t="s">
        <v>272</v>
      </c>
      <c r="F56" s="200">
        <v>50</v>
      </c>
      <c r="G56" s="199"/>
      <c r="H56" s="199"/>
      <c r="I56" s="199">
        <f t="shared" si="10"/>
        <v>50</v>
      </c>
      <c r="J56" s="199" t="e">
        <f t="shared" si="11"/>
        <v>#DIV/0!</v>
      </c>
      <c r="K56" s="201">
        <f t="shared" si="12"/>
        <v>0</v>
      </c>
      <c r="L56" s="200">
        <v>50</v>
      </c>
      <c r="M56" s="199"/>
      <c r="N56" s="199"/>
      <c r="O56" s="199">
        <f t="shared" si="18"/>
        <v>50</v>
      </c>
      <c r="P56" s="199" t="e">
        <f t="shared" si="13"/>
        <v>#DIV/0!</v>
      </c>
      <c r="Q56" s="201">
        <f t="shared" si="14"/>
        <v>0</v>
      </c>
      <c r="R56" s="199">
        <f t="shared" si="15"/>
        <v>100</v>
      </c>
      <c r="S56" s="199">
        <f t="shared" si="16"/>
        <v>0</v>
      </c>
      <c r="T56" s="209">
        <f t="shared" si="19"/>
        <v>0</v>
      </c>
    </row>
    <row r="57" spans="1:20">
      <c r="A57">
        <f t="shared" si="17"/>
        <v>14</v>
      </c>
      <c r="B57" s="207">
        <v>617</v>
      </c>
      <c r="C57" s="321" t="s">
        <v>315</v>
      </c>
      <c r="D57" s="321" t="s">
        <v>316</v>
      </c>
      <c r="E57" s="321" t="s">
        <v>272</v>
      </c>
      <c r="F57" s="200">
        <v>50</v>
      </c>
      <c r="G57" s="199"/>
      <c r="H57" s="199"/>
      <c r="I57" s="199">
        <f>IF(H57&lt;=$H$41,IF(H57&lt;$G$41,F57+G57,F57+G57+(H57-$G$41)),50)</f>
        <v>50</v>
      </c>
      <c r="J57" s="199" t="e">
        <f t="shared" si="11"/>
        <v>#DIV/0!</v>
      </c>
      <c r="K57" s="201">
        <f t="shared" si="12"/>
        <v>0</v>
      </c>
      <c r="L57" s="200">
        <v>50</v>
      </c>
      <c r="M57" s="199"/>
      <c r="N57" s="199"/>
      <c r="O57" s="199">
        <f t="shared" si="18"/>
        <v>50</v>
      </c>
      <c r="P57" s="199" t="e">
        <f t="shared" si="13"/>
        <v>#DIV/0!</v>
      </c>
      <c r="Q57" s="201">
        <f t="shared" si="14"/>
        <v>0</v>
      </c>
      <c r="R57" s="199">
        <f t="shared" si="15"/>
        <v>100</v>
      </c>
      <c r="S57" s="199">
        <f t="shared" si="16"/>
        <v>0</v>
      </c>
      <c r="T57" s="209">
        <f t="shared" si="19"/>
        <v>0</v>
      </c>
    </row>
    <row r="58" spans="1:20">
      <c r="A58">
        <f t="shared" si="17"/>
        <v>15</v>
      </c>
      <c r="B58" s="207">
        <v>739</v>
      </c>
      <c r="C58" s="321" t="s">
        <v>295</v>
      </c>
      <c r="D58" s="321" t="s">
        <v>69</v>
      </c>
      <c r="E58" s="321" t="s">
        <v>272</v>
      </c>
      <c r="F58" s="200">
        <v>50</v>
      </c>
      <c r="G58" s="199"/>
      <c r="H58" s="199"/>
      <c r="I58" s="199">
        <f t="shared" si="10"/>
        <v>50</v>
      </c>
      <c r="J58" s="199" t="e">
        <f t="shared" si="11"/>
        <v>#DIV/0!</v>
      </c>
      <c r="K58" s="201">
        <f t="shared" si="12"/>
        <v>0</v>
      </c>
      <c r="L58" s="200">
        <v>50</v>
      </c>
      <c r="M58" s="199"/>
      <c r="N58" s="199"/>
      <c r="O58" s="199">
        <f t="shared" si="18"/>
        <v>50</v>
      </c>
      <c r="P58" s="199" t="e">
        <f t="shared" si="13"/>
        <v>#DIV/0!</v>
      </c>
      <c r="Q58" s="201">
        <f t="shared" si="14"/>
        <v>0</v>
      </c>
      <c r="R58" s="199">
        <f t="shared" si="15"/>
        <v>100</v>
      </c>
      <c r="S58" s="199">
        <f t="shared" si="16"/>
        <v>0</v>
      </c>
      <c r="T58" s="209">
        <f t="shared" si="19"/>
        <v>0</v>
      </c>
    </row>
    <row r="59" spans="1:20">
      <c r="A59">
        <f t="shared" si="17"/>
        <v>16</v>
      </c>
      <c r="B59" s="207">
        <v>649</v>
      </c>
      <c r="C59" s="321" t="s">
        <v>369</v>
      </c>
      <c r="D59" s="321" t="s">
        <v>453</v>
      </c>
      <c r="E59" s="321" t="s">
        <v>275</v>
      </c>
      <c r="F59" s="200">
        <v>50</v>
      </c>
      <c r="G59" s="199"/>
      <c r="H59" s="199"/>
      <c r="I59" s="199">
        <f t="shared" si="10"/>
        <v>50</v>
      </c>
      <c r="J59" s="199" t="e">
        <f t="shared" si="11"/>
        <v>#DIV/0!</v>
      </c>
      <c r="K59" s="201">
        <f t="shared" si="12"/>
        <v>0</v>
      </c>
      <c r="L59" s="200">
        <v>50</v>
      </c>
      <c r="M59" s="199"/>
      <c r="N59" s="199"/>
      <c r="O59" s="199">
        <f t="shared" si="18"/>
        <v>50</v>
      </c>
      <c r="P59" s="199" t="e">
        <f t="shared" si="13"/>
        <v>#DIV/0!</v>
      </c>
      <c r="Q59" s="201">
        <f t="shared" si="14"/>
        <v>0</v>
      </c>
      <c r="R59" s="199">
        <f t="shared" si="15"/>
        <v>100</v>
      </c>
      <c r="S59" s="199">
        <f t="shared" si="16"/>
        <v>0</v>
      </c>
      <c r="T59" s="209">
        <f t="shared" si="19"/>
        <v>0</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157</v>
      </c>
      <c r="G76" s="182">
        <f>F76/I76</f>
        <v>52.333333333333336</v>
      </c>
      <c r="H76" s="199">
        <f>G76*1.5</f>
        <v>78.5</v>
      </c>
      <c r="I76" s="182">
        <v>3</v>
      </c>
      <c r="J76" s="182"/>
      <c r="K76" s="183"/>
      <c r="L76" s="185">
        <v>183</v>
      </c>
      <c r="M76" s="182">
        <f>L76/O76</f>
        <v>61</v>
      </c>
      <c r="N76" s="199">
        <f>M76*1.5</f>
        <v>91.5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819</v>
      </c>
      <c r="C79" s="208" t="s">
        <v>592</v>
      </c>
      <c r="D79" s="208" t="s">
        <v>68</v>
      </c>
      <c r="E79" s="208" t="s">
        <v>272</v>
      </c>
      <c r="F79" s="219">
        <v>0</v>
      </c>
      <c r="G79" s="220">
        <v>0</v>
      </c>
      <c r="H79" s="220">
        <v>28.77</v>
      </c>
      <c r="I79" s="220">
        <f>IF(H79&lt;=$H$76,IF(H79&lt;$G$76,F79+G79,F79+G79+(H79-$G$76)),50)</f>
        <v>0</v>
      </c>
      <c r="J79" s="220">
        <f>$F$76/H79</f>
        <v>5.4570733402850191</v>
      </c>
      <c r="K79" s="195"/>
      <c r="L79" s="219">
        <v>0</v>
      </c>
      <c r="M79" s="220">
        <v>0</v>
      </c>
      <c r="N79" s="220">
        <v>36.340000000000003</v>
      </c>
      <c r="O79" s="220">
        <f>IF(N79&lt;=$N$76,IF(N79&lt;$M$76,L79+M79,L79+M79+(N79-$M$76)),50)</f>
        <v>0</v>
      </c>
      <c r="P79" s="220">
        <f>$L$76/N79</f>
        <v>5.0357732526141987</v>
      </c>
      <c r="Q79" s="195"/>
      <c r="R79" s="199">
        <f>O79+I79</f>
        <v>0</v>
      </c>
      <c r="S79" s="199">
        <f>N79+H79</f>
        <v>65.11</v>
      </c>
      <c r="T79" s="209"/>
    </row>
    <row r="80" spans="1:20">
      <c r="A80">
        <f>A79+1</f>
        <v>2</v>
      </c>
      <c r="B80" s="207">
        <v>779</v>
      </c>
      <c r="C80" s="208" t="s">
        <v>327</v>
      </c>
      <c r="D80" s="208" t="s">
        <v>328</v>
      </c>
      <c r="E80" s="208" t="s">
        <v>275</v>
      </c>
      <c r="F80" s="200">
        <v>0</v>
      </c>
      <c r="G80" s="199">
        <v>0</v>
      </c>
      <c r="H80" s="199">
        <v>37.79</v>
      </c>
      <c r="I80" s="199">
        <f t="shared" ref="I80:I108" si="21">IF(H80&lt;=$H$76,IF(H80&lt;$G$76,F80+G80,F80+G80+(H80-$G$76)),50)</f>
        <v>0</v>
      </c>
      <c r="J80" s="199">
        <f t="shared" ref="J80:J108" si="22">$F$76/H80</f>
        <v>4.1545382376290023</v>
      </c>
      <c r="K80" s="201"/>
      <c r="L80" s="200">
        <v>5</v>
      </c>
      <c r="M80" s="199">
        <v>5</v>
      </c>
      <c r="N80" s="199">
        <v>59.78</v>
      </c>
      <c r="O80" s="199">
        <f t="shared" ref="O80:O108" si="23">IF(N80&lt;=$N$76,IF(N80&lt;$M$76,L80+M80,L80+M80+(N80-$M$76)),50)</f>
        <v>10</v>
      </c>
      <c r="P80" s="199">
        <f t="shared" ref="P80:P108" si="24">$L$76/N80</f>
        <v>3.0612244897959182</v>
      </c>
      <c r="Q80" s="201"/>
      <c r="R80" s="199">
        <f t="shared" ref="R80:R108" si="25">O80+I80</f>
        <v>10</v>
      </c>
      <c r="S80" s="199">
        <f t="shared" ref="S80:S108" si="26">N80+H80</f>
        <v>97.57</v>
      </c>
      <c r="T80" s="209"/>
    </row>
    <row r="81" spans="1:20">
      <c r="A81">
        <f t="shared" ref="A81:A95" si="27">A80+1</f>
        <v>3</v>
      </c>
      <c r="B81" s="207">
        <v>531</v>
      </c>
      <c r="C81" s="208" t="s">
        <v>321</v>
      </c>
      <c r="D81" s="208" t="s">
        <v>322</v>
      </c>
      <c r="E81" s="208" t="s">
        <v>272</v>
      </c>
      <c r="F81" s="200">
        <v>15</v>
      </c>
      <c r="G81" s="199">
        <v>0</v>
      </c>
      <c r="H81" s="199">
        <v>25.9</v>
      </c>
      <c r="I81" s="199">
        <f t="shared" si="21"/>
        <v>15</v>
      </c>
      <c r="J81" s="199">
        <f t="shared" si="22"/>
        <v>6.0617760617760625</v>
      </c>
      <c r="K81" s="201"/>
      <c r="L81" s="200">
        <v>0</v>
      </c>
      <c r="M81" s="199">
        <v>0</v>
      </c>
      <c r="N81" s="199">
        <v>34.49</v>
      </c>
      <c r="O81" s="199">
        <f t="shared" si="23"/>
        <v>0</v>
      </c>
      <c r="P81" s="199">
        <f>$L$76/N81</f>
        <v>5.3058857639895622</v>
      </c>
      <c r="Q81" s="201"/>
      <c r="R81" s="199">
        <f t="shared" si="25"/>
        <v>15</v>
      </c>
      <c r="S81" s="199">
        <f t="shared" si="26"/>
        <v>60.39</v>
      </c>
      <c r="T81" s="209"/>
    </row>
    <row r="82" spans="1:20">
      <c r="A82">
        <f t="shared" si="27"/>
        <v>4</v>
      </c>
      <c r="B82" s="207">
        <v>784</v>
      </c>
      <c r="C82" s="321" t="s">
        <v>336</v>
      </c>
      <c r="D82" s="321" t="s">
        <v>598</v>
      </c>
      <c r="E82" s="332">
        <v>55</v>
      </c>
      <c r="F82" s="200">
        <v>0</v>
      </c>
      <c r="G82" s="199">
        <v>0</v>
      </c>
      <c r="H82" s="199">
        <v>50.24</v>
      </c>
      <c r="I82" s="199">
        <f>IF(H82&lt;=$H$76,IF(H82&lt;$G$76,F82+G82,F82+G82+(H82-$G$76)),50)</f>
        <v>0</v>
      </c>
      <c r="J82" s="199">
        <f t="shared" si="22"/>
        <v>3.125</v>
      </c>
      <c r="K82" s="201"/>
      <c r="L82" s="200">
        <v>0</v>
      </c>
      <c r="M82" s="199">
        <v>5</v>
      </c>
      <c r="N82" s="199">
        <v>74</v>
      </c>
      <c r="O82" s="199">
        <f>IF(N82&lt;=$N$76,IF(N82&lt;$M$76,L82+M82,L82+M82+(N82-$M$76)),50)</f>
        <v>18</v>
      </c>
      <c r="P82" s="199">
        <f t="shared" si="24"/>
        <v>2.4729729729729728</v>
      </c>
      <c r="Q82" s="201"/>
      <c r="R82" s="199">
        <f t="shared" si="25"/>
        <v>18</v>
      </c>
      <c r="S82" s="199">
        <f t="shared" si="26"/>
        <v>124.24000000000001</v>
      </c>
      <c r="T82" s="209"/>
    </row>
    <row r="83" spans="1:20">
      <c r="A83">
        <f t="shared" si="27"/>
        <v>5</v>
      </c>
      <c r="B83" s="207">
        <v>697</v>
      </c>
      <c r="C83" s="321" t="s">
        <v>342</v>
      </c>
      <c r="D83" s="321" t="s">
        <v>433</v>
      </c>
      <c r="E83" s="321" t="s">
        <v>275</v>
      </c>
      <c r="F83" s="200">
        <v>15</v>
      </c>
      <c r="G83" s="199">
        <v>10</v>
      </c>
      <c r="H83" s="199">
        <v>31.06</v>
      </c>
      <c r="I83" s="199">
        <f t="shared" si="21"/>
        <v>25</v>
      </c>
      <c r="J83" s="199">
        <f>$F$76/H83</f>
        <v>5.0547327752736644</v>
      </c>
      <c r="K83" s="201"/>
      <c r="L83" s="200">
        <v>20</v>
      </c>
      <c r="M83" s="199">
        <v>5</v>
      </c>
      <c r="N83" s="199">
        <v>50.71</v>
      </c>
      <c r="O83" s="199">
        <f t="shared" si="23"/>
        <v>25</v>
      </c>
      <c r="P83" s="199">
        <f t="shared" si="24"/>
        <v>3.6087556694931964</v>
      </c>
      <c r="Q83" s="201"/>
      <c r="R83" s="199">
        <f t="shared" si="25"/>
        <v>50</v>
      </c>
      <c r="S83" s="199">
        <f t="shared" si="26"/>
        <v>81.77</v>
      </c>
      <c r="T83" s="209"/>
    </row>
    <row r="84" spans="1:20">
      <c r="A84">
        <f t="shared" si="27"/>
        <v>6</v>
      </c>
      <c r="B84" s="207">
        <v>742</v>
      </c>
      <c r="C84" s="321" t="s">
        <v>541</v>
      </c>
      <c r="D84" s="321" t="s">
        <v>542</v>
      </c>
      <c r="E84" s="321" t="s">
        <v>272</v>
      </c>
      <c r="F84" s="200">
        <v>0</v>
      </c>
      <c r="G84" s="199">
        <v>0</v>
      </c>
      <c r="H84" s="199">
        <v>26.52</v>
      </c>
      <c r="I84" s="199">
        <f t="shared" si="21"/>
        <v>0</v>
      </c>
      <c r="J84" s="199">
        <f t="shared" si="22"/>
        <v>5.920060331825038</v>
      </c>
      <c r="K84" s="201"/>
      <c r="L84" s="200">
        <v>50</v>
      </c>
      <c r="M84" s="199"/>
      <c r="N84" s="199"/>
      <c r="O84" s="199">
        <f t="shared" si="23"/>
        <v>50</v>
      </c>
      <c r="P84" s="199" t="e">
        <f t="shared" si="24"/>
        <v>#DIV/0!</v>
      </c>
      <c r="Q84" s="201"/>
      <c r="R84" s="199">
        <f t="shared" si="25"/>
        <v>50</v>
      </c>
      <c r="S84" s="199">
        <f t="shared" si="26"/>
        <v>26.52</v>
      </c>
      <c r="T84" s="209"/>
    </row>
    <row r="85" spans="1:20">
      <c r="A85">
        <f t="shared" si="27"/>
        <v>7</v>
      </c>
      <c r="B85" s="207">
        <v>752</v>
      </c>
      <c r="C85" s="321" t="s">
        <v>599</v>
      </c>
      <c r="D85" s="321" t="s">
        <v>68</v>
      </c>
      <c r="E85" s="321" t="s">
        <v>269</v>
      </c>
      <c r="F85" s="200">
        <v>50</v>
      </c>
      <c r="G85" s="199"/>
      <c r="H85" s="199"/>
      <c r="I85" s="199">
        <f t="shared" si="21"/>
        <v>50</v>
      </c>
      <c r="J85" s="199" t="e">
        <f t="shared" si="22"/>
        <v>#DIV/0!</v>
      </c>
      <c r="K85" s="201"/>
      <c r="L85" s="200">
        <v>0</v>
      </c>
      <c r="M85" s="199">
        <v>0</v>
      </c>
      <c r="N85" s="199">
        <v>37.54</v>
      </c>
      <c r="O85" s="199">
        <f t="shared" si="23"/>
        <v>0</v>
      </c>
      <c r="P85" s="199">
        <f t="shared" si="24"/>
        <v>4.8748002131060204</v>
      </c>
      <c r="Q85" s="201"/>
      <c r="R85" s="199">
        <f t="shared" si="25"/>
        <v>50</v>
      </c>
      <c r="S85" s="199">
        <f t="shared" si="26"/>
        <v>37.54</v>
      </c>
      <c r="T85" s="209"/>
    </row>
    <row r="86" spans="1:20">
      <c r="A86">
        <f t="shared" si="27"/>
        <v>8</v>
      </c>
      <c r="B86" s="207">
        <v>709</v>
      </c>
      <c r="C86" s="321" t="s">
        <v>431</v>
      </c>
      <c r="D86" s="321" t="s">
        <v>432</v>
      </c>
      <c r="E86" s="321" t="s">
        <v>272</v>
      </c>
      <c r="F86" s="200">
        <v>10</v>
      </c>
      <c r="G86" s="199">
        <v>5</v>
      </c>
      <c r="H86" s="199">
        <v>34.76</v>
      </c>
      <c r="I86" s="199">
        <f t="shared" si="21"/>
        <v>15</v>
      </c>
      <c r="J86" s="199">
        <f t="shared" si="22"/>
        <v>4.5166858457997705</v>
      </c>
      <c r="K86" s="201"/>
      <c r="L86" s="200">
        <v>50</v>
      </c>
      <c r="M86" s="199"/>
      <c r="N86" s="199"/>
      <c r="O86" s="199">
        <f t="shared" si="23"/>
        <v>50</v>
      </c>
      <c r="P86" s="199" t="e">
        <f t="shared" si="24"/>
        <v>#DIV/0!</v>
      </c>
      <c r="Q86" s="201"/>
      <c r="R86" s="199">
        <f t="shared" si="25"/>
        <v>65</v>
      </c>
      <c r="S86" s="199">
        <f t="shared" si="26"/>
        <v>34.76</v>
      </c>
      <c r="T86" s="209"/>
    </row>
    <row r="87" spans="1:20">
      <c r="A87">
        <f t="shared" si="27"/>
        <v>9</v>
      </c>
      <c r="B87" s="207">
        <v>633</v>
      </c>
      <c r="C87" s="321" t="s">
        <v>600</v>
      </c>
      <c r="D87" s="321" t="s">
        <v>319</v>
      </c>
      <c r="E87" s="332">
        <v>55</v>
      </c>
      <c r="F87" s="200">
        <v>15</v>
      </c>
      <c r="G87" s="199">
        <v>5</v>
      </c>
      <c r="H87" s="199">
        <v>62.19</v>
      </c>
      <c r="I87" s="199">
        <f t="shared" si="21"/>
        <v>29.856666666666662</v>
      </c>
      <c r="J87" s="199">
        <f t="shared" si="22"/>
        <v>2.5245216272712656</v>
      </c>
      <c r="K87" s="201"/>
      <c r="L87" s="200">
        <v>50</v>
      </c>
      <c r="M87" s="199"/>
      <c r="N87" s="199"/>
      <c r="O87" s="199">
        <f t="shared" si="23"/>
        <v>50</v>
      </c>
      <c r="P87" s="199" t="e">
        <f t="shared" si="24"/>
        <v>#DIV/0!</v>
      </c>
      <c r="Q87" s="201"/>
      <c r="R87" s="199">
        <f t="shared" si="25"/>
        <v>79.856666666666655</v>
      </c>
      <c r="S87" s="199">
        <f t="shared" si="26"/>
        <v>62.19</v>
      </c>
      <c r="T87" s="209"/>
    </row>
    <row r="88" spans="1:20">
      <c r="A88">
        <f t="shared" si="27"/>
        <v>10</v>
      </c>
      <c r="B88" s="207">
        <v>738</v>
      </c>
      <c r="C88" s="321" t="s">
        <v>340</v>
      </c>
      <c r="D88" s="321" t="s">
        <v>53</v>
      </c>
      <c r="E88" s="321" t="s">
        <v>272</v>
      </c>
      <c r="F88" s="200">
        <v>35</v>
      </c>
      <c r="G88" s="199">
        <v>0</v>
      </c>
      <c r="H88" s="199">
        <v>25.93</v>
      </c>
      <c r="I88" s="199">
        <f t="shared" si="21"/>
        <v>35</v>
      </c>
      <c r="J88" s="199">
        <f t="shared" si="22"/>
        <v>6.0547628229849595</v>
      </c>
      <c r="K88" s="201"/>
      <c r="L88" s="200">
        <v>50</v>
      </c>
      <c r="M88" s="199"/>
      <c r="N88" s="199"/>
      <c r="O88" s="199">
        <f t="shared" si="23"/>
        <v>50</v>
      </c>
      <c r="P88" s="199" t="e">
        <f t="shared" si="24"/>
        <v>#DIV/0!</v>
      </c>
      <c r="Q88" s="201"/>
      <c r="R88" s="199">
        <f t="shared" si="25"/>
        <v>85</v>
      </c>
      <c r="S88" s="199">
        <f t="shared" si="26"/>
        <v>25.93</v>
      </c>
      <c r="T88" s="209"/>
    </row>
    <row r="89" spans="1:20">
      <c r="A89">
        <f t="shared" si="27"/>
        <v>11</v>
      </c>
      <c r="B89" s="207">
        <v>783</v>
      </c>
      <c r="C89" s="321" t="s">
        <v>580</v>
      </c>
      <c r="D89" s="321" t="s">
        <v>601</v>
      </c>
      <c r="E89" s="321" t="s">
        <v>275</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737</v>
      </c>
      <c r="C90" s="321" t="s">
        <v>456</v>
      </c>
      <c r="D90" s="321" t="s">
        <v>457</v>
      </c>
      <c r="E90" s="321" t="s">
        <v>275</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v>757</v>
      </c>
      <c r="C91" s="321" t="s">
        <v>344</v>
      </c>
      <c r="D91" s="321" t="s">
        <v>330</v>
      </c>
      <c r="E91" s="321" t="s">
        <v>269</v>
      </c>
      <c r="F91" s="200">
        <v>50</v>
      </c>
      <c r="G91" s="199"/>
      <c r="H91" s="199"/>
      <c r="I91" s="199">
        <f t="shared" si="21"/>
        <v>50</v>
      </c>
      <c r="J91" s="199" t="e">
        <f t="shared" si="22"/>
        <v>#DIV/0!</v>
      </c>
      <c r="K91" s="201"/>
      <c r="L91" s="200">
        <v>50</v>
      </c>
      <c r="M91" s="199"/>
      <c r="N91" s="199"/>
      <c r="O91" s="199">
        <f t="shared" si="23"/>
        <v>50</v>
      </c>
      <c r="P91" s="199" t="e">
        <f t="shared" si="24"/>
        <v>#DIV/0!</v>
      </c>
      <c r="Q91" s="201"/>
      <c r="R91" s="199">
        <f t="shared" si="25"/>
        <v>100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124</v>
      </c>
      <c r="G111" s="182">
        <f>F111/I111</f>
        <v>49.6</v>
      </c>
      <c r="H111" s="199">
        <f>G111*1.5</f>
        <v>74.400000000000006</v>
      </c>
      <c r="I111" s="182">
        <v>2.5</v>
      </c>
      <c r="J111" s="182"/>
      <c r="K111" s="183"/>
      <c r="L111" s="185">
        <v>114</v>
      </c>
      <c r="M111" s="182">
        <f>L111/O111</f>
        <v>45.6</v>
      </c>
      <c r="N111" s="199">
        <f>M111*1.5</f>
        <v>68.400000000000006</v>
      </c>
      <c r="O111" s="182">
        <v>2.5</v>
      </c>
      <c r="P111" s="182"/>
      <c r="Q111" s="183"/>
      <c r="R111" s="521"/>
      <c r="S111" s="521"/>
      <c r="T111" s="522"/>
    </row>
    <row r="112" spans="1:20" ht="16" thickBot="1">
      <c r="B112" s="527"/>
      <c r="C112" s="528"/>
      <c r="D112" s="528"/>
      <c r="E112" s="528"/>
      <c r="F112" s="529" t="s">
        <v>602</v>
      </c>
      <c r="G112" s="530"/>
      <c r="H112" s="530"/>
      <c r="I112" s="530"/>
      <c r="J112" s="530"/>
      <c r="K112" s="187"/>
      <c r="L112" s="529" t="s">
        <v>603</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810</v>
      </c>
      <c r="C114" s="208" t="s">
        <v>462</v>
      </c>
      <c r="D114" s="208" t="s">
        <v>546</v>
      </c>
      <c r="E114" s="208" t="s">
        <v>275</v>
      </c>
      <c r="F114" s="200">
        <v>0</v>
      </c>
      <c r="G114" s="199">
        <v>0</v>
      </c>
      <c r="H114" s="199">
        <v>41.3</v>
      </c>
      <c r="I114" s="199">
        <f>IF(H114&lt;=$H$111,IF(H114&lt;$G$111,F114+G114,F114+G114+(H114-$G$111)),50)</f>
        <v>0</v>
      </c>
      <c r="J114" s="199">
        <f>$F$111/H114</f>
        <v>3.0024213075060535</v>
      </c>
      <c r="K114" s="201"/>
      <c r="L114" s="200">
        <v>0</v>
      </c>
      <c r="M114" s="199">
        <v>0</v>
      </c>
      <c r="N114" s="199">
        <v>33.159999999999997</v>
      </c>
      <c r="O114" s="199">
        <f>IF(N114&lt;=$N$111,IF(N114&lt;$M$111,L114+M114,L114+M114+(N114-$M$111)),50)</f>
        <v>0</v>
      </c>
      <c r="P114" s="199">
        <f>$L$111/N114</f>
        <v>3.4378769601930039</v>
      </c>
      <c r="Q114" s="201"/>
      <c r="R114" s="199">
        <f>O114+I114</f>
        <v>0</v>
      </c>
      <c r="S114" s="199">
        <f>N114+H114</f>
        <v>74.459999999999994</v>
      </c>
      <c r="T114" s="209"/>
    </row>
    <row r="115" spans="1:20">
      <c r="A115">
        <f>A114+1</f>
        <v>2</v>
      </c>
      <c r="B115" s="207">
        <v>668</v>
      </c>
      <c r="C115" s="208" t="s">
        <v>349</v>
      </c>
      <c r="D115" s="208" t="s">
        <v>438</v>
      </c>
      <c r="E115" s="208" t="s">
        <v>272</v>
      </c>
      <c r="F115" s="200">
        <v>0</v>
      </c>
      <c r="G115" s="199">
        <v>0</v>
      </c>
      <c r="H115" s="199">
        <v>23.23</v>
      </c>
      <c r="I115" s="199">
        <f t="shared" ref="I115:I133" si="29">IF(H115&lt;=$H$111,IF(H115&lt;$G$111,F115+G115,F115+G115+(H115-$G$111)),50)</f>
        <v>0</v>
      </c>
      <c r="J115" s="199">
        <f t="shared" ref="J115:J133" si="30">$F$111/H115</f>
        <v>5.3379250968575116</v>
      </c>
      <c r="K115" s="201"/>
      <c r="L115" s="200">
        <v>5</v>
      </c>
      <c r="M115" s="199">
        <v>0</v>
      </c>
      <c r="N115" s="199">
        <v>21.51</v>
      </c>
      <c r="O115" s="199">
        <f t="shared" ref="O115:O132" si="31">IF(N115&lt;=$N$111,IF(N115&lt;$M$111,L115+M115,L115+M115+(N115-$M$111)),50)</f>
        <v>5</v>
      </c>
      <c r="P115" s="199">
        <f t="shared" ref="P115:P132" si="32">$L$111/N115</f>
        <v>5.2998605299860522</v>
      </c>
      <c r="Q115" s="201"/>
      <c r="R115" s="199">
        <f t="shared" ref="R115:R149" si="33">O115+I115</f>
        <v>5</v>
      </c>
      <c r="S115" s="199">
        <f t="shared" ref="S115:S149" si="34">N115+H115</f>
        <v>44.74</v>
      </c>
      <c r="T115" s="209"/>
    </row>
    <row r="116" spans="1:20">
      <c r="A116">
        <f t="shared" ref="A116:A130" si="35">A115+1</f>
        <v>3</v>
      </c>
      <c r="B116" s="207">
        <v>808</v>
      </c>
      <c r="C116" s="208" t="s">
        <v>345</v>
      </c>
      <c r="D116" s="208" t="s">
        <v>346</v>
      </c>
      <c r="E116" s="332">
        <v>25</v>
      </c>
      <c r="F116" s="200">
        <v>0</v>
      </c>
      <c r="G116" s="199">
        <v>0</v>
      </c>
      <c r="H116" s="199">
        <v>44.28</v>
      </c>
      <c r="I116" s="199">
        <f t="shared" si="29"/>
        <v>0</v>
      </c>
      <c r="J116" s="199">
        <f t="shared" si="30"/>
        <v>2.8003613369467026</v>
      </c>
      <c r="K116" s="201"/>
      <c r="L116" s="200">
        <v>0</v>
      </c>
      <c r="M116" s="199">
        <v>5</v>
      </c>
      <c r="N116" s="199">
        <v>53.41</v>
      </c>
      <c r="O116" s="199">
        <f t="shared" si="31"/>
        <v>12.809999999999995</v>
      </c>
      <c r="P116" s="199">
        <f t="shared" si="32"/>
        <v>2.1344317543531175</v>
      </c>
      <c r="Q116" s="201"/>
      <c r="R116" s="199">
        <f t="shared" si="33"/>
        <v>12.809999999999995</v>
      </c>
      <c r="S116" s="199">
        <f t="shared" si="34"/>
        <v>97.69</v>
      </c>
      <c r="T116" s="209"/>
    </row>
    <row r="117" spans="1:20">
      <c r="A117">
        <f t="shared" si="35"/>
        <v>4</v>
      </c>
      <c r="B117" s="207">
        <v>768</v>
      </c>
      <c r="C117" s="321" t="s">
        <v>353</v>
      </c>
      <c r="D117" s="321" t="s">
        <v>604</v>
      </c>
      <c r="E117" s="208" t="s">
        <v>272</v>
      </c>
      <c r="F117" s="200">
        <v>0</v>
      </c>
      <c r="G117" s="199">
        <v>20</v>
      </c>
      <c r="H117" s="199">
        <v>46</v>
      </c>
      <c r="I117" s="199">
        <f t="shared" si="29"/>
        <v>20</v>
      </c>
      <c r="J117" s="199">
        <f t="shared" si="30"/>
        <v>2.6956521739130435</v>
      </c>
      <c r="K117" s="201"/>
      <c r="L117" s="200">
        <v>0</v>
      </c>
      <c r="M117" s="199">
        <v>0</v>
      </c>
      <c r="N117" s="199">
        <v>23.97</v>
      </c>
      <c r="O117" s="199">
        <f t="shared" si="31"/>
        <v>0</v>
      </c>
      <c r="P117" s="199">
        <f t="shared" si="32"/>
        <v>4.7559449311639552</v>
      </c>
      <c r="Q117" s="201"/>
      <c r="R117" s="199">
        <f t="shared" si="33"/>
        <v>20</v>
      </c>
      <c r="S117" s="199">
        <f t="shared" si="34"/>
        <v>69.97</v>
      </c>
      <c r="T117" s="209"/>
    </row>
    <row r="118" spans="1:20">
      <c r="A118">
        <f t="shared" si="35"/>
        <v>5</v>
      </c>
      <c r="B118" s="207">
        <v>781</v>
      </c>
      <c r="C118" s="321" t="s">
        <v>588</v>
      </c>
      <c r="D118" s="321" t="s">
        <v>589</v>
      </c>
      <c r="E118" s="332">
        <v>55</v>
      </c>
      <c r="F118" s="200">
        <v>10</v>
      </c>
      <c r="G118" s="199">
        <v>20</v>
      </c>
      <c r="H118" s="199">
        <v>45.8</v>
      </c>
      <c r="I118" s="199">
        <f t="shared" si="29"/>
        <v>30</v>
      </c>
      <c r="J118" s="199">
        <f t="shared" si="30"/>
        <v>2.7074235807860263</v>
      </c>
      <c r="K118" s="201"/>
      <c r="L118" s="200">
        <v>0</v>
      </c>
      <c r="M118" s="199">
        <v>10</v>
      </c>
      <c r="N118" s="199">
        <v>31.86</v>
      </c>
      <c r="O118" s="199">
        <f t="shared" si="31"/>
        <v>10</v>
      </c>
      <c r="P118" s="199">
        <f t="shared" si="32"/>
        <v>3.5781544256120528</v>
      </c>
      <c r="Q118" s="201"/>
      <c r="R118" s="199">
        <f t="shared" si="33"/>
        <v>40</v>
      </c>
      <c r="S118" s="199">
        <f t="shared" si="34"/>
        <v>77.66</v>
      </c>
      <c r="T118" s="209"/>
    </row>
    <row r="119" spans="1:20">
      <c r="A119">
        <f t="shared" si="35"/>
        <v>6</v>
      </c>
      <c r="B119" s="207">
        <v>826</v>
      </c>
      <c r="C119" s="321" t="s">
        <v>605</v>
      </c>
      <c r="D119" s="321" t="s">
        <v>606</v>
      </c>
      <c r="E119" s="332">
        <v>55</v>
      </c>
      <c r="F119" s="200">
        <v>20</v>
      </c>
      <c r="G119" s="199">
        <v>0</v>
      </c>
      <c r="H119" s="199">
        <v>27.2</v>
      </c>
      <c r="I119" s="199">
        <f t="shared" si="29"/>
        <v>20</v>
      </c>
      <c r="J119" s="199">
        <f t="shared" si="30"/>
        <v>4.5588235294117645</v>
      </c>
      <c r="K119" s="201"/>
      <c r="L119" s="200">
        <v>15</v>
      </c>
      <c r="M119" s="199">
        <v>5</v>
      </c>
      <c r="N119" s="199">
        <v>25.3</v>
      </c>
      <c r="O119" s="199">
        <f t="shared" si="31"/>
        <v>20</v>
      </c>
      <c r="P119" s="199">
        <f t="shared" si="32"/>
        <v>4.5059288537549405</v>
      </c>
      <c r="Q119" s="201"/>
      <c r="R119" s="199">
        <f t="shared" si="33"/>
        <v>40</v>
      </c>
      <c r="S119" s="199">
        <f t="shared" si="34"/>
        <v>52.5</v>
      </c>
      <c r="T119" s="209"/>
    </row>
    <row r="120" spans="1:20">
      <c r="A120">
        <f t="shared" si="35"/>
        <v>7</v>
      </c>
      <c r="B120" s="207">
        <v>751</v>
      </c>
      <c r="C120" s="321" t="s">
        <v>441</v>
      </c>
      <c r="D120" s="321" t="s">
        <v>442</v>
      </c>
      <c r="E120" s="208" t="s">
        <v>272</v>
      </c>
      <c r="F120" s="200">
        <v>10</v>
      </c>
      <c r="G120" s="199">
        <v>20</v>
      </c>
      <c r="H120" s="199">
        <v>38</v>
      </c>
      <c r="I120" s="199">
        <f t="shared" si="29"/>
        <v>30</v>
      </c>
      <c r="J120" s="199">
        <f t="shared" si="30"/>
        <v>3.263157894736842</v>
      </c>
      <c r="K120" s="201"/>
      <c r="L120" s="200">
        <v>5</v>
      </c>
      <c r="M120" s="199">
        <v>15</v>
      </c>
      <c r="N120" s="199">
        <v>32.880000000000003</v>
      </c>
      <c r="O120" s="199">
        <f t="shared" si="31"/>
        <v>20</v>
      </c>
      <c r="P120" s="199">
        <f t="shared" si="32"/>
        <v>3.4671532846715327</v>
      </c>
      <c r="Q120" s="201"/>
      <c r="R120" s="199">
        <f t="shared" si="33"/>
        <v>50</v>
      </c>
      <c r="S120" s="199">
        <f t="shared" si="34"/>
        <v>70.88</v>
      </c>
      <c r="T120" s="209"/>
    </row>
    <row r="121" spans="1:20">
      <c r="A121">
        <f t="shared" si="35"/>
        <v>8</v>
      </c>
      <c r="B121" s="207">
        <v>809</v>
      </c>
      <c r="C121" s="321" t="s">
        <v>460</v>
      </c>
      <c r="D121" s="321" t="s">
        <v>461</v>
      </c>
      <c r="E121" s="208" t="s">
        <v>275</v>
      </c>
      <c r="F121" s="200">
        <v>50</v>
      </c>
      <c r="G121" s="199"/>
      <c r="H121" s="199"/>
      <c r="I121" s="199">
        <f t="shared" si="29"/>
        <v>50</v>
      </c>
      <c r="J121" s="199" t="e">
        <f t="shared" si="30"/>
        <v>#DIV/0!</v>
      </c>
      <c r="K121" s="201"/>
      <c r="L121" s="200">
        <v>0</v>
      </c>
      <c r="M121" s="199">
        <v>10</v>
      </c>
      <c r="N121" s="199">
        <v>32.78</v>
      </c>
      <c r="O121" s="199">
        <f t="shared" si="31"/>
        <v>10</v>
      </c>
      <c r="P121" s="199">
        <f t="shared" si="32"/>
        <v>3.4777303233679073</v>
      </c>
      <c r="Q121" s="201"/>
      <c r="R121" s="199">
        <f t="shared" si="33"/>
        <v>60</v>
      </c>
      <c r="S121" s="199">
        <f t="shared" si="34"/>
        <v>32.78</v>
      </c>
      <c r="T121" s="209"/>
    </row>
    <row r="122" spans="1:20">
      <c r="A122">
        <f t="shared" si="35"/>
        <v>9</v>
      </c>
      <c r="B122" s="207">
        <v>828</v>
      </c>
      <c r="C122" s="321" t="s">
        <v>607</v>
      </c>
      <c r="D122" s="321" t="s">
        <v>608</v>
      </c>
      <c r="E122" s="332">
        <v>55</v>
      </c>
      <c r="F122" s="200">
        <v>5</v>
      </c>
      <c r="G122" s="199">
        <v>10</v>
      </c>
      <c r="H122" s="199">
        <v>50.18</v>
      </c>
      <c r="I122" s="199">
        <f t="shared" si="29"/>
        <v>15.579999999999998</v>
      </c>
      <c r="J122" s="199">
        <f t="shared" si="30"/>
        <v>2.4711040255081707</v>
      </c>
      <c r="K122" s="201"/>
      <c r="L122" s="200">
        <v>50</v>
      </c>
      <c r="M122" s="199"/>
      <c r="N122" s="199"/>
      <c r="O122" s="199">
        <f t="shared" si="31"/>
        <v>50</v>
      </c>
      <c r="P122" s="199" t="e">
        <f t="shared" si="32"/>
        <v>#DIV/0!</v>
      </c>
      <c r="Q122" s="201"/>
      <c r="R122" s="199">
        <f t="shared" si="33"/>
        <v>65.58</v>
      </c>
      <c r="S122" s="199">
        <f t="shared" si="34"/>
        <v>50.18</v>
      </c>
      <c r="T122" s="209"/>
    </row>
    <row r="123" spans="1:20">
      <c r="A123">
        <f t="shared" si="35"/>
        <v>10</v>
      </c>
      <c r="B123" s="207">
        <v>820</v>
      </c>
      <c r="C123" s="321" t="s">
        <v>609</v>
      </c>
      <c r="D123" s="321" t="s">
        <v>68</v>
      </c>
      <c r="E123" s="208" t="s">
        <v>269</v>
      </c>
      <c r="F123" s="200">
        <v>50</v>
      </c>
      <c r="G123" s="199"/>
      <c r="H123" s="199"/>
      <c r="I123" s="199">
        <f t="shared" si="29"/>
        <v>50</v>
      </c>
      <c r="J123" s="199" t="e">
        <f t="shared" si="30"/>
        <v>#DIV/0!</v>
      </c>
      <c r="K123" s="201"/>
      <c r="L123" s="200">
        <v>50</v>
      </c>
      <c r="M123" s="199"/>
      <c r="N123" s="199"/>
      <c r="O123" s="199">
        <f t="shared" si="31"/>
        <v>50</v>
      </c>
      <c r="P123" s="199" t="e">
        <f t="shared" si="32"/>
        <v>#DIV/0!</v>
      </c>
      <c r="Q123" s="201"/>
      <c r="R123" s="199">
        <f t="shared" si="33"/>
        <v>100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789</v>
      </c>
      <c r="C135" s="208" t="s">
        <v>388</v>
      </c>
      <c r="D135" s="208" t="s">
        <v>539</v>
      </c>
      <c r="E135" s="208" t="s">
        <v>275</v>
      </c>
      <c r="F135" s="219">
        <v>0</v>
      </c>
      <c r="G135" s="220">
        <v>0</v>
      </c>
      <c r="H135" s="220">
        <v>26.7</v>
      </c>
      <c r="I135" s="199">
        <f>IF(H135&lt;=$H$111,IF(H135&lt;$G$111,F135+G135,F135+G135+(H135-$G$111)),50)</f>
        <v>0</v>
      </c>
      <c r="J135" s="199">
        <f>$F$111/H135</f>
        <v>4.6441947565543069</v>
      </c>
      <c r="K135" s="201"/>
      <c r="L135" s="200">
        <v>0</v>
      </c>
      <c r="M135" s="199">
        <v>0</v>
      </c>
      <c r="N135" s="199">
        <v>22.7</v>
      </c>
      <c r="O135" s="199">
        <f>IF(N135&lt;=$N$111,IF(N135&lt;$M$111,L135+M135,L135+M135+(N135-$M$111)),50)</f>
        <v>0</v>
      </c>
      <c r="P135" s="199">
        <f>$L$111/N135</f>
        <v>5.0220264317180616</v>
      </c>
      <c r="Q135" s="201"/>
      <c r="R135" s="199">
        <f t="shared" si="33"/>
        <v>0</v>
      </c>
      <c r="S135" s="199">
        <f t="shared" si="34"/>
        <v>49.4</v>
      </c>
      <c r="T135" s="209"/>
    </row>
    <row r="136" spans="1:20">
      <c r="A136">
        <f>A135+1</f>
        <v>2</v>
      </c>
      <c r="B136" s="207">
        <v>801</v>
      </c>
      <c r="C136" s="208" t="s">
        <v>437</v>
      </c>
      <c r="D136" s="208" t="s">
        <v>418</v>
      </c>
      <c r="E136" s="332">
        <v>25</v>
      </c>
      <c r="F136" s="200">
        <v>5</v>
      </c>
      <c r="G136" s="199">
        <v>20</v>
      </c>
      <c r="H136" s="199">
        <v>29</v>
      </c>
      <c r="I136" s="199">
        <f t="shared" ref="I136:I149" si="37">IF(H136&lt;=$H$111,IF(H136&lt;$G$111,F136+G136,F136+G136+(H136-$G$111)),50)</f>
        <v>25</v>
      </c>
      <c r="J136" s="199">
        <f t="shared" ref="J136:J149" si="38">$F$111/H136</f>
        <v>4.2758620689655169</v>
      </c>
      <c r="K136" s="201"/>
      <c r="L136" s="200">
        <v>5</v>
      </c>
      <c r="M136" s="199">
        <v>0</v>
      </c>
      <c r="N136" s="199">
        <v>21.71</v>
      </c>
      <c r="O136" s="199">
        <f t="shared" ref="O136:O149" si="39">IF(N136&lt;=$N$111,IF(N136&lt;$M$111,L136+M136,L136+M136+(N136-$M$111)),50)</f>
        <v>5</v>
      </c>
      <c r="P136" s="199">
        <f t="shared" ref="P136:P149" si="40">$L$111/N136</f>
        <v>5.251036388760939</v>
      </c>
      <c r="Q136" s="201"/>
      <c r="R136" s="199">
        <f t="shared" si="33"/>
        <v>30</v>
      </c>
      <c r="S136" s="199">
        <f t="shared" si="34"/>
        <v>50.71</v>
      </c>
      <c r="T136" s="209"/>
    </row>
    <row r="137" spans="1:20">
      <c r="A137">
        <f t="shared" ref="A137:A148" si="41">A136+1</f>
        <v>3</v>
      </c>
      <c r="B137" s="207">
        <v>825</v>
      </c>
      <c r="C137" s="208" t="s">
        <v>590</v>
      </c>
      <c r="D137" s="208" t="s">
        <v>610</v>
      </c>
      <c r="E137" s="208" t="s">
        <v>275</v>
      </c>
      <c r="F137" s="200">
        <v>50</v>
      </c>
      <c r="G137" s="199"/>
      <c r="H137" s="199"/>
      <c r="I137" s="199">
        <f t="shared" si="37"/>
        <v>50</v>
      </c>
      <c r="J137" s="199" t="e">
        <f t="shared" si="38"/>
        <v>#DIV/0!</v>
      </c>
      <c r="K137" s="201"/>
      <c r="L137" s="200">
        <v>10</v>
      </c>
      <c r="M137" s="199">
        <v>10</v>
      </c>
      <c r="N137" s="199">
        <v>23.32</v>
      </c>
      <c r="O137" s="199">
        <f t="shared" si="39"/>
        <v>20</v>
      </c>
      <c r="P137" s="199">
        <f t="shared" si="40"/>
        <v>4.8885077186963981</v>
      </c>
      <c r="Q137" s="201"/>
      <c r="R137" s="199">
        <f t="shared" si="33"/>
        <v>70</v>
      </c>
      <c r="S137" s="199">
        <f t="shared" si="34"/>
        <v>23.32</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811</v>
      </c>
      <c r="C151" s="208" t="s">
        <v>386</v>
      </c>
      <c r="D151" s="208" t="s">
        <v>436</v>
      </c>
      <c r="E151" s="208"/>
      <c r="F151" s="219">
        <v>0</v>
      </c>
      <c r="G151" s="220">
        <v>0</v>
      </c>
      <c r="H151" s="220">
        <v>23.31</v>
      </c>
      <c r="I151" s="220">
        <f>IF(H151&lt;=$H$111,IF(H151&lt;$G$111,F151+G151,F151+G151+(H151-$G$111)),50)</f>
        <v>0</v>
      </c>
      <c r="J151" s="220">
        <f>$F$111/H151</f>
        <v>5.3196053196053201</v>
      </c>
      <c r="K151" s="195"/>
      <c r="L151" s="219">
        <v>0</v>
      </c>
      <c r="M151" s="220">
        <v>5</v>
      </c>
      <c r="N151" s="220">
        <v>26.57</v>
      </c>
      <c r="O151" s="220">
        <f>IF(N151&lt;=$N$111,IF(N151&lt;$M$111,L151+M151,L151+M151+(N151-$M$111)),50)</f>
        <v>5</v>
      </c>
      <c r="P151" s="220">
        <f>$L$111/N151</f>
        <v>4.2905532555513739</v>
      </c>
      <c r="Q151" s="195"/>
      <c r="R151" s="199">
        <f t="shared" ref="R151:R165" si="42">O151+I151</f>
        <v>5</v>
      </c>
      <c r="S151" s="199">
        <f t="shared" ref="S151:S165" si="43">N151+H151</f>
        <v>49.879999999999995</v>
      </c>
      <c r="T151" s="209"/>
    </row>
    <row r="152" spans="1:20">
      <c r="A152">
        <f>A151+1</f>
        <v>2</v>
      </c>
      <c r="B152" s="207">
        <v>827</v>
      </c>
      <c r="C152" s="208" t="s">
        <v>611</v>
      </c>
      <c r="D152" s="208" t="s">
        <v>539</v>
      </c>
      <c r="E152" s="208"/>
      <c r="F152" s="200">
        <v>0</v>
      </c>
      <c r="G152" s="199">
        <v>5</v>
      </c>
      <c r="H152" s="199">
        <v>28.82</v>
      </c>
      <c r="I152" s="199">
        <f t="shared" ref="I152:I165" si="44">IF(H152&lt;=$H$111,IF(H152&lt;$G$111,F152+G152,F152+G152+(H152-$G$111)),50)</f>
        <v>5</v>
      </c>
      <c r="J152" s="199">
        <f t="shared" ref="J152:J165" si="45">$F$111/H152</f>
        <v>4.3025676613462869</v>
      </c>
      <c r="K152" s="201"/>
      <c r="L152" s="200">
        <v>0</v>
      </c>
      <c r="M152" s="199">
        <v>0</v>
      </c>
      <c r="N152" s="199">
        <v>28.31</v>
      </c>
      <c r="O152" s="199">
        <f t="shared" ref="O152:O158" si="46">IF(N152&lt;=$N$111,IF(N152&lt;$M$111,L152+M152,L152+M152+(N152-$M$111)),50)</f>
        <v>0</v>
      </c>
      <c r="P152" s="199">
        <f t="shared" ref="P152:P165" si="47">$L$111/N152</f>
        <v>4.026845637583893</v>
      </c>
      <c r="Q152" s="201"/>
      <c r="R152" s="199">
        <f t="shared" si="42"/>
        <v>5</v>
      </c>
      <c r="S152" s="199">
        <f t="shared" si="43"/>
        <v>57.129999999999995</v>
      </c>
      <c r="T152" s="209"/>
    </row>
    <row r="153" spans="1:20">
      <c r="A153">
        <f t="shared" ref="A153:A164" si="48">A152+1</f>
        <v>3</v>
      </c>
      <c r="B153" s="207">
        <v>800</v>
      </c>
      <c r="C153" s="208" t="s">
        <v>469</v>
      </c>
      <c r="D153" s="208" t="s">
        <v>612</v>
      </c>
      <c r="E153" s="208"/>
      <c r="F153" s="200">
        <v>0</v>
      </c>
      <c r="G153" s="199">
        <v>15</v>
      </c>
      <c r="H153" s="199">
        <v>39.090000000000003</v>
      </c>
      <c r="I153" s="199">
        <f t="shared" si="44"/>
        <v>15</v>
      </c>
      <c r="J153" s="199">
        <f t="shared" si="45"/>
        <v>3.1721667945766177</v>
      </c>
      <c r="K153" s="201"/>
      <c r="L153" s="200">
        <v>0</v>
      </c>
      <c r="M153" s="199">
        <v>5</v>
      </c>
      <c r="N153" s="199">
        <v>27.64</v>
      </c>
      <c r="O153" s="199">
        <f t="shared" si="46"/>
        <v>5</v>
      </c>
      <c r="P153" s="199">
        <f t="shared" si="47"/>
        <v>4.1244573082489149</v>
      </c>
      <c r="Q153" s="201"/>
      <c r="R153" s="199">
        <f t="shared" si="42"/>
        <v>20</v>
      </c>
      <c r="S153" s="199">
        <f t="shared" si="43"/>
        <v>66.73</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72" workbookViewId="0">
      <selection activeCell="B44" sqref="B44:E50"/>
    </sheetView>
  </sheetViews>
  <sheetFormatPr baseColWidth="10" defaultRowHeight="15" x14ac:dyDescent="0"/>
  <cols>
    <col min="1" max="1" width="3.1640625" bestFit="1" customWidth="1"/>
  </cols>
  <sheetData>
    <row r="1" spans="1:20" ht="25">
      <c r="B1" s="513" t="s">
        <v>161</v>
      </c>
      <c r="C1" s="513"/>
      <c r="D1" s="513"/>
      <c r="E1" s="513"/>
      <c r="F1" s="515" t="s">
        <v>207</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617</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185</v>
      </c>
      <c r="G6" s="182">
        <f>F6/I6</f>
        <v>46.25</v>
      </c>
      <c r="H6" s="199">
        <f>G6*1.5</f>
        <v>69.375</v>
      </c>
      <c r="I6" s="182">
        <v>4</v>
      </c>
      <c r="J6" s="182">
        <f>H9</f>
        <v>37.770000000000003</v>
      </c>
      <c r="K6" s="183"/>
      <c r="L6" s="185">
        <v>195</v>
      </c>
      <c r="M6" s="182">
        <f>L6/O6</f>
        <v>48.75</v>
      </c>
      <c r="N6" s="199">
        <f>M6*1.5</f>
        <v>73.125</v>
      </c>
      <c r="O6" s="182">
        <v>4</v>
      </c>
      <c r="P6" s="182">
        <f>N10</f>
        <v>42.82</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634</v>
      </c>
      <c r="C9" s="208" t="s">
        <v>297</v>
      </c>
      <c r="D9" s="208" t="s">
        <v>465</v>
      </c>
      <c r="E9" s="208" t="s">
        <v>275</v>
      </c>
      <c r="F9" s="200">
        <v>0</v>
      </c>
      <c r="G9" s="199">
        <v>0</v>
      </c>
      <c r="H9" s="199">
        <v>37.770000000000003</v>
      </c>
      <c r="I9" s="199">
        <f>IF(H9&lt;=$H$6,IF(H9&lt;$G$6,F9+G9,F9+G9+(H9-$G$6)),50)</f>
        <v>0</v>
      </c>
      <c r="J9" s="199">
        <f>$F$6/H9</f>
        <v>4.8980672491395287</v>
      </c>
      <c r="K9" s="201">
        <f>IF(I9=0,IF(H9=$J$6,6,4),0)</f>
        <v>6</v>
      </c>
      <c r="L9" s="200">
        <v>0</v>
      </c>
      <c r="M9" s="199">
        <v>5</v>
      </c>
      <c r="N9" s="199">
        <v>49.77</v>
      </c>
      <c r="O9" s="199">
        <f>IF(N9&lt;=$N$6,IF(N9&lt;$M$6,L9+M9,L9+M9+(N9-$M$6)),50)</f>
        <v>6.0200000000000031</v>
      </c>
      <c r="P9" s="199">
        <f>$L$6/N9</f>
        <v>3.9180229053646771</v>
      </c>
      <c r="Q9" s="201">
        <f>IF(O9=0,IF(N9=$P$6,6,4),0)</f>
        <v>0</v>
      </c>
      <c r="R9" s="199">
        <f>O9+I9</f>
        <v>6.0200000000000031</v>
      </c>
      <c r="S9" s="199">
        <f>N9+H9</f>
        <v>87.54</v>
      </c>
      <c r="T9" s="209">
        <f>IF((O9+I9)=0,4+K9+Q9,K9+Q9)+4</f>
        <v>10</v>
      </c>
    </row>
    <row r="10" spans="1:20">
      <c r="A10">
        <f>A9+1</f>
        <v>2</v>
      </c>
      <c r="B10" s="207">
        <v>671</v>
      </c>
      <c r="C10" s="208" t="s">
        <v>477</v>
      </c>
      <c r="D10" s="208" t="s">
        <v>513</v>
      </c>
      <c r="E10" s="208" t="s">
        <v>272</v>
      </c>
      <c r="F10" s="200">
        <v>50</v>
      </c>
      <c r="G10" s="199"/>
      <c r="H10" s="199"/>
      <c r="I10" s="199">
        <f>IF(H10&lt;=$H$6,IF(H10&lt;$G$6,F10+G10,F10+G10+(H10-$G$6)),50)</f>
        <v>50</v>
      </c>
      <c r="J10" s="199" t="e">
        <f t="shared" ref="J10:J38" si="0">$F$6/H10</f>
        <v>#DIV/0!</v>
      </c>
      <c r="K10" s="201">
        <f t="shared" ref="K10:K38" si="1">IF(I10=0,IF(H10=$J$6,6,4),0)</f>
        <v>0</v>
      </c>
      <c r="L10" s="200">
        <v>0</v>
      </c>
      <c r="M10" s="199">
        <v>0</v>
      </c>
      <c r="N10" s="199">
        <v>42.82</v>
      </c>
      <c r="O10" s="199">
        <f t="shared" ref="O10:O38" si="2">IF(N10&lt;=$N$6,IF(N10&lt;$M$6,L10+M10,L10+M10+(N10-$M$6)),50)</f>
        <v>0</v>
      </c>
      <c r="P10" s="199">
        <f t="shared" ref="P10:P38" si="3">$L$6/N10</f>
        <v>4.5539467538533396</v>
      </c>
      <c r="Q10" s="201">
        <f>IF(O10=0,IF(N10=$P$6,6,4),0)</f>
        <v>6</v>
      </c>
      <c r="R10" s="199">
        <f t="shared" ref="R10:R38" si="4">O10+I10</f>
        <v>50</v>
      </c>
      <c r="S10" s="199">
        <f t="shared" ref="S10:S38" si="5">N10+H10</f>
        <v>42.82</v>
      </c>
      <c r="T10" s="209">
        <f>IF((O10+I10)=0,4+K10+Q10,K10+Q10)+2</f>
        <v>8</v>
      </c>
    </row>
    <row r="11" spans="1:20">
      <c r="A11">
        <f t="shared" ref="A11:A38" si="6">A10+1</f>
        <v>3</v>
      </c>
      <c r="B11" s="207">
        <v>454</v>
      </c>
      <c r="C11" s="208" t="s">
        <v>618</v>
      </c>
      <c r="D11" s="208" t="s">
        <v>491</v>
      </c>
      <c r="E11" s="208" t="s">
        <v>272</v>
      </c>
      <c r="F11" s="200">
        <v>0</v>
      </c>
      <c r="G11" s="199">
        <v>0</v>
      </c>
      <c r="H11" s="199">
        <v>49.72</v>
      </c>
      <c r="I11" s="199">
        <f t="shared" ref="I11:I38" si="7">IF(H11&lt;=$H$6,IF(H11&lt;$G$6,F11+G11,F11+G11+(H11-$G$6)),50)</f>
        <v>3.4699999999999989</v>
      </c>
      <c r="J11" s="199">
        <f t="shared" si="0"/>
        <v>3.7208366854384556</v>
      </c>
      <c r="K11" s="201">
        <f t="shared" si="1"/>
        <v>0</v>
      </c>
      <c r="L11" s="200">
        <v>50</v>
      </c>
      <c r="M11" s="199"/>
      <c r="N11" s="199"/>
      <c r="O11" s="199">
        <f t="shared" si="2"/>
        <v>50</v>
      </c>
      <c r="P11" s="199" t="e">
        <f t="shared" si="3"/>
        <v>#DIV/0!</v>
      </c>
      <c r="Q11" s="201">
        <f t="shared" ref="Q11:Q38" si="8">IF(O11=0,IF(N11=$P$6,6,4),0)</f>
        <v>0</v>
      </c>
      <c r="R11" s="199">
        <f t="shared" si="4"/>
        <v>53.47</v>
      </c>
      <c r="S11" s="199">
        <f t="shared" si="5"/>
        <v>49.72</v>
      </c>
      <c r="T11" s="209">
        <f>IF((O11+I11)=0,4+K11+Q11,K11+Q11)+1</f>
        <v>1</v>
      </c>
    </row>
    <row r="12" spans="1:20">
      <c r="A12">
        <f t="shared" si="6"/>
        <v>4</v>
      </c>
      <c r="B12" s="207">
        <v>559</v>
      </c>
      <c r="C12" s="321" t="s">
        <v>469</v>
      </c>
      <c r="D12" s="321" t="s">
        <v>470</v>
      </c>
      <c r="E12" s="321" t="s">
        <v>272</v>
      </c>
      <c r="F12" s="200">
        <v>50</v>
      </c>
      <c r="G12" s="199"/>
      <c r="H12" s="199"/>
      <c r="I12" s="199">
        <f t="shared" si="7"/>
        <v>50</v>
      </c>
      <c r="J12" s="199" t="e">
        <f t="shared" si="0"/>
        <v>#DIV/0!</v>
      </c>
      <c r="K12" s="201">
        <f t="shared" si="1"/>
        <v>0</v>
      </c>
      <c r="L12" s="200">
        <v>50</v>
      </c>
      <c r="M12" s="199"/>
      <c r="N12" s="199"/>
      <c r="O12" s="199">
        <f t="shared" si="2"/>
        <v>50</v>
      </c>
      <c r="P12" s="199" t="e">
        <f t="shared" si="3"/>
        <v>#DIV/0!</v>
      </c>
      <c r="Q12" s="201">
        <f t="shared" si="8"/>
        <v>0</v>
      </c>
      <c r="R12" s="199">
        <f t="shared" si="4"/>
        <v>100</v>
      </c>
      <c r="S12" s="199">
        <f t="shared" si="5"/>
        <v>0</v>
      </c>
      <c r="T12" s="209">
        <f>IF((O12+I12)=0,4+K12+Q12,K12+Q12)</f>
        <v>0</v>
      </c>
    </row>
    <row r="13" spans="1:20">
      <c r="A13">
        <f t="shared" si="6"/>
        <v>5</v>
      </c>
      <c r="B13" s="207">
        <v>571</v>
      </c>
      <c r="C13" s="321" t="s">
        <v>475</v>
      </c>
      <c r="D13" s="321" t="s">
        <v>476</v>
      </c>
      <c r="E13" s="321" t="s">
        <v>272</v>
      </c>
      <c r="F13" s="200">
        <v>50</v>
      </c>
      <c r="G13" s="199"/>
      <c r="H13" s="199"/>
      <c r="I13" s="199">
        <f t="shared" si="7"/>
        <v>50</v>
      </c>
      <c r="J13" s="199" t="e">
        <f t="shared" si="0"/>
        <v>#DIV/0!</v>
      </c>
      <c r="K13" s="201">
        <f t="shared" si="1"/>
        <v>0</v>
      </c>
      <c r="L13" s="200">
        <v>50</v>
      </c>
      <c r="M13" s="199"/>
      <c r="N13" s="199"/>
      <c r="O13" s="199">
        <f t="shared" si="2"/>
        <v>50</v>
      </c>
      <c r="P13" s="199" t="e">
        <f>$L$6/N13</f>
        <v>#DIV/0!</v>
      </c>
      <c r="Q13" s="201">
        <f t="shared" si="8"/>
        <v>0</v>
      </c>
      <c r="R13" s="199">
        <f t="shared" si="4"/>
        <v>100</v>
      </c>
      <c r="S13" s="199">
        <f t="shared" si="5"/>
        <v>0</v>
      </c>
      <c r="T13" s="209">
        <f t="shared" ref="T13:T38" si="9">IF((O13+I13)=0,4+K13+Q13,K13+Q13)</f>
        <v>0</v>
      </c>
    </row>
    <row r="14" spans="1:20">
      <c r="A14">
        <f t="shared" si="6"/>
        <v>6</v>
      </c>
      <c r="B14" s="207"/>
      <c r="C14" s="208"/>
      <c r="D14" s="208"/>
      <c r="E14" s="208"/>
      <c r="F14" s="200"/>
      <c r="G14" s="199"/>
      <c r="H14" s="199"/>
      <c r="I14" s="199">
        <f>IF(H14&lt;=$H$6,IF(H14&lt;$G$6,F14+G14,F14+G14+(H14-$G$6)),50)</f>
        <v>0</v>
      </c>
      <c r="J14" s="199" t="e">
        <f t="shared" si="0"/>
        <v>#DIV/0!</v>
      </c>
      <c r="K14" s="201">
        <f t="shared" si="1"/>
        <v>4</v>
      </c>
      <c r="L14" s="200"/>
      <c r="M14" s="199"/>
      <c r="N14" s="199"/>
      <c r="O14" s="199">
        <f t="shared" si="2"/>
        <v>0</v>
      </c>
      <c r="P14" s="199" t="e">
        <f t="shared" si="3"/>
        <v>#DIV/0!</v>
      </c>
      <c r="Q14" s="201">
        <f t="shared" si="8"/>
        <v>4</v>
      </c>
      <c r="R14" s="199">
        <f t="shared" si="4"/>
        <v>0</v>
      </c>
      <c r="S14" s="199">
        <f t="shared" si="5"/>
        <v>0</v>
      </c>
      <c r="T14" s="209">
        <f t="shared" si="9"/>
        <v>12</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195</v>
      </c>
      <c r="G41" s="182">
        <f>F41/I41</f>
        <v>55.714285714285715</v>
      </c>
      <c r="H41" s="199">
        <f>G41*1.5</f>
        <v>83.571428571428569</v>
      </c>
      <c r="I41" s="182">
        <v>3.5</v>
      </c>
      <c r="J41" s="182"/>
      <c r="K41" s="183"/>
      <c r="L41" s="185">
        <v>190</v>
      </c>
      <c r="M41" s="182">
        <f>L41/O41</f>
        <v>54.285714285714285</v>
      </c>
      <c r="N41" s="199">
        <f>M41*1.5</f>
        <v>81.428571428571431</v>
      </c>
      <c r="O41" s="182">
        <v>3.5</v>
      </c>
      <c r="P41" s="182">
        <f>N44</f>
        <v>72.66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683</v>
      </c>
      <c r="C44" s="208" t="s">
        <v>473</v>
      </c>
      <c r="D44" s="208" t="s">
        <v>474</v>
      </c>
      <c r="E44" s="208" t="s">
        <v>269</v>
      </c>
      <c r="F44" s="200">
        <v>50</v>
      </c>
      <c r="G44" s="199"/>
      <c r="H44" s="199"/>
      <c r="I44" s="199">
        <f>IF(H44&lt;=$H$41,IF(H44&lt;$G$41,F44+G44,F44+G44+(H44-$G$41)),50)</f>
        <v>50</v>
      </c>
      <c r="J44" s="199" t="e">
        <f>$F$41/H44</f>
        <v>#DIV/0!</v>
      </c>
      <c r="K44" s="201">
        <f>IF(I44=0,IF(H44=$J$41,6,4),0)</f>
        <v>0</v>
      </c>
      <c r="L44" s="200">
        <v>0</v>
      </c>
      <c r="M44" s="199">
        <v>5</v>
      </c>
      <c r="N44" s="199">
        <v>72.66</v>
      </c>
      <c r="O44" s="199">
        <f>IF(N44&lt;=$N$41,IF(N44&lt;$M$41,L44+M44,L44+M44+(N44-$M$41)),50)</f>
        <v>23.374285714285712</v>
      </c>
      <c r="P44" s="199">
        <f>$L$41/N44</f>
        <v>2.6149187998898982</v>
      </c>
      <c r="Q44" s="201">
        <f>IF(O44=0,IF(N44=$P$41,6,4),0)</f>
        <v>0</v>
      </c>
      <c r="R44" s="199">
        <f>O44+I44</f>
        <v>73.374285714285719</v>
      </c>
      <c r="S44" s="199">
        <f>N44+H44</f>
        <v>72.66</v>
      </c>
      <c r="T44" s="209">
        <f>IF((O44+I44)=0,4+K44+Q44,K44+Q44)+4</f>
        <v>4</v>
      </c>
    </row>
    <row r="45" spans="1:20">
      <c r="A45">
        <f>A44+1</f>
        <v>2</v>
      </c>
      <c r="B45" s="207">
        <v>713</v>
      </c>
      <c r="C45" s="208" t="s">
        <v>479</v>
      </c>
      <c r="D45" s="208" t="s">
        <v>470</v>
      </c>
      <c r="E45" s="208" t="s">
        <v>272</v>
      </c>
      <c r="F45" s="200">
        <v>50</v>
      </c>
      <c r="G45" s="199"/>
      <c r="H45" s="199"/>
      <c r="I45" s="199">
        <f t="shared" ref="I45:I73" si="10">IF(H45&lt;=$H$41,IF(H45&lt;$G$41,F45+G45,F45+G45+(H45-$G$41)),50)</f>
        <v>50</v>
      </c>
      <c r="J45" s="199" t="e">
        <f t="shared" ref="J45:J73" si="11">$F$41/H45</f>
        <v>#DIV/0!</v>
      </c>
      <c r="K45" s="201">
        <f t="shared" ref="K45:K73" si="12">IF(I45=0,IF(H45=$J$41,6,4),0)</f>
        <v>0</v>
      </c>
      <c r="L45" s="200">
        <v>50</v>
      </c>
      <c r="M45" s="199"/>
      <c r="N45" s="199"/>
      <c r="O45" s="199">
        <f>IF(N45&lt;=$N$41,IF(N45&lt;$M$41,L45+M45,L45+M45+(N45-$M$41)),50)</f>
        <v>50</v>
      </c>
      <c r="P45" s="199" t="e">
        <f t="shared" ref="P45:P73" si="13">$L$41/N45</f>
        <v>#DIV/0!</v>
      </c>
      <c r="Q45" s="201">
        <f t="shared" ref="Q45:Q73" si="14">IF(O45=0,IF(N45=$P$41,6,4),0)</f>
        <v>0</v>
      </c>
      <c r="R45" s="199">
        <f t="shared" ref="R45:R73" si="15">O45+I45</f>
        <v>100</v>
      </c>
      <c r="S45" s="199">
        <f t="shared" ref="S45:S73" si="16">N45+H45</f>
        <v>0</v>
      </c>
      <c r="T45" s="209">
        <v>0</v>
      </c>
    </row>
    <row r="46" spans="1:20">
      <c r="A46">
        <f t="shared" ref="A46:A60" si="17">A45+1</f>
        <v>3</v>
      </c>
      <c r="B46" s="207">
        <v>682</v>
      </c>
      <c r="C46" s="208" t="s">
        <v>472</v>
      </c>
      <c r="D46" s="208" t="s">
        <v>465</v>
      </c>
      <c r="E46" s="208" t="s">
        <v>272</v>
      </c>
      <c r="F46" s="200">
        <v>50</v>
      </c>
      <c r="G46" s="199"/>
      <c r="H46" s="199"/>
      <c r="I46" s="199">
        <f t="shared" si="10"/>
        <v>50</v>
      </c>
      <c r="J46" s="199" t="e">
        <f t="shared" si="11"/>
        <v>#DIV/0!</v>
      </c>
      <c r="K46" s="201">
        <f>IF(I46=0,IF(H46=$J$41,6,4),0)</f>
        <v>0</v>
      </c>
      <c r="L46" s="200">
        <v>50</v>
      </c>
      <c r="M46" s="199"/>
      <c r="N46" s="199"/>
      <c r="O46" s="199">
        <f t="shared" ref="O46:O73" si="18">IF(N46&lt;=$N$41,IF(N46&lt;$M$41,L46+M46,L46+M46+(N46-$M$41)),50)</f>
        <v>50</v>
      </c>
      <c r="P46" s="199" t="e">
        <f>$L$41/N46</f>
        <v>#DIV/0!</v>
      </c>
      <c r="Q46" s="201">
        <f t="shared" si="14"/>
        <v>0</v>
      </c>
      <c r="R46" s="199">
        <f t="shared" si="15"/>
        <v>100</v>
      </c>
      <c r="S46" s="199">
        <f t="shared" si="16"/>
        <v>0</v>
      </c>
      <c r="T46" s="209">
        <v>0</v>
      </c>
    </row>
    <row r="47" spans="1:20">
      <c r="A47">
        <f t="shared" si="17"/>
        <v>4</v>
      </c>
      <c r="B47" s="207">
        <v>716</v>
      </c>
      <c r="C47" s="321" t="s">
        <v>434</v>
      </c>
      <c r="D47" s="321" t="s">
        <v>435</v>
      </c>
      <c r="E47" s="321" t="s">
        <v>272</v>
      </c>
      <c r="F47" s="200">
        <v>50</v>
      </c>
      <c r="G47" s="199"/>
      <c r="H47" s="199"/>
      <c r="I47" s="199">
        <f t="shared" si="10"/>
        <v>50</v>
      </c>
      <c r="J47" s="199" t="e">
        <f>$F$41/H47</f>
        <v>#DIV/0!</v>
      </c>
      <c r="K47" s="201">
        <f t="shared" si="12"/>
        <v>0</v>
      </c>
      <c r="L47" s="200">
        <v>50</v>
      </c>
      <c r="M47" s="199"/>
      <c r="N47" s="199"/>
      <c r="O47" s="199">
        <f t="shared" si="18"/>
        <v>50</v>
      </c>
      <c r="P47" s="199" t="e">
        <f>$L$41/N47</f>
        <v>#DIV/0!</v>
      </c>
      <c r="Q47" s="201">
        <f>IF(O47=0,IF(N47=$P$41,6,4),0)</f>
        <v>0</v>
      </c>
      <c r="R47" s="199">
        <f t="shared" si="15"/>
        <v>100</v>
      </c>
      <c r="S47" s="199">
        <f t="shared" si="16"/>
        <v>0</v>
      </c>
      <c r="T47" s="209">
        <f>IF((O47+I47)=0,4+K47+Q47,K47+Q47)</f>
        <v>0</v>
      </c>
    </row>
    <row r="48" spans="1:20">
      <c r="A48">
        <f t="shared" si="17"/>
        <v>5</v>
      </c>
      <c r="B48" s="207">
        <v>686</v>
      </c>
      <c r="C48" s="321" t="s">
        <v>619</v>
      </c>
      <c r="D48" s="321" t="s">
        <v>620</v>
      </c>
      <c r="E48" s="321" t="s">
        <v>269</v>
      </c>
      <c r="F48" s="200">
        <v>50</v>
      </c>
      <c r="G48" s="199"/>
      <c r="H48" s="199"/>
      <c r="I48" s="199">
        <f t="shared" si="10"/>
        <v>50</v>
      </c>
      <c r="J48" s="199" t="e">
        <f t="shared" si="11"/>
        <v>#DIV/0!</v>
      </c>
      <c r="K48" s="201">
        <f t="shared" si="12"/>
        <v>0</v>
      </c>
      <c r="L48" s="200">
        <v>50</v>
      </c>
      <c r="M48" s="199"/>
      <c r="N48" s="199"/>
      <c r="O48" s="199">
        <f t="shared" si="18"/>
        <v>50</v>
      </c>
      <c r="P48" s="199" t="e">
        <f t="shared" si="13"/>
        <v>#DIV/0!</v>
      </c>
      <c r="Q48" s="201">
        <f t="shared" si="14"/>
        <v>0</v>
      </c>
      <c r="R48" s="199">
        <f t="shared" si="15"/>
        <v>100</v>
      </c>
      <c r="S48" s="199">
        <f t="shared" si="16"/>
        <v>0</v>
      </c>
      <c r="T48" s="209">
        <f t="shared" ref="T48:T73" si="19">IF((O48+I48)=0,4+K48+Q48,K48+Q48)</f>
        <v>0</v>
      </c>
    </row>
    <row r="49" spans="1:20">
      <c r="A49">
        <f t="shared" si="17"/>
        <v>6</v>
      </c>
      <c r="B49" s="207">
        <v>551</v>
      </c>
      <c r="C49" s="321" t="s">
        <v>492</v>
      </c>
      <c r="D49" s="321" t="s">
        <v>491</v>
      </c>
      <c r="E49" s="321" t="s">
        <v>272</v>
      </c>
      <c r="F49" s="200">
        <v>50</v>
      </c>
      <c r="G49" s="199"/>
      <c r="H49" s="199"/>
      <c r="I49" s="199">
        <f t="shared" si="10"/>
        <v>50</v>
      </c>
      <c r="J49" s="199" t="e">
        <f t="shared" si="11"/>
        <v>#DIV/0!</v>
      </c>
      <c r="K49" s="201">
        <f t="shared" si="12"/>
        <v>0</v>
      </c>
      <c r="L49" s="200">
        <v>50</v>
      </c>
      <c r="M49" s="199"/>
      <c r="N49" s="199"/>
      <c r="O49" s="199">
        <f t="shared" si="18"/>
        <v>50</v>
      </c>
      <c r="P49" s="199" t="e">
        <f t="shared" si="13"/>
        <v>#DIV/0!</v>
      </c>
      <c r="Q49" s="201">
        <f t="shared" si="14"/>
        <v>0</v>
      </c>
      <c r="R49" s="199">
        <f t="shared" si="15"/>
        <v>100</v>
      </c>
      <c r="S49" s="199">
        <f t="shared" si="16"/>
        <v>0</v>
      </c>
      <c r="T49" s="209">
        <f t="shared" si="19"/>
        <v>0</v>
      </c>
    </row>
    <row r="50" spans="1:20">
      <c r="A50">
        <f t="shared" si="17"/>
        <v>7</v>
      </c>
      <c r="B50" s="207">
        <v>729</v>
      </c>
      <c r="C50" s="321" t="s">
        <v>496</v>
      </c>
      <c r="D50" s="321" t="s">
        <v>497</v>
      </c>
      <c r="E50" s="321" t="s">
        <v>275</v>
      </c>
      <c r="F50" s="200">
        <v>50</v>
      </c>
      <c r="G50" s="199"/>
      <c r="H50" s="199"/>
      <c r="I50" s="199">
        <f t="shared" si="10"/>
        <v>50</v>
      </c>
      <c r="J50" s="199" t="e">
        <f t="shared" si="11"/>
        <v>#DIV/0!</v>
      </c>
      <c r="K50" s="201">
        <f t="shared" si="12"/>
        <v>0</v>
      </c>
      <c r="L50" s="200">
        <v>50</v>
      </c>
      <c r="M50" s="199"/>
      <c r="N50" s="199"/>
      <c r="O50" s="199">
        <f t="shared" si="18"/>
        <v>50</v>
      </c>
      <c r="P50" s="199" t="e">
        <f t="shared" si="13"/>
        <v>#DIV/0!</v>
      </c>
      <c r="Q50" s="201">
        <f t="shared" si="14"/>
        <v>0</v>
      </c>
      <c r="R50" s="199">
        <f t="shared" si="15"/>
        <v>100</v>
      </c>
      <c r="S50" s="199">
        <f t="shared" si="16"/>
        <v>0</v>
      </c>
      <c r="T50" s="209">
        <f t="shared" si="19"/>
        <v>0</v>
      </c>
    </row>
    <row r="51" spans="1:20">
      <c r="A51">
        <f t="shared" si="17"/>
        <v>8</v>
      </c>
      <c r="B51" s="207"/>
      <c r="C51" s="208"/>
      <c r="D51" s="208"/>
      <c r="E51" s="208"/>
      <c r="F51" s="200"/>
      <c r="G51" s="199"/>
      <c r="H51" s="199"/>
      <c r="I51" s="199">
        <f t="shared" si="10"/>
        <v>0</v>
      </c>
      <c r="J51" s="199" t="e">
        <f t="shared" si="11"/>
        <v>#DIV/0!</v>
      </c>
      <c r="K51" s="201">
        <f t="shared" si="12"/>
        <v>6</v>
      </c>
      <c r="L51" s="200"/>
      <c r="M51" s="199"/>
      <c r="N51" s="199"/>
      <c r="O51" s="199">
        <f t="shared" si="18"/>
        <v>0</v>
      </c>
      <c r="P51" s="199" t="e">
        <f t="shared" si="13"/>
        <v>#DIV/0!</v>
      </c>
      <c r="Q51" s="201">
        <f t="shared" si="14"/>
        <v>4</v>
      </c>
      <c r="R51" s="199">
        <f t="shared" si="15"/>
        <v>0</v>
      </c>
      <c r="S51" s="199">
        <f t="shared" si="16"/>
        <v>0</v>
      </c>
      <c r="T51" s="209">
        <f t="shared" si="19"/>
        <v>14</v>
      </c>
    </row>
    <row r="52" spans="1:20">
      <c r="A52">
        <f t="shared" si="17"/>
        <v>9</v>
      </c>
      <c r="B52" s="207"/>
      <c r="C52" s="208"/>
      <c r="D52" s="208"/>
      <c r="E52" s="208"/>
      <c r="F52" s="200"/>
      <c r="G52" s="199"/>
      <c r="H52" s="199"/>
      <c r="I52" s="199">
        <f t="shared" si="10"/>
        <v>0</v>
      </c>
      <c r="J52" s="199" t="e">
        <f t="shared" si="11"/>
        <v>#DIV/0!</v>
      </c>
      <c r="K52" s="201">
        <f t="shared" si="12"/>
        <v>6</v>
      </c>
      <c r="L52" s="200"/>
      <c r="M52" s="199"/>
      <c r="N52" s="199"/>
      <c r="O52" s="199">
        <f t="shared" si="18"/>
        <v>0</v>
      </c>
      <c r="P52" s="199" t="e">
        <f t="shared" si="13"/>
        <v>#DIV/0!</v>
      </c>
      <c r="Q52" s="201">
        <f t="shared" si="14"/>
        <v>4</v>
      </c>
      <c r="R52" s="199">
        <f t="shared" si="15"/>
        <v>0</v>
      </c>
      <c r="S52" s="199">
        <f t="shared" si="16"/>
        <v>0</v>
      </c>
      <c r="T52" s="209">
        <f t="shared" si="19"/>
        <v>14</v>
      </c>
    </row>
    <row r="53" spans="1:20">
      <c r="A53">
        <f t="shared" si="17"/>
        <v>10</v>
      </c>
      <c r="B53" s="207"/>
      <c r="C53" s="208"/>
      <c r="D53" s="208"/>
      <c r="E53" s="208"/>
      <c r="F53" s="200"/>
      <c r="G53" s="199"/>
      <c r="H53" s="199"/>
      <c r="I53" s="199">
        <f t="shared" si="10"/>
        <v>0</v>
      </c>
      <c r="J53" s="199" t="e">
        <f t="shared" si="11"/>
        <v>#DIV/0!</v>
      </c>
      <c r="K53" s="201">
        <f t="shared" si="12"/>
        <v>6</v>
      </c>
      <c r="L53" s="200"/>
      <c r="M53" s="199"/>
      <c r="N53" s="199"/>
      <c r="O53" s="199">
        <f t="shared" si="18"/>
        <v>0</v>
      </c>
      <c r="P53" s="199" t="e">
        <f t="shared" si="13"/>
        <v>#DIV/0!</v>
      </c>
      <c r="Q53" s="201">
        <f t="shared" si="14"/>
        <v>4</v>
      </c>
      <c r="R53" s="199">
        <f t="shared" si="15"/>
        <v>0</v>
      </c>
      <c r="S53" s="199">
        <f t="shared" si="16"/>
        <v>0</v>
      </c>
      <c r="T53" s="209">
        <f t="shared" si="19"/>
        <v>14</v>
      </c>
    </row>
    <row r="54" spans="1:20">
      <c r="A54">
        <f t="shared" si="17"/>
        <v>11</v>
      </c>
      <c r="B54" s="207"/>
      <c r="C54" s="208"/>
      <c r="D54" s="208"/>
      <c r="E54" s="208"/>
      <c r="F54" s="200"/>
      <c r="G54" s="199"/>
      <c r="H54" s="199"/>
      <c r="I54" s="199">
        <f t="shared" si="10"/>
        <v>0</v>
      </c>
      <c r="J54" s="199" t="e">
        <f t="shared" si="11"/>
        <v>#DIV/0!</v>
      </c>
      <c r="K54" s="201">
        <f t="shared" si="12"/>
        <v>6</v>
      </c>
      <c r="L54" s="200"/>
      <c r="M54" s="199"/>
      <c r="N54" s="199"/>
      <c r="O54" s="199">
        <f t="shared" si="18"/>
        <v>0</v>
      </c>
      <c r="P54" s="199" t="e">
        <f t="shared" si="13"/>
        <v>#DIV/0!</v>
      </c>
      <c r="Q54" s="201">
        <f t="shared" si="14"/>
        <v>4</v>
      </c>
      <c r="R54" s="199">
        <f t="shared" si="15"/>
        <v>0</v>
      </c>
      <c r="S54" s="199">
        <f t="shared" si="16"/>
        <v>0</v>
      </c>
      <c r="T54" s="209">
        <f t="shared" si="19"/>
        <v>14</v>
      </c>
    </row>
    <row r="55" spans="1:20">
      <c r="A55">
        <f t="shared" si="17"/>
        <v>12</v>
      </c>
      <c r="B55" s="207"/>
      <c r="C55" s="208"/>
      <c r="D55" s="208"/>
      <c r="E55" s="208"/>
      <c r="F55" s="200"/>
      <c r="G55" s="199"/>
      <c r="H55" s="199"/>
      <c r="I55" s="199">
        <f t="shared" si="10"/>
        <v>0</v>
      </c>
      <c r="J55" s="199" t="e">
        <f t="shared" si="11"/>
        <v>#DIV/0!</v>
      </c>
      <c r="K55" s="201">
        <f t="shared" si="12"/>
        <v>6</v>
      </c>
      <c r="L55" s="200"/>
      <c r="M55" s="199"/>
      <c r="N55" s="199"/>
      <c r="O55" s="199">
        <f t="shared" si="18"/>
        <v>0</v>
      </c>
      <c r="P55" s="199" t="e">
        <f t="shared" si="13"/>
        <v>#DIV/0!</v>
      </c>
      <c r="Q55" s="201">
        <f t="shared" si="14"/>
        <v>4</v>
      </c>
      <c r="R55" s="199">
        <f t="shared" si="15"/>
        <v>0</v>
      </c>
      <c r="S55" s="199">
        <f t="shared" si="16"/>
        <v>0</v>
      </c>
      <c r="T55" s="209">
        <f t="shared" si="19"/>
        <v>14</v>
      </c>
    </row>
    <row r="56" spans="1:20">
      <c r="A56">
        <f t="shared" si="17"/>
        <v>13</v>
      </c>
      <c r="B56" s="207"/>
      <c r="C56" s="208"/>
      <c r="D56" s="208"/>
      <c r="E56" s="208"/>
      <c r="F56" s="200"/>
      <c r="G56" s="199"/>
      <c r="H56" s="199"/>
      <c r="I56" s="199">
        <f t="shared" si="10"/>
        <v>0</v>
      </c>
      <c r="J56" s="199" t="e">
        <f t="shared" si="11"/>
        <v>#DIV/0!</v>
      </c>
      <c r="K56" s="201">
        <f t="shared" si="12"/>
        <v>6</v>
      </c>
      <c r="L56" s="200"/>
      <c r="M56" s="199"/>
      <c r="N56" s="199"/>
      <c r="O56" s="199">
        <f t="shared" si="18"/>
        <v>0</v>
      </c>
      <c r="P56" s="199" t="e">
        <f t="shared" si="13"/>
        <v>#DIV/0!</v>
      </c>
      <c r="Q56" s="201">
        <f t="shared" si="14"/>
        <v>4</v>
      </c>
      <c r="R56" s="199">
        <f t="shared" si="15"/>
        <v>0</v>
      </c>
      <c r="S56" s="199">
        <f t="shared" si="16"/>
        <v>0</v>
      </c>
      <c r="T56" s="209">
        <f t="shared" si="19"/>
        <v>14</v>
      </c>
    </row>
    <row r="57" spans="1:20">
      <c r="A57">
        <f t="shared" si="17"/>
        <v>14</v>
      </c>
      <c r="B57" s="207"/>
      <c r="C57" s="208"/>
      <c r="D57" s="208"/>
      <c r="E57" s="208"/>
      <c r="F57" s="200"/>
      <c r="G57" s="199"/>
      <c r="H57" s="199"/>
      <c r="I57" s="199">
        <f>IF(H57&lt;=$H$41,IF(H57&lt;$G$41,F57+G57,F57+G57+(H57-$G$41)),50)</f>
        <v>0</v>
      </c>
      <c r="J57" s="199" t="e">
        <f t="shared" si="11"/>
        <v>#DIV/0!</v>
      </c>
      <c r="K57" s="201">
        <f t="shared" si="12"/>
        <v>6</v>
      </c>
      <c r="L57" s="200"/>
      <c r="M57" s="199"/>
      <c r="N57" s="199"/>
      <c r="O57" s="199">
        <f t="shared" si="18"/>
        <v>0</v>
      </c>
      <c r="P57" s="199" t="e">
        <f t="shared" si="13"/>
        <v>#DIV/0!</v>
      </c>
      <c r="Q57" s="201">
        <f t="shared" si="14"/>
        <v>4</v>
      </c>
      <c r="R57" s="199">
        <f t="shared" si="15"/>
        <v>0</v>
      </c>
      <c r="S57" s="199">
        <f t="shared" si="16"/>
        <v>0</v>
      </c>
      <c r="T57" s="209">
        <f t="shared" si="19"/>
        <v>14</v>
      </c>
    </row>
    <row r="58" spans="1:20">
      <c r="A58">
        <f t="shared" si="17"/>
        <v>15</v>
      </c>
      <c r="B58" s="207"/>
      <c r="C58" s="208"/>
      <c r="D58" s="208"/>
      <c r="E58" s="208"/>
      <c r="F58" s="200"/>
      <c r="G58" s="199"/>
      <c r="H58" s="199"/>
      <c r="I58" s="199">
        <f t="shared" si="10"/>
        <v>0</v>
      </c>
      <c r="J58" s="199" t="e">
        <f t="shared" si="11"/>
        <v>#DIV/0!</v>
      </c>
      <c r="K58" s="201">
        <f t="shared" si="12"/>
        <v>6</v>
      </c>
      <c r="L58" s="200"/>
      <c r="M58" s="199"/>
      <c r="N58" s="199"/>
      <c r="O58" s="199">
        <f t="shared" si="18"/>
        <v>0</v>
      </c>
      <c r="P58" s="199" t="e">
        <f t="shared" si="13"/>
        <v>#DIV/0!</v>
      </c>
      <c r="Q58" s="201">
        <f t="shared" si="14"/>
        <v>4</v>
      </c>
      <c r="R58" s="199">
        <f t="shared" si="15"/>
        <v>0</v>
      </c>
      <c r="S58" s="199">
        <f t="shared" si="16"/>
        <v>0</v>
      </c>
      <c r="T58" s="209">
        <f t="shared" si="19"/>
        <v>14</v>
      </c>
    </row>
    <row r="59" spans="1:20">
      <c r="A59">
        <f t="shared" si="17"/>
        <v>16</v>
      </c>
      <c r="B59" s="207"/>
      <c r="C59" s="208"/>
      <c r="D59" s="208"/>
      <c r="E59" s="208"/>
      <c r="F59" s="200"/>
      <c r="G59" s="199"/>
      <c r="H59" s="199"/>
      <c r="I59" s="199">
        <f t="shared" si="10"/>
        <v>0</v>
      </c>
      <c r="J59" s="199" t="e">
        <f t="shared" si="11"/>
        <v>#DIV/0!</v>
      </c>
      <c r="K59" s="201">
        <f t="shared" si="12"/>
        <v>6</v>
      </c>
      <c r="L59" s="200"/>
      <c r="M59" s="199"/>
      <c r="N59" s="199"/>
      <c r="O59" s="199">
        <f t="shared" si="18"/>
        <v>0</v>
      </c>
      <c r="P59" s="199" t="e">
        <f t="shared" si="13"/>
        <v>#DIV/0!</v>
      </c>
      <c r="Q59" s="201">
        <f t="shared" si="14"/>
        <v>4</v>
      </c>
      <c r="R59" s="199">
        <f t="shared" si="15"/>
        <v>0</v>
      </c>
      <c r="S59" s="199">
        <f t="shared" si="16"/>
        <v>0</v>
      </c>
      <c r="T59" s="209">
        <f t="shared" si="19"/>
        <v>14</v>
      </c>
    </row>
    <row r="60" spans="1:20">
      <c r="A60">
        <f t="shared" si="17"/>
        <v>17</v>
      </c>
      <c r="B60" s="207"/>
      <c r="C60" s="208"/>
      <c r="D60" s="208"/>
      <c r="E60" s="208"/>
      <c r="F60" s="200"/>
      <c r="G60" s="199"/>
      <c r="H60" s="199"/>
      <c r="I60" s="199">
        <f t="shared" si="10"/>
        <v>0</v>
      </c>
      <c r="J60" s="199" t="e">
        <f t="shared" si="11"/>
        <v>#DIV/0!</v>
      </c>
      <c r="K60" s="201">
        <f t="shared" si="12"/>
        <v>6</v>
      </c>
      <c r="L60" s="200"/>
      <c r="M60" s="199"/>
      <c r="N60" s="199"/>
      <c r="O60" s="199">
        <f t="shared" si="18"/>
        <v>0</v>
      </c>
      <c r="P60" s="199" t="e">
        <f t="shared" si="13"/>
        <v>#DIV/0!</v>
      </c>
      <c r="Q60" s="201">
        <f t="shared" si="14"/>
        <v>4</v>
      </c>
      <c r="R60" s="199">
        <f t="shared" si="15"/>
        <v>0</v>
      </c>
      <c r="S60" s="199">
        <f t="shared" si="16"/>
        <v>0</v>
      </c>
      <c r="T60" s="209">
        <f t="shared" si="19"/>
        <v>14</v>
      </c>
    </row>
    <row r="61" spans="1:20">
      <c r="A61">
        <f>A60+1</f>
        <v>18</v>
      </c>
      <c r="B61" s="207"/>
      <c r="C61" s="208"/>
      <c r="D61" s="208"/>
      <c r="E61" s="208"/>
      <c r="F61" s="200"/>
      <c r="G61" s="199"/>
      <c r="H61" s="199"/>
      <c r="I61" s="199">
        <f t="shared" si="10"/>
        <v>0</v>
      </c>
      <c r="J61" s="199" t="e">
        <f t="shared" si="11"/>
        <v>#DIV/0!</v>
      </c>
      <c r="K61" s="201">
        <f t="shared" si="12"/>
        <v>6</v>
      </c>
      <c r="L61" s="200"/>
      <c r="M61" s="199"/>
      <c r="N61" s="199"/>
      <c r="O61" s="199">
        <f t="shared" si="18"/>
        <v>0</v>
      </c>
      <c r="P61" s="199" t="e">
        <f t="shared" si="13"/>
        <v>#DIV/0!</v>
      </c>
      <c r="Q61" s="201">
        <f t="shared" si="14"/>
        <v>4</v>
      </c>
      <c r="R61" s="199">
        <f t="shared" si="15"/>
        <v>0</v>
      </c>
      <c r="S61" s="199">
        <f t="shared" si="16"/>
        <v>0</v>
      </c>
      <c r="T61" s="209">
        <f t="shared" si="19"/>
        <v>14</v>
      </c>
    </row>
    <row r="62" spans="1:20">
      <c r="A62">
        <f t="shared" ref="A62:A73" si="20">A61+1</f>
        <v>19</v>
      </c>
      <c r="B62" s="207"/>
      <c r="C62" s="208"/>
      <c r="D62" s="208"/>
      <c r="E62" s="208"/>
      <c r="F62" s="200"/>
      <c r="G62" s="199"/>
      <c r="H62" s="199"/>
      <c r="I62" s="199">
        <f t="shared" si="10"/>
        <v>0</v>
      </c>
      <c r="J62" s="199" t="e">
        <f t="shared" si="11"/>
        <v>#DIV/0!</v>
      </c>
      <c r="K62" s="201">
        <f t="shared" si="12"/>
        <v>6</v>
      </c>
      <c r="L62" s="200"/>
      <c r="M62" s="199"/>
      <c r="N62" s="199"/>
      <c r="O62" s="199">
        <f t="shared" si="18"/>
        <v>0</v>
      </c>
      <c r="P62" s="199" t="e">
        <f t="shared" si="13"/>
        <v>#DIV/0!</v>
      </c>
      <c r="Q62" s="201">
        <f t="shared" si="14"/>
        <v>4</v>
      </c>
      <c r="R62" s="199">
        <f t="shared" si="15"/>
        <v>0</v>
      </c>
      <c r="S62" s="199">
        <f t="shared" si="16"/>
        <v>0</v>
      </c>
      <c r="T62" s="209">
        <f t="shared" si="19"/>
        <v>14</v>
      </c>
    </row>
    <row r="63" spans="1:20">
      <c r="A63">
        <f t="shared" si="20"/>
        <v>20</v>
      </c>
      <c r="B63" s="207"/>
      <c r="C63" s="208"/>
      <c r="D63" s="208"/>
      <c r="E63" s="208"/>
      <c r="F63" s="200"/>
      <c r="G63" s="199"/>
      <c r="H63" s="199"/>
      <c r="I63" s="199">
        <f t="shared" si="10"/>
        <v>0</v>
      </c>
      <c r="J63" s="199" t="e">
        <f t="shared" si="11"/>
        <v>#DIV/0!</v>
      </c>
      <c r="K63" s="201">
        <f t="shared" si="12"/>
        <v>6</v>
      </c>
      <c r="L63" s="200"/>
      <c r="M63" s="199"/>
      <c r="N63" s="199"/>
      <c r="O63" s="199">
        <f t="shared" si="18"/>
        <v>0</v>
      </c>
      <c r="P63" s="199" t="e">
        <f t="shared" si="13"/>
        <v>#DIV/0!</v>
      </c>
      <c r="Q63" s="201">
        <f t="shared" si="14"/>
        <v>4</v>
      </c>
      <c r="R63" s="199">
        <f t="shared" si="15"/>
        <v>0</v>
      </c>
      <c r="S63" s="199">
        <f t="shared" si="16"/>
        <v>0</v>
      </c>
      <c r="T63" s="209">
        <f t="shared" si="19"/>
        <v>14</v>
      </c>
    </row>
    <row r="64" spans="1:20">
      <c r="A64">
        <f t="shared" si="20"/>
        <v>21</v>
      </c>
      <c r="B64" s="207"/>
      <c r="C64" s="208"/>
      <c r="D64" s="208"/>
      <c r="E64" s="208"/>
      <c r="F64" s="200"/>
      <c r="G64" s="199"/>
      <c r="H64" s="199"/>
      <c r="I64" s="199">
        <f t="shared" si="10"/>
        <v>0</v>
      </c>
      <c r="J64" s="199" t="e">
        <f t="shared" si="11"/>
        <v>#DIV/0!</v>
      </c>
      <c r="K64" s="201">
        <f t="shared" si="12"/>
        <v>6</v>
      </c>
      <c r="L64" s="200"/>
      <c r="M64" s="199"/>
      <c r="N64" s="199"/>
      <c r="O64" s="199">
        <f t="shared" si="18"/>
        <v>0</v>
      </c>
      <c r="P64" s="199" t="e">
        <f t="shared" si="13"/>
        <v>#DIV/0!</v>
      </c>
      <c r="Q64" s="201">
        <f t="shared" si="14"/>
        <v>4</v>
      </c>
      <c r="R64" s="199">
        <f t="shared" si="15"/>
        <v>0</v>
      </c>
      <c r="S64" s="199">
        <f t="shared" si="16"/>
        <v>0</v>
      </c>
      <c r="T64" s="209">
        <f t="shared" si="19"/>
        <v>14</v>
      </c>
    </row>
    <row r="65" spans="1:20">
      <c r="A65">
        <f t="shared" si="20"/>
        <v>22</v>
      </c>
      <c r="B65" s="207"/>
      <c r="C65" s="208"/>
      <c r="D65" s="208"/>
      <c r="E65" s="208"/>
      <c r="F65" s="200"/>
      <c r="G65" s="199"/>
      <c r="H65" s="199"/>
      <c r="I65" s="199">
        <f t="shared" si="10"/>
        <v>0</v>
      </c>
      <c r="J65" s="199" t="e">
        <f t="shared" si="11"/>
        <v>#DIV/0!</v>
      </c>
      <c r="K65" s="201">
        <f t="shared" si="12"/>
        <v>6</v>
      </c>
      <c r="L65" s="200"/>
      <c r="M65" s="199"/>
      <c r="N65" s="199"/>
      <c r="O65" s="199">
        <f t="shared" si="18"/>
        <v>0</v>
      </c>
      <c r="P65" s="199" t="e">
        <f t="shared" si="13"/>
        <v>#DIV/0!</v>
      </c>
      <c r="Q65" s="201">
        <f t="shared" si="14"/>
        <v>4</v>
      </c>
      <c r="R65" s="199">
        <f t="shared" si="15"/>
        <v>0</v>
      </c>
      <c r="S65" s="199">
        <f t="shared" si="16"/>
        <v>0</v>
      </c>
      <c r="T65" s="209">
        <f t="shared" si="19"/>
        <v>14</v>
      </c>
    </row>
    <row r="66" spans="1:20">
      <c r="A66">
        <f t="shared" si="20"/>
        <v>23</v>
      </c>
      <c r="B66" s="207"/>
      <c r="C66" s="208"/>
      <c r="D66" s="208"/>
      <c r="E66" s="208"/>
      <c r="F66" s="200"/>
      <c r="G66" s="199"/>
      <c r="H66" s="199"/>
      <c r="I66" s="199">
        <f t="shared" si="10"/>
        <v>0</v>
      </c>
      <c r="J66" s="199" t="e">
        <f t="shared" si="11"/>
        <v>#DIV/0!</v>
      </c>
      <c r="K66" s="201">
        <f t="shared" si="12"/>
        <v>6</v>
      </c>
      <c r="L66" s="200"/>
      <c r="M66" s="199"/>
      <c r="N66" s="199"/>
      <c r="O66" s="199">
        <f t="shared" si="18"/>
        <v>0</v>
      </c>
      <c r="P66" s="199" t="e">
        <f t="shared" si="13"/>
        <v>#DIV/0!</v>
      </c>
      <c r="Q66" s="201">
        <f t="shared" si="14"/>
        <v>4</v>
      </c>
      <c r="R66" s="199">
        <f t="shared" si="15"/>
        <v>0</v>
      </c>
      <c r="S66" s="199">
        <f t="shared" si="16"/>
        <v>0</v>
      </c>
      <c r="T66" s="209">
        <f t="shared" si="19"/>
        <v>14</v>
      </c>
    </row>
    <row r="67" spans="1:20">
      <c r="A67">
        <f t="shared" si="20"/>
        <v>24</v>
      </c>
      <c r="B67" s="207"/>
      <c r="C67" s="208"/>
      <c r="D67" s="208"/>
      <c r="E67" s="208"/>
      <c r="F67" s="200"/>
      <c r="G67" s="199"/>
      <c r="H67" s="199"/>
      <c r="I67" s="199">
        <f t="shared" si="10"/>
        <v>0</v>
      </c>
      <c r="J67" s="199" t="e">
        <f t="shared" si="11"/>
        <v>#DIV/0!</v>
      </c>
      <c r="K67" s="201">
        <f t="shared" si="12"/>
        <v>6</v>
      </c>
      <c r="L67" s="200"/>
      <c r="M67" s="199"/>
      <c r="N67" s="199"/>
      <c r="O67" s="199">
        <f t="shared" si="18"/>
        <v>0</v>
      </c>
      <c r="P67" s="199" t="e">
        <f t="shared" si="13"/>
        <v>#DIV/0!</v>
      </c>
      <c r="Q67" s="201">
        <f t="shared" si="14"/>
        <v>4</v>
      </c>
      <c r="R67" s="199">
        <f t="shared" si="15"/>
        <v>0</v>
      </c>
      <c r="S67" s="199">
        <f t="shared" si="16"/>
        <v>0</v>
      </c>
      <c r="T67" s="209">
        <f t="shared" si="19"/>
        <v>14</v>
      </c>
    </row>
    <row r="68" spans="1:20">
      <c r="A68">
        <f t="shared" si="20"/>
        <v>25</v>
      </c>
      <c r="B68" s="207"/>
      <c r="C68" s="208"/>
      <c r="D68" s="208"/>
      <c r="E68" s="208"/>
      <c r="F68" s="200"/>
      <c r="G68" s="199"/>
      <c r="H68" s="199"/>
      <c r="I68" s="199">
        <f t="shared" si="10"/>
        <v>0</v>
      </c>
      <c r="J68" s="199" t="e">
        <f t="shared" si="11"/>
        <v>#DIV/0!</v>
      </c>
      <c r="K68" s="201">
        <f t="shared" si="12"/>
        <v>6</v>
      </c>
      <c r="L68" s="200"/>
      <c r="M68" s="199"/>
      <c r="N68" s="199"/>
      <c r="O68" s="199">
        <f t="shared" si="18"/>
        <v>0</v>
      </c>
      <c r="P68" s="199" t="e">
        <f t="shared" si="13"/>
        <v>#DIV/0!</v>
      </c>
      <c r="Q68" s="201">
        <f t="shared" si="14"/>
        <v>4</v>
      </c>
      <c r="R68" s="199">
        <f t="shared" si="15"/>
        <v>0</v>
      </c>
      <c r="S68" s="199">
        <f t="shared" si="16"/>
        <v>0</v>
      </c>
      <c r="T68" s="209">
        <f t="shared" si="19"/>
        <v>14</v>
      </c>
    </row>
    <row r="69" spans="1:20">
      <c r="A69">
        <f t="shared" si="20"/>
        <v>26</v>
      </c>
      <c r="B69" s="207"/>
      <c r="C69" s="208"/>
      <c r="D69" s="208"/>
      <c r="E69" s="208"/>
      <c r="F69" s="200"/>
      <c r="G69" s="199"/>
      <c r="H69" s="199"/>
      <c r="I69" s="199">
        <f t="shared" si="10"/>
        <v>0</v>
      </c>
      <c r="J69" s="199" t="e">
        <f t="shared" si="11"/>
        <v>#DIV/0!</v>
      </c>
      <c r="K69" s="201">
        <f t="shared" si="12"/>
        <v>6</v>
      </c>
      <c r="L69" s="200"/>
      <c r="M69" s="199"/>
      <c r="N69" s="199"/>
      <c r="O69" s="199">
        <f t="shared" si="18"/>
        <v>0</v>
      </c>
      <c r="P69" s="199" t="e">
        <f t="shared" si="13"/>
        <v>#DIV/0!</v>
      </c>
      <c r="Q69" s="201">
        <f t="shared" si="14"/>
        <v>4</v>
      </c>
      <c r="R69" s="199">
        <f t="shared" si="15"/>
        <v>0</v>
      </c>
      <c r="S69" s="199">
        <f t="shared" si="16"/>
        <v>0</v>
      </c>
      <c r="T69" s="209">
        <f t="shared" si="19"/>
        <v>14</v>
      </c>
    </row>
    <row r="70" spans="1:20">
      <c r="A70">
        <f t="shared" si="20"/>
        <v>27</v>
      </c>
      <c r="B70" s="207"/>
      <c r="C70" s="208"/>
      <c r="D70" s="208"/>
      <c r="E70" s="208"/>
      <c r="F70" s="200"/>
      <c r="G70" s="199"/>
      <c r="H70" s="199"/>
      <c r="I70" s="199">
        <f t="shared" si="10"/>
        <v>0</v>
      </c>
      <c r="J70" s="199" t="e">
        <f t="shared" si="11"/>
        <v>#DIV/0!</v>
      </c>
      <c r="K70" s="201">
        <f t="shared" si="12"/>
        <v>6</v>
      </c>
      <c r="L70" s="200"/>
      <c r="M70" s="199"/>
      <c r="N70" s="199"/>
      <c r="O70" s="199">
        <f t="shared" si="18"/>
        <v>0</v>
      </c>
      <c r="P70" s="199" t="e">
        <f t="shared" si="13"/>
        <v>#DIV/0!</v>
      </c>
      <c r="Q70" s="201">
        <f t="shared" si="14"/>
        <v>4</v>
      </c>
      <c r="R70" s="199">
        <f t="shared" si="15"/>
        <v>0</v>
      </c>
      <c r="S70" s="199">
        <f t="shared" si="16"/>
        <v>0</v>
      </c>
      <c r="T70" s="209">
        <f t="shared" si="19"/>
        <v>14</v>
      </c>
    </row>
    <row r="71" spans="1:20">
      <c r="A71">
        <f t="shared" si="20"/>
        <v>28</v>
      </c>
      <c r="B71" s="207"/>
      <c r="C71" s="208"/>
      <c r="D71" s="208"/>
      <c r="E71" s="208"/>
      <c r="F71" s="200"/>
      <c r="G71" s="199"/>
      <c r="H71" s="199"/>
      <c r="I71" s="199">
        <f t="shared" si="10"/>
        <v>0</v>
      </c>
      <c r="J71" s="199" t="e">
        <f t="shared" si="11"/>
        <v>#DIV/0!</v>
      </c>
      <c r="K71" s="201">
        <f t="shared" si="12"/>
        <v>6</v>
      </c>
      <c r="L71" s="200"/>
      <c r="M71" s="199"/>
      <c r="N71" s="199"/>
      <c r="O71" s="199">
        <f t="shared" si="18"/>
        <v>0</v>
      </c>
      <c r="P71" s="199" t="e">
        <f t="shared" si="13"/>
        <v>#DIV/0!</v>
      </c>
      <c r="Q71" s="201">
        <f t="shared" si="14"/>
        <v>4</v>
      </c>
      <c r="R71" s="199">
        <f t="shared" si="15"/>
        <v>0</v>
      </c>
      <c r="S71" s="199">
        <f t="shared" si="16"/>
        <v>0</v>
      </c>
      <c r="T71" s="209">
        <f t="shared" si="19"/>
        <v>14</v>
      </c>
    </row>
    <row r="72" spans="1:20">
      <c r="A72">
        <f t="shared" si="20"/>
        <v>29</v>
      </c>
      <c r="B72" s="207"/>
      <c r="C72" s="208"/>
      <c r="D72" s="208"/>
      <c r="E72" s="208"/>
      <c r="F72" s="200"/>
      <c r="G72" s="199"/>
      <c r="H72" s="199"/>
      <c r="I72" s="199">
        <f t="shared" si="10"/>
        <v>0</v>
      </c>
      <c r="J72" s="199" t="e">
        <f t="shared" si="11"/>
        <v>#DIV/0!</v>
      </c>
      <c r="K72" s="201">
        <f t="shared" si="12"/>
        <v>6</v>
      </c>
      <c r="L72" s="200"/>
      <c r="M72" s="199"/>
      <c r="N72" s="199"/>
      <c r="O72" s="199">
        <f t="shared" si="18"/>
        <v>0</v>
      </c>
      <c r="P72" s="199" t="e">
        <f t="shared" si="13"/>
        <v>#DIV/0!</v>
      </c>
      <c r="Q72" s="201">
        <f t="shared" si="14"/>
        <v>4</v>
      </c>
      <c r="R72" s="199">
        <f t="shared" si="15"/>
        <v>0</v>
      </c>
      <c r="S72" s="199">
        <f t="shared" si="16"/>
        <v>0</v>
      </c>
      <c r="T72" s="209">
        <f t="shared" si="19"/>
        <v>14</v>
      </c>
    </row>
    <row r="73" spans="1:20" ht="16" thickBot="1">
      <c r="A73">
        <f t="shared" si="20"/>
        <v>30</v>
      </c>
      <c r="B73" s="210"/>
      <c r="C73" s="211"/>
      <c r="D73" s="211"/>
      <c r="E73" s="211"/>
      <c r="F73" s="202"/>
      <c r="G73" s="203"/>
      <c r="H73" s="203"/>
      <c r="I73" s="203">
        <f t="shared" si="10"/>
        <v>0</v>
      </c>
      <c r="J73" s="203" t="e">
        <f t="shared" si="11"/>
        <v>#DIV/0!</v>
      </c>
      <c r="K73" s="204">
        <f t="shared" si="12"/>
        <v>6</v>
      </c>
      <c r="L73" s="202"/>
      <c r="M73" s="203"/>
      <c r="N73" s="203"/>
      <c r="O73" s="203">
        <f t="shared" si="18"/>
        <v>0</v>
      </c>
      <c r="P73" s="203" t="e">
        <f t="shared" si="13"/>
        <v>#DIV/0!</v>
      </c>
      <c r="Q73" s="204">
        <f t="shared" si="14"/>
        <v>4</v>
      </c>
      <c r="R73" s="203">
        <f t="shared" si="15"/>
        <v>0</v>
      </c>
      <c r="S73" s="203">
        <f t="shared" si="16"/>
        <v>0</v>
      </c>
      <c r="T73" s="212">
        <f t="shared" si="19"/>
        <v>14</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160</v>
      </c>
      <c r="G76" s="182">
        <f>F76/I76</f>
        <v>53.333333333333336</v>
      </c>
      <c r="H76" s="199">
        <f>G76*1.5</f>
        <v>80</v>
      </c>
      <c r="I76" s="182">
        <v>3</v>
      </c>
      <c r="J76" s="182"/>
      <c r="K76" s="183"/>
      <c r="L76" s="185">
        <v>168</v>
      </c>
      <c r="M76" s="182">
        <f>L76/O76</f>
        <v>56</v>
      </c>
      <c r="N76" s="199">
        <f>M76*1.5</f>
        <v>84</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607</v>
      </c>
      <c r="C79" s="208" t="s">
        <v>467</v>
      </c>
      <c r="D79" s="208" t="s">
        <v>476</v>
      </c>
      <c r="E79" s="208" t="s">
        <v>272</v>
      </c>
      <c r="F79" s="219">
        <v>0</v>
      </c>
      <c r="G79" s="220">
        <v>0</v>
      </c>
      <c r="H79" s="220">
        <v>36.700000000000003</v>
      </c>
      <c r="I79" s="220">
        <f>IF(H79&lt;=$H$76,IF(H79&lt;$G$76,F79+G79,F79+G79+(H79-$G$76)),50)</f>
        <v>0</v>
      </c>
      <c r="J79" s="220">
        <f>$F$76/H79</f>
        <v>4.3596730245231603</v>
      </c>
      <c r="K79" s="195"/>
      <c r="L79" s="219">
        <v>50</v>
      </c>
      <c r="M79" s="220"/>
      <c r="N79" s="220"/>
      <c r="O79" s="220">
        <f>IF(N79&lt;=$N$76,IF(N79&lt;$M$76,L79+M79,L79+M79+(N79-$M$76)),50)</f>
        <v>50</v>
      </c>
      <c r="P79" s="220" t="e">
        <f>$L$76/N79</f>
        <v>#DIV/0!</v>
      </c>
      <c r="Q79" s="195"/>
      <c r="R79" s="199">
        <f>O79+I79</f>
        <v>50</v>
      </c>
      <c r="S79" s="199">
        <f>N79+H79</f>
        <v>36.700000000000003</v>
      </c>
      <c r="T79" s="209"/>
    </row>
    <row r="80" spans="1:20">
      <c r="A80">
        <f>A79+1</f>
        <v>2</v>
      </c>
      <c r="B80" s="207">
        <v>733</v>
      </c>
      <c r="C80" s="208" t="s">
        <v>494</v>
      </c>
      <c r="D80" s="208" t="s">
        <v>495</v>
      </c>
      <c r="E80" s="208" t="s">
        <v>272</v>
      </c>
      <c r="F80" s="200">
        <v>15</v>
      </c>
      <c r="G80" s="199">
        <v>0</v>
      </c>
      <c r="H80" s="199">
        <v>31.6</v>
      </c>
      <c r="I80" s="199">
        <f t="shared" ref="I80:I108" si="21">IF(H80&lt;=$H$76,IF(H80&lt;$G$76,F80+G80,F80+G80+(H80-$G$76)),50)</f>
        <v>15</v>
      </c>
      <c r="J80" s="199">
        <f t="shared" ref="J80:J108" si="22">$F$76/H80</f>
        <v>5.0632911392405058</v>
      </c>
      <c r="K80" s="201"/>
      <c r="L80" s="200">
        <v>50</v>
      </c>
      <c r="M80" s="199"/>
      <c r="N80" s="199"/>
      <c r="O80" s="199">
        <f t="shared" ref="O80:O108" si="23">IF(N80&lt;=$N$76,IF(N80&lt;$M$76,L80+M80,L80+M80+(N80-$M$76)),50)</f>
        <v>50</v>
      </c>
      <c r="P80" s="199" t="e">
        <f t="shared" ref="P80:P108" si="24">$L$76/N80</f>
        <v>#DIV/0!</v>
      </c>
      <c r="Q80" s="201"/>
      <c r="R80" s="199">
        <f t="shared" ref="R80:R108" si="25">O80+I80</f>
        <v>65</v>
      </c>
      <c r="S80" s="199">
        <f t="shared" ref="S80:S108" si="26">N80+H80</f>
        <v>31.6</v>
      </c>
      <c r="T80" s="209"/>
    </row>
    <row r="81" spans="1:20">
      <c r="A81">
        <f t="shared" ref="A81:A95" si="27">A80+1</f>
        <v>3</v>
      </c>
      <c r="B81" s="207">
        <v>687</v>
      </c>
      <c r="C81" s="208" t="s">
        <v>498</v>
      </c>
      <c r="D81" s="208" t="s">
        <v>499</v>
      </c>
      <c r="E81" s="208" t="s">
        <v>272</v>
      </c>
      <c r="F81" s="200">
        <v>50</v>
      </c>
      <c r="G81" s="199"/>
      <c r="H81" s="199"/>
      <c r="I81" s="199">
        <f t="shared" si="21"/>
        <v>50</v>
      </c>
      <c r="J81" s="199" t="e">
        <f t="shared" si="22"/>
        <v>#DIV/0!</v>
      </c>
      <c r="K81" s="201"/>
      <c r="L81" s="200">
        <v>50</v>
      </c>
      <c r="M81" s="199"/>
      <c r="N81" s="199"/>
      <c r="O81" s="199">
        <f t="shared" si="23"/>
        <v>50</v>
      </c>
      <c r="P81" s="199" t="e">
        <f>$L$76/N81</f>
        <v>#DIV/0!</v>
      </c>
      <c r="Q81" s="201"/>
      <c r="R81" s="199">
        <f t="shared" si="25"/>
        <v>100</v>
      </c>
      <c r="S81" s="199">
        <f t="shared" si="26"/>
        <v>0</v>
      </c>
      <c r="T81" s="209"/>
    </row>
    <row r="82" spans="1:20">
      <c r="A82">
        <f t="shared" si="27"/>
        <v>4</v>
      </c>
      <c r="B82" s="207">
        <v>670</v>
      </c>
      <c r="C82" s="321" t="s">
        <v>483</v>
      </c>
      <c r="D82" s="321" t="s">
        <v>470</v>
      </c>
      <c r="E82" s="321" t="s">
        <v>272</v>
      </c>
      <c r="F82" s="200">
        <v>50</v>
      </c>
      <c r="G82" s="199"/>
      <c r="H82" s="199"/>
      <c r="I82" s="199">
        <f>IF(H82&lt;=$H$76,IF(H82&lt;$G$76,F82+G82,F82+G82+(H82-$G$76)),50)</f>
        <v>50</v>
      </c>
      <c r="J82" s="199" t="e">
        <f t="shared" si="22"/>
        <v>#DIV/0!</v>
      </c>
      <c r="K82" s="201"/>
      <c r="L82" s="200">
        <v>50</v>
      </c>
      <c r="M82" s="199"/>
      <c r="N82" s="199"/>
      <c r="O82" s="199">
        <f>IF(N82&lt;=$N$76,IF(N82&lt;$M$76,L82+M82,L82+M82+(N82-$M$76)),50)</f>
        <v>50</v>
      </c>
      <c r="P82" s="199" t="e">
        <f t="shared" si="24"/>
        <v>#DIV/0!</v>
      </c>
      <c r="Q82" s="201"/>
      <c r="R82" s="199">
        <f t="shared" si="25"/>
        <v>100</v>
      </c>
      <c r="S82" s="199">
        <f t="shared" si="26"/>
        <v>0</v>
      </c>
      <c r="T82" s="209"/>
    </row>
    <row r="83" spans="1:20">
      <c r="A83">
        <f t="shared" si="27"/>
        <v>5</v>
      </c>
      <c r="B83" s="207">
        <v>691</v>
      </c>
      <c r="C83" s="321" t="s">
        <v>514</v>
      </c>
      <c r="D83" s="321" t="s">
        <v>515</v>
      </c>
      <c r="E83" s="321" t="s">
        <v>145</v>
      </c>
      <c r="F83" s="200">
        <v>0</v>
      </c>
      <c r="G83" s="199">
        <v>0</v>
      </c>
      <c r="H83" s="199">
        <v>68.569999999999993</v>
      </c>
      <c r="I83" s="199">
        <f t="shared" si="21"/>
        <v>15.236666666666657</v>
      </c>
      <c r="J83" s="199">
        <f>$F$76/H83</f>
        <v>2.3333819454571971</v>
      </c>
      <c r="K83" s="201"/>
      <c r="L83" s="200">
        <v>5</v>
      </c>
      <c r="M83" s="199">
        <v>0</v>
      </c>
      <c r="N83" s="199">
        <v>71.95</v>
      </c>
      <c r="O83" s="199">
        <f t="shared" si="23"/>
        <v>20.950000000000003</v>
      </c>
      <c r="P83" s="199">
        <f t="shared" si="24"/>
        <v>2.3349548297428768</v>
      </c>
      <c r="Q83" s="201"/>
      <c r="R83" s="199">
        <f t="shared" si="25"/>
        <v>36.18666666666666</v>
      </c>
      <c r="S83" s="199">
        <f t="shared" si="26"/>
        <v>140.51999999999998</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135</v>
      </c>
      <c r="G111" s="182">
        <f>F111/I111</f>
        <v>54</v>
      </c>
      <c r="H111" s="199">
        <f>G111*1.5</f>
        <v>81</v>
      </c>
      <c r="I111" s="182">
        <v>2.5</v>
      </c>
      <c r="J111" s="182"/>
      <c r="K111" s="183"/>
      <c r="L111" s="185">
        <v>136</v>
      </c>
      <c r="M111" s="182">
        <f>L111/O111</f>
        <v>54.4</v>
      </c>
      <c r="N111" s="199">
        <f>M111*1.5</f>
        <v>81.599999999999994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332">
        <v>55</v>
      </c>
      <c r="F114" s="200">
        <v>0</v>
      </c>
      <c r="G114" s="199">
        <v>5</v>
      </c>
      <c r="H114" s="199">
        <v>33.630000000000003</v>
      </c>
      <c r="I114" s="199">
        <f>IF(H114&lt;=$H$111,IF(H114&lt;$G$111,F114+G114,F114+G114+(H114-$G$111)),50)</f>
        <v>5</v>
      </c>
      <c r="J114" s="199">
        <f>$F$111/H114</f>
        <v>4.0142729705619979</v>
      </c>
      <c r="K114" s="201"/>
      <c r="L114" s="200">
        <v>0</v>
      </c>
      <c r="M114" s="199">
        <v>0</v>
      </c>
      <c r="N114" s="199">
        <v>27.81</v>
      </c>
      <c r="O114" s="199">
        <f>IF(N114&lt;=$N$111,IF(N114&lt;$M$111,L114+M114,L114+M114+(N114-$M$111)),50)</f>
        <v>0</v>
      </c>
      <c r="P114" s="199">
        <f>$L$111/N114</f>
        <v>4.8903272204243082</v>
      </c>
      <c r="Q114" s="201"/>
      <c r="R114" s="199">
        <f>O114+I114</f>
        <v>5</v>
      </c>
      <c r="S114" s="199">
        <f>N114+H114</f>
        <v>61.44</v>
      </c>
      <c r="T114" s="209"/>
    </row>
    <row r="115" spans="1:20">
      <c r="A115">
        <f>A114+1</f>
        <v>2</v>
      </c>
      <c r="B115" s="207">
        <v>787</v>
      </c>
      <c r="C115" s="208" t="s">
        <v>485</v>
      </c>
      <c r="D115" s="208" t="s">
        <v>516</v>
      </c>
      <c r="E115" s="208" t="s">
        <v>269</v>
      </c>
      <c r="F115" s="200">
        <v>0</v>
      </c>
      <c r="G115" s="199">
        <v>5</v>
      </c>
      <c r="H115" s="199">
        <v>39.840000000000003</v>
      </c>
      <c r="I115" s="199">
        <f t="shared" ref="I115:I133" si="29">IF(H115&lt;=$H$111,IF(H115&lt;$G$111,F115+G115,F115+G115+(H115-$G$111)),50)</f>
        <v>5</v>
      </c>
      <c r="J115" s="199">
        <f t="shared" ref="J115:J133" si="30">$F$111/H115</f>
        <v>3.3885542168674694</v>
      </c>
      <c r="K115" s="201"/>
      <c r="L115" s="200">
        <v>0</v>
      </c>
      <c r="M115" s="199">
        <v>10</v>
      </c>
      <c r="N115" s="199">
        <v>35.39</v>
      </c>
      <c r="O115" s="199">
        <f t="shared" ref="O115:O132" si="31">IF(N115&lt;=$N$111,IF(N115&lt;$M$111,L115+M115,L115+M115+(N115-$M$111)),50)</f>
        <v>10</v>
      </c>
      <c r="P115" s="199">
        <f t="shared" ref="P115:P132" si="32">$L$111/N115</f>
        <v>3.8428934727324102</v>
      </c>
      <c r="Q115" s="201"/>
      <c r="R115" s="199">
        <f t="shared" ref="R115:R149" si="33">O115+I115</f>
        <v>15</v>
      </c>
      <c r="S115" s="199">
        <f t="shared" ref="S115:S149" si="34">N115+H115</f>
        <v>75.23</v>
      </c>
      <c r="T115" s="209"/>
    </row>
    <row r="116" spans="1:20">
      <c r="A116">
        <f t="shared" ref="A116:A130" si="35">A115+1</f>
        <v>3</v>
      </c>
      <c r="B116" s="207">
        <v>788</v>
      </c>
      <c r="C116" s="208" t="s">
        <v>487</v>
      </c>
      <c r="D116" s="208" t="s">
        <v>476</v>
      </c>
      <c r="E116" s="208" t="s">
        <v>272</v>
      </c>
      <c r="F116" s="200">
        <v>0</v>
      </c>
      <c r="G116" s="199">
        <v>10</v>
      </c>
      <c r="H116" s="199">
        <v>35.96</v>
      </c>
      <c r="I116" s="199">
        <f t="shared" si="29"/>
        <v>10</v>
      </c>
      <c r="J116" s="199">
        <f t="shared" si="30"/>
        <v>3.7541713014460512</v>
      </c>
      <c r="K116" s="201"/>
      <c r="L116" s="200">
        <v>0</v>
      </c>
      <c r="M116" s="199">
        <v>20</v>
      </c>
      <c r="N116" s="199">
        <v>38.78</v>
      </c>
      <c r="O116" s="199">
        <f t="shared" si="31"/>
        <v>20</v>
      </c>
      <c r="P116" s="199">
        <f t="shared" si="32"/>
        <v>3.5069623517276947</v>
      </c>
      <c r="Q116" s="201"/>
      <c r="R116" s="199">
        <f t="shared" si="33"/>
        <v>30</v>
      </c>
      <c r="S116" s="199">
        <f t="shared" si="34"/>
        <v>74.740000000000009</v>
      </c>
      <c r="T116" s="209"/>
    </row>
    <row r="117" spans="1:20">
      <c r="A117">
        <f t="shared" si="35"/>
        <v>4</v>
      </c>
      <c r="B117" s="207">
        <v>746</v>
      </c>
      <c r="C117" s="321" t="s">
        <v>621</v>
      </c>
      <c r="D117" s="321" t="s">
        <v>620</v>
      </c>
      <c r="E117" s="208" t="s">
        <v>269</v>
      </c>
      <c r="F117" s="200">
        <v>5</v>
      </c>
      <c r="G117" s="199">
        <v>15</v>
      </c>
      <c r="H117" s="199">
        <v>42.95</v>
      </c>
      <c r="I117" s="199">
        <f t="shared" si="29"/>
        <v>20</v>
      </c>
      <c r="J117" s="199">
        <f t="shared" si="30"/>
        <v>3.1431897555296855</v>
      </c>
      <c r="K117" s="201"/>
      <c r="L117" s="200">
        <v>0</v>
      </c>
      <c r="M117" s="199">
        <v>15</v>
      </c>
      <c r="N117" s="199">
        <v>44.39</v>
      </c>
      <c r="O117" s="199">
        <f t="shared" si="31"/>
        <v>15</v>
      </c>
      <c r="P117" s="199">
        <f t="shared" si="32"/>
        <v>3.0637530975444918</v>
      </c>
      <c r="Q117" s="201"/>
      <c r="R117" s="199">
        <f t="shared" si="33"/>
        <v>35</v>
      </c>
      <c r="S117" s="199">
        <f t="shared" si="34"/>
        <v>87.34</v>
      </c>
      <c r="T117" s="209"/>
    </row>
    <row r="118" spans="1:20">
      <c r="A118">
        <f t="shared" si="35"/>
        <v>5</v>
      </c>
      <c r="B118" s="207">
        <v>725</v>
      </c>
      <c r="C118" s="321" t="s">
        <v>503</v>
      </c>
      <c r="D118" s="321" t="s">
        <v>504</v>
      </c>
      <c r="E118" s="321" t="s">
        <v>272</v>
      </c>
      <c r="F118" s="200">
        <v>100</v>
      </c>
      <c r="G118" s="199"/>
      <c r="H118" s="199"/>
      <c r="I118" s="199">
        <f t="shared" si="29"/>
        <v>100</v>
      </c>
      <c r="J118" s="199" t="e">
        <f t="shared" si="30"/>
        <v>#DIV/0!</v>
      </c>
      <c r="K118" s="201"/>
      <c r="L118" s="200">
        <v>100</v>
      </c>
      <c r="M118" s="199"/>
      <c r="N118" s="199"/>
      <c r="O118" s="199">
        <f t="shared" si="31"/>
        <v>100</v>
      </c>
      <c r="P118" s="199" t="e">
        <f t="shared" si="32"/>
        <v>#DIV/0!</v>
      </c>
      <c r="Q118" s="201"/>
      <c r="R118" s="199">
        <f t="shared" si="33"/>
        <v>200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813</v>
      </c>
      <c r="C135" s="208" t="s">
        <v>519</v>
      </c>
      <c r="D135" s="208" t="s">
        <v>520</v>
      </c>
      <c r="E135" s="208" t="s">
        <v>275</v>
      </c>
      <c r="F135" s="219">
        <v>0</v>
      </c>
      <c r="G135" s="220">
        <v>0</v>
      </c>
      <c r="H135" s="220">
        <v>33.409999999999997</v>
      </c>
      <c r="I135" s="199">
        <f>IF(H135&lt;=$H$111,IF(H135&lt;$G$111,F135+G135,F135+G135+(H135-$G$111)),50)</f>
        <v>0</v>
      </c>
      <c r="J135" s="199">
        <f>$F$111/H135</f>
        <v>4.0407063753367263</v>
      </c>
      <c r="K135" s="201"/>
      <c r="L135" s="200">
        <v>0</v>
      </c>
      <c r="M135" s="199">
        <v>5</v>
      </c>
      <c r="N135" s="199">
        <v>35.49</v>
      </c>
      <c r="O135" s="199">
        <f>IF(N135&lt;=$N$111,IF(N135&lt;$M$111,L135+M135,L135+M135+(N135-$M$111)),50)</f>
        <v>5</v>
      </c>
      <c r="P135" s="199">
        <f>$L$111/N135</f>
        <v>3.8320653705269088</v>
      </c>
      <c r="Q135" s="201"/>
      <c r="R135" s="199">
        <f t="shared" si="33"/>
        <v>5</v>
      </c>
      <c r="S135" s="199">
        <f t="shared" si="34"/>
        <v>68.900000000000006</v>
      </c>
      <c r="T135" s="209"/>
    </row>
    <row r="136" spans="1:20">
      <c r="A136">
        <f>A135+1</f>
        <v>2</v>
      </c>
      <c r="B136" s="207">
        <v>796</v>
      </c>
      <c r="C136" s="208" t="s">
        <v>567</v>
      </c>
      <c r="D136" s="208" t="s">
        <v>495</v>
      </c>
      <c r="E136" s="208" t="s">
        <v>272</v>
      </c>
      <c r="F136" s="200">
        <v>5</v>
      </c>
      <c r="G136" s="199">
        <v>0</v>
      </c>
      <c r="H136" s="199">
        <v>26.79</v>
      </c>
      <c r="I136" s="199">
        <f t="shared" ref="I136:I149" si="37">IF(H136&lt;=$H$111,IF(H136&lt;$G$111,F136+G136,F136+G136+(H136-$G$111)),50)</f>
        <v>5</v>
      </c>
      <c r="J136" s="199">
        <f t="shared" ref="J136:J149" si="38">$F$111/H136</f>
        <v>5.0391937290033599</v>
      </c>
      <c r="K136" s="201"/>
      <c r="L136" s="200">
        <v>10</v>
      </c>
      <c r="M136" s="199">
        <v>15</v>
      </c>
      <c r="N136" s="199">
        <v>30.57</v>
      </c>
      <c r="O136" s="199">
        <f t="shared" ref="O136:O149" si="39">IF(N136&lt;=$N$111,IF(N136&lt;$M$111,L136+M136,L136+M136+(N136-$M$111)),50)</f>
        <v>25</v>
      </c>
      <c r="P136" s="199">
        <f t="shared" ref="P136:P149" si="40">$L$111/N136</f>
        <v>4.4488060189728493</v>
      </c>
      <c r="Q136" s="201"/>
      <c r="R136" s="199">
        <f t="shared" si="33"/>
        <v>30</v>
      </c>
      <c r="S136" s="199">
        <f t="shared" si="34"/>
        <v>57.36</v>
      </c>
      <c r="T136" s="209"/>
    </row>
    <row r="137" spans="1:20">
      <c r="A137">
        <f t="shared" ref="A137:A148" si="41">A136+1</f>
        <v>3</v>
      </c>
      <c r="B137" s="207">
        <v>814</v>
      </c>
      <c r="C137" s="208" t="s">
        <v>351</v>
      </c>
      <c r="D137" s="208" t="s">
        <v>521</v>
      </c>
      <c r="E137" s="208" t="s">
        <v>275</v>
      </c>
      <c r="F137" s="200">
        <v>10</v>
      </c>
      <c r="G137" s="199">
        <v>5</v>
      </c>
      <c r="H137" s="199">
        <v>37.99</v>
      </c>
      <c r="I137" s="199">
        <f t="shared" si="37"/>
        <v>15</v>
      </c>
      <c r="J137" s="199">
        <f t="shared" si="38"/>
        <v>3.5535667280863383</v>
      </c>
      <c r="K137" s="201"/>
      <c r="L137" s="200">
        <v>0</v>
      </c>
      <c r="M137" s="199">
        <v>15</v>
      </c>
      <c r="N137" s="199">
        <v>36.76</v>
      </c>
      <c r="O137" s="199">
        <f t="shared" si="39"/>
        <v>15</v>
      </c>
      <c r="P137" s="199">
        <f t="shared" si="40"/>
        <v>3.6996735582154519</v>
      </c>
      <c r="Q137" s="201"/>
      <c r="R137" s="199">
        <f t="shared" si="33"/>
        <v>30</v>
      </c>
      <c r="S137" s="199">
        <f t="shared" si="34"/>
        <v>74.75</v>
      </c>
      <c r="T137" s="209"/>
    </row>
    <row r="138" spans="1:20">
      <c r="A138">
        <f t="shared" si="41"/>
        <v>4</v>
      </c>
      <c r="B138" s="207">
        <v>762</v>
      </c>
      <c r="C138" s="321" t="s">
        <v>509</v>
      </c>
      <c r="D138" s="321" t="s">
        <v>510</v>
      </c>
      <c r="E138" s="321" t="s">
        <v>272</v>
      </c>
      <c r="F138" s="200">
        <v>100</v>
      </c>
      <c r="G138" s="199"/>
      <c r="H138" s="199"/>
      <c r="I138" s="199">
        <f t="shared" si="37"/>
        <v>100</v>
      </c>
      <c r="J138" s="199" t="e">
        <f t="shared" si="38"/>
        <v>#DIV/0!</v>
      </c>
      <c r="K138" s="201"/>
      <c r="L138" s="200">
        <v>100</v>
      </c>
      <c r="M138" s="199"/>
      <c r="N138" s="199"/>
      <c r="O138" s="199">
        <f t="shared" si="39"/>
        <v>100</v>
      </c>
      <c r="P138" s="199" t="e">
        <f t="shared" si="40"/>
        <v>#DIV/0!</v>
      </c>
      <c r="Q138" s="201"/>
      <c r="R138" s="199">
        <f t="shared" si="33"/>
        <v>200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824</v>
      </c>
      <c r="C151" s="208" t="s">
        <v>570</v>
      </c>
      <c r="D151" s="208" t="s">
        <v>515</v>
      </c>
      <c r="E151" s="208"/>
      <c r="F151" s="219">
        <v>50</v>
      </c>
      <c r="G151" s="220"/>
      <c r="H151" s="220"/>
      <c r="I151" s="220">
        <f>IF(H151&lt;=$H$111,IF(H151&lt;$G$111,F151+G151,F151+G151+(H151-$G$111)),50)</f>
        <v>50</v>
      </c>
      <c r="J151" s="220" t="e">
        <f>$F$111/H151</f>
        <v>#DIV/0!</v>
      </c>
      <c r="K151" s="195"/>
      <c r="L151" s="219">
        <v>0</v>
      </c>
      <c r="M151" s="220">
        <v>15</v>
      </c>
      <c r="N151" s="220">
        <v>42.34</v>
      </c>
      <c r="O151" s="220">
        <f>IF(N151&lt;=$N$111,IF(N151&lt;$M$111,L151+M151,L151+M151+(N151-$M$111)),50)</f>
        <v>15</v>
      </c>
      <c r="P151" s="220">
        <f>$L$111/N151</f>
        <v>3.2120925838450636</v>
      </c>
      <c r="Q151" s="195"/>
      <c r="R151" s="199">
        <f t="shared" ref="R151:R165" si="42">O151+I151</f>
        <v>65</v>
      </c>
      <c r="S151" s="199">
        <f t="shared" ref="S151:S165" si="43">N151+H151</f>
        <v>42.34</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6"/>
  <sheetViews>
    <sheetView workbookViewId="0">
      <selection activeCell="G90" sqref="G90"/>
    </sheetView>
  </sheetViews>
  <sheetFormatPr baseColWidth="10" defaultRowHeight="15" x14ac:dyDescent="0"/>
  <cols>
    <col min="1" max="1" width="3.1640625" bestFit="1" customWidth="1"/>
  </cols>
  <sheetData>
    <row r="1" spans="1:20" ht="25">
      <c r="B1" s="513" t="s">
        <v>161</v>
      </c>
      <c r="C1" s="513"/>
      <c r="D1" s="513"/>
      <c r="E1" s="513"/>
      <c r="F1" s="515" t="s">
        <v>209</v>
      </c>
      <c r="G1" s="515"/>
      <c r="H1" s="515"/>
      <c r="I1" s="515"/>
      <c r="J1" s="515"/>
      <c r="K1" s="515"/>
      <c r="L1" s="515"/>
      <c r="M1" s="515"/>
      <c r="N1" s="515"/>
      <c r="O1" s="515"/>
      <c r="P1" s="515"/>
      <c r="Q1" s="515"/>
      <c r="R1" s="221"/>
      <c r="S1" s="221"/>
    </row>
    <row r="2" spans="1:20" ht="25">
      <c r="B2" s="513" t="s">
        <v>162</v>
      </c>
      <c r="C2" s="513"/>
      <c r="D2" s="513"/>
      <c r="E2" s="513"/>
      <c r="F2" s="516" t="s">
        <v>205</v>
      </c>
      <c r="G2" s="516"/>
      <c r="H2" s="516"/>
      <c r="I2" s="516"/>
      <c r="J2" s="516"/>
      <c r="K2" s="516"/>
      <c r="L2" s="516"/>
      <c r="M2" s="516"/>
      <c r="N2" s="516"/>
      <c r="O2" s="516"/>
      <c r="P2" s="516"/>
      <c r="Q2" s="516"/>
      <c r="R2" s="221"/>
      <c r="S2" s="221"/>
    </row>
    <row r="3" spans="1:20" ht="25">
      <c r="B3" s="513" t="s">
        <v>152</v>
      </c>
      <c r="C3" s="513"/>
      <c r="D3" s="513"/>
      <c r="E3" s="513"/>
      <c r="F3" s="516" t="s">
        <v>221</v>
      </c>
      <c r="G3" s="516"/>
      <c r="H3" s="516"/>
      <c r="I3" s="516"/>
      <c r="J3" s="516"/>
      <c r="K3" s="516"/>
      <c r="L3" s="516"/>
      <c r="M3" s="516"/>
      <c r="N3" s="516"/>
      <c r="O3" s="516"/>
      <c r="P3" s="516"/>
      <c r="Q3" s="516"/>
      <c r="R3" s="221"/>
      <c r="S3" s="221"/>
    </row>
    <row r="4" spans="1:20" ht="26" thickBot="1">
      <c r="B4" s="514" t="s">
        <v>163</v>
      </c>
      <c r="C4" s="514"/>
      <c r="D4" s="514"/>
      <c r="E4" s="514"/>
      <c r="F4" s="517" t="s">
        <v>204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187</v>
      </c>
      <c r="G6" s="182">
        <f>J6*1.1</f>
        <v>41.602000000000004</v>
      </c>
      <c r="H6" s="199">
        <f>G6*1.5</f>
        <v>62.403000000000006</v>
      </c>
      <c r="I6" s="182">
        <f>H11</f>
        <v>37.82</v>
      </c>
      <c r="J6" s="182">
        <f>H11</f>
        <v>37.82</v>
      </c>
      <c r="K6" s="183"/>
      <c r="L6" s="185">
        <v>197</v>
      </c>
      <c r="M6" s="182">
        <f>P6*1.1</f>
        <v>47.256000000000007</v>
      </c>
      <c r="N6" s="199">
        <f>M6*1.5</f>
        <v>70.884000000000015</v>
      </c>
      <c r="O6" s="182">
        <f>L6/M6</f>
        <v>4.1687828000677154</v>
      </c>
      <c r="P6" s="182">
        <f>N9</f>
        <v>42.96</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602</v>
      </c>
      <c r="C9" s="208" t="s">
        <v>285</v>
      </c>
      <c r="D9" s="208" t="s">
        <v>625</v>
      </c>
      <c r="E9" s="208" t="s">
        <v>272</v>
      </c>
      <c r="F9" s="200">
        <v>0</v>
      </c>
      <c r="G9" s="199">
        <v>5</v>
      </c>
      <c r="H9" s="199">
        <v>39.590000000000003</v>
      </c>
      <c r="I9" s="199">
        <f>IF(H9&lt;=$H$6,IF(H9&lt;$G$6,F9+G9,F9+G9+(H9-$G$6)),50)</f>
        <v>5</v>
      </c>
      <c r="J9" s="199">
        <f>$F$6/H9</f>
        <v>4.7234150037888352</v>
      </c>
      <c r="K9" s="201">
        <f>IF(I9=0,IF(H9=$J$6,6,4),0)</f>
        <v>0</v>
      </c>
      <c r="L9" s="200">
        <v>0</v>
      </c>
      <c r="M9" s="199">
        <v>0</v>
      </c>
      <c r="N9" s="199">
        <v>42.96</v>
      </c>
      <c r="O9" s="199">
        <f>IF(N9&lt;=$N$6,IF(N9&lt;$M$6,L9+M9,L9+M9+(N9-$M$6)),50)</f>
        <v>0</v>
      </c>
      <c r="P9" s="199">
        <f>$L$6/N9</f>
        <v>4.5856610800744875</v>
      </c>
      <c r="Q9" s="201">
        <f>IF(O9=0,IF(N9=$P$6,6,4),0)</f>
        <v>6</v>
      </c>
      <c r="R9" s="199">
        <f>O9+I9</f>
        <v>5</v>
      </c>
      <c r="S9" s="199">
        <f>N9+H9</f>
        <v>82.550000000000011</v>
      </c>
      <c r="T9" s="209">
        <f>IF((O9+I9)=0,4+K9+Q9,K9+Q9)+4</f>
        <v>10</v>
      </c>
    </row>
    <row r="10" spans="1:20">
      <c r="A10">
        <f>A9+1</f>
        <v>2</v>
      </c>
      <c r="B10" s="207">
        <v>662</v>
      </c>
      <c r="C10" s="208" t="s">
        <v>267</v>
      </c>
      <c r="D10" s="208" t="s">
        <v>417</v>
      </c>
      <c r="E10" s="208" t="s">
        <v>269</v>
      </c>
      <c r="F10" s="200">
        <v>5</v>
      </c>
      <c r="G10" s="199">
        <v>0</v>
      </c>
      <c r="H10" s="199">
        <v>40.43</v>
      </c>
      <c r="I10" s="199">
        <f>IF(H10&lt;=$H$6,IF(H10&lt;$G$6,F10+G10,F10+G10+(H10-$G$6)),50)</f>
        <v>5</v>
      </c>
      <c r="J10" s="199">
        <f t="shared" ref="J10:J39" si="0">$F$6/H10</f>
        <v>4.6252782587187733</v>
      </c>
      <c r="K10" s="201">
        <f t="shared" ref="K10:K39" si="1">IF(I10=0,IF(H10=$J$6,6,4),0)</f>
        <v>0</v>
      </c>
      <c r="L10" s="200">
        <v>10</v>
      </c>
      <c r="M10" s="199">
        <v>0</v>
      </c>
      <c r="N10" s="199">
        <v>41.26</v>
      </c>
      <c r="O10" s="199">
        <f t="shared" ref="O10:O39" si="2">IF(N10&lt;=$N$6,IF(N10&lt;$M$6,L10+M10,L10+M10+(N10-$M$6)),50)</f>
        <v>10</v>
      </c>
      <c r="P10" s="199">
        <f t="shared" ref="P10:P39" si="3">$L$6/N10</f>
        <v>4.7746000969461955</v>
      </c>
      <c r="Q10" s="201">
        <f>IF(O10=0,IF(N10=$P$6,6,4),0)</f>
        <v>0</v>
      </c>
      <c r="R10" s="199">
        <f t="shared" ref="R10:R39" si="4">O10+I10</f>
        <v>15</v>
      </c>
      <c r="S10" s="199">
        <f t="shared" ref="S10:S39" si="5">N10+H10</f>
        <v>81.69</v>
      </c>
      <c r="T10" s="209">
        <f>IF((O10+I10)=0,4+K10+Q10,K10+Q10)+2</f>
        <v>2</v>
      </c>
    </row>
    <row r="11" spans="1:20">
      <c r="A11">
        <f t="shared" ref="A11:A39" si="6">A10+1</f>
        <v>3</v>
      </c>
      <c r="B11" s="207">
        <v>654</v>
      </c>
      <c r="C11" s="208" t="s">
        <v>270</v>
      </c>
      <c r="D11" s="208" t="s">
        <v>271</v>
      </c>
      <c r="E11" s="208" t="s">
        <v>272</v>
      </c>
      <c r="F11" s="200">
        <v>0</v>
      </c>
      <c r="G11" s="199">
        <v>0</v>
      </c>
      <c r="H11" s="199">
        <v>37.82</v>
      </c>
      <c r="I11" s="199">
        <f t="shared" ref="I11:I39" si="7">IF(H11&lt;=$H$6,IF(H11&lt;$G$6,F11+G11,F11+G11+(H11-$G$6)),50)</f>
        <v>0</v>
      </c>
      <c r="J11" s="199">
        <f t="shared" si="0"/>
        <v>4.9444738233738761</v>
      </c>
      <c r="K11" s="201">
        <f t="shared" si="1"/>
        <v>6</v>
      </c>
      <c r="L11" s="200">
        <v>50</v>
      </c>
      <c r="M11" s="199"/>
      <c r="N11" s="199"/>
      <c r="O11" s="199">
        <f t="shared" si="2"/>
        <v>50</v>
      </c>
      <c r="P11" s="199" t="e">
        <f t="shared" si="3"/>
        <v>#DIV/0!</v>
      </c>
      <c r="Q11" s="201">
        <f t="shared" ref="Q11:Q39" si="8">IF(O11=0,IF(N11=$P$6,6,4),0)</f>
        <v>0</v>
      </c>
      <c r="R11" s="199">
        <f t="shared" si="4"/>
        <v>50</v>
      </c>
      <c r="S11" s="199">
        <f t="shared" si="5"/>
        <v>37.82</v>
      </c>
      <c r="T11" s="209">
        <f>IF((O11+I11)=0,4+K11+Q11,K11+Q11)+1</f>
        <v>7</v>
      </c>
    </row>
    <row r="12" spans="1:20">
      <c r="A12">
        <f t="shared" si="6"/>
        <v>4</v>
      </c>
      <c r="B12" s="207">
        <v>767</v>
      </c>
      <c r="C12" s="321" t="s">
        <v>454</v>
      </c>
      <c r="D12" s="321" t="s">
        <v>625</v>
      </c>
      <c r="E12" s="321" t="s">
        <v>272</v>
      </c>
      <c r="F12" s="200">
        <v>0</v>
      </c>
      <c r="G12" s="199">
        <v>0</v>
      </c>
      <c r="H12" s="199">
        <v>38.79</v>
      </c>
      <c r="I12" s="199">
        <f t="shared" si="7"/>
        <v>0</v>
      </c>
      <c r="J12" s="199">
        <f t="shared" si="0"/>
        <v>4.8208301108533131</v>
      </c>
      <c r="K12" s="201">
        <f t="shared" si="1"/>
        <v>4</v>
      </c>
      <c r="L12" s="200">
        <v>50</v>
      </c>
      <c r="M12" s="199"/>
      <c r="N12" s="199"/>
      <c r="O12" s="199">
        <f t="shared" si="2"/>
        <v>50</v>
      </c>
      <c r="P12" s="199" t="e">
        <f t="shared" si="3"/>
        <v>#DIV/0!</v>
      </c>
      <c r="Q12" s="201">
        <f t="shared" si="8"/>
        <v>0</v>
      </c>
      <c r="R12" s="199">
        <f t="shared" si="4"/>
        <v>50</v>
      </c>
      <c r="S12" s="199">
        <f t="shared" si="5"/>
        <v>38.79</v>
      </c>
      <c r="T12" s="209">
        <f>IF((O12+I12)=0,4+K12+Q12,K12+Q12)</f>
        <v>4</v>
      </c>
    </row>
    <row r="13" spans="1:20">
      <c r="A13">
        <f t="shared" si="6"/>
        <v>5</v>
      </c>
      <c r="B13" s="207">
        <v>594</v>
      </c>
      <c r="C13" s="321" t="s">
        <v>526</v>
      </c>
      <c r="D13" s="321" t="s">
        <v>291</v>
      </c>
      <c r="E13" s="321" t="s">
        <v>272</v>
      </c>
      <c r="F13" s="200">
        <v>5</v>
      </c>
      <c r="G13" s="199">
        <v>0</v>
      </c>
      <c r="H13" s="199">
        <v>37.24</v>
      </c>
      <c r="I13" s="199">
        <f t="shared" si="7"/>
        <v>5</v>
      </c>
      <c r="J13" s="199">
        <f t="shared" si="0"/>
        <v>5.0214822771213745</v>
      </c>
      <c r="K13" s="201">
        <f t="shared" si="1"/>
        <v>0</v>
      </c>
      <c r="L13" s="200">
        <v>50</v>
      </c>
      <c r="M13" s="199"/>
      <c r="N13" s="199"/>
      <c r="O13" s="199">
        <f t="shared" si="2"/>
        <v>50</v>
      </c>
      <c r="P13" s="199" t="e">
        <f>$L$6/N13</f>
        <v>#DIV/0!</v>
      </c>
      <c r="Q13" s="201">
        <f t="shared" si="8"/>
        <v>0</v>
      </c>
      <c r="R13" s="199">
        <f t="shared" si="4"/>
        <v>55</v>
      </c>
      <c r="S13" s="199">
        <f t="shared" si="5"/>
        <v>37.24</v>
      </c>
      <c r="T13" s="209">
        <f t="shared" ref="T13:T39" si="9">IF((O13+I13)=0,4+K13+Q13,K13+Q13)</f>
        <v>0</v>
      </c>
    </row>
    <row r="14" spans="1:20">
      <c r="A14">
        <f t="shared" si="6"/>
        <v>6</v>
      </c>
      <c r="B14" s="207">
        <v>481</v>
      </c>
      <c r="C14" s="321" t="s">
        <v>292</v>
      </c>
      <c r="D14" s="321" t="s">
        <v>419</v>
      </c>
      <c r="E14" s="321" t="s">
        <v>272</v>
      </c>
      <c r="F14" s="200">
        <v>0</v>
      </c>
      <c r="G14" s="199">
        <v>5</v>
      </c>
      <c r="H14" s="199">
        <v>39.75</v>
      </c>
      <c r="I14" s="199">
        <f>IF(H14&lt;=$H$6,IF(H14&lt;$G$6,F14+G14,F14+G14+(H14-$G$6)),50)</f>
        <v>5</v>
      </c>
      <c r="J14" s="199">
        <f t="shared" si="0"/>
        <v>4.7044025157232703</v>
      </c>
      <c r="K14" s="201">
        <f t="shared" si="1"/>
        <v>0</v>
      </c>
      <c r="L14" s="200">
        <v>50</v>
      </c>
      <c r="M14" s="199"/>
      <c r="N14" s="199"/>
      <c r="O14" s="199">
        <f t="shared" si="2"/>
        <v>50</v>
      </c>
      <c r="P14" s="199" t="e">
        <f t="shared" si="3"/>
        <v>#DIV/0!</v>
      </c>
      <c r="Q14" s="201">
        <f t="shared" si="8"/>
        <v>0</v>
      </c>
      <c r="R14" s="199">
        <f t="shared" si="4"/>
        <v>55</v>
      </c>
      <c r="S14" s="199">
        <f t="shared" si="5"/>
        <v>39.75</v>
      </c>
      <c r="T14" s="209">
        <f t="shared" si="9"/>
        <v>0</v>
      </c>
    </row>
    <row r="15" spans="1:20">
      <c r="A15">
        <f t="shared" si="6"/>
        <v>7</v>
      </c>
      <c r="B15" s="207">
        <v>486</v>
      </c>
      <c r="C15" s="321" t="s">
        <v>626</v>
      </c>
      <c r="D15" s="321" t="s">
        <v>69</v>
      </c>
      <c r="E15" s="321" t="s">
        <v>272</v>
      </c>
      <c r="F15" s="200">
        <v>0</v>
      </c>
      <c r="G15" s="199">
        <v>5</v>
      </c>
      <c r="H15" s="199">
        <v>40.83</v>
      </c>
      <c r="I15" s="199">
        <f t="shared" si="7"/>
        <v>5</v>
      </c>
      <c r="J15" s="199">
        <f t="shared" si="0"/>
        <v>4.5799657114866523</v>
      </c>
      <c r="K15" s="201">
        <f t="shared" si="1"/>
        <v>0</v>
      </c>
      <c r="L15" s="200">
        <v>50</v>
      </c>
      <c r="M15" s="199"/>
      <c r="N15" s="199"/>
      <c r="O15" s="199">
        <f t="shared" si="2"/>
        <v>50</v>
      </c>
      <c r="P15" s="199" t="e">
        <f t="shared" si="3"/>
        <v>#DIV/0!</v>
      </c>
      <c r="Q15" s="201">
        <f t="shared" si="8"/>
        <v>0</v>
      </c>
      <c r="R15" s="199">
        <f t="shared" si="4"/>
        <v>55</v>
      </c>
      <c r="S15" s="199">
        <f t="shared" si="5"/>
        <v>40.83</v>
      </c>
      <c r="T15" s="209">
        <f t="shared" si="9"/>
        <v>0</v>
      </c>
    </row>
    <row r="16" spans="1:20">
      <c r="A16">
        <f t="shared" si="6"/>
        <v>8</v>
      </c>
      <c r="B16" s="207">
        <v>574</v>
      </c>
      <c r="C16" s="321" t="s">
        <v>575</v>
      </c>
      <c r="D16" s="321" t="s">
        <v>69</v>
      </c>
      <c r="E16" s="321" t="s">
        <v>272</v>
      </c>
      <c r="F16" s="200">
        <v>50</v>
      </c>
      <c r="G16" s="199"/>
      <c r="H16" s="199"/>
      <c r="I16" s="199">
        <f t="shared" si="7"/>
        <v>50</v>
      </c>
      <c r="J16" s="199" t="e">
        <f t="shared" si="0"/>
        <v>#DIV/0!</v>
      </c>
      <c r="K16" s="201">
        <f t="shared" si="1"/>
        <v>0</v>
      </c>
      <c r="L16" s="200">
        <v>5</v>
      </c>
      <c r="M16" s="199">
        <v>0</v>
      </c>
      <c r="N16" s="199">
        <v>41.66</v>
      </c>
      <c r="O16" s="199">
        <f t="shared" si="2"/>
        <v>5</v>
      </c>
      <c r="P16" s="199">
        <f t="shared" si="3"/>
        <v>4.728756601056169</v>
      </c>
      <c r="Q16" s="201">
        <f t="shared" si="8"/>
        <v>0</v>
      </c>
      <c r="R16" s="199">
        <f t="shared" si="4"/>
        <v>55</v>
      </c>
      <c r="S16" s="199">
        <f t="shared" si="5"/>
        <v>41.66</v>
      </c>
      <c r="T16" s="209">
        <f t="shared" si="9"/>
        <v>0</v>
      </c>
    </row>
    <row r="17" spans="1:20">
      <c r="A17">
        <f t="shared" si="6"/>
        <v>9</v>
      </c>
      <c r="B17" s="207">
        <v>597</v>
      </c>
      <c r="C17" s="321" t="s">
        <v>283</v>
      </c>
      <c r="D17" s="321" t="s">
        <v>561</v>
      </c>
      <c r="E17" s="321" t="s">
        <v>272</v>
      </c>
      <c r="F17" s="200">
        <v>50</v>
      </c>
      <c r="G17" s="199"/>
      <c r="H17" s="199"/>
      <c r="I17" s="199">
        <f t="shared" si="7"/>
        <v>50</v>
      </c>
      <c r="J17" s="199" t="e">
        <f t="shared" si="0"/>
        <v>#DIV/0!</v>
      </c>
      <c r="K17" s="201">
        <f t="shared" si="1"/>
        <v>0</v>
      </c>
      <c r="L17" s="200">
        <v>5</v>
      </c>
      <c r="M17" s="199">
        <v>0</v>
      </c>
      <c r="N17" s="199">
        <v>42.29</v>
      </c>
      <c r="O17" s="199">
        <f t="shared" si="2"/>
        <v>5</v>
      </c>
      <c r="P17" s="199">
        <f t="shared" si="3"/>
        <v>4.6583116576022698</v>
      </c>
      <c r="Q17" s="201">
        <f t="shared" si="8"/>
        <v>0</v>
      </c>
      <c r="R17" s="199">
        <f t="shared" si="4"/>
        <v>55</v>
      </c>
      <c r="S17" s="199">
        <f t="shared" si="5"/>
        <v>42.29</v>
      </c>
      <c r="T17" s="209">
        <f t="shared" si="9"/>
        <v>0</v>
      </c>
    </row>
    <row r="18" spans="1:20">
      <c r="A18">
        <f t="shared" si="6"/>
        <v>10</v>
      </c>
      <c r="B18" s="207">
        <v>637</v>
      </c>
      <c r="C18" s="321" t="s">
        <v>282</v>
      </c>
      <c r="D18" s="321" t="s">
        <v>419</v>
      </c>
      <c r="E18" s="321" t="s">
        <v>272</v>
      </c>
      <c r="F18" s="200">
        <v>50</v>
      </c>
      <c r="G18" s="199"/>
      <c r="H18" s="199"/>
      <c r="I18" s="199">
        <f t="shared" si="7"/>
        <v>50</v>
      </c>
      <c r="J18" s="199" t="e">
        <f t="shared" si="0"/>
        <v>#DIV/0!</v>
      </c>
      <c r="K18" s="201">
        <f t="shared" si="1"/>
        <v>0</v>
      </c>
      <c r="L18" s="200">
        <v>0</v>
      </c>
      <c r="M18" s="199">
        <v>5</v>
      </c>
      <c r="N18" s="199">
        <v>44.19</v>
      </c>
      <c r="O18" s="199">
        <f t="shared" si="2"/>
        <v>5</v>
      </c>
      <c r="P18" s="199">
        <f t="shared" si="3"/>
        <v>4.4580221769631141</v>
      </c>
      <c r="Q18" s="201">
        <f t="shared" si="8"/>
        <v>0</v>
      </c>
      <c r="R18" s="199">
        <f t="shared" si="4"/>
        <v>55</v>
      </c>
      <c r="S18" s="199">
        <f t="shared" si="5"/>
        <v>44.19</v>
      </c>
      <c r="T18" s="209">
        <f t="shared" si="9"/>
        <v>0</v>
      </c>
    </row>
    <row r="19" spans="1:20">
      <c r="A19">
        <f t="shared" si="6"/>
        <v>11</v>
      </c>
      <c r="B19" s="207">
        <v>534</v>
      </c>
      <c r="C19" s="321" t="s">
        <v>309</v>
      </c>
      <c r="D19" s="321" t="s">
        <v>68</v>
      </c>
      <c r="E19" s="321" t="s">
        <v>272</v>
      </c>
      <c r="F19" s="200">
        <v>10</v>
      </c>
      <c r="G19" s="199">
        <v>0</v>
      </c>
      <c r="H19" s="199">
        <v>37.049999999999997</v>
      </c>
      <c r="I19" s="199">
        <f t="shared" si="7"/>
        <v>10</v>
      </c>
      <c r="J19" s="199">
        <f t="shared" si="0"/>
        <v>5.0472334682861</v>
      </c>
      <c r="K19" s="201">
        <f t="shared" si="1"/>
        <v>0</v>
      </c>
      <c r="L19" s="200">
        <v>50</v>
      </c>
      <c r="M19" s="199"/>
      <c r="N19" s="199"/>
      <c r="O19" s="199">
        <f t="shared" si="2"/>
        <v>50</v>
      </c>
      <c r="P19" s="199" t="e">
        <f t="shared" si="3"/>
        <v>#DIV/0!</v>
      </c>
      <c r="Q19" s="201">
        <f t="shared" si="8"/>
        <v>0</v>
      </c>
      <c r="R19" s="199">
        <f t="shared" si="4"/>
        <v>60</v>
      </c>
      <c r="S19" s="199">
        <f t="shared" si="5"/>
        <v>37.049999999999997</v>
      </c>
      <c r="T19" s="209">
        <f t="shared" si="9"/>
        <v>0</v>
      </c>
    </row>
    <row r="20" spans="1:20">
      <c r="A20">
        <f t="shared" si="6"/>
        <v>12</v>
      </c>
      <c r="B20" s="207">
        <v>693</v>
      </c>
      <c r="C20" s="321" t="s">
        <v>276</v>
      </c>
      <c r="D20" s="321" t="s">
        <v>420</v>
      </c>
      <c r="E20" s="321" t="s">
        <v>272</v>
      </c>
      <c r="F20" s="200">
        <v>50</v>
      </c>
      <c r="G20" s="199"/>
      <c r="H20" s="199"/>
      <c r="I20" s="199">
        <f t="shared" si="7"/>
        <v>50</v>
      </c>
      <c r="J20" s="199" t="e">
        <f t="shared" si="0"/>
        <v>#DIV/0!</v>
      </c>
      <c r="K20" s="201">
        <f t="shared" si="1"/>
        <v>0</v>
      </c>
      <c r="L20" s="200">
        <v>15</v>
      </c>
      <c r="M20" s="199">
        <v>0</v>
      </c>
      <c r="N20" s="199">
        <v>36.96</v>
      </c>
      <c r="O20" s="199">
        <f t="shared" si="2"/>
        <v>15</v>
      </c>
      <c r="P20" s="199">
        <f t="shared" si="3"/>
        <v>5.3300865800865802</v>
      </c>
      <c r="Q20" s="201">
        <f t="shared" si="8"/>
        <v>0</v>
      </c>
      <c r="R20" s="199">
        <f t="shared" si="4"/>
        <v>65</v>
      </c>
      <c r="S20" s="199">
        <f t="shared" si="5"/>
        <v>36.96</v>
      </c>
      <c r="T20" s="209">
        <f t="shared" si="9"/>
        <v>0</v>
      </c>
    </row>
    <row r="21" spans="1:20">
      <c r="A21">
        <f>A26+1</f>
        <v>18</v>
      </c>
      <c r="B21" s="207">
        <v>334</v>
      </c>
      <c r="C21" s="321" t="s">
        <v>273</v>
      </c>
      <c r="D21" s="321" t="s">
        <v>418</v>
      </c>
      <c r="E21" s="321" t="s">
        <v>275</v>
      </c>
      <c r="F21" s="200">
        <v>50</v>
      </c>
      <c r="G21" s="199"/>
      <c r="H21" s="199"/>
      <c r="I21" s="199">
        <f>IF(H21&lt;=$H$6,IF(H21&lt;$G$6,F21+G21,F21+G21+(H21-$G$6)),50)</f>
        <v>50</v>
      </c>
      <c r="J21" s="199" t="e">
        <f>$F$6/H21</f>
        <v>#DIV/0!</v>
      </c>
      <c r="K21" s="201">
        <f>IF(I21=0,IF(H21=$J$6,6,4),0)</f>
        <v>0</v>
      </c>
      <c r="L21" s="200">
        <v>5</v>
      </c>
      <c r="M21" s="199">
        <v>0</v>
      </c>
      <c r="N21" s="199">
        <v>41.57</v>
      </c>
      <c r="O21" s="199">
        <f>IF(N21&lt;=$N$6,IF(N21&lt;$M$6,L21+M21,L21+M21+(N21-$M$6)),50)</f>
        <v>5</v>
      </c>
      <c r="P21" s="199">
        <f>$L$6/N21</f>
        <v>4.7389944671638204</v>
      </c>
      <c r="Q21" s="201">
        <f>IF(O21=0,IF(N21=$P$6,6,4),0)</f>
        <v>0</v>
      </c>
      <c r="R21" s="199">
        <f>O21+I21</f>
        <v>55</v>
      </c>
      <c r="S21" s="199">
        <f>N21+H21</f>
        <v>41.57</v>
      </c>
      <c r="T21" s="209">
        <f>IF((O21+I21)=0,4+K21+Q21,K21+Q21)</f>
        <v>0</v>
      </c>
    </row>
    <row r="22" spans="1:20">
      <c r="A22">
        <f>A20+1</f>
        <v>13</v>
      </c>
      <c r="B22" s="207">
        <v>610</v>
      </c>
      <c r="C22" s="321" t="s">
        <v>360</v>
      </c>
      <c r="D22" s="321" t="s">
        <v>63</v>
      </c>
      <c r="E22" s="321" t="s">
        <v>272</v>
      </c>
      <c r="F22" s="200">
        <v>50</v>
      </c>
      <c r="G22" s="199"/>
      <c r="H22" s="199"/>
      <c r="I22" s="199">
        <f t="shared" si="7"/>
        <v>50</v>
      </c>
      <c r="J22" s="199" t="e">
        <f t="shared" si="0"/>
        <v>#DIV/0!</v>
      </c>
      <c r="K22" s="201">
        <f t="shared" si="1"/>
        <v>0</v>
      </c>
      <c r="L22" s="200">
        <v>15</v>
      </c>
      <c r="M22" s="199">
        <v>0</v>
      </c>
      <c r="N22" s="199">
        <v>39.61</v>
      </c>
      <c r="O22" s="199">
        <f t="shared" si="2"/>
        <v>15</v>
      </c>
      <c r="P22" s="199">
        <f t="shared" si="3"/>
        <v>4.9734915425397626</v>
      </c>
      <c r="Q22" s="201">
        <f t="shared" si="8"/>
        <v>0</v>
      </c>
      <c r="R22" s="199">
        <f t="shared" si="4"/>
        <v>65</v>
      </c>
      <c r="S22" s="199">
        <f t="shared" si="5"/>
        <v>39.61</v>
      </c>
      <c r="T22" s="209">
        <f t="shared" si="9"/>
        <v>0</v>
      </c>
    </row>
    <row r="23" spans="1:20">
      <c r="A23">
        <f t="shared" si="6"/>
        <v>14</v>
      </c>
      <c r="B23" s="207">
        <v>512</v>
      </c>
      <c r="C23" s="321" t="s">
        <v>290</v>
      </c>
      <c r="D23" s="321" t="s">
        <v>291</v>
      </c>
      <c r="E23" s="321" t="s">
        <v>272</v>
      </c>
      <c r="F23" s="200">
        <v>50</v>
      </c>
      <c r="G23" s="199"/>
      <c r="H23" s="199"/>
      <c r="I23" s="199">
        <f t="shared" si="7"/>
        <v>50</v>
      </c>
      <c r="J23" s="199" t="e">
        <f t="shared" si="0"/>
        <v>#DIV/0!</v>
      </c>
      <c r="K23" s="201">
        <f t="shared" si="1"/>
        <v>0</v>
      </c>
      <c r="L23" s="200">
        <v>50</v>
      </c>
      <c r="M23" s="199"/>
      <c r="N23" s="199"/>
      <c r="O23" s="199">
        <f t="shared" si="2"/>
        <v>50</v>
      </c>
      <c r="P23" s="199" t="e">
        <f t="shared" si="3"/>
        <v>#DIV/0!</v>
      </c>
      <c r="Q23" s="201">
        <f t="shared" si="8"/>
        <v>0</v>
      </c>
      <c r="R23" s="199">
        <f t="shared" si="4"/>
        <v>100</v>
      </c>
      <c r="S23" s="199">
        <f t="shared" si="5"/>
        <v>0</v>
      </c>
      <c r="T23" s="209">
        <f t="shared" si="9"/>
        <v>0</v>
      </c>
    </row>
    <row r="24" spans="1:20">
      <c r="A24">
        <f t="shared" si="6"/>
        <v>15</v>
      </c>
      <c r="B24" s="207">
        <v>579</v>
      </c>
      <c r="C24" s="321" t="s">
        <v>550</v>
      </c>
      <c r="D24" s="321" t="s">
        <v>294</v>
      </c>
      <c r="E24" s="321" t="s">
        <v>269</v>
      </c>
      <c r="F24" s="200">
        <v>50</v>
      </c>
      <c r="G24" s="199"/>
      <c r="H24" s="199"/>
      <c r="I24" s="199">
        <f t="shared" si="7"/>
        <v>50</v>
      </c>
      <c r="J24" s="199" t="e">
        <f t="shared" si="0"/>
        <v>#DIV/0!</v>
      </c>
      <c r="K24" s="201">
        <f t="shared" si="1"/>
        <v>0</v>
      </c>
      <c r="L24" s="200">
        <v>50</v>
      </c>
      <c r="M24" s="199"/>
      <c r="N24" s="199"/>
      <c r="O24" s="199">
        <f t="shared" si="2"/>
        <v>50</v>
      </c>
      <c r="P24" s="199" t="e">
        <f t="shared" si="3"/>
        <v>#DIV/0!</v>
      </c>
      <c r="Q24" s="201">
        <f t="shared" si="8"/>
        <v>0</v>
      </c>
      <c r="R24" s="199">
        <f t="shared" si="4"/>
        <v>100</v>
      </c>
      <c r="S24" s="199">
        <f t="shared" si="5"/>
        <v>0</v>
      </c>
      <c r="T24" s="209">
        <f t="shared" si="9"/>
        <v>0</v>
      </c>
    </row>
    <row r="25" spans="1:20">
      <c r="A25">
        <f t="shared" si="6"/>
        <v>16</v>
      </c>
      <c r="B25" s="207">
        <v>536</v>
      </c>
      <c r="C25" s="321" t="s">
        <v>296</v>
      </c>
      <c r="D25" s="321" t="s">
        <v>561</v>
      </c>
      <c r="E25" s="321" t="s">
        <v>269</v>
      </c>
      <c r="F25" s="200">
        <v>50</v>
      </c>
      <c r="G25" s="199"/>
      <c r="H25" s="199"/>
      <c r="I25" s="199">
        <f t="shared" si="7"/>
        <v>50</v>
      </c>
      <c r="J25" s="199" t="e">
        <f t="shared" si="0"/>
        <v>#DIV/0!</v>
      </c>
      <c r="K25" s="201">
        <f t="shared" si="1"/>
        <v>0</v>
      </c>
      <c r="L25" s="200">
        <v>50</v>
      </c>
      <c r="M25" s="199"/>
      <c r="N25" s="199"/>
      <c r="O25" s="199">
        <f t="shared" si="2"/>
        <v>50</v>
      </c>
      <c r="P25" s="199" t="e">
        <f t="shared" si="3"/>
        <v>#DIV/0!</v>
      </c>
      <c r="Q25" s="201">
        <f t="shared" si="8"/>
        <v>0</v>
      </c>
      <c r="R25" s="199">
        <f t="shared" si="4"/>
        <v>100</v>
      </c>
      <c r="S25" s="199">
        <f t="shared" si="5"/>
        <v>0</v>
      </c>
      <c r="T25" s="209">
        <f t="shared" si="9"/>
        <v>0</v>
      </c>
    </row>
    <row r="26" spans="1:20">
      <c r="A26">
        <f t="shared" si="6"/>
        <v>17</v>
      </c>
      <c r="B26" s="207">
        <v>663</v>
      </c>
      <c r="C26" s="321" t="s">
        <v>289</v>
      </c>
      <c r="D26" s="321" t="s">
        <v>418</v>
      </c>
      <c r="E26" s="321" t="s">
        <v>275</v>
      </c>
      <c r="F26" s="200">
        <v>50</v>
      </c>
      <c r="G26" s="199"/>
      <c r="H26" s="199"/>
      <c r="I26" s="199">
        <f t="shared" si="7"/>
        <v>50</v>
      </c>
      <c r="J26" s="199" t="e">
        <f t="shared" si="0"/>
        <v>#DIV/0!</v>
      </c>
      <c r="K26" s="201">
        <f t="shared" si="1"/>
        <v>0</v>
      </c>
      <c r="L26" s="200">
        <v>50</v>
      </c>
      <c r="M26" s="199"/>
      <c r="N26" s="199"/>
      <c r="O26" s="199">
        <f t="shared" si="2"/>
        <v>50</v>
      </c>
      <c r="P26" s="199" t="e">
        <f t="shared" si="3"/>
        <v>#DIV/0!</v>
      </c>
      <c r="Q26" s="201">
        <f t="shared" si="8"/>
        <v>0</v>
      </c>
      <c r="R26" s="199">
        <f t="shared" si="4"/>
        <v>100</v>
      </c>
      <c r="S26" s="199">
        <f t="shared" si="5"/>
        <v>0</v>
      </c>
      <c r="T26" s="209">
        <f t="shared" si="9"/>
        <v>0</v>
      </c>
    </row>
    <row r="28" spans="1:20">
      <c r="A28">
        <f>A21+1</f>
        <v>19</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20</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21</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22</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23</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24</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25</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26</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27</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28</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c r="A38">
        <f t="shared" si="6"/>
        <v>29</v>
      </c>
      <c r="B38" s="207"/>
      <c r="C38" s="208"/>
      <c r="D38" s="208"/>
      <c r="E38" s="208"/>
      <c r="F38" s="200"/>
      <c r="G38" s="199"/>
      <c r="H38" s="199"/>
      <c r="I38" s="199">
        <f t="shared" si="7"/>
        <v>0</v>
      </c>
      <c r="J38" s="199" t="e">
        <f t="shared" si="0"/>
        <v>#DIV/0!</v>
      </c>
      <c r="K38" s="201">
        <f t="shared" si="1"/>
        <v>4</v>
      </c>
      <c r="L38" s="200"/>
      <c r="M38" s="199"/>
      <c r="N38" s="199"/>
      <c r="O38" s="199">
        <f t="shared" si="2"/>
        <v>0</v>
      </c>
      <c r="P38" s="199" t="e">
        <f t="shared" si="3"/>
        <v>#DIV/0!</v>
      </c>
      <c r="Q38" s="201">
        <f t="shared" si="8"/>
        <v>4</v>
      </c>
      <c r="R38" s="199">
        <f t="shared" si="4"/>
        <v>0</v>
      </c>
      <c r="S38" s="199">
        <f t="shared" si="5"/>
        <v>0</v>
      </c>
      <c r="T38" s="209">
        <f t="shared" si="9"/>
        <v>12</v>
      </c>
    </row>
    <row r="39" spans="1:20" ht="16" thickBot="1">
      <c r="A39">
        <f t="shared" si="6"/>
        <v>30</v>
      </c>
      <c r="B39" s="210"/>
      <c r="C39" s="211"/>
      <c r="D39" s="211"/>
      <c r="E39" s="211"/>
      <c r="F39" s="202"/>
      <c r="G39" s="203"/>
      <c r="H39" s="203"/>
      <c r="I39" s="203">
        <f t="shared" si="7"/>
        <v>0</v>
      </c>
      <c r="J39" s="203" t="e">
        <f t="shared" si="0"/>
        <v>#DIV/0!</v>
      </c>
      <c r="K39" s="204">
        <f t="shared" si="1"/>
        <v>4</v>
      </c>
      <c r="L39" s="202"/>
      <c r="M39" s="203"/>
      <c r="N39" s="203"/>
      <c r="O39" s="203">
        <f t="shared" si="2"/>
        <v>0</v>
      </c>
      <c r="P39" s="203" t="e">
        <f t="shared" si="3"/>
        <v>#DIV/0!</v>
      </c>
      <c r="Q39" s="204">
        <f t="shared" si="8"/>
        <v>4</v>
      </c>
      <c r="R39" s="203">
        <f t="shared" si="4"/>
        <v>0</v>
      </c>
      <c r="S39" s="203">
        <f t="shared" si="5"/>
        <v>0</v>
      </c>
      <c r="T39" s="212">
        <f t="shared" si="9"/>
        <v>12</v>
      </c>
    </row>
    <row r="40" spans="1:20" ht="16" thickBot="1"/>
    <row r="41" spans="1:20" ht="16" thickBot="1">
      <c r="B41" s="198"/>
      <c r="C41" s="518"/>
      <c r="D41" s="518"/>
      <c r="E41" s="518"/>
      <c r="F41" s="180" t="s">
        <v>132</v>
      </c>
      <c r="G41" s="180" t="s">
        <v>133</v>
      </c>
      <c r="H41" s="197" t="s">
        <v>150</v>
      </c>
      <c r="I41" s="181" t="s">
        <v>134</v>
      </c>
      <c r="J41" s="222" t="s">
        <v>151</v>
      </c>
      <c r="K41" s="183"/>
      <c r="L41" s="180" t="s">
        <v>132</v>
      </c>
      <c r="M41" s="180" t="s">
        <v>133</v>
      </c>
      <c r="N41" s="197" t="s">
        <v>150</v>
      </c>
      <c r="O41" s="184" t="s">
        <v>134</v>
      </c>
      <c r="P41" s="222" t="s">
        <v>151</v>
      </c>
      <c r="Q41" s="183"/>
      <c r="R41" s="519" t="s">
        <v>135</v>
      </c>
      <c r="S41" s="519"/>
      <c r="T41" s="520"/>
    </row>
    <row r="42" spans="1:20" ht="16" thickBot="1">
      <c r="B42" s="525" t="s">
        <v>155</v>
      </c>
      <c r="C42" s="526"/>
      <c r="D42" s="526"/>
      <c r="E42" s="526"/>
      <c r="F42" s="185">
        <v>148</v>
      </c>
      <c r="G42" s="182">
        <f>F42/I42</f>
        <v>42.285714285714285</v>
      </c>
      <c r="H42" s="199">
        <f>G42*1.5</f>
        <v>63.428571428571431</v>
      </c>
      <c r="I42" s="182">
        <v>3.5</v>
      </c>
      <c r="J42" s="182"/>
      <c r="K42" s="183"/>
      <c r="L42" s="185">
        <v>168</v>
      </c>
      <c r="M42" s="182">
        <f>L42/O42</f>
        <v>48</v>
      </c>
      <c r="N42" s="199">
        <f>M42*1.5</f>
        <v>72</v>
      </c>
      <c r="O42" s="182">
        <v>3.5</v>
      </c>
      <c r="P42" s="182"/>
      <c r="Q42" s="183"/>
      <c r="R42" s="521"/>
      <c r="S42" s="521"/>
      <c r="T42" s="522"/>
    </row>
    <row r="43" spans="1:20" ht="16" thickBot="1">
      <c r="B43" s="527"/>
      <c r="C43" s="528"/>
      <c r="D43" s="528"/>
      <c r="E43" s="528"/>
      <c r="F43" s="529" t="s">
        <v>166</v>
      </c>
      <c r="G43" s="530"/>
      <c r="H43" s="530"/>
      <c r="I43" s="530"/>
      <c r="J43" s="530"/>
      <c r="K43" s="187"/>
      <c r="L43" s="529" t="s">
        <v>167</v>
      </c>
      <c r="M43" s="530"/>
      <c r="N43" s="530"/>
      <c r="O43" s="530"/>
      <c r="P43" s="530"/>
      <c r="Q43" s="187"/>
      <c r="R43" s="523"/>
      <c r="S43" s="523"/>
      <c r="T43" s="524"/>
    </row>
    <row r="44" spans="1:20" ht="16" thickBot="1">
      <c r="B44" s="188" t="s">
        <v>137</v>
      </c>
      <c r="C44" s="189" t="s">
        <v>138</v>
      </c>
      <c r="D44" s="189" t="s">
        <v>139</v>
      </c>
      <c r="E44" s="189" t="s">
        <v>140</v>
      </c>
      <c r="F44" s="188" t="s">
        <v>141</v>
      </c>
      <c r="G44" s="189" t="s">
        <v>142</v>
      </c>
      <c r="H44" s="190" t="s">
        <v>143</v>
      </c>
      <c r="I44" s="189" t="s">
        <v>144</v>
      </c>
      <c r="J44" s="190" t="s">
        <v>145</v>
      </c>
      <c r="K44" s="215" t="s">
        <v>146</v>
      </c>
      <c r="L44" s="206" t="s">
        <v>141</v>
      </c>
      <c r="M44" s="189" t="s">
        <v>142</v>
      </c>
      <c r="N44" s="189" t="s">
        <v>143</v>
      </c>
      <c r="O44" s="189" t="s">
        <v>144</v>
      </c>
      <c r="P44" s="190" t="s">
        <v>145</v>
      </c>
      <c r="Q44" s="191" t="s">
        <v>146</v>
      </c>
      <c r="R44" s="205" t="s">
        <v>147</v>
      </c>
      <c r="S44" s="192" t="s">
        <v>143</v>
      </c>
      <c r="T44" s="193" t="s">
        <v>148</v>
      </c>
    </row>
    <row r="45" spans="1:20">
      <c r="A45">
        <v>1</v>
      </c>
      <c r="B45" s="207">
        <v>698</v>
      </c>
      <c r="C45" s="208" t="s">
        <v>320</v>
      </c>
      <c r="D45" s="208" t="s">
        <v>68</v>
      </c>
      <c r="E45" s="208" t="s">
        <v>272</v>
      </c>
      <c r="F45" s="200">
        <v>0</v>
      </c>
      <c r="G45" s="199">
        <v>0</v>
      </c>
      <c r="H45" s="199">
        <v>37.01</v>
      </c>
      <c r="I45" s="199">
        <f>IF(H45&lt;=$H$42,IF(H45&lt;$G$42,F45+G45,F45+G45+(H45-$G$42)),50)</f>
        <v>0</v>
      </c>
      <c r="J45" s="199">
        <f>$F$42/H45</f>
        <v>3.9989192110240479</v>
      </c>
      <c r="K45" s="201">
        <f>IF(I45=0,IF(H45=$J$42,6,4),0)</f>
        <v>4</v>
      </c>
      <c r="L45" s="200">
        <v>5</v>
      </c>
      <c r="M45" s="199">
        <v>0</v>
      </c>
      <c r="N45" s="199">
        <v>44.79</v>
      </c>
      <c r="O45" s="199">
        <f>IF(N45&lt;=$N$42,IF(N45&lt;$M$42,L45+M45,L45+M45+(N45-$M$42)),50)</f>
        <v>5</v>
      </c>
      <c r="P45" s="199">
        <f>$L$42/N45</f>
        <v>3.7508372404554589</v>
      </c>
      <c r="Q45" s="201">
        <f>IF(O45=0,IF(N45=$P$42,6,4),0)</f>
        <v>0</v>
      </c>
      <c r="R45" s="199">
        <f>O45+I45</f>
        <v>5</v>
      </c>
      <c r="S45" s="199">
        <f>N45+H45</f>
        <v>81.8</v>
      </c>
      <c r="T45" s="209">
        <f>IF((O45+I45)=0,4+K45+Q45,K45+Q45)+4</f>
        <v>8</v>
      </c>
    </row>
    <row r="46" spans="1:20">
      <c r="A46">
        <f>A45+1</f>
        <v>2</v>
      </c>
      <c r="B46" s="207">
        <v>719</v>
      </c>
      <c r="C46" s="208" t="s">
        <v>314</v>
      </c>
      <c r="D46" s="208" t="s">
        <v>112</v>
      </c>
      <c r="E46" s="208" t="s">
        <v>272</v>
      </c>
      <c r="F46" s="200">
        <v>10</v>
      </c>
      <c r="G46" s="199">
        <v>0</v>
      </c>
      <c r="H46" s="199">
        <v>28.58</v>
      </c>
      <c r="I46" s="199">
        <f t="shared" ref="I46:I74" si="10">IF(H46&lt;=$H$42,IF(H46&lt;$G$42,F46+G46,F46+G46+(H46-$G$42)),50)</f>
        <v>10</v>
      </c>
      <c r="J46" s="199">
        <f t="shared" ref="J46:J74" si="11">$F$42/H46</f>
        <v>5.1784464660601826</v>
      </c>
      <c r="K46" s="201">
        <f t="shared" ref="K46:K74" si="12">IF(I46=0,IF(H46=$J$42,6,4),0)</f>
        <v>0</v>
      </c>
      <c r="L46" s="200">
        <v>5</v>
      </c>
      <c r="M46" s="199">
        <v>0</v>
      </c>
      <c r="N46" s="199">
        <v>33.36</v>
      </c>
      <c r="O46" s="199">
        <f>IF(N46&lt;=$N$42,IF(N46&lt;$M$42,L46+M46,L46+M46+(N46-$M$42)),50)</f>
        <v>5</v>
      </c>
      <c r="P46" s="199">
        <f t="shared" ref="P46:P74" si="13">$L$42/N46</f>
        <v>5.0359712230215825</v>
      </c>
      <c r="Q46" s="201">
        <f t="shared" ref="Q46:Q74" si="14">IF(O46=0,IF(N46=$P$42,6,4),0)</f>
        <v>0</v>
      </c>
      <c r="R46" s="199">
        <f t="shared" ref="R46:R74" si="15">O46+I46</f>
        <v>15</v>
      </c>
      <c r="S46" s="199">
        <f t="shared" ref="S46:S74" si="16">N46+H46</f>
        <v>61.94</v>
      </c>
      <c r="T46" s="209">
        <f>IF((O46+I46)=0,4+K46+Q46,K46+Q46)+2</f>
        <v>2</v>
      </c>
    </row>
    <row r="47" spans="1:20">
      <c r="A47">
        <f t="shared" ref="A47:A61" si="17">A46+1</f>
        <v>3</v>
      </c>
      <c r="B47" s="207">
        <v>469</v>
      </c>
      <c r="C47" s="208" t="s">
        <v>429</v>
      </c>
      <c r="D47" s="208" t="s">
        <v>271</v>
      </c>
      <c r="E47" s="208" t="s">
        <v>272</v>
      </c>
      <c r="F47" s="200">
        <v>0</v>
      </c>
      <c r="G47" s="199">
        <v>0</v>
      </c>
      <c r="H47" s="199">
        <v>30.5</v>
      </c>
      <c r="I47" s="199">
        <f t="shared" si="10"/>
        <v>0</v>
      </c>
      <c r="J47" s="199">
        <f t="shared" si="11"/>
        <v>4.8524590163934427</v>
      </c>
      <c r="K47" s="201">
        <f>IF(I47=0,IF(H47=$J$42,6,4),0)</f>
        <v>4</v>
      </c>
      <c r="L47" s="200">
        <v>10</v>
      </c>
      <c r="M47" s="199">
        <v>5</v>
      </c>
      <c r="N47" s="199">
        <v>40.950000000000003</v>
      </c>
      <c r="O47" s="199">
        <f t="shared" ref="O47:O74" si="18">IF(N47&lt;=$N$42,IF(N47&lt;$M$42,L47+M47,L47+M47+(N47-$M$42)),50)</f>
        <v>15</v>
      </c>
      <c r="P47" s="199">
        <f>$L$42/N47</f>
        <v>4.1025641025641022</v>
      </c>
      <c r="Q47" s="201">
        <f t="shared" si="14"/>
        <v>0</v>
      </c>
      <c r="R47" s="199">
        <f t="shared" si="15"/>
        <v>15</v>
      </c>
      <c r="S47" s="199">
        <f t="shared" si="16"/>
        <v>71.45</v>
      </c>
      <c r="T47" s="209">
        <f>IF((O47+I47)=0,4+K47+Q47,K47+Q47)+1</f>
        <v>5</v>
      </c>
    </row>
    <row r="48" spans="1:20">
      <c r="A48">
        <f t="shared" si="17"/>
        <v>4</v>
      </c>
      <c r="B48" s="207">
        <v>673</v>
      </c>
      <c r="C48" s="321" t="s">
        <v>298</v>
      </c>
      <c r="D48" s="321" t="s">
        <v>451</v>
      </c>
      <c r="E48" s="321" t="s">
        <v>275</v>
      </c>
      <c r="F48" s="200">
        <v>5</v>
      </c>
      <c r="G48" s="199">
        <v>5</v>
      </c>
      <c r="H48" s="199">
        <v>31.85</v>
      </c>
      <c r="I48" s="199">
        <f t="shared" si="10"/>
        <v>10</v>
      </c>
      <c r="J48" s="199">
        <f>$F$42/H48</f>
        <v>4.6467817896389318</v>
      </c>
      <c r="K48" s="201">
        <f t="shared" si="12"/>
        <v>0</v>
      </c>
      <c r="L48" s="200">
        <v>10</v>
      </c>
      <c r="M48" s="199">
        <v>5</v>
      </c>
      <c r="N48" s="199">
        <v>38.93</v>
      </c>
      <c r="O48" s="199">
        <f t="shared" si="18"/>
        <v>15</v>
      </c>
      <c r="P48" s="199">
        <f>$L$42/N48</f>
        <v>4.3154379655792452</v>
      </c>
      <c r="Q48" s="201">
        <f>IF(O48=0,IF(N48=$P$42,6,4),0)</f>
        <v>0</v>
      </c>
      <c r="R48" s="199">
        <f t="shared" si="15"/>
        <v>25</v>
      </c>
      <c r="S48" s="199">
        <f t="shared" si="16"/>
        <v>70.78</v>
      </c>
      <c r="T48" s="209">
        <f>IF((O48+I48)=0,4+K48+Q48,K48+Q48)</f>
        <v>0</v>
      </c>
    </row>
    <row r="49" spans="1:20">
      <c r="A49">
        <f t="shared" si="17"/>
        <v>5</v>
      </c>
      <c r="B49" s="207">
        <v>470</v>
      </c>
      <c r="C49" s="321" t="s">
        <v>304</v>
      </c>
      <c r="D49" s="321" t="s">
        <v>428</v>
      </c>
      <c r="E49" s="321" t="s">
        <v>272</v>
      </c>
      <c r="F49" s="200">
        <v>10</v>
      </c>
      <c r="G49" s="199">
        <v>0</v>
      </c>
      <c r="H49" s="199">
        <v>29.42</v>
      </c>
      <c r="I49" s="199">
        <f t="shared" si="10"/>
        <v>10</v>
      </c>
      <c r="J49" s="199">
        <f t="shared" si="11"/>
        <v>5.0305914343983682</v>
      </c>
      <c r="K49" s="201">
        <f t="shared" si="12"/>
        <v>0</v>
      </c>
      <c r="L49" s="200">
        <v>10</v>
      </c>
      <c r="M49" s="199">
        <v>10</v>
      </c>
      <c r="N49" s="199">
        <v>40.369999999999997</v>
      </c>
      <c r="O49" s="199">
        <f t="shared" si="18"/>
        <v>20</v>
      </c>
      <c r="P49" s="199">
        <f t="shared" si="13"/>
        <v>4.1615060688630177</v>
      </c>
      <c r="Q49" s="201">
        <f t="shared" si="14"/>
        <v>0</v>
      </c>
      <c r="R49" s="199">
        <f t="shared" si="15"/>
        <v>30</v>
      </c>
      <c r="S49" s="199">
        <f t="shared" si="16"/>
        <v>69.789999999999992</v>
      </c>
      <c r="T49" s="209">
        <f t="shared" ref="T49:T74" si="19">IF((O49+I49)=0,4+K49+Q49,K49+Q49)</f>
        <v>0</v>
      </c>
    </row>
    <row r="50" spans="1:20">
      <c r="A50">
        <f t="shared" si="17"/>
        <v>6</v>
      </c>
      <c r="B50" s="207">
        <v>739</v>
      </c>
      <c r="C50" s="321" t="s">
        <v>295</v>
      </c>
      <c r="D50" s="321" t="s">
        <v>69</v>
      </c>
      <c r="E50" s="321" t="s">
        <v>272</v>
      </c>
      <c r="F50" s="200">
        <v>0</v>
      </c>
      <c r="G50" s="199">
        <v>0</v>
      </c>
      <c r="H50" s="199">
        <v>27.93</v>
      </c>
      <c r="I50" s="199">
        <f t="shared" si="10"/>
        <v>0</v>
      </c>
      <c r="J50" s="199">
        <f t="shared" si="11"/>
        <v>5.2989616899391336</v>
      </c>
      <c r="K50" s="201">
        <f t="shared" si="12"/>
        <v>4</v>
      </c>
      <c r="L50" s="200">
        <v>50</v>
      </c>
      <c r="M50" s="199"/>
      <c r="N50" s="199"/>
      <c r="O50" s="199">
        <f t="shared" si="18"/>
        <v>50</v>
      </c>
      <c r="P50" s="199" t="e">
        <f t="shared" si="13"/>
        <v>#DIV/0!</v>
      </c>
      <c r="Q50" s="201">
        <f t="shared" si="14"/>
        <v>0</v>
      </c>
      <c r="R50" s="199">
        <f t="shared" si="15"/>
        <v>50</v>
      </c>
      <c r="S50" s="199">
        <f t="shared" si="16"/>
        <v>27.93</v>
      </c>
      <c r="T50" s="209">
        <f t="shared" si="19"/>
        <v>4</v>
      </c>
    </row>
    <row r="51" spans="1:20">
      <c r="A51">
        <f t="shared" si="17"/>
        <v>7</v>
      </c>
      <c r="B51" s="207">
        <v>696</v>
      </c>
      <c r="C51" s="321" t="s">
        <v>329</v>
      </c>
      <c r="D51" s="321" t="s">
        <v>330</v>
      </c>
      <c r="E51" s="321" t="s">
        <v>269</v>
      </c>
      <c r="F51" s="200">
        <v>0</v>
      </c>
      <c r="G51" s="199">
        <v>0</v>
      </c>
      <c r="H51" s="199">
        <v>28.62</v>
      </c>
      <c r="I51" s="199">
        <f t="shared" si="10"/>
        <v>0</v>
      </c>
      <c r="J51" s="199">
        <f t="shared" si="11"/>
        <v>5.1712089447938503</v>
      </c>
      <c r="K51" s="201">
        <f t="shared" si="12"/>
        <v>4</v>
      </c>
      <c r="L51" s="200">
        <v>50</v>
      </c>
      <c r="M51" s="199"/>
      <c r="N51" s="199"/>
      <c r="O51" s="199">
        <f t="shared" si="18"/>
        <v>50</v>
      </c>
      <c r="P51" s="199" t="e">
        <f t="shared" si="13"/>
        <v>#DIV/0!</v>
      </c>
      <c r="Q51" s="201">
        <f t="shared" si="14"/>
        <v>0</v>
      </c>
      <c r="R51" s="199">
        <f t="shared" si="15"/>
        <v>50</v>
      </c>
      <c r="S51" s="199">
        <f t="shared" si="16"/>
        <v>28.62</v>
      </c>
      <c r="T51" s="209">
        <f t="shared" si="19"/>
        <v>4</v>
      </c>
    </row>
    <row r="52" spans="1:20">
      <c r="A52">
        <f t="shared" si="17"/>
        <v>8</v>
      </c>
      <c r="B52" s="207">
        <v>672</v>
      </c>
      <c r="C52" s="321" t="s">
        <v>371</v>
      </c>
      <c r="D52" s="321" t="s">
        <v>427</v>
      </c>
      <c r="E52" s="332">
        <v>55</v>
      </c>
      <c r="F52" s="200">
        <v>0</v>
      </c>
      <c r="G52" s="199">
        <v>0</v>
      </c>
      <c r="H52" s="199">
        <v>35.340000000000003</v>
      </c>
      <c r="I52" s="199">
        <f t="shared" si="10"/>
        <v>0</v>
      </c>
      <c r="J52" s="199">
        <f t="shared" si="11"/>
        <v>4.1878890775325406</v>
      </c>
      <c r="K52" s="201">
        <f t="shared" si="12"/>
        <v>4</v>
      </c>
      <c r="L52" s="200">
        <v>50</v>
      </c>
      <c r="M52" s="199"/>
      <c r="N52" s="199"/>
      <c r="O52" s="199">
        <f t="shared" si="18"/>
        <v>50</v>
      </c>
      <c r="P52" s="199" t="e">
        <f t="shared" si="13"/>
        <v>#DIV/0!</v>
      </c>
      <c r="Q52" s="201">
        <f t="shared" si="14"/>
        <v>0</v>
      </c>
      <c r="R52" s="199">
        <f t="shared" si="15"/>
        <v>50</v>
      </c>
      <c r="S52" s="199">
        <f t="shared" si="16"/>
        <v>35.340000000000003</v>
      </c>
      <c r="T52" s="209">
        <f t="shared" si="19"/>
        <v>4</v>
      </c>
    </row>
    <row r="53" spans="1:20">
      <c r="A53">
        <f t="shared" si="17"/>
        <v>9</v>
      </c>
      <c r="B53" s="207">
        <v>616</v>
      </c>
      <c r="C53" s="321" t="s">
        <v>302</v>
      </c>
      <c r="D53" s="321" t="s">
        <v>303</v>
      </c>
      <c r="E53" s="321" t="s">
        <v>272</v>
      </c>
      <c r="F53" s="200">
        <v>50</v>
      </c>
      <c r="G53" s="199"/>
      <c r="H53" s="199"/>
      <c r="I53" s="199">
        <f t="shared" si="10"/>
        <v>50</v>
      </c>
      <c r="J53" s="199" t="e">
        <f t="shared" si="11"/>
        <v>#DIV/0!</v>
      </c>
      <c r="K53" s="201">
        <f t="shared" si="12"/>
        <v>0</v>
      </c>
      <c r="L53" s="200">
        <v>5</v>
      </c>
      <c r="M53" s="199">
        <v>0</v>
      </c>
      <c r="N53" s="199">
        <v>32.82</v>
      </c>
      <c r="O53" s="199">
        <f t="shared" si="18"/>
        <v>5</v>
      </c>
      <c r="P53" s="199">
        <f t="shared" si="13"/>
        <v>5.1188299817184646</v>
      </c>
      <c r="Q53" s="201">
        <f t="shared" si="14"/>
        <v>0</v>
      </c>
      <c r="R53" s="199">
        <f t="shared" si="15"/>
        <v>55</v>
      </c>
      <c r="S53" s="199">
        <f t="shared" si="16"/>
        <v>32.82</v>
      </c>
      <c r="T53" s="209">
        <f t="shared" si="19"/>
        <v>0</v>
      </c>
    </row>
    <row r="54" spans="1:20">
      <c r="A54">
        <f t="shared" si="17"/>
        <v>10</v>
      </c>
      <c r="B54" s="207">
        <v>636</v>
      </c>
      <c r="C54" s="321" t="s">
        <v>627</v>
      </c>
      <c r="D54" s="321" t="s">
        <v>428</v>
      </c>
      <c r="E54" s="321" t="s">
        <v>272</v>
      </c>
      <c r="F54" s="200">
        <v>50</v>
      </c>
      <c r="G54" s="199"/>
      <c r="H54" s="199"/>
      <c r="I54" s="199">
        <f t="shared" si="10"/>
        <v>50</v>
      </c>
      <c r="J54" s="199" t="e">
        <f t="shared" si="11"/>
        <v>#DIV/0!</v>
      </c>
      <c r="K54" s="201">
        <f t="shared" si="12"/>
        <v>0</v>
      </c>
      <c r="L54" s="200">
        <v>5</v>
      </c>
      <c r="M54" s="199">
        <v>0</v>
      </c>
      <c r="N54" s="199">
        <v>33.25</v>
      </c>
      <c r="O54" s="199">
        <f t="shared" si="18"/>
        <v>5</v>
      </c>
      <c r="P54" s="199">
        <f t="shared" si="13"/>
        <v>5.0526315789473681</v>
      </c>
      <c r="Q54" s="201">
        <f t="shared" si="14"/>
        <v>0</v>
      </c>
      <c r="R54" s="199">
        <f t="shared" si="15"/>
        <v>55</v>
      </c>
      <c r="S54" s="199">
        <f t="shared" si="16"/>
        <v>33.25</v>
      </c>
      <c r="T54" s="209">
        <f t="shared" si="19"/>
        <v>0</v>
      </c>
    </row>
    <row r="55" spans="1:20">
      <c r="A55">
        <f t="shared" si="17"/>
        <v>11</v>
      </c>
      <c r="B55" s="207">
        <v>752</v>
      </c>
      <c r="C55" s="321" t="s">
        <v>599</v>
      </c>
      <c r="D55" s="321" t="s">
        <v>68</v>
      </c>
      <c r="E55" s="321" t="s">
        <v>269</v>
      </c>
      <c r="F55" s="200">
        <v>5</v>
      </c>
      <c r="G55" s="199">
        <v>5</v>
      </c>
      <c r="H55" s="199">
        <v>37.58</v>
      </c>
      <c r="I55" s="199">
        <f t="shared" si="10"/>
        <v>10</v>
      </c>
      <c r="J55" s="199">
        <f t="shared" si="11"/>
        <v>3.9382650345928689</v>
      </c>
      <c r="K55" s="201">
        <f t="shared" si="12"/>
        <v>0</v>
      </c>
      <c r="L55" s="200">
        <v>50</v>
      </c>
      <c r="M55" s="199"/>
      <c r="N55" s="199"/>
      <c r="O55" s="199">
        <f t="shared" si="18"/>
        <v>50</v>
      </c>
      <c r="P55" s="199" t="e">
        <f t="shared" si="13"/>
        <v>#DIV/0!</v>
      </c>
      <c r="Q55" s="201">
        <f t="shared" si="14"/>
        <v>0</v>
      </c>
      <c r="R55" s="199">
        <f t="shared" si="15"/>
        <v>60</v>
      </c>
      <c r="S55" s="199">
        <f t="shared" si="16"/>
        <v>37.58</v>
      </c>
      <c r="T55" s="209">
        <f t="shared" si="19"/>
        <v>0</v>
      </c>
    </row>
    <row r="56" spans="1:20">
      <c r="A56">
        <f t="shared" si="17"/>
        <v>12</v>
      </c>
      <c r="B56" s="207">
        <v>592</v>
      </c>
      <c r="C56" s="321" t="s">
        <v>596</v>
      </c>
      <c r="D56" s="321" t="s">
        <v>597</v>
      </c>
      <c r="E56" s="321" t="s">
        <v>272</v>
      </c>
      <c r="F56" s="200">
        <v>50</v>
      </c>
      <c r="G56" s="199"/>
      <c r="H56" s="199"/>
      <c r="I56" s="199">
        <f t="shared" si="10"/>
        <v>50</v>
      </c>
      <c r="J56" s="199" t="e">
        <f t="shared" si="11"/>
        <v>#DIV/0!</v>
      </c>
      <c r="K56" s="201">
        <f t="shared" si="12"/>
        <v>0</v>
      </c>
      <c r="L56" s="200">
        <v>15</v>
      </c>
      <c r="M56" s="199">
        <v>0</v>
      </c>
      <c r="N56" s="199">
        <v>36.97</v>
      </c>
      <c r="O56" s="199">
        <f t="shared" si="18"/>
        <v>15</v>
      </c>
      <c r="P56" s="199">
        <f t="shared" si="13"/>
        <v>4.5442250473356776</v>
      </c>
      <c r="Q56" s="201">
        <f t="shared" si="14"/>
        <v>0</v>
      </c>
      <c r="R56" s="199">
        <f t="shared" si="15"/>
        <v>65</v>
      </c>
      <c r="S56" s="199">
        <f t="shared" si="16"/>
        <v>36.97</v>
      </c>
      <c r="T56" s="209">
        <f t="shared" si="19"/>
        <v>0</v>
      </c>
    </row>
    <row r="57" spans="1:20">
      <c r="A57">
        <f t="shared" si="17"/>
        <v>13</v>
      </c>
      <c r="B57" s="207">
        <v>680</v>
      </c>
      <c r="C57" s="321" t="s">
        <v>311</v>
      </c>
      <c r="D57" s="321" t="s">
        <v>312</v>
      </c>
      <c r="E57" s="321" t="s">
        <v>272</v>
      </c>
      <c r="F57" s="200">
        <v>50</v>
      </c>
      <c r="G57" s="199"/>
      <c r="H57" s="199"/>
      <c r="I57" s="199">
        <f t="shared" si="10"/>
        <v>50</v>
      </c>
      <c r="J57" s="199" t="e">
        <f t="shared" si="11"/>
        <v>#DIV/0!</v>
      </c>
      <c r="K57" s="201">
        <f t="shared" si="12"/>
        <v>0</v>
      </c>
      <c r="L57" s="200">
        <v>10</v>
      </c>
      <c r="M57" s="199">
        <v>5</v>
      </c>
      <c r="N57" s="199">
        <v>47.8</v>
      </c>
      <c r="O57" s="199">
        <f t="shared" si="18"/>
        <v>15</v>
      </c>
      <c r="P57" s="199">
        <f t="shared" si="13"/>
        <v>3.5146443514644354</v>
      </c>
      <c r="Q57" s="201">
        <f t="shared" si="14"/>
        <v>0</v>
      </c>
      <c r="R57" s="199">
        <f t="shared" si="15"/>
        <v>65</v>
      </c>
      <c r="S57" s="199">
        <f t="shared" si="16"/>
        <v>47.8</v>
      </c>
      <c r="T57" s="209">
        <f t="shared" si="19"/>
        <v>0</v>
      </c>
    </row>
    <row r="58" spans="1:20">
      <c r="A58">
        <f t="shared" si="17"/>
        <v>14</v>
      </c>
      <c r="B58" s="207">
        <v>617</v>
      </c>
      <c r="C58" s="321" t="s">
        <v>315</v>
      </c>
      <c r="D58" s="321" t="s">
        <v>316</v>
      </c>
      <c r="E58" s="321" t="s">
        <v>272</v>
      </c>
      <c r="F58" s="200">
        <v>50</v>
      </c>
      <c r="G58" s="199"/>
      <c r="H58" s="199"/>
      <c r="I58" s="199">
        <f>IF(H58&lt;=$H$42,IF(H58&lt;$G$42,F58+G58,F58+G58+(H58-$G$42)),50)</f>
        <v>50</v>
      </c>
      <c r="J58" s="199" t="e">
        <f t="shared" si="11"/>
        <v>#DIV/0!</v>
      </c>
      <c r="K58" s="201">
        <f t="shared" si="12"/>
        <v>0</v>
      </c>
      <c r="L58" s="200">
        <v>15</v>
      </c>
      <c r="M58" s="199">
        <v>5</v>
      </c>
      <c r="N58" s="199">
        <v>43.52</v>
      </c>
      <c r="O58" s="199">
        <f t="shared" si="18"/>
        <v>20</v>
      </c>
      <c r="P58" s="199">
        <f t="shared" si="13"/>
        <v>3.8602941176470584</v>
      </c>
      <c r="Q58" s="201">
        <f t="shared" si="14"/>
        <v>0</v>
      </c>
      <c r="R58" s="199">
        <f t="shared" si="15"/>
        <v>70</v>
      </c>
      <c r="S58" s="199">
        <f t="shared" si="16"/>
        <v>43.52</v>
      </c>
      <c r="T58" s="209">
        <f t="shared" si="19"/>
        <v>0</v>
      </c>
    </row>
    <row r="59" spans="1:20">
      <c r="A59">
        <f t="shared" si="17"/>
        <v>15</v>
      </c>
      <c r="B59" s="207">
        <v>514</v>
      </c>
      <c r="C59" s="321" t="s">
        <v>318</v>
      </c>
      <c r="D59" s="321" t="s">
        <v>319</v>
      </c>
      <c r="E59" s="321" t="s">
        <v>272</v>
      </c>
      <c r="F59" s="200">
        <v>50</v>
      </c>
      <c r="G59" s="199"/>
      <c r="H59" s="199"/>
      <c r="I59" s="199">
        <f t="shared" si="10"/>
        <v>50</v>
      </c>
      <c r="J59" s="199" t="e">
        <f t="shared" si="11"/>
        <v>#DIV/0!</v>
      </c>
      <c r="K59" s="201">
        <f t="shared" si="12"/>
        <v>0</v>
      </c>
      <c r="L59" s="200">
        <v>25</v>
      </c>
      <c r="M59" s="199">
        <v>5</v>
      </c>
      <c r="N59" s="199">
        <v>40.380000000000003</v>
      </c>
      <c r="O59" s="199">
        <f t="shared" si="18"/>
        <v>30</v>
      </c>
      <c r="P59" s="199">
        <f t="shared" si="13"/>
        <v>4.1604754829123323</v>
      </c>
      <c r="Q59" s="201">
        <f t="shared" si="14"/>
        <v>0</v>
      </c>
      <c r="R59" s="199">
        <f t="shared" si="15"/>
        <v>80</v>
      </c>
      <c r="S59" s="199">
        <f t="shared" si="16"/>
        <v>40.380000000000003</v>
      </c>
      <c r="T59" s="209">
        <f t="shared" si="19"/>
        <v>0</v>
      </c>
    </row>
    <row r="60" spans="1:20">
      <c r="A60">
        <f t="shared" si="17"/>
        <v>16</v>
      </c>
      <c r="B60" s="207">
        <v>803</v>
      </c>
      <c r="C60" s="321" t="s">
        <v>323</v>
      </c>
      <c r="D60" s="321" t="s">
        <v>564</v>
      </c>
      <c r="E60" s="321" t="s">
        <v>272</v>
      </c>
      <c r="F60" s="200">
        <v>50</v>
      </c>
      <c r="G60" s="199"/>
      <c r="H60" s="199"/>
      <c r="I60" s="199">
        <f t="shared" si="10"/>
        <v>50</v>
      </c>
      <c r="J60" s="199" t="e">
        <f t="shared" si="11"/>
        <v>#DIV/0!</v>
      </c>
      <c r="K60" s="201">
        <f t="shared" si="12"/>
        <v>0</v>
      </c>
      <c r="L60" s="200">
        <v>50</v>
      </c>
      <c r="M60" s="199"/>
      <c r="N60" s="199"/>
      <c r="O60" s="199">
        <f t="shared" si="18"/>
        <v>50</v>
      </c>
      <c r="P60" s="199" t="e">
        <f t="shared" si="13"/>
        <v>#DIV/0!</v>
      </c>
      <c r="Q60" s="201">
        <f t="shared" si="14"/>
        <v>0</v>
      </c>
      <c r="R60" s="199">
        <f t="shared" si="15"/>
        <v>100</v>
      </c>
      <c r="S60" s="199">
        <f t="shared" si="16"/>
        <v>0</v>
      </c>
      <c r="T60" s="209">
        <f t="shared" si="19"/>
        <v>0</v>
      </c>
    </row>
    <row r="61" spans="1:20">
      <c r="A61">
        <f t="shared" si="17"/>
        <v>17</v>
      </c>
      <c r="B61" s="207"/>
      <c r="C61" s="208"/>
      <c r="D61" s="208"/>
      <c r="E61" s="208"/>
      <c r="F61" s="200"/>
      <c r="G61" s="199"/>
      <c r="H61" s="199"/>
      <c r="I61" s="199">
        <f t="shared" si="10"/>
        <v>0</v>
      </c>
      <c r="J61" s="199" t="e">
        <f t="shared" si="11"/>
        <v>#DIV/0!</v>
      </c>
      <c r="K61" s="201">
        <f t="shared" si="12"/>
        <v>6</v>
      </c>
      <c r="L61" s="200"/>
      <c r="M61" s="199"/>
      <c r="N61" s="199"/>
      <c r="O61" s="199">
        <f t="shared" si="18"/>
        <v>0</v>
      </c>
      <c r="P61" s="199" t="e">
        <f t="shared" si="13"/>
        <v>#DIV/0!</v>
      </c>
      <c r="Q61" s="201">
        <f t="shared" si="14"/>
        <v>6</v>
      </c>
      <c r="R61" s="199">
        <f t="shared" si="15"/>
        <v>0</v>
      </c>
      <c r="S61" s="199">
        <f t="shared" si="16"/>
        <v>0</v>
      </c>
      <c r="T61" s="209">
        <f t="shared" si="19"/>
        <v>16</v>
      </c>
    </row>
    <row r="62" spans="1:20">
      <c r="A62">
        <f>A61+1</f>
        <v>18</v>
      </c>
      <c r="B62" s="207"/>
      <c r="C62" s="208"/>
      <c r="D62" s="208"/>
      <c r="E62" s="208"/>
      <c r="F62" s="200"/>
      <c r="G62" s="199"/>
      <c r="H62" s="199"/>
      <c r="I62" s="199">
        <f t="shared" si="10"/>
        <v>0</v>
      </c>
      <c r="J62" s="199" t="e">
        <f t="shared" si="11"/>
        <v>#DIV/0!</v>
      </c>
      <c r="K62" s="201">
        <f t="shared" si="12"/>
        <v>6</v>
      </c>
      <c r="L62" s="200"/>
      <c r="M62" s="199"/>
      <c r="N62" s="199"/>
      <c r="O62" s="199">
        <f t="shared" si="18"/>
        <v>0</v>
      </c>
      <c r="P62" s="199" t="e">
        <f t="shared" si="13"/>
        <v>#DIV/0!</v>
      </c>
      <c r="Q62" s="201">
        <f t="shared" si="14"/>
        <v>6</v>
      </c>
      <c r="R62" s="199">
        <f t="shared" si="15"/>
        <v>0</v>
      </c>
      <c r="S62" s="199">
        <f t="shared" si="16"/>
        <v>0</v>
      </c>
      <c r="T62" s="209">
        <f t="shared" si="19"/>
        <v>16</v>
      </c>
    </row>
    <row r="63" spans="1:20">
      <c r="A63">
        <f t="shared" ref="A63:A74" si="20">A62+1</f>
        <v>19</v>
      </c>
      <c r="B63" s="207"/>
      <c r="C63" s="208"/>
      <c r="D63" s="208"/>
      <c r="E63" s="208"/>
      <c r="F63" s="200"/>
      <c r="G63" s="199"/>
      <c r="H63" s="199"/>
      <c r="I63" s="199">
        <f t="shared" si="10"/>
        <v>0</v>
      </c>
      <c r="J63" s="199" t="e">
        <f t="shared" si="11"/>
        <v>#DIV/0!</v>
      </c>
      <c r="K63" s="201">
        <f t="shared" si="12"/>
        <v>6</v>
      </c>
      <c r="L63" s="200"/>
      <c r="M63" s="199"/>
      <c r="N63" s="199"/>
      <c r="O63" s="199">
        <f t="shared" si="18"/>
        <v>0</v>
      </c>
      <c r="P63" s="199" t="e">
        <f t="shared" si="13"/>
        <v>#DIV/0!</v>
      </c>
      <c r="Q63" s="201">
        <f t="shared" si="14"/>
        <v>6</v>
      </c>
      <c r="R63" s="199">
        <f t="shared" si="15"/>
        <v>0</v>
      </c>
      <c r="S63" s="199">
        <f t="shared" si="16"/>
        <v>0</v>
      </c>
      <c r="T63" s="209">
        <f t="shared" si="19"/>
        <v>16</v>
      </c>
    </row>
    <row r="64" spans="1:20">
      <c r="A64">
        <f t="shared" si="20"/>
        <v>20</v>
      </c>
      <c r="B64" s="207"/>
      <c r="C64" s="208"/>
      <c r="D64" s="208"/>
      <c r="E64" s="208"/>
      <c r="F64" s="200"/>
      <c r="G64" s="199"/>
      <c r="H64" s="199"/>
      <c r="I64" s="199">
        <f t="shared" si="10"/>
        <v>0</v>
      </c>
      <c r="J64" s="199" t="e">
        <f t="shared" si="11"/>
        <v>#DIV/0!</v>
      </c>
      <c r="K64" s="201">
        <f t="shared" si="12"/>
        <v>6</v>
      </c>
      <c r="L64" s="200"/>
      <c r="M64" s="199"/>
      <c r="N64" s="199"/>
      <c r="O64" s="199">
        <f t="shared" si="18"/>
        <v>0</v>
      </c>
      <c r="P64" s="199" t="e">
        <f t="shared" si="13"/>
        <v>#DIV/0!</v>
      </c>
      <c r="Q64" s="201">
        <f t="shared" si="14"/>
        <v>6</v>
      </c>
      <c r="R64" s="199">
        <f t="shared" si="15"/>
        <v>0</v>
      </c>
      <c r="S64" s="199">
        <f t="shared" si="16"/>
        <v>0</v>
      </c>
      <c r="T64" s="209">
        <f t="shared" si="19"/>
        <v>16</v>
      </c>
    </row>
    <row r="65" spans="1:20">
      <c r="A65">
        <f t="shared" si="20"/>
        <v>21</v>
      </c>
      <c r="B65" s="207"/>
      <c r="C65" s="208"/>
      <c r="D65" s="208"/>
      <c r="E65" s="208"/>
      <c r="F65" s="200"/>
      <c r="G65" s="199"/>
      <c r="H65" s="199"/>
      <c r="I65" s="199">
        <f t="shared" si="10"/>
        <v>0</v>
      </c>
      <c r="J65" s="199" t="e">
        <f t="shared" si="11"/>
        <v>#DIV/0!</v>
      </c>
      <c r="K65" s="201">
        <f t="shared" si="12"/>
        <v>6</v>
      </c>
      <c r="L65" s="200"/>
      <c r="M65" s="199"/>
      <c r="N65" s="199"/>
      <c r="O65" s="199">
        <f t="shared" si="18"/>
        <v>0</v>
      </c>
      <c r="P65" s="199" t="e">
        <f t="shared" si="13"/>
        <v>#DIV/0!</v>
      </c>
      <c r="Q65" s="201">
        <f t="shared" si="14"/>
        <v>6</v>
      </c>
      <c r="R65" s="199">
        <f t="shared" si="15"/>
        <v>0</v>
      </c>
      <c r="S65" s="199">
        <f t="shared" si="16"/>
        <v>0</v>
      </c>
      <c r="T65" s="209">
        <f t="shared" si="19"/>
        <v>16</v>
      </c>
    </row>
    <row r="66" spans="1:20">
      <c r="A66">
        <f t="shared" si="20"/>
        <v>22</v>
      </c>
      <c r="B66" s="207"/>
      <c r="C66" s="208"/>
      <c r="D66" s="208"/>
      <c r="E66" s="208"/>
      <c r="F66" s="200"/>
      <c r="G66" s="199"/>
      <c r="H66" s="199"/>
      <c r="I66" s="199">
        <f t="shared" si="10"/>
        <v>0</v>
      </c>
      <c r="J66" s="199" t="e">
        <f t="shared" si="11"/>
        <v>#DIV/0!</v>
      </c>
      <c r="K66" s="201">
        <f t="shared" si="12"/>
        <v>6</v>
      </c>
      <c r="L66" s="200"/>
      <c r="M66" s="199"/>
      <c r="N66" s="199"/>
      <c r="O66" s="199">
        <f t="shared" si="18"/>
        <v>0</v>
      </c>
      <c r="P66" s="199" t="e">
        <f t="shared" si="13"/>
        <v>#DIV/0!</v>
      </c>
      <c r="Q66" s="201">
        <f t="shared" si="14"/>
        <v>6</v>
      </c>
      <c r="R66" s="199">
        <f t="shared" si="15"/>
        <v>0</v>
      </c>
      <c r="S66" s="199">
        <f t="shared" si="16"/>
        <v>0</v>
      </c>
      <c r="T66" s="209">
        <f t="shared" si="19"/>
        <v>16</v>
      </c>
    </row>
    <row r="67" spans="1:20">
      <c r="A67">
        <f t="shared" si="20"/>
        <v>23</v>
      </c>
      <c r="B67" s="207"/>
      <c r="C67" s="208"/>
      <c r="D67" s="208"/>
      <c r="E67" s="208"/>
      <c r="F67" s="200"/>
      <c r="G67" s="199"/>
      <c r="H67" s="199"/>
      <c r="I67" s="199">
        <f t="shared" si="10"/>
        <v>0</v>
      </c>
      <c r="J67" s="199" t="e">
        <f t="shared" si="11"/>
        <v>#DIV/0!</v>
      </c>
      <c r="K67" s="201">
        <f t="shared" si="12"/>
        <v>6</v>
      </c>
      <c r="L67" s="200"/>
      <c r="M67" s="199"/>
      <c r="N67" s="199"/>
      <c r="O67" s="199">
        <f t="shared" si="18"/>
        <v>0</v>
      </c>
      <c r="P67" s="199" t="e">
        <f t="shared" si="13"/>
        <v>#DIV/0!</v>
      </c>
      <c r="Q67" s="201">
        <f t="shared" si="14"/>
        <v>6</v>
      </c>
      <c r="R67" s="199">
        <f t="shared" si="15"/>
        <v>0</v>
      </c>
      <c r="S67" s="199">
        <f t="shared" si="16"/>
        <v>0</v>
      </c>
      <c r="T67" s="209">
        <f t="shared" si="19"/>
        <v>16</v>
      </c>
    </row>
    <row r="68" spans="1:20">
      <c r="A68">
        <f t="shared" si="20"/>
        <v>24</v>
      </c>
      <c r="B68" s="207"/>
      <c r="C68" s="208"/>
      <c r="D68" s="208"/>
      <c r="E68" s="208"/>
      <c r="F68" s="200"/>
      <c r="G68" s="199"/>
      <c r="H68" s="199"/>
      <c r="I68" s="199">
        <f t="shared" si="10"/>
        <v>0</v>
      </c>
      <c r="J68" s="199" t="e">
        <f t="shared" si="11"/>
        <v>#DIV/0!</v>
      </c>
      <c r="K68" s="201">
        <f t="shared" si="12"/>
        <v>6</v>
      </c>
      <c r="L68" s="200"/>
      <c r="M68" s="199"/>
      <c r="N68" s="199"/>
      <c r="O68" s="199">
        <f t="shared" si="18"/>
        <v>0</v>
      </c>
      <c r="P68" s="199" t="e">
        <f t="shared" si="13"/>
        <v>#DIV/0!</v>
      </c>
      <c r="Q68" s="201">
        <f t="shared" si="14"/>
        <v>6</v>
      </c>
      <c r="R68" s="199">
        <f t="shared" si="15"/>
        <v>0</v>
      </c>
      <c r="S68" s="199">
        <f t="shared" si="16"/>
        <v>0</v>
      </c>
      <c r="T68" s="209">
        <f t="shared" si="19"/>
        <v>16</v>
      </c>
    </row>
    <row r="69" spans="1:20">
      <c r="A69">
        <f t="shared" si="20"/>
        <v>25</v>
      </c>
      <c r="B69" s="207"/>
      <c r="C69" s="208"/>
      <c r="D69" s="208"/>
      <c r="E69" s="208"/>
      <c r="F69" s="200"/>
      <c r="G69" s="199"/>
      <c r="H69" s="199"/>
      <c r="I69" s="199">
        <f t="shared" si="10"/>
        <v>0</v>
      </c>
      <c r="J69" s="199" t="e">
        <f t="shared" si="11"/>
        <v>#DIV/0!</v>
      </c>
      <c r="K69" s="201">
        <f t="shared" si="12"/>
        <v>6</v>
      </c>
      <c r="L69" s="200"/>
      <c r="M69" s="199"/>
      <c r="N69" s="199"/>
      <c r="O69" s="199">
        <f t="shared" si="18"/>
        <v>0</v>
      </c>
      <c r="P69" s="199" t="e">
        <f t="shared" si="13"/>
        <v>#DIV/0!</v>
      </c>
      <c r="Q69" s="201">
        <f t="shared" si="14"/>
        <v>6</v>
      </c>
      <c r="R69" s="199">
        <f t="shared" si="15"/>
        <v>0</v>
      </c>
      <c r="S69" s="199">
        <f t="shared" si="16"/>
        <v>0</v>
      </c>
      <c r="T69" s="209">
        <f t="shared" si="19"/>
        <v>16</v>
      </c>
    </row>
    <row r="70" spans="1:20">
      <c r="A70">
        <f t="shared" si="20"/>
        <v>26</v>
      </c>
      <c r="B70" s="207"/>
      <c r="C70" s="208"/>
      <c r="D70" s="208"/>
      <c r="E70" s="208"/>
      <c r="F70" s="200"/>
      <c r="G70" s="199"/>
      <c r="H70" s="199"/>
      <c r="I70" s="199">
        <f t="shared" si="10"/>
        <v>0</v>
      </c>
      <c r="J70" s="199" t="e">
        <f t="shared" si="11"/>
        <v>#DIV/0!</v>
      </c>
      <c r="K70" s="201">
        <f t="shared" si="12"/>
        <v>6</v>
      </c>
      <c r="L70" s="200"/>
      <c r="M70" s="199"/>
      <c r="N70" s="199"/>
      <c r="O70" s="199">
        <f t="shared" si="18"/>
        <v>0</v>
      </c>
      <c r="P70" s="199" t="e">
        <f t="shared" si="13"/>
        <v>#DIV/0!</v>
      </c>
      <c r="Q70" s="201">
        <f t="shared" si="14"/>
        <v>6</v>
      </c>
      <c r="R70" s="199">
        <f t="shared" si="15"/>
        <v>0</v>
      </c>
      <c r="S70" s="199">
        <f t="shared" si="16"/>
        <v>0</v>
      </c>
      <c r="T70" s="209">
        <f t="shared" si="19"/>
        <v>16</v>
      </c>
    </row>
    <row r="71" spans="1:20">
      <c r="A71">
        <f t="shared" si="20"/>
        <v>27</v>
      </c>
      <c r="B71" s="207"/>
      <c r="C71" s="208"/>
      <c r="D71" s="208"/>
      <c r="E71" s="208"/>
      <c r="F71" s="200"/>
      <c r="G71" s="199"/>
      <c r="H71" s="199"/>
      <c r="I71" s="199">
        <f t="shared" si="10"/>
        <v>0</v>
      </c>
      <c r="J71" s="199" t="e">
        <f t="shared" si="11"/>
        <v>#DIV/0!</v>
      </c>
      <c r="K71" s="201">
        <f t="shared" si="12"/>
        <v>6</v>
      </c>
      <c r="L71" s="200"/>
      <c r="M71" s="199"/>
      <c r="N71" s="199"/>
      <c r="O71" s="199">
        <f t="shared" si="18"/>
        <v>0</v>
      </c>
      <c r="P71" s="199" t="e">
        <f t="shared" si="13"/>
        <v>#DIV/0!</v>
      </c>
      <c r="Q71" s="201">
        <f t="shared" si="14"/>
        <v>6</v>
      </c>
      <c r="R71" s="199">
        <f t="shared" si="15"/>
        <v>0</v>
      </c>
      <c r="S71" s="199">
        <f t="shared" si="16"/>
        <v>0</v>
      </c>
      <c r="T71" s="209">
        <f t="shared" si="19"/>
        <v>16</v>
      </c>
    </row>
    <row r="72" spans="1:20">
      <c r="A72">
        <f t="shared" si="20"/>
        <v>28</v>
      </c>
      <c r="B72" s="207"/>
      <c r="C72" s="208"/>
      <c r="D72" s="208"/>
      <c r="E72" s="208"/>
      <c r="F72" s="200"/>
      <c r="G72" s="199"/>
      <c r="H72" s="199"/>
      <c r="I72" s="199">
        <f t="shared" si="10"/>
        <v>0</v>
      </c>
      <c r="J72" s="199" t="e">
        <f t="shared" si="11"/>
        <v>#DIV/0!</v>
      </c>
      <c r="K72" s="201">
        <f t="shared" si="12"/>
        <v>6</v>
      </c>
      <c r="L72" s="200"/>
      <c r="M72" s="199"/>
      <c r="N72" s="199"/>
      <c r="O72" s="199">
        <f t="shared" si="18"/>
        <v>0</v>
      </c>
      <c r="P72" s="199" t="e">
        <f t="shared" si="13"/>
        <v>#DIV/0!</v>
      </c>
      <c r="Q72" s="201">
        <f t="shared" si="14"/>
        <v>6</v>
      </c>
      <c r="R72" s="199">
        <f t="shared" si="15"/>
        <v>0</v>
      </c>
      <c r="S72" s="199">
        <f t="shared" si="16"/>
        <v>0</v>
      </c>
      <c r="T72" s="209">
        <f t="shared" si="19"/>
        <v>16</v>
      </c>
    </row>
    <row r="73" spans="1:20">
      <c r="A73">
        <f t="shared" si="20"/>
        <v>29</v>
      </c>
      <c r="B73" s="207"/>
      <c r="C73" s="208"/>
      <c r="D73" s="208"/>
      <c r="E73" s="208"/>
      <c r="F73" s="200"/>
      <c r="G73" s="199"/>
      <c r="H73" s="199"/>
      <c r="I73" s="199">
        <f t="shared" si="10"/>
        <v>0</v>
      </c>
      <c r="J73" s="199" t="e">
        <f t="shared" si="11"/>
        <v>#DIV/0!</v>
      </c>
      <c r="K73" s="201">
        <f t="shared" si="12"/>
        <v>6</v>
      </c>
      <c r="L73" s="200"/>
      <c r="M73" s="199"/>
      <c r="N73" s="199"/>
      <c r="O73" s="199">
        <f t="shared" si="18"/>
        <v>0</v>
      </c>
      <c r="P73" s="199" t="e">
        <f t="shared" si="13"/>
        <v>#DIV/0!</v>
      </c>
      <c r="Q73" s="201">
        <f t="shared" si="14"/>
        <v>6</v>
      </c>
      <c r="R73" s="199">
        <f t="shared" si="15"/>
        <v>0</v>
      </c>
      <c r="S73" s="199">
        <f t="shared" si="16"/>
        <v>0</v>
      </c>
      <c r="T73" s="209">
        <f t="shared" si="19"/>
        <v>16</v>
      </c>
    </row>
    <row r="74" spans="1:20" ht="16" thickBot="1">
      <c r="A74">
        <f t="shared" si="20"/>
        <v>30</v>
      </c>
      <c r="B74" s="210"/>
      <c r="C74" s="211"/>
      <c r="D74" s="211"/>
      <c r="E74" s="211"/>
      <c r="F74" s="202"/>
      <c r="G74" s="203"/>
      <c r="H74" s="203"/>
      <c r="I74" s="203">
        <f t="shared" si="10"/>
        <v>0</v>
      </c>
      <c r="J74" s="203" t="e">
        <f t="shared" si="11"/>
        <v>#DIV/0!</v>
      </c>
      <c r="K74" s="204">
        <f t="shared" si="12"/>
        <v>6</v>
      </c>
      <c r="L74" s="202"/>
      <c r="M74" s="203"/>
      <c r="N74" s="203"/>
      <c r="O74" s="203">
        <f t="shared" si="18"/>
        <v>0</v>
      </c>
      <c r="P74" s="203" t="e">
        <f t="shared" si="13"/>
        <v>#DIV/0!</v>
      </c>
      <c r="Q74" s="204">
        <f t="shared" si="14"/>
        <v>6</v>
      </c>
      <c r="R74" s="203">
        <f t="shared" si="15"/>
        <v>0</v>
      </c>
      <c r="S74" s="203">
        <f t="shared" si="16"/>
        <v>0</v>
      </c>
      <c r="T74" s="212">
        <f t="shared" si="19"/>
        <v>16</v>
      </c>
    </row>
    <row r="75" spans="1:20" ht="16" thickBot="1"/>
    <row r="76" spans="1:20" ht="16" thickBot="1">
      <c r="B76" s="198"/>
      <c r="C76" s="518"/>
      <c r="D76" s="518"/>
      <c r="E76" s="518"/>
      <c r="F76" s="180" t="s">
        <v>132</v>
      </c>
      <c r="G76" s="180" t="s">
        <v>133</v>
      </c>
      <c r="H76" s="197" t="s">
        <v>150</v>
      </c>
      <c r="I76" s="181" t="s">
        <v>134</v>
      </c>
      <c r="J76" s="182"/>
      <c r="K76" s="183"/>
      <c r="L76" s="180" t="s">
        <v>132</v>
      </c>
      <c r="M76" s="180" t="s">
        <v>133</v>
      </c>
      <c r="N76" s="197" t="s">
        <v>150</v>
      </c>
      <c r="O76" s="184" t="s">
        <v>134</v>
      </c>
      <c r="P76" s="182"/>
      <c r="Q76" s="183"/>
      <c r="R76" s="519" t="s">
        <v>135</v>
      </c>
      <c r="S76" s="519"/>
      <c r="T76" s="520"/>
    </row>
    <row r="77" spans="1:20" ht="16" thickBot="1">
      <c r="B77" s="525" t="s">
        <v>157</v>
      </c>
      <c r="C77" s="526"/>
      <c r="D77" s="526"/>
      <c r="E77" s="526"/>
      <c r="F77" s="185">
        <v>144</v>
      </c>
      <c r="G77" s="182">
        <f>F77/I77</f>
        <v>48</v>
      </c>
      <c r="H77" s="199">
        <f>G77*1.5</f>
        <v>72</v>
      </c>
      <c r="I77" s="182">
        <v>3</v>
      </c>
      <c r="J77" s="182"/>
      <c r="K77" s="183"/>
      <c r="L77" s="185">
        <v>155</v>
      </c>
      <c r="M77" s="182">
        <f>L77/O77</f>
        <v>51.666666666666664</v>
      </c>
      <c r="N77" s="199">
        <f>M77*1.5</f>
        <v>77.5</v>
      </c>
      <c r="O77" s="182">
        <v>3</v>
      </c>
      <c r="P77" s="182"/>
      <c r="Q77" s="183"/>
      <c r="R77" s="521"/>
      <c r="S77" s="521"/>
      <c r="T77" s="522"/>
    </row>
    <row r="78" spans="1:20" ht="16" thickBot="1">
      <c r="B78" s="527"/>
      <c r="C78" s="528"/>
      <c r="D78" s="528"/>
      <c r="E78" s="528"/>
      <c r="F78" s="529" t="s">
        <v>166</v>
      </c>
      <c r="G78" s="530"/>
      <c r="H78" s="530"/>
      <c r="I78" s="530"/>
      <c r="J78" s="530"/>
      <c r="K78" s="187"/>
      <c r="L78" s="529" t="s">
        <v>167</v>
      </c>
      <c r="M78" s="530"/>
      <c r="N78" s="530"/>
      <c r="O78" s="530"/>
      <c r="P78" s="530"/>
      <c r="Q78" s="187"/>
      <c r="R78" s="523"/>
      <c r="S78" s="523"/>
      <c r="T78" s="524"/>
    </row>
    <row r="79" spans="1:20" ht="16" thickBot="1">
      <c r="B79" s="188" t="s">
        <v>137</v>
      </c>
      <c r="C79" s="189" t="s">
        <v>138</v>
      </c>
      <c r="D79" s="189" t="s">
        <v>139</v>
      </c>
      <c r="E79" s="189" t="s">
        <v>140</v>
      </c>
      <c r="F79" s="188" t="s">
        <v>141</v>
      </c>
      <c r="G79" s="189" t="s">
        <v>142</v>
      </c>
      <c r="H79" s="190" t="s">
        <v>143</v>
      </c>
      <c r="I79" s="189" t="s">
        <v>144</v>
      </c>
      <c r="J79" s="190" t="s">
        <v>145</v>
      </c>
      <c r="K79" s="216"/>
      <c r="L79" s="206" t="s">
        <v>141</v>
      </c>
      <c r="M79" s="189" t="s">
        <v>142</v>
      </c>
      <c r="N79" s="189" t="s">
        <v>143</v>
      </c>
      <c r="O79" s="189" t="s">
        <v>144</v>
      </c>
      <c r="P79" s="190" t="s">
        <v>145</v>
      </c>
      <c r="Q79" s="214"/>
      <c r="R79" s="205" t="s">
        <v>147</v>
      </c>
      <c r="S79" s="192" t="s">
        <v>143</v>
      </c>
      <c r="T79" s="193"/>
    </row>
    <row r="80" spans="1:20">
      <c r="A80">
        <v>1</v>
      </c>
      <c r="B80" s="207">
        <v>819</v>
      </c>
      <c r="C80" s="208" t="s">
        <v>628</v>
      </c>
      <c r="D80" s="208" t="s">
        <v>68</v>
      </c>
      <c r="E80" s="208" t="s">
        <v>272</v>
      </c>
      <c r="F80" s="219">
        <v>0</v>
      </c>
      <c r="G80" s="220">
        <v>0</v>
      </c>
      <c r="H80" s="220">
        <v>27.69</v>
      </c>
      <c r="I80" s="220">
        <f>IF(H80&lt;=$H$77,IF(H80&lt;$G$77,F80+G80,F80+G80+(H80-$G$77)),50)</f>
        <v>0</v>
      </c>
      <c r="J80" s="220">
        <f>$F$77/H80</f>
        <v>5.2004333694474534</v>
      </c>
      <c r="K80" s="195"/>
      <c r="L80" s="219">
        <v>0</v>
      </c>
      <c r="M80" s="220">
        <v>0</v>
      </c>
      <c r="N80" s="220">
        <v>32.06</v>
      </c>
      <c r="O80" s="220">
        <f>IF(N80&lt;=$N$77,IF(N80&lt;$M$77,L80+M80,L80+M80+(N80-$M$77)),50)</f>
        <v>0</v>
      </c>
      <c r="P80" s="220">
        <f>$L$77/N80</f>
        <v>4.8346849656893323</v>
      </c>
      <c r="Q80" s="195"/>
      <c r="R80" s="199">
        <f>O80+I80</f>
        <v>0</v>
      </c>
      <c r="S80" s="199">
        <f>N80+H80</f>
        <v>59.75</v>
      </c>
      <c r="T80" s="209"/>
    </row>
    <row r="81" spans="1:20">
      <c r="A81">
        <f>A80+1</f>
        <v>2</v>
      </c>
      <c r="B81" s="207">
        <v>531</v>
      </c>
      <c r="C81" s="208" t="s">
        <v>321</v>
      </c>
      <c r="D81" s="208" t="s">
        <v>322</v>
      </c>
      <c r="E81" s="208" t="s">
        <v>272</v>
      </c>
      <c r="F81" s="200">
        <v>5</v>
      </c>
      <c r="G81" s="199">
        <v>0</v>
      </c>
      <c r="H81" s="199">
        <v>26.24</v>
      </c>
      <c r="I81" s="199">
        <f t="shared" ref="I81:I109" si="21">IF(H81&lt;=$H$77,IF(H81&lt;$G$77,F81+G81,F81+G81+(H81-$G$77)),50)</f>
        <v>5</v>
      </c>
      <c r="J81" s="199">
        <f t="shared" ref="J81:J109" si="22">$F$77/H81</f>
        <v>5.4878048780487809</v>
      </c>
      <c r="K81" s="201"/>
      <c r="L81" s="200">
        <v>0</v>
      </c>
      <c r="M81" s="199">
        <v>0</v>
      </c>
      <c r="N81" s="199">
        <v>29.24</v>
      </c>
      <c r="O81" s="199">
        <f t="shared" ref="O81:O109" si="23">IF(N81&lt;=$N$77,IF(N81&lt;$M$77,L81+M81,L81+M81+(N81-$M$77)),50)</f>
        <v>0</v>
      </c>
      <c r="P81" s="199">
        <f t="shared" ref="P81:P109" si="24">$L$77/N81</f>
        <v>5.3009575923392616</v>
      </c>
      <c r="Q81" s="201"/>
      <c r="R81" s="199">
        <f t="shared" ref="R81:R109" si="25">O81+I81</f>
        <v>5</v>
      </c>
      <c r="S81" s="199">
        <f t="shared" ref="S81:S109" si="26">N81+H81</f>
        <v>55.48</v>
      </c>
      <c r="T81" s="209"/>
    </row>
    <row r="82" spans="1:20">
      <c r="A82">
        <f t="shared" ref="A82:A96" si="27">A81+1</f>
        <v>3</v>
      </c>
      <c r="B82" s="207">
        <v>784</v>
      </c>
      <c r="C82" s="208" t="s">
        <v>336</v>
      </c>
      <c r="D82" s="208" t="s">
        <v>629</v>
      </c>
      <c r="E82" s="332">
        <v>55</v>
      </c>
      <c r="F82" s="200">
        <v>5</v>
      </c>
      <c r="G82" s="199">
        <v>0</v>
      </c>
      <c r="H82" s="199">
        <v>52.97</v>
      </c>
      <c r="I82" s="199">
        <f t="shared" si="21"/>
        <v>9.9699999999999989</v>
      </c>
      <c r="J82" s="199">
        <f t="shared" si="22"/>
        <v>2.7185199169341137</v>
      </c>
      <c r="K82" s="201"/>
      <c r="L82" s="200">
        <v>0</v>
      </c>
      <c r="M82" s="199">
        <v>0</v>
      </c>
      <c r="N82" s="199">
        <v>57.48</v>
      </c>
      <c r="O82" s="199">
        <f t="shared" si="23"/>
        <v>5.8133333333333326</v>
      </c>
      <c r="P82" s="199">
        <f>$L$77/N82</f>
        <v>2.6965901183020184</v>
      </c>
      <c r="Q82" s="201"/>
      <c r="R82" s="199">
        <f t="shared" si="25"/>
        <v>15.783333333333331</v>
      </c>
      <c r="S82" s="199">
        <f t="shared" si="26"/>
        <v>110.44999999999999</v>
      </c>
      <c r="T82" s="209"/>
    </row>
    <row r="83" spans="1:20">
      <c r="A83">
        <f t="shared" si="27"/>
        <v>4</v>
      </c>
      <c r="B83" s="207">
        <v>790</v>
      </c>
      <c r="C83" s="321" t="s">
        <v>630</v>
      </c>
      <c r="D83" s="321" t="s">
        <v>631</v>
      </c>
      <c r="E83" s="208" t="s">
        <v>272</v>
      </c>
      <c r="F83" s="200">
        <v>10</v>
      </c>
      <c r="G83" s="199">
        <v>0</v>
      </c>
      <c r="H83" s="199">
        <v>28.39</v>
      </c>
      <c r="I83" s="199">
        <f>IF(H83&lt;=$H$77,IF(H83&lt;$G$77,F83+G83,F83+G83+(H83-$G$77)),50)</f>
        <v>10</v>
      </c>
      <c r="J83" s="199">
        <f t="shared" si="22"/>
        <v>5.0722085241282144</v>
      </c>
      <c r="K83" s="201"/>
      <c r="L83" s="200">
        <v>10</v>
      </c>
      <c r="M83" s="199">
        <v>0</v>
      </c>
      <c r="N83" s="199">
        <v>31.71</v>
      </c>
      <c r="O83" s="199">
        <f>IF(N83&lt;=$N$77,IF(N83&lt;$M$77,L83+M83,L83+M83+(N83-$M$77)),50)</f>
        <v>10</v>
      </c>
      <c r="P83" s="199">
        <f t="shared" si="24"/>
        <v>4.8880479344055505</v>
      </c>
      <c r="Q83" s="201"/>
      <c r="R83" s="199">
        <f t="shared" si="25"/>
        <v>20</v>
      </c>
      <c r="S83" s="199">
        <f t="shared" si="26"/>
        <v>60.1</v>
      </c>
      <c r="T83" s="209"/>
    </row>
    <row r="84" spans="1:20">
      <c r="A84">
        <f t="shared" si="27"/>
        <v>5</v>
      </c>
      <c r="B84" s="207">
        <v>791</v>
      </c>
      <c r="C84" s="321" t="s">
        <v>334</v>
      </c>
      <c r="D84" s="321" t="s">
        <v>425</v>
      </c>
      <c r="E84" s="321" t="s">
        <v>272</v>
      </c>
      <c r="F84" s="200">
        <v>15</v>
      </c>
      <c r="G84" s="199">
        <v>0</v>
      </c>
      <c r="H84" s="199">
        <v>29.22</v>
      </c>
      <c r="I84" s="199">
        <f t="shared" si="21"/>
        <v>15</v>
      </c>
      <c r="J84" s="199">
        <f>$F$77/H84</f>
        <v>4.9281314168377826</v>
      </c>
      <c r="K84" s="201"/>
      <c r="L84" s="200">
        <v>15</v>
      </c>
      <c r="M84" s="199">
        <v>0</v>
      </c>
      <c r="N84" s="199">
        <v>34.380000000000003</v>
      </c>
      <c r="O84" s="199">
        <f t="shared" si="23"/>
        <v>15</v>
      </c>
      <c r="P84" s="199">
        <f t="shared" si="24"/>
        <v>4.508435136707388</v>
      </c>
      <c r="Q84" s="201"/>
      <c r="R84" s="199">
        <f t="shared" si="25"/>
        <v>30</v>
      </c>
      <c r="S84" s="199">
        <f t="shared" si="26"/>
        <v>63.6</v>
      </c>
      <c r="T84" s="209"/>
    </row>
    <row r="85" spans="1:20">
      <c r="A85">
        <f t="shared" si="27"/>
        <v>6</v>
      </c>
      <c r="B85" s="207">
        <v>697</v>
      </c>
      <c r="C85" s="321" t="s">
        <v>342</v>
      </c>
      <c r="D85" s="321" t="s">
        <v>330</v>
      </c>
      <c r="E85" s="321" t="s">
        <v>275</v>
      </c>
      <c r="F85" s="200">
        <v>15</v>
      </c>
      <c r="G85" s="199">
        <v>5</v>
      </c>
      <c r="H85" s="199">
        <v>35.090000000000003</v>
      </c>
      <c r="I85" s="199">
        <f t="shared" si="21"/>
        <v>20</v>
      </c>
      <c r="J85" s="199">
        <f t="shared" si="22"/>
        <v>4.1037332573382725</v>
      </c>
      <c r="K85" s="201"/>
      <c r="L85" s="200">
        <v>15</v>
      </c>
      <c r="M85" s="199">
        <v>5</v>
      </c>
      <c r="N85" s="199">
        <v>39.26</v>
      </c>
      <c r="O85" s="199">
        <f t="shared" si="23"/>
        <v>20</v>
      </c>
      <c r="P85" s="199">
        <f t="shared" si="24"/>
        <v>3.948038716250637</v>
      </c>
      <c r="Q85" s="201"/>
      <c r="R85" s="199">
        <f t="shared" si="25"/>
        <v>40</v>
      </c>
      <c r="S85" s="199">
        <f t="shared" si="26"/>
        <v>74.349999999999994</v>
      </c>
      <c r="T85" s="209"/>
    </row>
    <row r="86" spans="1:20">
      <c r="A86">
        <f t="shared" si="27"/>
        <v>7</v>
      </c>
      <c r="B86" s="207">
        <v>810</v>
      </c>
      <c r="C86" s="321" t="s">
        <v>462</v>
      </c>
      <c r="D86" s="321" t="s">
        <v>546</v>
      </c>
      <c r="E86" s="321" t="s">
        <v>275</v>
      </c>
      <c r="F86" s="200">
        <v>50</v>
      </c>
      <c r="G86" s="199"/>
      <c r="H86" s="199"/>
      <c r="I86" s="199">
        <f t="shared" si="21"/>
        <v>50</v>
      </c>
      <c r="J86" s="199" t="e">
        <f t="shared" si="22"/>
        <v>#DIV/0!</v>
      </c>
      <c r="K86" s="201"/>
      <c r="L86" s="200">
        <v>0</v>
      </c>
      <c r="M86" s="199">
        <v>0</v>
      </c>
      <c r="N86" s="199">
        <v>42.63</v>
      </c>
      <c r="O86" s="199">
        <f t="shared" si="23"/>
        <v>0</v>
      </c>
      <c r="P86" s="199">
        <f t="shared" si="24"/>
        <v>3.6359371334740791</v>
      </c>
      <c r="Q86" s="201"/>
      <c r="R86" s="199">
        <f t="shared" si="25"/>
        <v>50</v>
      </c>
      <c r="S86" s="199">
        <f t="shared" si="26"/>
        <v>42.63</v>
      </c>
      <c r="T86" s="209"/>
    </row>
    <row r="87" spans="1:20">
      <c r="A87">
        <f t="shared" si="27"/>
        <v>8</v>
      </c>
      <c r="B87" s="207">
        <v>519</v>
      </c>
      <c r="C87" s="321" t="s">
        <v>577</v>
      </c>
      <c r="D87" s="321" t="s">
        <v>613</v>
      </c>
      <c r="E87" s="332">
        <v>55</v>
      </c>
      <c r="F87" s="200">
        <v>5</v>
      </c>
      <c r="G87" s="199">
        <v>0</v>
      </c>
      <c r="H87" s="199">
        <v>29.02</v>
      </c>
      <c r="I87" s="199">
        <f t="shared" si="21"/>
        <v>5</v>
      </c>
      <c r="J87" s="199">
        <f t="shared" si="22"/>
        <v>4.9620951068228809</v>
      </c>
      <c r="K87" s="201"/>
      <c r="L87" s="200">
        <v>50</v>
      </c>
      <c r="M87" s="199"/>
      <c r="N87" s="199"/>
      <c r="O87" s="199">
        <f t="shared" si="23"/>
        <v>50</v>
      </c>
      <c r="P87" s="199" t="e">
        <f t="shared" si="24"/>
        <v>#DIV/0!</v>
      </c>
      <c r="Q87" s="201"/>
      <c r="R87" s="199">
        <f t="shared" si="25"/>
        <v>55</v>
      </c>
      <c r="S87" s="199">
        <f t="shared" si="26"/>
        <v>29.02</v>
      </c>
      <c r="T87" s="209"/>
    </row>
    <row r="88" spans="1:20">
      <c r="A88">
        <f t="shared" si="27"/>
        <v>9</v>
      </c>
      <c r="B88" s="207">
        <v>742</v>
      </c>
      <c r="C88" s="321" t="s">
        <v>541</v>
      </c>
      <c r="D88" s="321" t="s">
        <v>542</v>
      </c>
      <c r="E88" s="321" t="s">
        <v>272</v>
      </c>
      <c r="F88" s="200">
        <v>50</v>
      </c>
      <c r="G88" s="199"/>
      <c r="H88" s="199"/>
      <c r="I88" s="199">
        <f t="shared" si="21"/>
        <v>50</v>
      </c>
      <c r="J88" s="199" t="e">
        <f t="shared" si="22"/>
        <v>#DIV/0!</v>
      </c>
      <c r="K88" s="201"/>
      <c r="L88" s="200">
        <v>5</v>
      </c>
      <c r="M88" s="199">
        <v>0</v>
      </c>
      <c r="N88" s="199">
        <v>29.59</v>
      </c>
      <c r="O88" s="199">
        <f t="shared" si="23"/>
        <v>5</v>
      </c>
      <c r="P88" s="199">
        <f t="shared" si="24"/>
        <v>5.238256167624197</v>
      </c>
      <c r="Q88" s="201"/>
      <c r="R88" s="199">
        <f t="shared" si="25"/>
        <v>55</v>
      </c>
      <c r="S88" s="199">
        <f t="shared" si="26"/>
        <v>29.59</v>
      </c>
      <c r="T88" s="209"/>
    </row>
    <row r="89" spans="1:20">
      <c r="A89">
        <f t="shared" si="27"/>
        <v>10</v>
      </c>
      <c r="B89" s="207">
        <v>809</v>
      </c>
      <c r="C89" s="321" t="s">
        <v>460</v>
      </c>
      <c r="D89" s="321" t="s">
        <v>461</v>
      </c>
      <c r="E89" s="321" t="s">
        <v>275</v>
      </c>
      <c r="F89" s="200">
        <v>50</v>
      </c>
      <c r="G89" s="199"/>
      <c r="H89" s="199"/>
      <c r="I89" s="199">
        <f t="shared" si="21"/>
        <v>50</v>
      </c>
      <c r="J89" s="199" t="e">
        <f t="shared" si="22"/>
        <v>#DIV/0!</v>
      </c>
      <c r="K89" s="201"/>
      <c r="L89" s="200">
        <v>0</v>
      </c>
      <c r="M89" s="199">
        <v>5</v>
      </c>
      <c r="N89" s="199">
        <v>30.26</v>
      </c>
      <c r="O89" s="199">
        <f t="shared" si="23"/>
        <v>5</v>
      </c>
      <c r="P89" s="199">
        <f t="shared" si="24"/>
        <v>5.1222736285525441</v>
      </c>
      <c r="Q89" s="201"/>
      <c r="R89" s="199">
        <f t="shared" si="25"/>
        <v>55</v>
      </c>
      <c r="S89" s="199">
        <f t="shared" si="26"/>
        <v>30.26</v>
      </c>
      <c r="T89" s="209"/>
    </row>
    <row r="90" spans="1:20">
      <c r="A90">
        <f t="shared" si="27"/>
        <v>11</v>
      </c>
      <c r="B90" s="207">
        <v>757</v>
      </c>
      <c r="C90" s="321" t="s">
        <v>344</v>
      </c>
      <c r="D90" s="321" t="s">
        <v>330</v>
      </c>
      <c r="E90" s="321" t="s">
        <v>269</v>
      </c>
      <c r="F90" s="200">
        <v>0</v>
      </c>
      <c r="G90" s="199">
        <v>5</v>
      </c>
      <c r="H90" s="199">
        <v>35.74</v>
      </c>
      <c r="I90" s="199">
        <f t="shared" si="21"/>
        <v>5</v>
      </c>
      <c r="J90" s="199">
        <f t="shared" si="22"/>
        <v>4.0290990486849463</v>
      </c>
      <c r="K90" s="201"/>
      <c r="L90" s="200">
        <v>50</v>
      </c>
      <c r="M90" s="199"/>
      <c r="N90" s="199"/>
      <c r="O90" s="199">
        <f t="shared" si="23"/>
        <v>50</v>
      </c>
      <c r="P90" s="199" t="e">
        <f t="shared" si="24"/>
        <v>#DIV/0!</v>
      </c>
      <c r="Q90" s="201"/>
      <c r="R90" s="199">
        <f t="shared" si="25"/>
        <v>55</v>
      </c>
      <c r="S90" s="199">
        <f t="shared" si="26"/>
        <v>35.74</v>
      </c>
      <c r="T90" s="209"/>
    </row>
    <row r="91" spans="1:20">
      <c r="A91">
        <f t="shared" si="27"/>
        <v>12</v>
      </c>
      <c r="B91" s="207">
        <v>737</v>
      </c>
      <c r="C91" s="321" t="s">
        <v>456</v>
      </c>
      <c r="D91" s="321" t="s">
        <v>457</v>
      </c>
      <c r="E91" s="321" t="s">
        <v>275</v>
      </c>
      <c r="F91" s="200">
        <v>5</v>
      </c>
      <c r="G91" s="199">
        <v>5</v>
      </c>
      <c r="H91" s="199">
        <v>52.76</v>
      </c>
      <c r="I91" s="199">
        <f t="shared" si="21"/>
        <v>14.759999999999998</v>
      </c>
      <c r="J91" s="199">
        <f t="shared" si="22"/>
        <v>2.7293404094010616</v>
      </c>
      <c r="K91" s="201"/>
      <c r="L91" s="200">
        <v>50</v>
      </c>
      <c r="M91" s="199"/>
      <c r="N91" s="199"/>
      <c r="O91" s="199">
        <f t="shared" si="23"/>
        <v>50</v>
      </c>
      <c r="P91" s="199" t="e">
        <f t="shared" si="24"/>
        <v>#DIV/0!</v>
      </c>
      <c r="Q91" s="201"/>
      <c r="R91" s="199">
        <f t="shared" si="25"/>
        <v>64.759999999999991</v>
      </c>
      <c r="S91" s="199">
        <f t="shared" si="26"/>
        <v>52.76</v>
      </c>
      <c r="T91" s="209"/>
    </row>
    <row r="92" spans="1:20">
      <c r="A92">
        <f t="shared" si="27"/>
        <v>13</v>
      </c>
      <c r="B92" s="207">
        <v>783</v>
      </c>
      <c r="C92" s="321" t="s">
        <v>580</v>
      </c>
      <c r="D92" s="321" t="s">
        <v>601</v>
      </c>
      <c r="E92" s="321" t="s">
        <v>275</v>
      </c>
      <c r="F92" s="200">
        <v>50</v>
      </c>
      <c r="G92" s="199"/>
      <c r="H92" s="199"/>
      <c r="I92" s="199">
        <f t="shared" si="21"/>
        <v>50</v>
      </c>
      <c r="J92" s="199" t="e">
        <f t="shared" si="22"/>
        <v>#DIV/0!</v>
      </c>
      <c r="K92" s="201"/>
      <c r="L92" s="200">
        <v>10</v>
      </c>
      <c r="M92" s="199">
        <v>0</v>
      </c>
      <c r="N92" s="199">
        <v>51.69</v>
      </c>
      <c r="O92" s="199">
        <f t="shared" si="23"/>
        <v>10.023333333333333</v>
      </c>
      <c r="P92" s="199">
        <f t="shared" si="24"/>
        <v>2.9986457728767655</v>
      </c>
      <c r="Q92" s="201"/>
      <c r="R92" s="199">
        <f t="shared" si="25"/>
        <v>60.023333333333333</v>
      </c>
      <c r="S92" s="199">
        <f t="shared" si="26"/>
        <v>51.69</v>
      </c>
      <c r="T92" s="209"/>
    </row>
    <row r="93" spans="1:20">
      <c r="A93">
        <f t="shared" si="27"/>
        <v>14</v>
      </c>
      <c r="B93" s="207">
        <v>620</v>
      </c>
      <c r="C93" s="321" t="s">
        <v>317</v>
      </c>
      <c r="D93" s="321" t="s">
        <v>613</v>
      </c>
      <c r="E93" s="321" t="s">
        <v>272</v>
      </c>
      <c r="F93" s="200">
        <v>50</v>
      </c>
      <c r="G93" s="199"/>
      <c r="H93" s="199"/>
      <c r="I93" s="199">
        <f t="shared" si="21"/>
        <v>50</v>
      </c>
      <c r="J93" s="199" t="e">
        <f t="shared" si="22"/>
        <v>#DIV/0!</v>
      </c>
      <c r="K93" s="201"/>
      <c r="L93" s="200">
        <v>25</v>
      </c>
      <c r="M93" s="199">
        <v>5</v>
      </c>
      <c r="N93" s="199">
        <v>29.93</v>
      </c>
      <c r="O93" s="199">
        <f t="shared" si="23"/>
        <v>30</v>
      </c>
      <c r="P93" s="199">
        <f t="shared" si="24"/>
        <v>5.1787504176411625</v>
      </c>
      <c r="Q93" s="201"/>
      <c r="R93" s="199">
        <f t="shared" si="25"/>
        <v>80</v>
      </c>
      <c r="S93" s="199">
        <f t="shared" si="26"/>
        <v>29.93</v>
      </c>
      <c r="T93" s="209"/>
    </row>
    <row r="94" spans="1:20">
      <c r="A94">
        <f t="shared" si="27"/>
        <v>15</v>
      </c>
      <c r="B94" s="207">
        <v>653</v>
      </c>
      <c r="C94" s="321" t="s">
        <v>325</v>
      </c>
      <c r="D94" s="321" t="s">
        <v>326</v>
      </c>
      <c r="E94" s="321" t="s">
        <v>272</v>
      </c>
      <c r="F94" s="200">
        <v>50</v>
      </c>
      <c r="G94" s="199"/>
      <c r="H94" s="199"/>
      <c r="I94" s="199">
        <f t="shared" si="21"/>
        <v>50</v>
      </c>
      <c r="J94" s="199" t="e">
        <f t="shared" si="22"/>
        <v>#DIV/0!</v>
      </c>
      <c r="K94" s="201"/>
      <c r="L94" s="200">
        <v>50</v>
      </c>
      <c r="M94" s="199"/>
      <c r="N94" s="199"/>
      <c r="O94" s="199">
        <f t="shared" si="23"/>
        <v>50</v>
      </c>
      <c r="P94" s="199" t="e">
        <f t="shared" si="24"/>
        <v>#DIV/0!</v>
      </c>
      <c r="Q94" s="201"/>
      <c r="R94" s="199">
        <f t="shared" si="25"/>
        <v>100</v>
      </c>
      <c r="S94" s="199">
        <f t="shared" si="26"/>
        <v>0</v>
      </c>
      <c r="T94" s="209"/>
    </row>
    <row r="95" spans="1:20">
      <c r="A95">
        <f t="shared" si="27"/>
        <v>16</v>
      </c>
      <c r="B95" s="207">
        <v>668</v>
      </c>
      <c r="C95" s="321" t="s">
        <v>349</v>
      </c>
      <c r="D95" s="321" t="s">
        <v>438</v>
      </c>
      <c r="E95" s="321" t="s">
        <v>272</v>
      </c>
      <c r="F95" s="200">
        <v>50</v>
      </c>
      <c r="G95" s="199"/>
      <c r="H95" s="199"/>
      <c r="I95" s="199">
        <f t="shared" si="21"/>
        <v>50</v>
      </c>
      <c r="J95" s="199" t="e">
        <f t="shared" si="22"/>
        <v>#DIV/0!</v>
      </c>
      <c r="K95" s="201"/>
      <c r="L95" s="200">
        <v>50</v>
      </c>
      <c r="M95" s="199"/>
      <c r="N95" s="199"/>
      <c r="O95" s="199">
        <f t="shared" si="23"/>
        <v>50</v>
      </c>
      <c r="P95" s="199" t="e">
        <f t="shared" si="24"/>
        <v>#DIV/0!</v>
      </c>
      <c r="Q95" s="201"/>
      <c r="R95" s="199">
        <f t="shared" si="25"/>
        <v>100</v>
      </c>
      <c r="S95" s="199">
        <f t="shared" si="26"/>
        <v>0</v>
      </c>
      <c r="T95" s="209"/>
    </row>
    <row r="96" spans="1:20">
      <c r="A96">
        <f t="shared" si="27"/>
        <v>17</v>
      </c>
      <c r="B96" s="207">
        <v>708</v>
      </c>
      <c r="C96" s="321" t="s">
        <v>382</v>
      </c>
      <c r="D96" s="321" t="s">
        <v>383</v>
      </c>
      <c r="E96" s="321" t="s">
        <v>272</v>
      </c>
      <c r="F96" s="200">
        <v>50</v>
      </c>
      <c r="G96" s="199"/>
      <c r="H96" s="199"/>
      <c r="I96" s="199">
        <f t="shared" si="21"/>
        <v>50</v>
      </c>
      <c r="J96" s="199" t="e">
        <f t="shared" si="22"/>
        <v>#DIV/0!</v>
      </c>
      <c r="K96" s="201"/>
      <c r="L96" s="200">
        <v>50</v>
      </c>
      <c r="M96" s="199"/>
      <c r="N96" s="199"/>
      <c r="O96" s="199">
        <f t="shared" si="23"/>
        <v>50</v>
      </c>
      <c r="P96" s="199" t="e">
        <f t="shared" si="24"/>
        <v>#DIV/0!</v>
      </c>
      <c r="Q96" s="201"/>
      <c r="R96" s="199">
        <f t="shared" si="25"/>
        <v>100</v>
      </c>
      <c r="S96" s="199">
        <f t="shared" si="26"/>
        <v>0</v>
      </c>
      <c r="T96" s="209"/>
    </row>
    <row r="97" spans="1:20">
      <c r="A97">
        <f>A96+1</f>
        <v>18</v>
      </c>
      <c r="B97" s="207">
        <v>709</v>
      </c>
      <c r="C97" s="321" t="s">
        <v>378</v>
      </c>
      <c r="D97" s="321" t="s">
        <v>614</v>
      </c>
      <c r="E97" s="321" t="s">
        <v>272</v>
      </c>
      <c r="F97" s="200">
        <v>50</v>
      </c>
      <c r="G97" s="199"/>
      <c r="H97" s="199"/>
      <c r="I97" s="199">
        <f t="shared" si="21"/>
        <v>50</v>
      </c>
      <c r="J97" s="199" t="e">
        <f t="shared" si="22"/>
        <v>#DIV/0!</v>
      </c>
      <c r="K97" s="201"/>
      <c r="L97" s="200">
        <v>50</v>
      </c>
      <c r="M97" s="199"/>
      <c r="N97" s="199"/>
      <c r="O97" s="199">
        <f t="shared" si="23"/>
        <v>50</v>
      </c>
      <c r="P97" s="199" t="e">
        <f t="shared" si="24"/>
        <v>#DIV/0!</v>
      </c>
      <c r="Q97" s="201"/>
      <c r="R97" s="199">
        <f t="shared" si="25"/>
        <v>100</v>
      </c>
      <c r="S97" s="199">
        <f t="shared" si="26"/>
        <v>0</v>
      </c>
      <c r="T97" s="209"/>
    </row>
    <row r="98" spans="1:20">
      <c r="A98">
        <f t="shared" ref="A98:A109" si="28">A97+1</f>
        <v>19</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20</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21</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22</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23</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24</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25</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26</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27</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28</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c r="A108">
        <f t="shared" si="28"/>
        <v>29</v>
      </c>
      <c r="B108" s="207"/>
      <c r="C108" s="208"/>
      <c r="D108" s="208"/>
      <c r="E108" s="208"/>
      <c r="F108" s="200"/>
      <c r="G108" s="199"/>
      <c r="H108" s="199"/>
      <c r="I108" s="199">
        <f t="shared" si="21"/>
        <v>0</v>
      </c>
      <c r="J108" s="199" t="e">
        <f t="shared" si="22"/>
        <v>#DIV/0!</v>
      </c>
      <c r="K108" s="201"/>
      <c r="L108" s="200"/>
      <c r="M108" s="199"/>
      <c r="N108" s="199"/>
      <c r="O108" s="199">
        <f t="shared" si="23"/>
        <v>0</v>
      </c>
      <c r="P108" s="199" t="e">
        <f t="shared" si="24"/>
        <v>#DIV/0!</v>
      </c>
      <c r="Q108" s="201"/>
      <c r="R108" s="199">
        <f t="shared" si="25"/>
        <v>0</v>
      </c>
      <c r="S108" s="199">
        <f t="shared" si="26"/>
        <v>0</v>
      </c>
      <c r="T108" s="209"/>
    </row>
    <row r="109" spans="1:20" ht="16" thickBot="1">
      <c r="A109">
        <f t="shared" si="28"/>
        <v>30</v>
      </c>
      <c r="B109" s="210"/>
      <c r="C109" s="211"/>
      <c r="D109" s="211"/>
      <c r="E109" s="211"/>
      <c r="F109" s="202"/>
      <c r="G109" s="203"/>
      <c r="H109" s="203"/>
      <c r="I109" s="203">
        <f t="shared" si="21"/>
        <v>0</v>
      </c>
      <c r="J109" s="203" t="e">
        <f t="shared" si="22"/>
        <v>#DIV/0!</v>
      </c>
      <c r="K109" s="204"/>
      <c r="L109" s="202"/>
      <c r="M109" s="203"/>
      <c r="N109" s="203"/>
      <c r="O109" s="203">
        <f t="shared" si="23"/>
        <v>0</v>
      </c>
      <c r="P109" s="203" t="e">
        <f t="shared" si="24"/>
        <v>#DIV/0!</v>
      </c>
      <c r="Q109" s="204"/>
      <c r="R109" s="203">
        <f t="shared" si="25"/>
        <v>0</v>
      </c>
      <c r="S109" s="203">
        <f t="shared" si="26"/>
        <v>0</v>
      </c>
      <c r="T109" s="212"/>
    </row>
    <row r="110" spans="1:20" ht="16" thickBot="1"/>
    <row r="111" spans="1:20" ht="16" thickBot="1">
      <c r="B111" s="198"/>
      <c r="C111" s="518"/>
      <c r="D111" s="518"/>
      <c r="E111" s="518"/>
      <c r="F111" s="180" t="s">
        <v>132</v>
      </c>
      <c r="G111" s="180" t="s">
        <v>133</v>
      </c>
      <c r="H111" s="197" t="s">
        <v>150</v>
      </c>
      <c r="I111" s="181" t="s">
        <v>134</v>
      </c>
      <c r="J111" s="182"/>
      <c r="K111" s="183"/>
      <c r="L111" s="180" t="s">
        <v>132</v>
      </c>
      <c r="M111" s="180" t="s">
        <v>133</v>
      </c>
      <c r="N111" s="197" t="s">
        <v>150</v>
      </c>
      <c r="O111" s="184" t="s">
        <v>134</v>
      </c>
      <c r="P111" s="182"/>
      <c r="Q111" s="183"/>
      <c r="R111" s="519" t="s">
        <v>135</v>
      </c>
      <c r="S111" s="519"/>
      <c r="T111" s="520"/>
    </row>
    <row r="112" spans="1:20" ht="16" thickBot="1">
      <c r="B112" s="525" t="s">
        <v>158</v>
      </c>
      <c r="C112" s="526"/>
      <c r="D112" s="526"/>
      <c r="E112" s="526"/>
      <c r="F112" s="185">
        <v>114</v>
      </c>
      <c r="G112" s="182">
        <f>F112/I112</f>
        <v>45.6</v>
      </c>
      <c r="H112" s="199">
        <f>G112*1.5</f>
        <v>68.400000000000006</v>
      </c>
      <c r="I112" s="182">
        <v>2.5</v>
      </c>
      <c r="J112" s="182"/>
      <c r="K112" s="183"/>
      <c r="L112" s="185">
        <v>114</v>
      </c>
      <c r="M112" s="182">
        <f>L112/O112</f>
        <v>45.6</v>
      </c>
      <c r="N112" s="199">
        <f>M112*1.5</f>
        <v>68.400000000000006</v>
      </c>
      <c r="O112" s="182">
        <v>2.5</v>
      </c>
      <c r="P112" s="182"/>
      <c r="Q112" s="183"/>
      <c r="R112" s="521"/>
      <c r="S112" s="521"/>
      <c r="T112" s="522"/>
    </row>
    <row r="113" spans="1:20" ht="16" thickBot="1">
      <c r="B113" s="527"/>
      <c r="C113" s="528"/>
      <c r="D113" s="528"/>
      <c r="E113" s="528"/>
      <c r="F113" s="529" t="s">
        <v>168</v>
      </c>
      <c r="G113" s="530"/>
      <c r="H113" s="530"/>
      <c r="I113" s="530"/>
      <c r="J113" s="530"/>
      <c r="K113" s="187"/>
      <c r="L113" s="529" t="s">
        <v>169</v>
      </c>
      <c r="M113" s="530"/>
      <c r="N113" s="530"/>
      <c r="O113" s="530"/>
      <c r="P113" s="530"/>
      <c r="Q113" s="187"/>
      <c r="R113" s="523"/>
      <c r="S113" s="523"/>
      <c r="T113" s="524"/>
    </row>
    <row r="114" spans="1:20" ht="16" thickBot="1">
      <c r="B114" s="188" t="s">
        <v>137</v>
      </c>
      <c r="C114" s="189" t="s">
        <v>138</v>
      </c>
      <c r="D114" s="189" t="s">
        <v>139</v>
      </c>
      <c r="E114" s="189" t="s">
        <v>140</v>
      </c>
      <c r="F114" s="188" t="s">
        <v>141</v>
      </c>
      <c r="G114" s="189" t="s">
        <v>142</v>
      </c>
      <c r="H114" s="190" t="s">
        <v>143</v>
      </c>
      <c r="I114" s="189" t="s">
        <v>144</v>
      </c>
      <c r="J114" s="190" t="s">
        <v>145</v>
      </c>
      <c r="K114" s="216"/>
      <c r="L114" s="206" t="s">
        <v>141</v>
      </c>
      <c r="M114" s="189" t="s">
        <v>142</v>
      </c>
      <c r="N114" s="189" t="s">
        <v>143</v>
      </c>
      <c r="O114" s="189" t="s">
        <v>144</v>
      </c>
      <c r="P114" s="190" t="s">
        <v>145</v>
      </c>
      <c r="Q114" s="214"/>
      <c r="R114" s="205" t="s">
        <v>147</v>
      </c>
      <c r="S114" s="192" t="s">
        <v>143</v>
      </c>
      <c r="T114" s="193"/>
    </row>
    <row r="115" spans="1:20">
      <c r="A115">
        <v>1</v>
      </c>
      <c r="B115" s="207">
        <v>806</v>
      </c>
      <c r="C115" s="208" t="s">
        <v>394</v>
      </c>
      <c r="D115" s="208" t="s">
        <v>561</v>
      </c>
      <c r="E115" s="208" t="s">
        <v>269</v>
      </c>
      <c r="F115" s="200">
        <v>0</v>
      </c>
      <c r="G115" s="199">
        <v>10</v>
      </c>
      <c r="H115" s="199">
        <v>37.6</v>
      </c>
      <c r="I115" s="199">
        <f>IF(H115&lt;=$H$112,IF(H115&lt;$G$112,F115+G115,F115+G115+(H115-$G$112)),50)</f>
        <v>10</v>
      </c>
      <c r="J115" s="199">
        <f>$F$112/H115</f>
        <v>3.0319148936170213</v>
      </c>
      <c r="K115" s="201"/>
      <c r="L115" s="200">
        <v>0</v>
      </c>
      <c r="M115" s="199">
        <v>5</v>
      </c>
      <c r="N115" s="199">
        <v>29.3</v>
      </c>
      <c r="O115" s="199">
        <f>IF(N115&lt;=$N$112,IF(N115&lt;$M$112,L115+M115,L115+M115+(N115-$M$112)),50)</f>
        <v>5</v>
      </c>
      <c r="P115" s="199">
        <f>$L$112/N115</f>
        <v>3.8907849829351533</v>
      </c>
      <c r="Q115" s="201"/>
      <c r="R115" s="199">
        <f>O115+I115</f>
        <v>15</v>
      </c>
      <c r="S115" s="199">
        <f>N115+H115</f>
        <v>66.900000000000006</v>
      </c>
      <c r="T115" s="209"/>
    </row>
    <row r="116" spans="1:20">
      <c r="A116">
        <f>A115+1</f>
        <v>2</v>
      </c>
      <c r="B116" s="207">
        <v>504</v>
      </c>
      <c r="C116" s="208" t="s">
        <v>297</v>
      </c>
      <c r="D116" s="208" t="s">
        <v>632</v>
      </c>
      <c r="E116" s="208" t="s">
        <v>272</v>
      </c>
      <c r="F116" s="200">
        <v>10</v>
      </c>
      <c r="G116" s="199">
        <v>5</v>
      </c>
      <c r="H116" s="199">
        <v>62.02</v>
      </c>
      <c r="I116" s="199">
        <f>IF(H116&lt;=$H$112,IF(H116&lt;$G$112,F116+G116,F116+G116+(H116-$G$112)),50)</f>
        <v>31.42</v>
      </c>
      <c r="J116" s="199">
        <f>$F$112/H116</f>
        <v>1.8381167365366009</v>
      </c>
      <c r="K116" s="201"/>
      <c r="L116" s="200">
        <v>5</v>
      </c>
      <c r="M116" s="199">
        <v>5</v>
      </c>
      <c r="N116" s="199">
        <v>22.18</v>
      </c>
      <c r="O116" s="199">
        <f t="shared" ref="O116:O133" si="29">IF(N116&lt;=$N$112,IF(N116&lt;$M$112,L116+M116,L116+M116+(N116-$M$112)),50)</f>
        <v>10</v>
      </c>
      <c r="P116" s="199">
        <f t="shared" ref="P116:P133" si="30">$L$112/N116</f>
        <v>5.1397655545536516</v>
      </c>
      <c r="Q116" s="201"/>
      <c r="R116" s="199">
        <f t="shared" ref="R116:R150" si="31">O116+I116</f>
        <v>41.42</v>
      </c>
      <c r="S116" s="199">
        <f>N116+H116</f>
        <v>84.2</v>
      </c>
      <c r="T116" s="209"/>
    </row>
    <row r="117" spans="1:20">
      <c r="A117">
        <f t="shared" ref="A117:A131" si="32">A116+1</f>
        <v>3</v>
      </c>
      <c r="B117" s="207">
        <v>512</v>
      </c>
      <c r="C117" s="208" t="s">
        <v>633</v>
      </c>
      <c r="D117" s="208" t="s">
        <v>634</v>
      </c>
      <c r="E117" s="208" t="s">
        <v>272</v>
      </c>
      <c r="F117" s="200">
        <v>5</v>
      </c>
      <c r="G117" s="199">
        <v>15</v>
      </c>
      <c r="H117" s="199">
        <v>30.89</v>
      </c>
      <c r="I117" s="199">
        <f t="shared" ref="I117:I134" si="33">IF(H117&lt;=$H$112,IF(H117&lt;$G$112,F117+G117,F117+G117+(H117-$G$112)),50)</f>
        <v>20</v>
      </c>
      <c r="J117" s="199">
        <f t="shared" ref="J117:J134" si="34">$F$112/H117</f>
        <v>3.6905147296859826</v>
      </c>
      <c r="K117" s="201"/>
      <c r="L117" s="200">
        <v>10</v>
      </c>
      <c r="M117" s="199">
        <v>0</v>
      </c>
      <c r="N117" s="199">
        <v>23.24</v>
      </c>
      <c r="O117" s="199">
        <f t="shared" si="29"/>
        <v>10</v>
      </c>
      <c r="P117" s="199">
        <f t="shared" si="30"/>
        <v>4.9053356282271947</v>
      </c>
      <c r="Q117" s="201"/>
      <c r="R117" s="199">
        <f t="shared" si="31"/>
        <v>30</v>
      </c>
      <c r="S117" s="199">
        <f t="shared" ref="S117:S150" si="35">N117+H117</f>
        <v>54.129999999999995</v>
      </c>
      <c r="T117" s="209"/>
    </row>
    <row r="118" spans="1:20">
      <c r="A118">
        <f t="shared" si="32"/>
        <v>4</v>
      </c>
      <c r="B118" s="207">
        <v>775</v>
      </c>
      <c r="C118" s="321" t="s">
        <v>615</v>
      </c>
      <c r="D118" s="321" t="s">
        <v>616</v>
      </c>
      <c r="E118" s="332">
        <v>55</v>
      </c>
      <c r="F118" s="200">
        <v>50</v>
      </c>
      <c r="G118" s="199"/>
      <c r="H118" s="199"/>
      <c r="I118" s="199">
        <f t="shared" si="33"/>
        <v>50</v>
      </c>
      <c r="J118" s="199" t="e">
        <f t="shared" si="34"/>
        <v>#DIV/0!</v>
      </c>
      <c r="K118" s="201"/>
      <c r="L118" s="200">
        <v>50</v>
      </c>
      <c r="M118" s="199"/>
      <c r="N118" s="199"/>
      <c r="O118" s="199">
        <f t="shared" si="29"/>
        <v>50</v>
      </c>
      <c r="P118" s="199" t="e">
        <f t="shared" si="30"/>
        <v>#DIV/0!</v>
      </c>
      <c r="Q118" s="201"/>
      <c r="R118" s="199">
        <f t="shared" si="31"/>
        <v>100</v>
      </c>
      <c r="S118" s="199">
        <f t="shared" si="35"/>
        <v>0</v>
      </c>
      <c r="T118" s="209"/>
    </row>
    <row r="119" spans="1:20">
      <c r="A119">
        <f t="shared" si="32"/>
        <v>5</v>
      </c>
      <c r="B119" s="207">
        <v>773</v>
      </c>
      <c r="C119" s="321" t="s">
        <v>547</v>
      </c>
      <c r="D119" s="321" t="s">
        <v>548</v>
      </c>
      <c r="E119" s="321" t="s">
        <v>275</v>
      </c>
      <c r="F119" s="200">
        <v>50</v>
      </c>
      <c r="G119" s="199"/>
      <c r="H119" s="199"/>
      <c r="I119" s="199">
        <f t="shared" si="33"/>
        <v>50</v>
      </c>
      <c r="J119" s="199" t="e">
        <f t="shared" si="34"/>
        <v>#DIV/0!</v>
      </c>
      <c r="K119" s="201"/>
      <c r="L119" s="200">
        <v>50</v>
      </c>
      <c r="M119" s="199"/>
      <c r="N119" s="199"/>
      <c r="O119" s="199">
        <f t="shared" si="29"/>
        <v>50</v>
      </c>
      <c r="P119" s="199" t="e">
        <f t="shared" si="30"/>
        <v>#DIV/0!</v>
      </c>
      <c r="Q119" s="201"/>
      <c r="R119" s="199">
        <f t="shared" si="31"/>
        <v>100</v>
      </c>
      <c r="S119" s="199">
        <f t="shared" si="35"/>
        <v>0</v>
      </c>
      <c r="T119" s="209"/>
    </row>
    <row r="120" spans="1:20">
      <c r="A120">
        <f t="shared" si="32"/>
        <v>6</v>
      </c>
      <c r="B120" s="207"/>
      <c r="C120" s="208"/>
      <c r="D120" s="208"/>
      <c r="E120" s="208"/>
      <c r="F120" s="200"/>
      <c r="G120" s="199"/>
      <c r="H120" s="199"/>
      <c r="I120" s="199">
        <f t="shared" si="33"/>
        <v>0</v>
      </c>
      <c r="J120" s="199" t="e">
        <f t="shared" si="34"/>
        <v>#DIV/0!</v>
      </c>
      <c r="K120" s="201"/>
      <c r="L120" s="200"/>
      <c r="M120" s="199"/>
      <c r="N120" s="199"/>
      <c r="O120" s="199">
        <f t="shared" si="29"/>
        <v>0</v>
      </c>
      <c r="P120" s="199" t="e">
        <f t="shared" si="30"/>
        <v>#DIV/0!</v>
      </c>
      <c r="Q120" s="201"/>
      <c r="R120" s="199">
        <f t="shared" si="31"/>
        <v>0</v>
      </c>
      <c r="S120" s="199">
        <f t="shared" si="35"/>
        <v>0</v>
      </c>
      <c r="T120" s="209"/>
    </row>
    <row r="121" spans="1:20">
      <c r="A121">
        <f t="shared" si="32"/>
        <v>7</v>
      </c>
      <c r="B121" s="207"/>
      <c r="C121" s="208"/>
      <c r="D121" s="208"/>
      <c r="E121" s="208"/>
      <c r="F121" s="200"/>
      <c r="G121" s="199"/>
      <c r="H121" s="199"/>
      <c r="I121" s="199">
        <f t="shared" si="33"/>
        <v>0</v>
      </c>
      <c r="J121" s="199" t="e">
        <f t="shared" si="34"/>
        <v>#DIV/0!</v>
      </c>
      <c r="K121" s="201"/>
      <c r="L121" s="200"/>
      <c r="M121" s="199"/>
      <c r="N121" s="199"/>
      <c r="O121" s="199">
        <f t="shared" si="29"/>
        <v>0</v>
      </c>
      <c r="P121" s="199" t="e">
        <f t="shared" si="30"/>
        <v>#DIV/0!</v>
      </c>
      <c r="Q121" s="201"/>
      <c r="R121" s="199">
        <f t="shared" si="31"/>
        <v>0</v>
      </c>
      <c r="S121" s="199">
        <f t="shared" si="35"/>
        <v>0</v>
      </c>
      <c r="T121" s="209"/>
    </row>
    <row r="122" spans="1:20">
      <c r="A122">
        <f t="shared" si="32"/>
        <v>8</v>
      </c>
      <c r="B122" s="207"/>
      <c r="C122" s="208"/>
      <c r="D122" s="208"/>
      <c r="E122" s="208"/>
      <c r="F122" s="200"/>
      <c r="G122" s="199"/>
      <c r="H122" s="199"/>
      <c r="I122" s="199">
        <f t="shared" si="33"/>
        <v>0</v>
      </c>
      <c r="J122" s="199" t="e">
        <f t="shared" si="34"/>
        <v>#DIV/0!</v>
      </c>
      <c r="K122" s="201"/>
      <c r="L122" s="200"/>
      <c r="M122" s="199"/>
      <c r="N122" s="199"/>
      <c r="O122" s="199">
        <f t="shared" si="29"/>
        <v>0</v>
      </c>
      <c r="P122" s="199" t="e">
        <f t="shared" si="30"/>
        <v>#DIV/0!</v>
      </c>
      <c r="Q122" s="201"/>
      <c r="R122" s="199">
        <f t="shared" si="31"/>
        <v>0</v>
      </c>
      <c r="S122" s="199">
        <f t="shared" si="35"/>
        <v>0</v>
      </c>
      <c r="T122" s="209"/>
    </row>
    <row r="123" spans="1:20">
      <c r="A123">
        <f t="shared" si="32"/>
        <v>9</v>
      </c>
      <c r="B123" s="207"/>
      <c r="C123" s="208"/>
      <c r="D123" s="208"/>
      <c r="E123" s="208"/>
      <c r="F123" s="200"/>
      <c r="G123" s="199"/>
      <c r="H123" s="199"/>
      <c r="I123" s="199">
        <f t="shared" si="33"/>
        <v>0</v>
      </c>
      <c r="J123" s="199" t="e">
        <f t="shared" si="34"/>
        <v>#DIV/0!</v>
      </c>
      <c r="K123" s="201"/>
      <c r="L123" s="200"/>
      <c r="M123" s="199"/>
      <c r="N123" s="199"/>
      <c r="O123" s="199">
        <f t="shared" si="29"/>
        <v>0</v>
      </c>
      <c r="P123" s="199" t="e">
        <f t="shared" si="30"/>
        <v>#DIV/0!</v>
      </c>
      <c r="Q123" s="201"/>
      <c r="R123" s="199">
        <f t="shared" si="31"/>
        <v>0</v>
      </c>
      <c r="S123" s="199">
        <f t="shared" si="35"/>
        <v>0</v>
      </c>
      <c r="T123" s="209"/>
    </row>
    <row r="124" spans="1:20">
      <c r="A124">
        <f t="shared" si="32"/>
        <v>10</v>
      </c>
      <c r="B124" s="207"/>
      <c r="C124" s="208"/>
      <c r="D124" s="208"/>
      <c r="E124" s="208"/>
      <c r="F124" s="200"/>
      <c r="G124" s="199"/>
      <c r="H124" s="199"/>
      <c r="I124" s="199">
        <f t="shared" si="33"/>
        <v>0</v>
      </c>
      <c r="J124" s="199" t="e">
        <f t="shared" si="34"/>
        <v>#DIV/0!</v>
      </c>
      <c r="K124" s="201"/>
      <c r="L124" s="200"/>
      <c r="M124" s="199"/>
      <c r="N124" s="199"/>
      <c r="O124" s="199">
        <f t="shared" si="29"/>
        <v>0</v>
      </c>
      <c r="P124" s="199" t="e">
        <f t="shared" si="30"/>
        <v>#DIV/0!</v>
      </c>
      <c r="Q124" s="201"/>
      <c r="R124" s="199">
        <f t="shared" si="31"/>
        <v>0</v>
      </c>
      <c r="S124" s="199">
        <f t="shared" si="35"/>
        <v>0</v>
      </c>
      <c r="T124" s="209"/>
    </row>
    <row r="125" spans="1:20">
      <c r="A125">
        <f t="shared" si="32"/>
        <v>11</v>
      </c>
      <c r="B125" s="207"/>
      <c r="C125" s="208"/>
      <c r="D125" s="208"/>
      <c r="E125" s="208"/>
      <c r="F125" s="200"/>
      <c r="G125" s="199"/>
      <c r="H125" s="199"/>
      <c r="I125" s="199">
        <f t="shared" si="33"/>
        <v>0</v>
      </c>
      <c r="J125" s="199" t="e">
        <f t="shared" si="34"/>
        <v>#DIV/0!</v>
      </c>
      <c r="K125" s="201"/>
      <c r="L125" s="200"/>
      <c r="M125" s="199"/>
      <c r="N125" s="199"/>
      <c r="O125" s="199">
        <f t="shared" si="29"/>
        <v>0</v>
      </c>
      <c r="P125" s="199" t="e">
        <f t="shared" si="30"/>
        <v>#DIV/0!</v>
      </c>
      <c r="Q125" s="201"/>
      <c r="R125" s="199">
        <f t="shared" si="31"/>
        <v>0</v>
      </c>
      <c r="S125" s="199">
        <f t="shared" si="35"/>
        <v>0</v>
      </c>
      <c r="T125" s="209"/>
    </row>
    <row r="126" spans="1:20">
      <c r="A126">
        <f t="shared" si="32"/>
        <v>12</v>
      </c>
      <c r="B126" s="207"/>
      <c r="C126" s="208"/>
      <c r="D126" s="208"/>
      <c r="E126" s="208"/>
      <c r="F126" s="200"/>
      <c r="G126" s="199"/>
      <c r="H126" s="199"/>
      <c r="I126" s="199">
        <f t="shared" si="33"/>
        <v>0</v>
      </c>
      <c r="J126" s="199" t="e">
        <f t="shared" si="34"/>
        <v>#DIV/0!</v>
      </c>
      <c r="K126" s="201"/>
      <c r="L126" s="200"/>
      <c r="M126" s="199"/>
      <c r="N126" s="199"/>
      <c r="O126" s="199">
        <f t="shared" si="29"/>
        <v>0</v>
      </c>
      <c r="P126" s="199" t="e">
        <f t="shared" si="30"/>
        <v>#DIV/0!</v>
      </c>
      <c r="Q126" s="201"/>
      <c r="R126" s="199">
        <f t="shared" si="31"/>
        <v>0</v>
      </c>
      <c r="S126" s="199">
        <f t="shared" si="35"/>
        <v>0</v>
      </c>
      <c r="T126" s="209"/>
    </row>
    <row r="127" spans="1:20">
      <c r="A127">
        <f t="shared" si="32"/>
        <v>13</v>
      </c>
      <c r="B127" s="207"/>
      <c r="C127" s="208"/>
      <c r="D127" s="208"/>
      <c r="E127" s="208"/>
      <c r="F127" s="200"/>
      <c r="G127" s="199"/>
      <c r="H127" s="199"/>
      <c r="I127" s="199">
        <f t="shared" si="33"/>
        <v>0</v>
      </c>
      <c r="J127" s="199" t="e">
        <f t="shared" si="34"/>
        <v>#DIV/0!</v>
      </c>
      <c r="K127" s="201"/>
      <c r="L127" s="200"/>
      <c r="M127" s="199"/>
      <c r="N127" s="199"/>
      <c r="O127" s="199">
        <f t="shared" si="29"/>
        <v>0</v>
      </c>
      <c r="P127" s="199" t="e">
        <f t="shared" si="30"/>
        <v>#DIV/0!</v>
      </c>
      <c r="Q127" s="201"/>
      <c r="R127" s="199">
        <f t="shared" si="31"/>
        <v>0</v>
      </c>
      <c r="S127" s="199">
        <f t="shared" si="35"/>
        <v>0</v>
      </c>
      <c r="T127" s="209"/>
    </row>
    <row r="128" spans="1:20">
      <c r="A128">
        <f t="shared" si="32"/>
        <v>14</v>
      </c>
      <c r="B128" s="207"/>
      <c r="C128" s="208"/>
      <c r="D128" s="208"/>
      <c r="E128" s="208"/>
      <c r="F128" s="200"/>
      <c r="G128" s="199"/>
      <c r="H128" s="199"/>
      <c r="I128" s="199">
        <f t="shared" si="33"/>
        <v>0</v>
      </c>
      <c r="J128" s="199" t="e">
        <f t="shared" si="34"/>
        <v>#DIV/0!</v>
      </c>
      <c r="K128" s="201"/>
      <c r="L128" s="200"/>
      <c r="M128" s="199"/>
      <c r="N128" s="199"/>
      <c r="O128" s="199">
        <f t="shared" si="29"/>
        <v>0</v>
      </c>
      <c r="P128" s="199" t="e">
        <f t="shared" si="30"/>
        <v>#DIV/0!</v>
      </c>
      <c r="Q128" s="201"/>
      <c r="R128" s="199">
        <f t="shared" si="31"/>
        <v>0</v>
      </c>
      <c r="S128" s="199">
        <f t="shared" si="35"/>
        <v>0</v>
      </c>
      <c r="T128" s="209"/>
    </row>
    <row r="129" spans="1:20">
      <c r="A129">
        <f t="shared" si="32"/>
        <v>15</v>
      </c>
      <c r="B129" s="207"/>
      <c r="C129" s="208"/>
      <c r="D129" s="208"/>
      <c r="E129" s="208"/>
      <c r="F129" s="200"/>
      <c r="G129" s="199"/>
      <c r="H129" s="199"/>
      <c r="I129" s="199">
        <f t="shared" si="33"/>
        <v>0</v>
      </c>
      <c r="J129" s="199" t="e">
        <f t="shared" si="34"/>
        <v>#DIV/0!</v>
      </c>
      <c r="K129" s="201"/>
      <c r="L129" s="200"/>
      <c r="M129" s="199"/>
      <c r="N129" s="199"/>
      <c r="O129" s="199">
        <f t="shared" si="29"/>
        <v>0</v>
      </c>
      <c r="P129" s="199" t="e">
        <f t="shared" si="30"/>
        <v>#DIV/0!</v>
      </c>
      <c r="Q129" s="201"/>
      <c r="R129" s="199">
        <f t="shared" si="31"/>
        <v>0</v>
      </c>
      <c r="S129" s="199">
        <f t="shared" si="35"/>
        <v>0</v>
      </c>
      <c r="T129" s="209"/>
    </row>
    <row r="130" spans="1:20">
      <c r="A130">
        <f t="shared" si="32"/>
        <v>16</v>
      </c>
      <c r="B130" s="207"/>
      <c r="C130" s="208"/>
      <c r="D130" s="208"/>
      <c r="E130" s="208"/>
      <c r="F130" s="200"/>
      <c r="G130" s="199"/>
      <c r="H130" s="199"/>
      <c r="I130" s="199">
        <f t="shared" si="33"/>
        <v>0</v>
      </c>
      <c r="J130" s="199" t="e">
        <f t="shared" si="34"/>
        <v>#DIV/0!</v>
      </c>
      <c r="K130" s="201"/>
      <c r="L130" s="200"/>
      <c r="M130" s="199"/>
      <c r="N130" s="199"/>
      <c r="O130" s="199">
        <f t="shared" si="29"/>
        <v>0</v>
      </c>
      <c r="P130" s="199" t="e">
        <f>$L$112/N130</f>
        <v>#DIV/0!</v>
      </c>
      <c r="Q130" s="201"/>
      <c r="R130" s="199">
        <f t="shared" si="31"/>
        <v>0</v>
      </c>
      <c r="S130" s="199">
        <f t="shared" si="35"/>
        <v>0</v>
      </c>
      <c r="T130" s="209"/>
    </row>
    <row r="131" spans="1:20">
      <c r="A131">
        <f t="shared" si="32"/>
        <v>17</v>
      </c>
      <c r="B131" s="207"/>
      <c r="C131" s="208"/>
      <c r="D131" s="208"/>
      <c r="E131" s="208"/>
      <c r="F131" s="200"/>
      <c r="G131" s="199"/>
      <c r="H131" s="199"/>
      <c r="I131" s="199">
        <f t="shared" si="33"/>
        <v>0</v>
      </c>
      <c r="J131" s="199" t="e">
        <f t="shared" si="34"/>
        <v>#DIV/0!</v>
      </c>
      <c r="K131" s="201"/>
      <c r="L131" s="200"/>
      <c r="M131" s="199"/>
      <c r="N131" s="199"/>
      <c r="O131" s="199">
        <f t="shared" si="29"/>
        <v>0</v>
      </c>
      <c r="P131" s="199" t="e">
        <f t="shared" si="30"/>
        <v>#DIV/0!</v>
      </c>
      <c r="Q131" s="201"/>
      <c r="R131" s="199">
        <f t="shared" si="31"/>
        <v>0</v>
      </c>
      <c r="S131" s="199">
        <f t="shared" si="35"/>
        <v>0</v>
      </c>
      <c r="T131" s="209"/>
    </row>
    <row r="132" spans="1:20">
      <c r="A132">
        <f>A131+1</f>
        <v>18</v>
      </c>
      <c r="B132" s="207"/>
      <c r="C132" s="208"/>
      <c r="D132" s="208"/>
      <c r="E132" s="208"/>
      <c r="F132" s="200"/>
      <c r="G132" s="199"/>
      <c r="H132" s="199"/>
      <c r="I132" s="199">
        <f t="shared" si="33"/>
        <v>0</v>
      </c>
      <c r="J132" s="199" t="e">
        <f t="shared" si="34"/>
        <v>#DIV/0!</v>
      </c>
      <c r="K132" s="201"/>
      <c r="L132" s="200"/>
      <c r="M132" s="199"/>
      <c r="N132" s="199"/>
      <c r="O132" s="199">
        <f t="shared" si="29"/>
        <v>0</v>
      </c>
      <c r="P132" s="199" t="e">
        <f t="shared" si="30"/>
        <v>#DIV/0!</v>
      </c>
      <c r="Q132" s="201"/>
      <c r="R132" s="199">
        <f t="shared" si="31"/>
        <v>0</v>
      </c>
      <c r="S132" s="199">
        <f t="shared" si="35"/>
        <v>0</v>
      </c>
      <c r="T132" s="209"/>
    </row>
    <row r="133" spans="1:20">
      <c r="A133">
        <f t="shared" ref="A133:A134" si="36">A132+1</f>
        <v>19</v>
      </c>
      <c r="B133" s="207"/>
      <c r="C133" s="208"/>
      <c r="D133" s="208"/>
      <c r="E133" s="208"/>
      <c r="F133" s="200"/>
      <c r="G133" s="199"/>
      <c r="H133" s="199"/>
      <c r="I133" s="199">
        <f t="shared" si="33"/>
        <v>0</v>
      </c>
      <c r="J133" s="199" t="e">
        <f t="shared" si="34"/>
        <v>#DIV/0!</v>
      </c>
      <c r="K133" s="201"/>
      <c r="L133" s="200"/>
      <c r="M133" s="199"/>
      <c r="N133" s="199"/>
      <c r="O133" s="199">
        <f t="shared" si="29"/>
        <v>0</v>
      </c>
      <c r="P133" s="199" t="e">
        <f t="shared" si="30"/>
        <v>#DIV/0!</v>
      </c>
      <c r="Q133" s="201"/>
      <c r="R133" s="199">
        <f t="shared" si="31"/>
        <v>0</v>
      </c>
      <c r="S133" s="199">
        <f t="shared" si="35"/>
        <v>0</v>
      </c>
      <c r="T133" s="209"/>
    </row>
    <row r="134" spans="1:20" ht="16" thickBot="1">
      <c r="A134">
        <f t="shared" si="36"/>
        <v>20</v>
      </c>
      <c r="B134" s="207"/>
      <c r="C134" s="208"/>
      <c r="D134" s="208"/>
      <c r="E134" s="208"/>
      <c r="F134" s="200"/>
      <c r="G134" s="199"/>
      <c r="H134" s="199"/>
      <c r="I134" s="199">
        <f t="shared" si="33"/>
        <v>0</v>
      </c>
      <c r="J134" s="199" t="e">
        <f t="shared" si="34"/>
        <v>#DIV/0!</v>
      </c>
      <c r="K134" s="201"/>
      <c r="L134" s="200"/>
      <c r="M134" s="199"/>
      <c r="N134" s="199"/>
      <c r="O134" s="199">
        <f>IF(N134&lt;=$N$112,IF(N134&lt;$M$112,L134+M134,L134+M134+(N134-$M$112)),50)</f>
        <v>0</v>
      </c>
      <c r="P134" s="199" t="e">
        <f>$L$112/N134</f>
        <v>#DIV/0!</v>
      </c>
      <c r="Q134" s="201"/>
      <c r="R134" s="199">
        <f t="shared" si="31"/>
        <v>0</v>
      </c>
      <c r="S134" s="199">
        <f t="shared" si="35"/>
        <v>0</v>
      </c>
      <c r="T134" s="209"/>
    </row>
    <row r="135" spans="1:20" ht="16" thickBot="1">
      <c r="B135" s="531" t="s">
        <v>159</v>
      </c>
      <c r="C135" s="532"/>
      <c r="D135" s="532"/>
      <c r="E135" s="533"/>
      <c r="F135" s="188" t="s">
        <v>141</v>
      </c>
      <c r="G135" s="189" t="s">
        <v>142</v>
      </c>
      <c r="H135" s="190" t="s">
        <v>143</v>
      </c>
      <c r="I135" s="189" t="s">
        <v>144</v>
      </c>
      <c r="J135" s="190" t="s">
        <v>145</v>
      </c>
      <c r="K135" s="216"/>
      <c r="L135" s="206" t="s">
        <v>141</v>
      </c>
      <c r="M135" s="189" t="s">
        <v>142</v>
      </c>
      <c r="N135" s="189" t="s">
        <v>143</v>
      </c>
      <c r="O135" s="189" t="s">
        <v>144</v>
      </c>
      <c r="P135" s="190" t="s">
        <v>145</v>
      </c>
      <c r="Q135" s="214"/>
      <c r="R135" s="217" t="s">
        <v>147</v>
      </c>
      <c r="S135" s="218" t="s">
        <v>143</v>
      </c>
      <c r="T135" s="193"/>
    </row>
    <row r="136" spans="1:20">
      <c r="A136">
        <v>1</v>
      </c>
      <c r="B136" s="207">
        <v>800</v>
      </c>
      <c r="C136" s="208" t="s">
        <v>469</v>
      </c>
      <c r="D136" s="208" t="s">
        <v>635</v>
      </c>
      <c r="E136" s="208" t="s">
        <v>275</v>
      </c>
      <c r="F136" s="219">
        <v>5</v>
      </c>
      <c r="G136" s="220">
        <v>5</v>
      </c>
      <c r="H136" s="220">
        <v>27.54</v>
      </c>
      <c r="I136" s="199">
        <f>IF(H136&lt;=$H$112,IF(H136&lt;$G$112,F136+G136,F136+G136+(H136-$G$112)),50)</f>
        <v>10</v>
      </c>
      <c r="J136" s="199">
        <f>$F$112/H136</f>
        <v>4.1394335511982572</v>
      </c>
      <c r="K136" s="201"/>
      <c r="L136" s="200">
        <v>0</v>
      </c>
      <c r="M136" s="199">
        <v>0</v>
      </c>
      <c r="N136" s="199">
        <v>24.61</v>
      </c>
      <c r="O136" s="199">
        <f>IF(N136&lt;=$N$112,IF(N136&lt;$M$112,L136+M136,L136+M136+(N136-$M$112)),50)</f>
        <v>0</v>
      </c>
      <c r="P136" s="199">
        <f>$L$112/N136</f>
        <v>4.6322633075985369</v>
      </c>
      <c r="Q136" s="201"/>
      <c r="R136" s="199">
        <f t="shared" si="31"/>
        <v>10</v>
      </c>
      <c r="S136" s="199">
        <f t="shared" si="35"/>
        <v>52.15</v>
      </c>
      <c r="T136" s="209"/>
    </row>
    <row r="137" spans="1:20">
      <c r="A137">
        <f>A136+1</f>
        <v>2</v>
      </c>
      <c r="B137" s="207">
        <v>835</v>
      </c>
      <c r="C137" s="208" t="s">
        <v>636</v>
      </c>
      <c r="D137" s="208" t="s">
        <v>63</v>
      </c>
      <c r="E137" s="208" t="s">
        <v>272</v>
      </c>
      <c r="F137" s="200">
        <v>0</v>
      </c>
      <c r="G137" s="199">
        <v>20</v>
      </c>
      <c r="H137" s="199">
        <v>35.590000000000003</v>
      </c>
      <c r="I137" s="199">
        <f t="shared" ref="I137:I150" si="37">IF(H137&lt;=$H$112,IF(H137&lt;$G$112,F137+G137,F137+G137+(H137-$G$112)),50)</f>
        <v>20</v>
      </c>
      <c r="J137" s="199">
        <f t="shared" ref="J137:J150" si="38">$F$112/H137</f>
        <v>3.2031469513908397</v>
      </c>
      <c r="K137" s="201"/>
      <c r="L137" s="200">
        <v>0</v>
      </c>
      <c r="M137" s="199">
        <v>5</v>
      </c>
      <c r="N137" s="199">
        <v>23.55</v>
      </c>
      <c r="O137" s="199">
        <f t="shared" ref="O137:O150" si="39">IF(N137&lt;=$N$112,IF(N137&lt;$M$112,L137+M137,L137+M137+(N137-$M$112)),50)</f>
        <v>5</v>
      </c>
      <c r="P137" s="199">
        <f t="shared" ref="P137:P150" si="40">$L$112/N137</f>
        <v>4.8407643312101909</v>
      </c>
      <c r="Q137" s="201"/>
      <c r="R137" s="199">
        <f t="shared" si="31"/>
        <v>25</v>
      </c>
      <c r="S137" s="199">
        <f t="shared" si="35"/>
        <v>59.14</v>
      </c>
      <c r="T137" s="209"/>
    </row>
    <row r="138" spans="1:20">
      <c r="A138">
        <f t="shared" ref="A138:A149" si="41">A137+1</f>
        <v>3</v>
      </c>
      <c r="B138" s="207">
        <v>833</v>
      </c>
      <c r="C138" s="208" t="s">
        <v>637</v>
      </c>
      <c r="D138" s="208" t="s">
        <v>638</v>
      </c>
      <c r="E138" s="332">
        <v>25</v>
      </c>
      <c r="F138" s="200">
        <v>0</v>
      </c>
      <c r="G138" s="199">
        <v>20</v>
      </c>
      <c r="H138" s="199">
        <v>36.14</v>
      </c>
      <c r="I138" s="199">
        <f t="shared" si="37"/>
        <v>20</v>
      </c>
      <c r="J138" s="199">
        <f t="shared" si="38"/>
        <v>3.1543995572772552</v>
      </c>
      <c r="K138" s="201"/>
      <c r="L138" s="200">
        <v>0</v>
      </c>
      <c r="M138" s="199">
        <v>10</v>
      </c>
      <c r="N138" s="199">
        <v>26.38</v>
      </c>
      <c r="O138" s="199">
        <f t="shared" si="39"/>
        <v>10</v>
      </c>
      <c r="P138" s="199">
        <f t="shared" si="40"/>
        <v>4.3214556482183477</v>
      </c>
      <c r="Q138" s="201"/>
      <c r="R138" s="199">
        <f t="shared" si="31"/>
        <v>30</v>
      </c>
      <c r="S138" s="199">
        <f t="shared" si="35"/>
        <v>62.519999999999996</v>
      </c>
      <c r="T138" s="209"/>
    </row>
    <row r="139" spans="1:20">
      <c r="A139">
        <f t="shared" si="41"/>
        <v>4</v>
      </c>
      <c r="B139" s="207">
        <v>795</v>
      </c>
      <c r="C139" s="321" t="s">
        <v>517</v>
      </c>
      <c r="D139" s="321" t="s">
        <v>63</v>
      </c>
      <c r="E139" s="208" t="s">
        <v>272</v>
      </c>
      <c r="F139" s="200">
        <v>5</v>
      </c>
      <c r="G139" s="199">
        <v>20</v>
      </c>
      <c r="H139" s="199">
        <v>30.01</v>
      </c>
      <c r="I139" s="199">
        <f t="shared" si="37"/>
        <v>25</v>
      </c>
      <c r="J139" s="199">
        <f t="shared" si="38"/>
        <v>3.7987337554148617</v>
      </c>
      <c r="K139" s="201"/>
      <c r="L139" s="200">
        <v>20</v>
      </c>
      <c r="M139" s="199">
        <v>0</v>
      </c>
      <c r="N139" s="199">
        <v>21.32</v>
      </c>
      <c r="O139" s="199">
        <f t="shared" si="39"/>
        <v>20</v>
      </c>
      <c r="P139" s="199">
        <f t="shared" si="40"/>
        <v>5.3470919324577864</v>
      </c>
      <c r="Q139" s="201"/>
      <c r="R139" s="199">
        <f t="shared" si="31"/>
        <v>45</v>
      </c>
      <c r="S139" s="199">
        <f t="shared" si="35"/>
        <v>51.33</v>
      </c>
      <c r="T139" s="209"/>
    </row>
    <row r="140" spans="1:20">
      <c r="A140">
        <f t="shared" si="41"/>
        <v>5</v>
      </c>
      <c r="B140" s="207">
        <v>789</v>
      </c>
      <c r="C140" s="321" t="s">
        <v>388</v>
      </c>
      <c r="D140" s="321" t="s">
        <v>539</v>
      </c>
      <c r="E140" s="321" t="s">
        <v>272</v>
      </c>
      <c r="F140" s="200">
        <v>50</v>
      </c>
      <c r="G140" s="199"/>
      <c r="H140" s="199"/>
      <c r="I140" s="199">
        <f t="shared" si="37"/>
        <v>50</v>
      </c>
      <c r="J140" s="199" t="e">
        <f t="shared" si="38"/>
        <v>#DIV/0!</v>
      </c>
      <c r="K140" s="201"/>
      <c r="L140" s="200">
        <v>5</v>
      </c>
      <c r="M140" s="199">
        <v>0</v>
      </c>
      <c r="N140" s="199">
        <v>22.45</v>
      </c>
      <c r="O140" s="199">
        <f t="shared" si="39"/>
        <v>5</v>
      </c>
      <c r="P140" s="199">
        <f t="shared" si="40"/>
        <v>5.0779510022271719</v>
      </c>
      <c r="Q140" s="201"/>
      <c r="R140" s="199">
        <f t="shared" si="31"/>
        <v>55</v>
      </c>
      <c r="S140" s="199">
        <f t="shared" si="35"/>
        <v>22.45</v>
      </c>
      <c r="T140" s="209"/>
    </row>
    <row r="141" spans="1:20">
      <c r="A141">
        <f t="shared" si="41"/>
        <v>6</v>
      </c>
      <c r="B141" s="207">
        <v>832</v>
      </c>
      <c r="C141" s="321" t="s">
        <v>639</v>
      </c>
      <c r="D141" s="321" t="s">
        <v>638</v>
      </c>
      <c r="E141" s="321" t="s">
        <v>269</v>
      </c>
      <c r="F141" s="200">
        <v>50</v>
      </c>
      <c r="G141" s="199"/>
      <c r="H141" s="199"/>
      <c r="I141" s="199">
        <f t="shared" si="37"/>
        <v>50</v>
      </c>
      <c r="J141" s="199" t="e">
        <f t="shared" si="38"/>
        <v>#DIV/0!</v>
      </c>
      <c r="K141" s="201"/>
      <c r="L141" s="200">
        <v>5</v>
      </c>
      <c r="M141" s="199">
        <v>0</v>
      </c>
      <c r="N141" s="199">
        <v>26.72</v>
      </c>
      <c r="O141" s="199">
        <f t="shared" si="39"/>
        <v>5</v>
      </c>
      <c r="P141" s="199">
        <f t="shared" si="40"/>
        <v>4.2664670658682633</v>
      </c>
      <c r="Q141" s="201"/>
      <c r="R141" s="199">
        <f t="shared" si="31"/>
        <v>55</v>
      </c>
      <c r="S141" s="199">
        <f t="shared" si="35"/>
        <v>26.72</v>
      </c>
      <c r="T141" s="209"/>
    </row>
    <row r="142" spans="1:20">
      <c r="A142">
        <f t="shared" si="41"/>
        <v>7</v>
      </c>
      <c r="B142" s="207">
        <v>825</v>
      </c>
      <c r="C142" s="321" t="s">
        <v>590</v>
      </c>
      <c r="D142" s="321" t="s">
        <v>610</v>
      </c>
      <c r="E142" s="321" t="s">
        <v>275</v>
      </c>
      <c r="F142" s="200">
        <v>50</v>
      </c>
      <c r="G142" s="199"/>
      <c r="H142" s="199"/>
      <c r="I142" s="199">
        <f t="shared" si="37"/>
        <v>50</v>
      </c>
      <c r="J142" s="199" t="e">
        <f t="shared" si="38"/>
        <v>#DIV/0!</v>
      </c>
      <c r="K142" s="201"/>
      <c r="L142" s="200">
        <v>50</v>
      </c>
      <c r="M142" s="199"/>
      <c r="N142" s="199"/>
      <c r="O142" s="199">
        <f t="shared" si="39"/>
        <v>50</v>
      </c>
      <c r="P142" s="199" t="e">
        <f t="shared" si="40"/>
        <v>#DIV/0!</v>
      </c>
      <c r="Q142" s="201"/>
      <c r="R142" s="199">
        <f t="shared" si="31"/>
        <v>100</v>
      </c>
      <c r="S142" s="199">
        <f t="shared" si="35"/>
        <v>0</v>
      </c>
      <c r="T142" s="209"/>
    </row>
    <row r="143" spans="1:20">
      <c r="A143">
        <f t="shared" si="41"/>
        <v>8</v>
      </c>
      <c r="B143" s="207"/>
      <c r="C143" s="208"/>
      <c r="D143" s="208"/>
      <c r="E143" s="208"/>
      <c r="F143" s="200"/>
      <c r="G143" s="199"/>
      <c r="H143" s="199"/>
      <c r="I143" s="199">
        <f t="shared" si="37"/>
        <v>0</v>
      </c>
      <c r="J143" s="199" t="e">
        <f t="shared" si="38"/>
        <v>#DIV/0!</v>
      </c>
      <c r="K143" s="201"/>
      <c r="L143" s="200"/>
      <c r="M143" s="199"/>
      <c r="N143" s="199"/>
      <c r="O143" s="199">
        <f t="shared" si="39"/>
        <v>0</v>
      </c>
      <c r="P143" s="199" t="e">
        <f t="shared" si="40"/>
        <v>#DIV/0!</v>
      </c>
      <c r="Q143" s="201"/>
      <c r="R143" s="199">
        <f t="shared" si="31"/>
        <v>0</v>
      </c>
      <c r="S143" s="199">
        <f t="shared" si="35"/>
        <v>0</v>
      </c>
      <c r="T143" s="209"/>
    </row>
    <row r="144" spans="1:20">
      <c r="A144">
        <f t="shared" si="41"/>
        <v>9</v>
      </c>
      <c r="B144" s="207"/>
      <c r="C144" s="208"/>
      <c r="D144" s="208"/>
      <c r="E144" s="208"/>
      <c r="F144" s="200"/>
      <c r="G144" s="199"/>
      <c r="H144" s="199"/>
      <c r="I144" s="199">
        <f t="shared" si="37"/>
        <v>0</v>
      </c>
      <c r="J144" s="199" t="e">
        <f t="shared" si="38"/>
        <v>#DIV/0!</v>
      </c>
      <c r="K144" s="201"/>
      <c r="L144" s="200"/>
      <c r="M144" s="199"/>
      <c r="N144" s="199"/>
      <c r="O144" s="199">
        <f>IF(N144&lt;=$N$112,IF(N144&lt;$M$112,L144+M144,L144+M144+(N144-$M$112)),50)</f>
        <v>0</v>
      </c>
      <c r="P144" s="199" t="e">
        <f t="shared" si="40"/>
        <v>#DIV/0!</v>
      </c>
      <c r="Q144" s="201"/>
      <c r="R144" s="199">
        <f t="shared" si="31"/>
        <v>0</v>
      </c>
      <c r="S144" s="199">
        <f t="shared" si="35"/>
        <v>0</v>
      </c>
      <c r="T144" s="209"/>
    </row>
    <row r="145" spans="1:20">
      <c r="A145">
        <f t="shared" si="41"/>
        <v>10</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1"/>
        <v>0</v>
      </c>
      <c r="S145" s="199">
        <f t="shared" si="35"/>
        <v>0</v>
      </c>
      <c r="T145" s="209"/>
    </row>
    <row r="146" spans="1:20">
      <c r="A146">
        <f t="shared" si="41"/>
        <v>11</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1"/>
        <v>0</v>
      </c>
      <c r="S146" s="199">
        <f t="shared" si="35"/>
        <v>0</v>
      </c>
      <c r="T146" s="209"/>
    </row>
    <row r="147" spans="1:20">
      <c r="A147">
        <f t="shared" si="41"/>
        <v>12</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1"/>
        <v>0</v>
      </c>
      <c r="S147" s="199">
        <f t="shared" si="35"/>
        <v>0</v>
      </c>
      <c r="T147" s="209"/>
    </row>
    <row r="148" spans="1:20">
      <c r="A148">
        <f t="shared" si="41"/>
        <v>13</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1"/>
        <v>0</v>
      </c>
      <c r="S148" s="199">
        <f t="shared" si="35"/>
        <v>0</v>
      </c>
      <c r="T148" s="209"/>
    </row>
    <row r="149" spans="1:20">
      <c r="A149">
        <f t="shared" si="41"/>
        <v>14</v>
      </c>
      <c r="B149" s="207"/>
      <c r="C149" s="208"/>
      <c r="D149" s="208"/>
      <c r="E149" s="208"/>
      <c r="F149" s="200"/>
      <c r="G149" s="199"/>
      <c r="H149" s="199"/>
      <c r="I149" s="199">
        <f t="shared" si="37"/>
        <v>0</v>
      </c>
      <c r="J149" s="199" t="e">
        <f t="shared" si="38"/>
        <v>#DIV/0!</v>
      </c>
      <c r="K149" s="201"/>
      <c r="L149" s="200"/>
      <c r="M149" s="199"/>
      <c r="N149" s="199"/>
      <c r="O149" s="199">
        <f t="shared" si="39"/>
        <v>0</v>
      </c>
      <c r="P149" s="199" t="e">
        <f t="shared" si="40"/>
        <v>#DIV/0!</v>
      </c>
      <c r="Q149" s="201"/>
      <c r="R149" s="199">
        <f t="shared" si="31"/>
        <v>0</v>
      </c>
      <c r="S149" s="199">
        <f t="shared" si="35"/>
        <v>0</v>
      </c>
      <c r="T149" s="209"/>
    </row>
    <row r="150" spans="1:20" ht="16" thickBot="1">
      <c r="A150">
        <f>A149+1</f>
        <v>15</v>
      </c>
      <c r="B150" s="210"/>
      <c r="C150" s="211"/>
      <c r="D150" s="211"/>
      <c r="E150" s="211"/>
      <c r="F150" s="202"/>
      <c r="G150" s="203"/>
      <c r="H150" s="203"/>
      <c r="I150" s="199">
        <f t="shared" si="37"/>
        <v>0</v>
      </c>
      <c r="J150" s="199" t="e">
        <f t="shared" si="38"/>
        <v>#DIV/0!</v>
      </c>
      <c r="K150" s="201"/>
      <c r="L150" s="200"/>
      <c r="M150" s="199"/>
      <c r="N150" s="199"/>
      <c r="O150" s="199">
        <f t="shared" si="39"/>
        <v>0</v>
      </c>
      <c r="P150" s="199" t="e">
        <f t="shared" si="40"/>
        <v>#DIV/0!</v>
      </c>
      <c r="Q150" s="204"/>
      <c r="R150" s="203">
        <f t="shared" si="31"/>
        <v>0</v>
      </c>
      <c r="S150" s="203">
        <f t="shared" si="35"/>
        <v>0</v>
      </c>
      <c r="T150" s="212"/>
    </row>
    <row r="151" spans="1:20" ht="16" thickBot="1">
      <c r="B151" s="531" t="s">
        <v>160</v>
      </c>
      <c r="C151" s="532"/>
      <c r="D151" s="532"/>
      <c r="E151" s="533"/>
      <c r="F151" s="188" t="s">
        <v>141</v>
      </c>
      <c r="G151" s="189" t="s">
        <v>142</v>
      </c>
      <c r="H151" s="190" t="s">
        <v>143</v>
      </c>
      <c r="I151" s="189" t="s">
        <v>144</v>
      </c>
      <c r="J151" s="190" t="s">
        <v>145</v>
      </c>
      <c r="K151" s="216"/>
      <c r="L151" s="206" t="s">
        <v>141</v>
      </c>
      <c r="M151" s="189" t="s">
        <v>142</v>
      </c>
      <c r="N151" s="189" t="s">
        <v>143</v>
      </c>
      <c r="O151" s="189" t="s">
        <v>144</v>
      </c>
      <c r="P151" s="190" t="s">
        <v>145</v>
      </c>
      <c r="Q151" s="214"/>
      <c r="R151" s="217" t="s">
        <v>147</v>
      </c>
      <c r="S151" s="218" t="s">
        <v>143</v>
      </c>
      <c r="T151" s="193"/>
    </row>
    <row r="152" spans="1:20">
      <c r="A152">
        <v>1</v>
      </c>
      <c r="B152" s="207">
        <v>811</v>
      </c>
      <c r="C152" s="208" t="s">
        <v>386</v>
      </c>
      <c r="D152" s="208" t="s">
        <v>436</v>
      </c>
      <c r="E152" s="208"/>
      <c r="F152" s="219">
        <v>0</v>
      </c>
      <c r="G152" s="220">
        <v>5</v>
      </c>
      <c r="H152" s="220">
        <v>23.91</v>
      </c>
      <c r="I152" s="220">
        <f>IF(H152&lt;=$H$112,IF(H152&lt;$G$112,F152+G152,F152+G152+(H152-$G$112)),50)</f>
        <v>5</v>
      </c>
      <c r="J152" s="220">
        <f>$F$112/H152</f>
        <v>4.7678795483061478</v>
      </c>
      <c r="K152" s="195"/>
      <c r="L152" s="219">
        <v>0</v>
      </c>
      <c r="M152" s="220">
        <v>0</v>
      </c>
      <c r="N152" s="220">
        <v>18.48</v>
      </c>
      <c r="O152" s="220">
        <f>IF(N152&lt;=$N$112,IF(N152&lt;$M$112,L152+M152,L152+M152+(N152-$M$112)),50)</f>
        <v>0</v>
      </c>
      <c r="P152" s="220">
        <f>$L$112/N152</f>
        <v>6.1688311688311686</v>
      </c>
      <c r="Q152" s="195"/>
      <c r="R152" s="199">
        <f t="shared" ref="R152:R166" si="42">O152+I152</f>
        <v>5</v>
      </c>
      <c r="S152" s="199">
        <f>N152+H152</f>
        <v>42.39</v>
      </c>
      <c r="T152" s="209"/>
    </row>
    <row r="153" spans="1:20">
      <c r="A153">
        <f>A152+1</f>
        <v>2</v>
      </c>
      <c r="B153" s="207">
        <v>827</v>
      </c>
      <c r="C153" s="208" t="s">
        <v>611</v>
      </c>
      <c r="D153" s="208" t="s">
        <v>539</v>
      </c>
      <c r="E153" s="208"/>
      <c r="F153" s="200">
        <v>10</v>
      </c>
      <c r="G153" s="199">
        <v>0</v>
      </c>
      <c r="H153" s="199">
        <v>31.33</v>
      </c>
      <c r="I153" s="199">
        <f>IF(H153&lt;=$H$112,IF(H153&lt;$G$112,F153+G153,F153+G153+(H153-$G$112)),50)</f>
        <v>10</v>
      </c>
      <c r="J153" s="199">
        <f>$F$112/H153</f>
        <v>3.6386849664857968</v>
      </c>
      <c r="K153" s="201"/>
      <c r="L153" s="200">
        <v>0</v>
      </c>
      <c r="M153" s="199">
        <v>0</v>
      </c>
      <c r="N153" s="199">
        <v>22.97</v>
      </c>
      <c r="O153" s="199">
        <f t="shared" ref="O153:O159" si="43">IF(N153&lt;=$N$112,IF(N153&lt;$M$112,L153+M153,L153+M153+(N153-$M$112)),50)</f>
        <v>0</v>
      </c>
      <c r="P153" s="199">
        <f t="shared" ref="P153:P166" si="44">$L$112/N153</f>
        <v>4.962995211144972</v>
      </c>
      <c r="Q153" s="201"/>
      <c r="R153" s="199">
        <f t="shared" si="42"/>
        <v>10</v>
      </c>
      <c r="S153" s="199">
        <f>N153+H153</f>
        <v>54.3</v>
      </c>
      <c r="T153" s="209"/>
    </row>
    <row r="154" spans="1:20">
      <c r="A154">
        <f t="shared" ref="A154:A165" si="45">A153+1</f>
        <v>3</v>
      </c>
      <c r="B154" s="207">
        <v>830</v>
      </c>
      <c r="C154" s="208" t="s">
        <v>640</v>
      </c>
      <c r="D154" s="208" t="s">
        <v>638</v>
      </c>
      <c r="E154" s="208"/>
      <c r="F154" s="200">
        <v>0</v>
      </c>
      <c r="G154" s="199">
        <v>20</v>
      </c>
      <c r="H154" s="199">
        <v>36.74</v>
      </c>
      <c r="I154" s="199">
        <f t="shared" ref="I154:I166" si="46">IF(H154&lt;=$H$112,IF(H154&lt;$G$112,F154+G154,F154+G154+(H154-$G$112)),50)</f>
        <v>20</v>
      </c>
      <c r="J154" s="199">
        <f t="shared" ref="J154:J166" si="47">$F$112/H154</f>
        <v>3.1028851388132823</v>
      </c>
      <c r="K154" s="201"/>
      <c r="L154" s="200">
        <v>0</v>
      </c>
      <c r="M154" s="199">
        <v>20</v>
      </c>
      <c r="N154" s="199">
        <v>27.71</v>
      </c>
      <c r="O154" s="199">
        <f t="shared" si="43"/>
        <v>20</v>
      </c>
      <c r="P154" s="199">
        <f t="shared" si="44"/>
        <v>4.114038253338145</v>
      </c>
      <c r="Q154" s="201"/>
      <c r="R154" s="199">
        <f t="shared" si="42"/>
        <v>40</v>
      </c>
      <c r="S154" s="199">
        <f t="shared" ref="S154:S166" si="48">N154+H154</f>
        <v>64.45</v>
      </c>
      <c r="T154" s="209"/>
    </row>
    <row r="155" spans="1:20">
      <c r="A155">
        <f t="shared" si="45"/>
        <v>4</v>
      </c>
      <c r="B155" s="207">
        <v>834</v>
      </c>
      <c r="C155" s="321" t="s">
        <v>641</v>
      </c>
      <c r="D155" s="321" t="s">
        <v>63</v>
      </c>
      <c r="E155" s="208"/>
      <c r="F155" s="200">
        <v>50</v>
      </c>
      <c r="G155" s="199"/>
      <c r="H155" s="199"/>
      <c r="I155" s="199">
        <f t="shared" si="46"/>
        <v>50</v>
      </c>
      <c r="J155" s="199" t="e">
        <f t="shared" si="47"/>
        <v>#DIV/0!</v>
      </c>
      <c r="K155" s="201"/>
      <c r="L155" s="200">
        <v>50</v>
      </c>
      <c r="M155" s="199"/>
      <c r="N155" s="199"/>
      <c r="O155" s="199">
        <f t="shared" si="43"/>
        <v>50</v>
      </c>
      <c r="P155" s="199" t="e">
        <f t="shared" si="44"/>
        <v>#DIV/0!</v>
      </c>
      <c r="Q155" s="201"/>
      <c r="R155" s="199">
        <f t="shared" si="42"/>
        <v>100</v>
      </c>
      <c r="S155" s="199">
        <f t="shared" si="48"/>
        <v>0</v>
      </c>
      <c r="T155" s="209"/>
    </row>
    <row r="156" spans="1:20">
      <c r="A156">
        <f t="shared" si="45"/>
        <v>5</v>
      </c>
      <c r="B156" s="207"/>
      <c r="C156" s="208"/>
      <c r="D156" s="208"/>
      <c r="E156" s="208"/>
      <c r="F156" s="200"/>
      <c r="G156" s="199"/>
      <c r="H156" s="199"/>
      <c r="I156" s="199">
        <f t="shared" si="46"/>
        <v>0</v>
      </c>
      <c r="J156" s="199" t="e">
        <f t="shared" si="47"/>
        <v>#DIV/0!</v>
      </c>
      <c r="K156" s="201"/>
      <c r="L156" s="200"/>
      <c r="M156" s="199"/>
      <c r="N156" s="199"/>
      <c r="O156" s="199">
        <f t="shared" si="43"/>
        <v>0</v>
      </c>
      <c r="P156" s="199" t="e">
        <f t="shared" si="44"/>
        <v>#DIV/0!</v>
      </c>
      <c r="Q156" s="201"/>
      <c r="R156" s="199">
        <f t="shared" si="42"/>
        <v>0</v>
      </c>
      <c r="S156" s="199">
        <f t="shared" si="48"/>
        <v>0</v>
      </c>
      <c r="T156" s="209"/>
    </row>
    <row r="157" spans="1:20">
      <c r="A157">
        <f t="shared" si="45"/>
        <v>6</v>
      </c>
      <c r="B157" s="207"/>
      <c r="C157" s="208"/>
      <c r="D157" s="208"/>
      <c r="E157" s="208"/>
      <c r="F157" s="200"/>
      <c r="G157" s="199"/>
      <c r="H157" s="199"/>
      <c r="I157" s="199">
        <f t="shared" si="46"/>
        <v>0</v>
      </c>
      <c r="J157" s="199" t="e">
        <f t="shared" si="47"/>
        <v>#DIV/0!</v>
      </c>
      <c r="K157" s="201"/>
      <c r="L157" s="200"/>
      <c r="M157" s="199"/>
      <c r="N157" s="199"/>
      <c r="O157" s="199">
        <f t="shared" si="43"/>
        <v>0</v>
      </c>
      <c r="P157" s="199" t="e">
        <f t="shared" si="44"/>
        <v>#DIV/0!</v>
      </c>
      <c r="Q157" s="201"/>
      <c r="R157" s="199">
        <f t="shared" si="42"/>
        <v>0</v>
      </c>
      <c r="S157" s="199">
        <f t="shared" si="48"/>
        <v>0</v>
      </c>
      <c r="T157" s="209"/>
    </row>
    <row r="158" spans="1:20">
      <c r="A158">
        <f t="shared" si="45"/>
        <v>7</v>
      </c>
      <c r="B158" s="207"/>
      <c r="C158" s="208"/>
      <c r="D158" s="208"/>
      <c r="E158" s="208"/>
      <c r="F158" s="200"/>
      <c r="G158" s="199"/>
      <c r="H158" s="199"/>
      <c r="I158" s="199">
        <f t="shared" si="46"/>
        <v>0</v>
      </c>
      <c r="J158" s="199" t="e">
        <f t="shared" si="47"/>
        <v>#DIV/0!</v>
      </c>
      <c r="K158" s="201"/>
      <c r="L158" s="200"/>
      <c r="M158" s="199"/>
      <c r="N158" s="199"/>
      <c r="O158" s="199">
        <f t="shared" si="43"/>
        <v>0</v>
      </c>
      <c r="P158" s="199" t="e">
        <f t="shared" si="44"/>
        <v>#DIV/0!</v>
      </c>
      <c r="Q158" s="201"/>
      <c r="R158" s="199">
        <f t="shared" si="42"/>
        <v>0</v>
      </c>
      <c r="S158" s="199">
        <f t="shared" si="48"/>
        <v>0</v>
      </c>
      <c r="T158" s="209"/>
    </row>
    <row r="159" spans="1:20">
      <c r="A159">
        <f t="shared" si="45"/>
        <v>8</v>
      </c>
      <c r="B159" s="207"/>
      <c r="C159" s="208"/>
      <c r="D159" s="208"/>
      <c r="E159" s="208"/>
      <c r="F159" s="200"/>
      <c r="G159" s="199"/>
      <c r="H159" s="199"/>
      <c r="I159" s="199">
        <f t="shared" si="46"/>
        <v>0</v>
      </c>
      <c r="J159" s="199" t="e">
        <f t="shared" si="47"/>
        <v>#DIV/0!</v>
      </c>
      <c r="K159" s="201"/>
      <c r="L159" s="200"/>
      <c r="M159" s="199"/>
      <c r="N159" s="199"/>
      <c r="O159" s="199">
        <f t="shared" si="43"/>
        <v>0</v>
      </c>
      <c r="P159" s="199" t="e">
        <f t="shared" si="44"/>
        <v>#DIV/0!</v>
      </c>
      <c r="Q159" s="201"/>
      <c r="R159" s="199">
        <f t="shared" si="42"/>
        <v>0</v>
      </c>
      <c r="S159" s="199">
        <f t="shared" si="48"/>
        <v>0</v>
      </c>
      <c r="T159" s="209"/>
    </row>
    <row r="160" spans="1:20">
      <c r="A160">
        <f t="shared" si="45"/>
        <v>9</v>
      </c>
      <c r="B160" s="207"/>
      <c r="C160" s="208"/>
      <c r="D160" s="208"/>
      <c r="E160" s="208"/>
      <c r="F160" s="200"/>
      <c r="G160" s="199"/>
      <c r="H160" s="199"/>
      <c r="I160" s="199">
        <f t="shared" si="46"/>
        <v>0</v>
      </c>
      <c r="J160" s="199" t="e">
        <f t="shared" si="47"/>
        <v>#DIV/0!</v>
      </c>
      <c r="K160" s="201"/>
      <c r="L160" s="200"/>
      <c r="M160" s="199"/>
      <c r="N160" s="199"/>
      <c r="O160" s="199">
        <f>IF(N160&lt;=$N$112,IF(N160&lt;$M$112,L160+M160,L160+M160+(N160-$M$112)),50)</f>
        <v>0</v>
      </c>
      <c r="P160" s="199" t="e">
        <f t="shared" si="44"/>
        <v>#DIV/0!</v>
      </c>
      <c r="Q160" s="201"/>
      <c r="R160" s="199">
        <f t="shared" si="42"/>
        <v>0</v>
      </c>
      <c r="S160" s="199">
        <f t="shared" si="48"/>
        <v>0</v>
      </c>
      <c r="T160" s="209"/>
    </row>
    <row r="161" spans="1:20">
      <c r="A161">
        <f t="shared" si="45"/>
        <v>10</v>
      </c>
      <c r="B161" s="207"/>
      <c r="C161" s="208"/>
      <c r="D161" s="208"/>
      <c r="E161" s="208"/>
      <c r="F161" s="200"/>
      <c r="G161" s="199"/>
      <c r="H161" s="199"/>
      <c r="I161" s="199">
        <f t="shared" si="46"/>
        <v>0</v>
      </c>
      <c r="J161" s="199" t="e">
        <f t="shared" si="47"/>
        <v>#DIV/0!</v>
      </c>
      <c r="K161" s="201"/>
      <c r="L161" s="200"/>
      <c r="M161" s="199"/>
      <c r="N161" s="199"/>
      <c r="O161" s="199">
        <f t="shared" ref="O161:O166" si="49">IF(N161&lt;=$N$112,IF(N161&lt;$M$112,L161+M161,L161+M161+(N161-$M$112)),50)</f>
        <v>0</v>
      </c>
      <c r="P161" s="199" t="e">
        <f t="shared" si="44"/>
        <v>#DIV/0!</v>
      </c>
      <c r="Q161" s="201"/>
      <c r="R161" s="199">
        <f t="shared" si="42"/>
        <v>0</v>
      </c>
      <c r="S161" s="199">
        <f t="shared" si="48"/>
        <v>0</v>
      </c>
      <c r="T161" s="209"/>
    </row>
    <row r="162" spans="1:20">
      <c r="A162">
        <f t="shared" si="45"/>
        <v>11</v>
      </c>
      <c r="B162" s="207"/>
      <c r="C162" s="208"/>
      <c r="D162" s="208"/>
      <c r="E162" s="208"/>
      <c r="F162" s="200"/>
      <c r="G162" s="199"/>
      <c r="H162" s="199"/>
      <c r="I162" s="199">
        <f t="shared" si="46"/>
        <v>0</v>
      </c>
      <c r="J162" s="199" t="e">
        <f t="shared" si="47"/>
        <v>#DIV/0!</v>
      </c>
      <c r="K162" s="201"/>
      <c r="L162" s="200"/>
      <c r="M162" s="199"/>
      <c r="N162" s="199"/>
      <c r="O162" s="199">
        <f t="shared" si="49"/>
        <v>0</v>
      </c>
      <c r="P162" s="199" t="e">
        <f t="shared" si="44"/>
        <v>#DIV/0!</v>
      </c>
      <c r="Q162" s="201"/>
      <c r="R162" s="199">
        <f t="shared" si="42"/>
        <v>0</v>
      </c>
      <c r="S162" s="199">
        <f t="shared" si="48"/>
        <v>0</v>
      </c>
      <c r="T162" s="209"/>
    </row>
    <row r="163" spans="1:20">
      <c r="A163">
        <f t="shared" si="45"/>
        <v>12</v>
      </c>
      <c r="B163" s="207"/>
      <c r="C163" s="208"/>
      <c r="D163" s="208"/>
      <c r="E163" s="208"/>
      <c r="F163" s="200"/>
      <c r="G163" s="199"/>
      <c r="H163" s="199"/>
      <c r="I163" s="199">
        <f t="shared" si="46"/>
        <v>0</v>
      </c>
      <c r="J163" s="199" t="e">
        <f t="shared" si="47"/>
        <v>#DIV/0!</v>
      </c>
      <c r="K163" s="201"/>
      <c r="L163" s="200"/>
      <c r="M163" s="199"/>
      <c r="N163" s="199"/>
      <c r="O163" s="199">
        <f t="shared" si="49"/>
        <v>0</v>
      </c>
      <c r="P163" s="199" t="e">
        <f t="shared" si="44"/>
        <v>#DIV/0!</v>
      </c>
      <c r="Q163" s="201"/>
      <c r="R163" s="199">
        <f t="shared" si="42"/>
        <v>0</v>
      </c>
      <c r="S163" s="199">
        <f t="shared" si="48"/>
        <v>0</v>
      </c>
      <c r="T163" s="209"/>
    </row>
    <row r="164" spans="1:20">
      <c r="A164">
        <f t="shared" si="45"/>
        <v>13</v>
      </c>
      <c r="B164" s="207"/>
      <c r="C164" s="208"/>
      <c r="D164" s="208"/>
      <c r="E164" s="208"/>
      <c r="F164" s="200"/>
      <c r="G164" s="199"/>
      <c r="H164" s="199"/>
      <c r="I164" s="199">
        <f t="shared" si="46"/>
        <v>0</v>
      </c>
      <c r="J164" s="199" t="e">
        <f t="shared" si="47"/>
        <v>#DIV/0!</v>
      </c>
      <c r="K164" s="201"/>
      <c r="L164" s="200"/>
      <c r="M164" s="199"/>
      <c r="N164" s="199"/>
      <c r="O164" s="199">
        <f t="shared" si="49"/>
        <v>0</v>
      </c>
      <c r="P164" s="199" t="e">
        <f t="shared" si="44"/>
        <v>#DIV/0!</v>
      </c>
      <c r="Q164" s="201"/>
      <c r="R164" s="199">
        <f t="shared" si="42"/>
        <v>0</v>
      </c>
      <c r="S164" s="199">
        <f t="shared" si="48"/>
        <v>0</v>
      </c>
      <c r="T164" s="209"/>
    </row>
    <row r="165" spans="1:20">
      <c r="A165">
        <f t="shared" si="45"/>
        <v>14</v>
      </c>
      <c r="B165" s="207"/>
      <c r="C165" s="208"/>
      <c r="D165" s="208"/>
      <c r="E165" s="208"/>
      <c r="F165" s="200"/>
      <c r="G165" s="199"/>
      <c r="H165" s="199"/>
      <c r="I165" s="199">
        <f t="shared" si="46"/>
        <v>0</v>
      </c>
      <c r="J165" s="199" t="e">
        <f t="shared" si="47"/>
        <v>#DIV/0!</v>
      </c>
      <c r="K165" s="201"/>
      <c r="L165" s="200"/>
      <c r="M165" s="199"/>
      <c r="N165" s="199"/>
      <c r="O165" s="199">
        <f t="shared" si="49"/>
        <v>0</v>
      </c>
      <c r="P165" s="199" t="e">
        <f t="shared" si="44"/>
        <v>#DIV/0!</v>
      </c>
      <c r="Q165" s="201"/>
      <c r="R165" s="199">
        <f t="shared" si="42"/>
        <v>0</v>
      </c>
      <c r="S165" s="199">
        <f t="shared" si="48"/>
        <v>0</v>
      </c>
      <c r="T165" s="209"/>
    </row>
    <row r="166" spans="1:20" ht="16" thickBot="1">
      <c r="A166">
        <f>A165+1</f>
        <v>15</v>
      </c>
      <c r="B166" s="210"/>
      <c r="C166" s="211"/>
      <c r="D166" s="211"/>
      <c r="E166" s="211"/>
      <c r="F166" s="202"/>
      <c r="G166" s="203"/>
      <c r="H166" s="203"/>
      <c r="I166" s="203">
        <f t="shared" si="46"/>
        <v>0</v>
      </c>
      <c r="J166" s="203" t="e">
        <f t="shared" si="47"/>
        <v>#DIV/0!</v>
      </c>
      <c r="K166" s="204"/>
      <c r="L166" s="202"/>
      <c r="M166" s="203"/>
      <c r="N166" s="203"/>
      <c r="O166" s="203">
        <f t="shared" si="49"/>
        <v>0</v>
      </c>
      <c r="P166" s="203" t="e">
        <f t="shared" si="44"/>
        <v>#DIV/0!</v>
      </c>
      <c r="Q166" s="204"/>
      <c r="R166" s="203">
        <f t="shared" si="42"/>
        <v>0</v>
      </c>
      <c r="S166" s="203">
        <f t="shared" si="48"/>
        <v>0</v>
      </c>
      <c r="T166"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6:E76"/>
    <mergeCell ref="R76:T78"/>
    <mergeCell ref="B77:E78"/>
    <mergeCell ref="F78:J78"/>
    <mergeCell ref="L78:P78"/>
    <mergeCell ref="C41:E41"/>
    <mergeCell ref="R41:T43"/>
    <mergeCell ref="B42:E43"/>
    <mergeCell ref="F43:J43"/>
    <mergeCell ref="L43:P43"/>
    <mergeCell ref="B151:E151"/>
    <mergeCell ref="C111:E111"/>
    <mergeCell ref="R111:T113"/>
    <mergeCell ref="B112:E113"/>
    <mergeCell ref="F113:J113"/>
    <mergeCell ref="L113:P113"/>
    <mergeCell ref="B135:E13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Q102"/>
  <sheetViews>
    <sheetView workbookViewId="0">
      <selection sqref="A1:XFD1048576"/>
    </sheetView>
  </sheetViews>
  <sheetFormatPr baseColWidth="10" defaultRowHeight="15" x14ac:dyDescent="0"/>
  <cols>
    <col min="1" max="1" width="3.1640625" bestFit="1" customWidth="1"/>
  </cols>
  <sheetData>
    <row r="1" spans="1:17" ht="25">
      <c r="B1" s="513" t="s">
        <v>161</v>
      </c>
      <c r="C1" s="513"/>
      <c r="D1" s="513"/>
      <c r="E1" s="513"/>
      <c r="F1" s="515" t="s">
        <v>209</v>
      </c>
      <c r="G1" s="515"/>
      <c r="H1" s="515"/>
      <c r="I1" s="515"/>
      <c r="J1" s="515"/>
      <c r="K1" s="515"/>
      <c r="L1" s="515"/>
      <c r="M1" s="515"/>
      <c r="N1" s="515"/>
      <c r="O1" s="515"/>
      <c r="P1" s="221"/>
      <c r="Q1" s="221"/>
    </row>
    <row r="2" spans="1:17" ht="25">
      <c r="B2" s="513" t="s">
        <v>162</v>
      </c>
      <c r="C2" s="513"/>
      <c r="D2" s="513"/>
      <c r="E2" s="513"/>
      <c r="F2" s="516" t="s">
        <v>210</v>
      </c>
      <c r="G2" s="516"/>
      <c r="H2" s="516"/>
      <c r="I2" s="516"/>
      <c r="J2" s="516"/>
      <c r="K2" s="516"/>
      <c r="L2" s="516"/>
      <c r="M2" s="516"/>
      <c r="N2" s="516"/>
      <c r="O2" s="516"/>
      <c r="P2" s="221"/>
      <c r="Q2" s="221"/>
    </row>
    <row r="3" spans="1:17" ht="25">
      <c r="B3" s="513" t="s">
        <v>152</v>
      </c>
      <c r="C3" s="513"/>
      <c r="D3" s="513"/>
      <c r="E3" s="513"/>
      <c r="F3" s="516" t="s">
        <v>211</v>
      </c>
      <c r="G3" s="516"/>
      <c r="H3" s="516"/>
      <c r="I3" s="516"/>
      <c r="J3" s="516"/>
      <c r="K3" s="516"/>
      <c r="L3" s="516"/>
      <c r="M3" s="516"/>
      <c r="N3" s="516"/>
      <c r="O3" s="516"/>
      <c r="P3" s="221"/>
      <c r="Q3" s="221"/>
    </row>
    <row r="4" spans="1:17" ht="26" thickBot="1">
      <c r="B4" s="514" t="s">
        <v>163</v>
      </c>
      <c r="C4" s="514"/>
      <c r="D4" s="514"/>
      <c r="E4" s="514"/>
      <c r="F4" s="517" t="s">
        <v>190</v>
      </c>
      <c r="G4" s="517"/>
      <c r="H4" s="517"/>
      <c r="I4" s="517"/>
      <c r="J4" s="517"/>
      <c r="K4" s="517"/>
      <c r="L4" s="517"/>
      <c r="M4" s="517"/>
      <c r="N4" s="517"/>
      <c r="O4" s="517"/>
      <c r="P4" s="194"/>
      <c r="Q4" s="194"/>
    </row>
    <row r="5" spans="1:17" ht="16" thickBot="1">
      <c r="B5" s="198"/>
      <c r="C5" s="518"/>
      <c r="D5" s="518"/>
      <c r="E5" s="518"/>
      <c r="F5" s="180" t="s">
        <v>132</v>
      </c>
      <c r="G5" s="180" t="s">
        <v>133</v>
      </c>
      <c r="H5" s="197" t="s">
        <v>150</v>
      </c>
      <c r="I5" s="181" t="s">
        <v>134</v>
      </c>
      <c r="J5" s="222" t="s">
        <v>151</v>
      </c>
      <c r="K5" s="180" t="s">
        <v>132</v>
      </c>
      <c r="L5" s="180" t="s">
        <v>133</v>
      </c>
      <c r="M5" s="197" t="s">
        <v>150</v>
      </c>
      <c r="N5" s="184" t="s">
        <v>134</v>
      </c>
      <c r="O5" s="185" t="s">
        <v>151</v>
      </c>
      <c r="P5" s="556" t="s">
        <v>135</v>
      </c>
      <c r="Q5" s="557"/>
    </row>
    <row r="6" spans="1:17" ht="16" thickBot="1">
      <c r="B6" s="525" t="s">
        <v>659</v>
      </c>
      <c r="C6" s="526"/>
      <c r="D6" s="526"/>
      <c r="E6" s="526"/>
      <c r="F6" s="185">
        <v>172</v>
      </c>
      <c r="G6" s="182">
        <v>46.49</v>
      </c>
      <c r="H6" s="199">
        <v>69.739999999999995</v>
      </c>
      <c r="I6" s="182">
        <v>3.7</v>
      </c>
      <c r="J6" s="182"/>
      <c r="K6" s="185">
        <v>180</v>
      </c>
      <c r="L6" s="182">
        <v>51.43</v>
      </c>
      <c r="M6" s="199">
        <f>L6*1.5</f>
        <v>77.144999999999996</v>
      </c>
      <c r="N6" s="182">
        <v>3.5</v>
      </c>
      <c r="O6" s="182"/>
      <c r="P6" s="558"/>
      <c r="Q6" s="559"/>
    </row>
    <row r="7" spans="1:17" ht="16" thickBot="1">
      <c r="B7" s="527"/>
      <c r="C7" s="528"/>
      <c r="D7" s="528"/>
      <c r="E7" s="528"/>
      <c r="F7" s="529" t="s">
        <v>166</v>
      </c>
      <c r="G7" s="530"/>
      <c r="H7" s="530"/>
      <c r="I7" s="530"/>
      <c r="J7" s="530"/>
      <c r="K7" s="529" t="s">
        <v>167</v>
      </c>
      <c r="L7" s="530"/>
      <c r="M7" s="530"/>
      <c r="N7" s="530"/>
      <c r="O7" s="530"/>
      <c r="P7" s="560"/>
      <c r="Q7" s="561"/>
    </row>
    <row r="8" spans="1:17" ht="16" thickBot="1">
      <c r="B8" s="188" t="s">
        <v>137</v>
      </c>
      <c r="C8" s="189" t="s">
        <v>138</v>
      </c>
      <c r="D8" s="189" t="s">
        <v>139</v>
      </c>
      <c r="E8" s="189" t="s">
        <v>140</v>
      </c>
      <c r="F8" s="188" t="s">
        <v>141</v>
      </c>
      <c r="G8" s="189" t="s">
        <v>142</v>
      </c>
      <c r="H8" s="190" t="s">
        <v>143</v>
      </c>
      <c r="I8" s="189" t="s">
        <v>144</v>
      </c>
      <c r="J8" s="190" t="s">
        <v>145</v>
      </c>
      <c r="K8" s="206" t="s">
        <v>141</v>
      </c>
      <c r="L8" s="189" t="s">
        <v>142</v>
      </c>
      <c r="M8" s="189" t="s">
        <v>143</v>
      </c>
      <c r="N8" s="189" t="s">
        <v>144</v>
      </c>
      <c r="O8" s="190" t="s">
        <v>145</v>
      </c>
      <c r="P8" s="217" t="s">
        <v>147</v>
      </c>
      <c r="Q8" s="192" t="s">
        <v>143</v>
      </c>
    </row>
    <row r="9" spans="1:17">
      <c r="A9">
        <v>1</v>
      </c>
      <c r="B9" s="207">
        <v>634</v>
      </c>
      <c r="C9" s="208" t="s">
        <v>297</v>
      </c>
      <c r="D9" s="208" t="s">
        <v>465</v>
      </c>
      <c r="E9" s="208" t="s">
        <v>275</v>
      </c>
      <c r="F9" s="219">
        <v>0</v>
      </c>
      <c r="G9" s="220">
        <v>5</v>
      </c>
      <c r="H9" s="220">
        <v>46.91</v>
      </c>
      <c r="I9" s="220">
        <f t="shared" ref="I9:I27" si="0">IF(H9&lt;=$H$6,IF(H9&lt;$G$6,F9+G9,F9+G9+(H9-$G$6)),50)</f>
        <v>5.4199999999999946</v>
      </c>
      <c r="J9" s="249">
        <f t="shared" ref="J9:J27" si="1">$F$6/H9</f>
        <v>3.6665956086122367</v>
      </c>
      <c r="K9" s="219">
        <v>5</v>
      </c>
      <c r="L9" s="220">
        <v>0</v>
      </c>
      <c r="M9" s="220">
        <v>46.96</v>
      </c>
      <c r="N9" s="220">
        <f>IF(M9&lt;=$M$6,IF(M9&lt;$L$6,K9+L9,K9+L9+(M9-$L$6)),50)</f>
        <v>5</v>
      </c>
      <c r="O9" s="249">
        <f>$K$6/M9</f>
        <v>3.8330494037478706</v>
      </c>
      <c r="P9" s="219">
        <f t="shared" ref="P9:P27" si="2">N9+I9</f>
        <v>10.419999999999995</v>
      </c>
      <c r="Q9" s="249">
        <f t="shared" ref="Q9:Q27" si="3">M9+H9</f>
        <v>93.87</v>
      </c>
    </row>
    <row r="10" spans="1:17">
      <c r="A10">
        <f t="shared" ref="A10:A27" si="4">A9+1</f>
        <v>2</v>
      </c>
      <c r="B10" s="207">
        <v>607</v>
      </c>
      <c r="C10" s="208" t="s">
        <v>467</v>
      </c>
      <c r="D10" s="208" t="s">
        <v>468</v>
      </c>
      <c r="E10" s="332">
        <v>55</v>
      </c>
      <c r="F10" s="200">
        <v>5</v>
      </c>
      <c r="G10" s="199">
        <v>0</v>
      </c>
      <c r="H10" s="199">
        <v>48.7</v>
      </c>
      <c r="I10" s="199">
        <f t="shared" si="0"/>
        <v>7.2100000000000009</v>
      </c>
      <c r="J10" s="209">
        <f t="shared" si="1"/>
        <v>3.5318275154004106</v>
      </c>
      <c r="K10" s="200">
        <v>5</v>
      </c>
      <c r="L10" s="199">
        <v>0</v>
      </c>
      <c r="M10" s="199">
        <v>52.91</v>
      </c>
      <c r="N10" s="199">
        <f t="shared" ref="N10:N53" si="5">IF(M10&lt;=$M$6,IF(M10&lt;$L$6,K10+L10,K10+L10+(M10-$L$6)),50)</f>
        <v>6.4799999999999969</v>
      </c>
      <c r="O10" s="209">
        <f t="shared" ref="O10:O53" si="6">$K$6/M10</f>
        <v>3.4020034020034022</v>
      </c>
      <c r="P10" s="200">
        <f t="shared" si="2"/>
        <v>13.689999999999998</v>
      </c>
      <c r="Q10" s="209">
        <f t="shared" si="3"/>
        <v>101.61</v>
      </c>
    </row>
    <row r="11" spans="1:17">
      <c r="A11">
        <f t="shared" si="4"/>
        <v>3</v>
      </c>
      <c r="B11" s="207">
        <v>671</v>
      </c>
      <c r="C11" s="208" t="s">
        <v>477</v>
      </c>
      <c r="D11" s="208" t="s">
        <v>513</v>
      </c>
      <c r="E11" s="208" t="s">
        <v>272</v>
      </c>
      <c r="F11" s="200">
        <v>10</v>
      </c>
      <c r="G11" s="199">
        <v>0</v>
      </c>
      <c r="H11" s="199">
        <v>41.31</v>
      </c>
      <c r="I11" s="199">
        <f t="shared" si="0"/>
        <v>10</v>
      </c>
      <c r="J11" s="209">
        <f t="shared" si="1"/>
        <v>4.1636407649479539</v>
      </c>
      <c r="K11" s="200">
        <v>0</v>
      </c>
      <c r="L11" s="199">
        <v>5</v>
      </c>
      <c r="M11" s="199">
        <v>51.31</v>
      </c>
      <c r="N11" s="199">
        <f t="shared" si="5"/>
        <v>5</v>
      </c>
      <c r="O11" s="209">
        <f t="shared" si="6"/>
        <v>3.5080880919898654</v>
      </c>
      <c r="P11" s="200">
        <f t="shared" si="2"/>
        <v>15</v>
      </c>
      <c r="Q11" s="209">
        <f t="shared" si="3"/>
        <v>92.62</v>
      </c>
    </row>
    <row r="12" spans="1:17">
      <c r="A12">
        <f t="shared" si="4"/>
        <v>4</v>
      </c>
      <c r="B12" s="207">
        <v>729</v>
      </c>
      <c r="C12" s="321" t="s">
        <v>496</v>
      </c>
      <c r="D12" s="321" t="s">
        <v>497</v>
      </c>
      <c r="E12" s="208" t="s">
        <v>269</v>
      </c>
      <c r="F12" s="200">
        <v>0</v>
      </c>
      <c r="G12" s="199">
        <v>5</v>
      </c>
      <c r="H12" s="199">
        <v>49.05</v>
      </c>
      <c r="I12" s="199">
        <f t="shared" si="0"/>
        <v>7.5599999999999952</v>
      </c>
      <c r="J12" s="209">
        <f t="shared" si="1"/>
        <v>3.5066258919469933</v>
      </c>
      <c r="K12" s="200">
        <v>50</v>
      </c>
      <c r="L12" s="199"/>
      <c r="M12" s="199"/>
      <c r="N12" s="199">
        <f t="shared" si="5"/>
        <v>50</v>
      </c>
      <c r="O12" s="209" t="e">
        <f t="shared" si="6"/>
        <v>#DIV/0!</v>
      </c>
      <c r="P12" s="200">
        <f t="shared" si="2"/>
        <v>57.559999999999995</v>
      </c>
      <c r="Q12" s="209">
        <f t="shared" si="3"/>
        <v>49.05</v>
      </c>
    </row>
    <row r="13" spans="1:17">
      <c r="A13">
        <f t="shared" si="4"/>
        <v>5</v>
      </c>
      <c r="B13" s="207">
        <v>683</v>
      </c>
      <c r="C13" s="321" t="s">
        <v>473</v>
      </c>
      <c r="D13" s="321" t="s">
        <v>474</v>
      </c>
      <c r="E13" s="321" t="s">
        <v>269</v>
      </c>
      <c r="F13" s="200">
        <v>50</v>
      </c>
      <c r="G13" s="199"/>
      <c r="H13" s="199"/>
      <c r="I13" s="199">
        <f t="shared" si="0"/>
        <v>50</v>
      </c>
      <c r="J13" s="209" t="e">
        <f t="shared" si="1"/>
        <v>#DIV/0!</v>
      </c>
      <c r="K13" s="200">
        <v>0</v>
      </c>
      <c r="L13" s="199">
        <v>0</v>
      </c>
      <c r="M13" s="199">
        <v>69</v>
      </c>
      <c r="N13" s="199">
        <f t="shared" si="5"/>
        <v>17.57</v>
      </c>
      <c r="O13" s="209">
        <f t="shared" si="6"/>
        <v>2.6086956521739131</v>
      </c>
      <c r="P13" s="200">
        <f t="shared" si="2"/>
        <v>67.569999999999993</v>
      </c>
      <c r="Q13" s="209">
        <f t="shared" si="3"/>
        <v>69</v>
      </c>
    </row>
    <row r="14" spans="1:17">
      <c r="A14">
        <f t="shared" si="4"/>
        <v>6</v>
      </c>
      <c r="B14" s="207">
        <v>733</v>
      </c>
      <c r="C14" s="321" t="s">
        <v>494</v>
      </c>
      <c r="D14" s="321" t="s">
        <v>495</v>
      </c>
      <c r="E14" s="321" t="s">
        <v>272</v>
      </c>
      <c r="F14" s="200">
        <v>25</v>
      </c>
      <c r="G14" s="199">
        <v>5</v>
      </c>
      <c r="H14" s="199">
        <v>51.9</v>
      </c>
      <c r="I14" s="199">
        <f t="shared" si="0"/>
        <v>35.409999999999997</v>
      </c>
      <c r="J14" s="209">
        <f t="shared" si="1"/>
        <v>3.3140655105973025</v>
      </c>
      <c r="K14" s="200">
        <v>50</v>
      </c>
      <c r="L14" s="199"/>
      <c r="M14" s="199"/>
      <c r="N14" s="199">
        <f t="shared" si="5"/>
        <v>50</v>
      </c>
      <c r="O14" s="209" t="e">
        <f t="shared" si="6"/>
        <v>#DIV/0!</v>
      </c>
      <c r="P14" s="200">
        <f t="shared" si="2"/>
        <v>85.41</v>
      </c>
      <c r="Q14" s="209">
        <f t="shared" si="3"/>
        <v>51.9</v>
      </c>
    </row>
    <row r="15" spans="1:17">
      <c r="A15">
        <f t="shared" si="4"/>
        <v>7</v>
      </c>
      <c r="B15" s="207">
        <v>715</v>
      </c>
      <c r="C15" s="321" t="s">
        <v>434</v>
      </c>
      <c r="D15" s="321" t="s">
        <v>435</v>
      </c>
      <c r="E15" s="321" t="s">
        <v>272</v>
      </c>
      <c r="F15" s="200">
        <v>50</v>
      </c>
      <c r="G15" s="199"/>
      <c r="H15" s="199"/>
      <c r="I15" s="199">
        <f t="shared" si="0"/>
        <v>50</v>
      </c>
      <c r="J15" s="209" t="e">
        <f t="shared" si="1"/>
        <v>#DIV/0!</v>
      </c>
      <c r="K15" s="200">
        <v>50</v>
      </c>
      <c r="L15" s="199"/>
      <c r="M15" s="199"/>
      <c r="N15" s="199">
        <f t="shared" si="5"/>
        <v>50</v>
      </c>
      <c r="O15" s="209" t="e">
        <f t="shared" si="6"/>
        <v>#DIV/0!</v>
      </c>
      <c r="P15" s="200">
        <f t="shared" si="2"/>
        <v>100</v>
      </c>
      <c r="Q15" s="209">
        <f t="shared" si="3"/>
        <v>0</v>
      </c>
    </row>
    <row r="16" spans="1:17">
      <c r="A16">
        <f t="shared" si="4"/>
        <v>8</v>
      </c>
      <c r="B16" s="207">
        <v>691</v>
      </c>
      <c r="C16" s="321" t="s">
        <v>514</v>
      </c>
      <c r="D16" s="321" t="s">
        <v>515</v>
      </c>
      <c r="E16" s="332">
        <v>55</v>
      </c>
      <c r="F16" s="200">
        <v>50</v>
      </c>
      <c r="G16" s="199"/>
      <c r="H16" s="199"/>
      <c r="I16" s="199">
        <f t="shared" si="0"/>
        <v>50</v>
      </c>
      <c r="J16" s="209" t="e">
        <f t="shared" si="1"/>
        <v>#DIV/0!</v>
      </c>
      <c r="K16" s="200">
        <v>50</v>
      </c>
      <c r="L16" s="199"/>
      <c r="M16" s="199"/>
      <c r="N16" s="199">
        <f t="shared" si="5"/>
        <v>50</v>
      </c>
      <c r="O16" s="209" t="e">
        <f t="shared" si="6"/>
        <v>#DIV/0!</v>
      </c>
      <c r="P16" s="200">
        <f t="shared" si="2"/>
        <v>100</v>
      </c>
      <c r="Q16" s="209">
        <f t="shared" si="3"/>
        <v>0</v>
      </c>
    </row>
    <row r="17" spans="1:17">
      <c r="A17">
        <f t="shared" si="4"/>
        <v>9</v>
      </c>
      <c r="B17" s="207">
        <v>713</v>
      </c>
      <c r="C17" s="321" t="s">
        <v>479</v>
      </c>
      <c r="D17" s="321" t="s">
        <v>470</v>
      </c>
      <c r="E17" s="321" t="s">
        <v>272</v>
      </c>
      <c r="F17" s="200">
        <v>50</v>
      </c>
      <c r="G17" s="199"/>
      <c r="H17" s="199"/>
      <c r="I17" s="199">
        <f t="shared" si="0"/>
        <v>50</v>
      </c>
      <c r="J17" s="209" t="e">
        <f t="shared" si="1"/>
        <v>#DIV/0!</v>
      </c>
      <c r="K17" s="200">
        <v>50</v>
      </c>
      <c r="L17" s="199"/>
      <c r="M17" s="199"/>
      <c r="N17" s="199">
        <f t="shared" si="5"/>
        <v>50</v>
      </c>
      <c r="O17" s="209" t="e">
        <f t="shared" si="6"/>
        <v>#DIV/0!</v>
      </c>
      <c r="P17" s="200">
        <f t="shared" si="2"/>
        <v>100</v>
      </c>
      <c r="Q17" s="209">
        <f t="shared" si="3"/>
        <v>0</v>
      </c>
    </row>
    <row r="18" spans="1:17">
      <c r="A18">
        <f t="shared" si="4"/>
        <v>10</v>
      </c>
      <c r="B18" s="207">
        <v>670</v>
      </c>
      <c r="C18" s="321" t="s">
        <v>483</v>
      </c>
      <c r="D18" s="321" t="s">
        <v>470</v>
      </c>
      <c r="E18" s="321" t="s">
        <v>272</v>
      </c>
      <c r="F18" s="200">
        <v>50</v>
      </c>
      <c r="G18" s="199"/>
      <c r="H18" s="199"/>
      <c r="I18" s="199">
        <f t="shared" si="0"/>
        <v>50</v>
      </c>
      <c r="J18" s="209" t="e">
        <f t="shared" si="1"/>
        <v>#DIV/0!</v>
      </c>
      <c r="K18" s="200">
        <v>50</v>
      </c>
      <c r="L18" s="199"/>
      <c r="M18" s="199"/>
      <c r="N18" s="199">
        <f t="shared" si="5"/>
        <v>50</v>
      </c>
      <c r="O18" s="209" t="e">
        <f t="shared" si="6"/>
        <v>#DIV/0!</v>
      </c>
      <c r="P18" s="200">
        <f t="shared" si="2"/>
        <v>100</v>
      </c>
      <c r="Q18" s="209">
        <f t="shared" si="3"/>
        <v>0</v>
      </c>
    </row>
    <row r="19" spans="1:17">
      <c r="A19">
        <f t="shared" si="4"/>
        <v>11</v>
      </c>
      <c r="B19" s="207">
        <v>758</v>
      </c>
      <c r="C19" s="321" t="s">
        <v>507</v>
      </c>
      <c r="D19" s="321" t="s">
        <v>644</v>
      </c>
      <c r="E19" s="332">
        <v>25</v>
      </c>
      <c r="F19" s="200">
        <v>50</v>
      </c>
      <c r="G19" s="199"/>
      <c r="H19" s="199"/>
      <c r="I19" s="199">
        <f t="shared" si="0"/>
        <v>50</v>
      </c>
      <c r="J19" s="209" t="e">
        <f t="shared" si="1"/>
        <v>#DIV/0!</v>
      </c>
      <c r="K19" s="200">
        <v>50</v>
      </c>
      <c r="L19" s="199"/>
      <c r="M19" s="199"/>
      <c r="N19" s="199">
        <f t="shared" si="5"/>
        <v>50</v>
      </c>
      <c r="O19" s="209" t="e">
        <f t="shared" si="6"/>
        <v>#DIV/0!</v>
      </c>
      <c r="P19" s="200">
        <f t="shared" si="2"/>
        <v>100</v>
      </c>
      <c r="Q19" s="209">
        <f t="shared" si="3"/>
        <v>0</v>
      </c>
    </row>
    <row r="20" spans="1:17">
      <c r="A20">
        <f t="shared" si="4"/>
        <v>12</v>
      </c>
      <c r="B20" s="207">
        <v>559</v>
      </c>
      <c r="C20" s="321" t="s">
        <v>469</v>
      </c>
      <c r="D20" s="321" t="s">
        <v>470</v>
      </c>
      <c r="E20" s="321" t="s">
        <v>272</v>
      </c>
      <c r="F20" s="200">
        <v>50</v>
      </c>
      <c r="G20" s="199"/>
      <c r="H20" s="199"/>
      <c r="I20" s="199">
        <f t="shared" si="0"/>
        <v>50</v>
      </c>
      <c r="J20" s="209" t="e">
        <f t="shared" si="1"/>
        <v>#DIV/0!</v>
      </c>
      <c r="K20" s="200">
        <v>50</v>
      </c>
      <c r="L20" s="199"/>
      <c r="M20" s="199"/>
      <c r="N20" s="199">
        <f t="shared" si="5"/>
        <v>50</v>
      </c>
      <c r="O20" s="209" t="e">
        <f t="shared" si="6"/>
        <v>#DIV/0!</v>
      </c>
      <c r="P20" s="200">
        <f t="shared" si="2"/>
        <v>100</v>
      </c>
      <c r="Q20" s="209">
        <f t="shared" si="3"/>
        <v>0</v>
      </c>
    </row>
    <row r="21" spans="1:17">
      <c r="A21">
        <f t="shared" si="4"/>
        <v>13</v>
      </c>
      <c r="B21" s="207">
        <v>571</v>
      </c>
      <c r="C21" s="321" t="s">
        <v>475</v>
      </c>
      <c r="D21" s="321" t="s">
        <v>476</v>
      </c>
      <c r="E21" s="321" t="s">
        <v>272</v>
      </c>
      <c r="F21" s="200">
        <v>50</v>
      </c>
      <c r="G21" s="199"/>
      <c r="H21" s="199"/>
      <c r="I21" s="199">
        <f t="shared" si="0"/>
        <v>50</v>
      </c>
      <c r="J21" s="209" t="e">
        <f t="shared" si="1"/>
        <v>#DIV/0!</v>
      </c>
      <c r="K21" s="200">
        <v>50</v>
      </c>
      <c r="L21" s="199"/>
      <c r="M21" s="199"/>
      <c r="N21" s="199">
        <f t="shared" si="5"/>
        <v>50</v>
      </c>
      <c r="O21" s="209" t="e">
        <f t="shared" si="6"/>
        <v>#DIV/0!</v>
      </c>
      <c r="P21" s="200">
        <f t="shared" si="2"/>
        <v>100</v>
      </c>
      <c r="Q21" s="209">
        <f t="shared" si="3"/>
        <v>0</v>
      </c>
    </row>
    <row r="22" spans="1:17">
      <c r="A22">
        <f t="shared" si="4"/>
        <v>14</v>
      </c>
      <c r="B22" s="207">
        <v>682</v>
      </c>
      <c r="C22" s="321" t="s">
        <v>472</v>
      </c>
      <c r="D22" s="321" t="s">
        <v>465</v>
      </c>
      <c r="E22" s="321" t="s">
        <v>272</v>
      </c>
      <c r="F22" s="200">
        <v>50</v>
      </c>
      <c r="G22" s="199"/>
      <c r="H22" s="199"/>
      <c r="I22" s="199">
        <f t="shared" si="0"/>
        <v>50</v>
      </c>
      <c r="J22" s="209" t="e">
        <f t="shared" si="1"/>
        <v>#DIV/0!</v>
      </c>
      <c r="K22" s="200">
        <v>50</v>
      </c>
      <c r="L22" s="199"/>
      <c r="M22" s="199"/>
      <c r="N22" s="199">
        <f t="shared" si="5"/>
        <v>50</v>
      </c>
      <c r="O22" s="209" t="e">
        <f t="shared" si="6"/>
        <v>#DIV/0!</v>
      </c>
      <c r="P22" s="200">
        <f t="shared" si="2"/>
        <v>100</v>
      </c>
      <c r="Q22" s="209">
        <f t="shared" si="3"/>
        <v>0</v>
      </c>
    </row>
    <row r="23" spans="1:17">
      <c r="A23">
        <f t="shared" si="4"/>
        <v>15</v>
      </c>
      <c r="B23" s="207">
        <v>551</v>
      </c>
      <c r="C23" s="321" t="s">
        <v>492</v>
      </c>
      <c r="D23" s="321" t="s">
        <v>491</v>
      </c>
      <c r="E23" s="321" t="s">
        <v>272</v>
      </c>
      <c r="F23" s="200">
        <v>100</v>
      </c>
      <c r="G23" s="199"/>
      <c r="H23" s="199"/>
      <c r="I23" s="199">
        <f t="shared" si="0"/>
        <v>100</v>
      </c>
      <c r="J23" s="209" t="e">
        <f t="shared" si="1"/>
        <v>#DIV/0!</v>
      </c>
      <c r="K23" s="200">
        <v>100</v>
      </c>
      <c r="L23" s="199"/>
      <c r="M23" s="199"/>
      <c r="N23" s="199">
        <f t="shared" si="5"/>
        <v>100</v>
      </c>
      <c r="O23" s="209" t="e">
        <f t="shared" si="6"/>
        <v>#DIV/0!</v>
      </c>
      <c r="P23" s="200">
        <f t="shared" si="2"/>
        <v>200</v>
      </c>
      <c r="Q23" s="209">
        <f t="shared" si="3"/>
        <v>0</v>
      </c>
    </row>
    <row r="24" spans="1:17">
      <c r="A24">
        <f t="shared" si="4"/>
        <v>16</v>
      </c>
      <c r="B24" s="207">
        <v>454</v>
      </c>
      <c r="C24" s="321" t="s">
        <v>490</v>
      </c>
      <c r="D24" s="321" t="s">
        <v>491</v>
      </c>
      <c r="E24" s="321" t="s">
        <v>272</v>
      </c>
      <c r="F24" s="200">
        <v>100</v>
      </c>
      <c r="G24" s="199"/>
      <c r="H24" s="199"/>
      <c r="I24" s="199">
        <f t="shared" si="0"/>
        <v>100</v>
      </c>
      <c r="J24" s="209" t="e">
        <f t="shared" si="1"/>
        <v>#DIV/0!</v>
      </c>
      <c r="K24" s="200">
        <v>100</v>
      </c>
      <c r="L24" s="199"/>
      <c r="M24" s="199"/>
      <c r="N24" s="199">
        <f t="shared" si="5"/>
        <v>100</v>
      </c>
      <c r="O24" s="209" t="e">
        <f t="shared" si="6"/>
        <v>#DIV/0!</v>
      </c>
      <c r="P24" s="200">
        <f t="shared" si="2"/>
        <v>200</v>
      </c>
      <c r="Q24" s="209">
        <f t="shared" si="3"/>
        <v>0</v>
      </c>
    </row>
    <row r="25" spans="1:17">
      <c r="A25">
        <f t="shared" si="4"/>
        <v>17</v>
      </c>
      <c r="B25" s="207"/>
      <c r="C25" s="208"/>
      <c r="D25" s="208"/>
      <c r="E25" s="208"/>
      <c r="F25" s="200"/>
      <c r="G25" s="199"/>
      <c r="H25" s="199"/>
      <c r="I25" s="199">
        <f t="shared" si="0"/>
        <v>0</v>
      </c>
      <c r="J25" s="209" t="e">
        <f t="shared" si="1"/>
        <v>#DIV/0!</v>
      </c>
      <c r="K25" s="200"/>
      <c r="L25" s="199"/>
      <c r="M25" s="199"/>
      <c r="N25" s="199">
        <f t="shared" si="5"/>
        <v>0</v>
      </c>
      <c r="O25" s="209" t="e">
        <f t="shared" si="6"/>
        <v>#DIV/0!</v>
      </c>
      <c r="P25" s="200">
        <f t="shared" si="2"/>
        <v>0</v>
      </c>
      <c r="Q25" s="209">
        <f t="shared" si="3"/>
        <v>0</v>
      </c>
    </row>
    <row r="26" spans="1:17">
      <c r="A26">
        <f t="shared" si="4"/>
        <v>18</v>
      </c>
      <c r="B26" s="207"/>
      <c r="C26" s="208"/>
      <c r="D26" s="208"/>
      <c r="E26" s="208"/>
      <c r="F26" s="200"/>
      <c r="G26" s="199"/>
      <c r="H26" s="199"/>
      <c r="I26" s="199">
        <f t="shared" si="0"/>
        <v>0</v>
      </c>
      <c r="J26" s="209" t="e">
        <f t="shared" si="1"/>
        <v>#DIV/0!</v>
      </c>
      <c r="K26" s="200"/>
      <c r="L26" s="199"/>
      <c r="M26" s="199"/>
      <c r="N26" s="199">
        <f t="shared" si="5"/>
        <v>0</v>
      </c>
      <c r="O26" s="209" t="e">
        <f t="shared" si="6"/>
        <v>#DIV/0!</v>
      </c>
      <c r="P26" s="200">
        <f t="shared" si="2"/>
        <v>0</v>
      </c>
      <c r="Q26" s="209">
        <f t="shared" si="3"/>
        <v>0</v>
      </c>
    </row>
    <row r="27" spans="1:17">
      <c r="A27">
        <f t="shared" si="4"/>
        <v>19</v>
      </c>
      <c r="B27" s="207"/>
      <c r="C27" s="208"/>
      <c r="D27" s="208"/>
      <c r="E27" s="208"/>
      <c r="F27" s="200"/>
      <c r="G27" s="199"/>
      <c r="H27" s="199"/>
      <c r="I27" s="199">
        <f t="shared" si="0"/>
        <v>0</v>
      </c>
      <c r="J27" s="209" t="e">
        <f t="shared" si="1"/>
        <v>#DIV/0!</v>
      </c>
      <c r="K27" s="200"/>
      <c r="L27" s="199"/>
      <c r="M27" s="199"/>
      <c r="N27" s="199">
        <f t="shared" si="5"/>
        <v>0</v>
      </c>
      <c r="O27" s="209" t="e">
        <f t="shared" si="6"/>
        <v>#DIV/0!</v>
      </c>
      <c r="P27" s="200">
        <f t="shared" si="2"/>
        <v>0</v>
      </c>
      <c r="Q27" s="209">
        <f t="shared" si="3"/>
        <v>0</v>
      </c>
    </row>
    <row r="28" spans="1:17">
      <c r="A28">
        <f t="shared" ref="A28:A53" si="7">A27+1</f>
        <v>20</v>
      </c>
      <c r="B28" s="207"/>
      <c r="C28" s="208"/>
      <c r="D28" s="208"/>
      <c r="E28" s="208"/>
      <c r="F28" s="200"/>
      <c r="G28" s="199"/>
      <c r="H28" s="199"/>
      <c r="I28" s="199">
        <f t="shared" ref="I28:I53" si="8">IF(H28&lt;=$H$6,IF(H28&lt;$G$6,F28+G28,F28+G28+(H28-$G$6)),50)</f>
        <v>0</v>
      </c>
      <c r="J28" s="209" t="e">
        <f t="shared" ref="J28:J53" si="9">$F$6/H28</f>
        <v>#DIV/0!</v>
      </c>
      <c r="K28" s="200"/>
      <c r="L28" s="199"/>
      <c r="M28" s="199"/>
      <c r="N28" s="199">
        <f t="shared" si="5"/>
        <v>0</v>
      </c>
      <c r="O28" s="209" t="e">
        <f t="shared" si="6"/>
        <v>#DIV/0!</v>
      </c>
      <c r="P28" s="200">
        <f t="shared" ref="P28:P53" si="10">N28+I28</f>
        <v>0</v>
      </c>
      <c r="Q28" s="209">
        <f t="shared" ref="Q28:Q53" si="11">M28+H28</f>
        <v>0</v>
      </c>
    </row>
    <row r="29" spans="1:17">
      <c r="A29">
        <f t="shared" si="7"/>
        <v>21</v>
      </c>
      <c r="B29" s="207"/>
      <c r="C29" s="208"/>
      <c r="D29" s="208"/>
      <c r="E29" s="208"/>
      <c r="F29" s="200"/>
      <c r="G29" s="199"/>
      <c r="H29" s="199"/>
      <c r="I29" s="199">
        <f t="shared" si="8"/>
        <v>0</v>
      </c>
      <c r="J29" s="209" t="e">
        <f t="shared" si="9"/>
        <v>#DIV/0!</v>
      </c>
      <c r="K29" s="200"/>
      <c r="L29" s="199"/>
      <c r="M29" s="199"/>
      <c r="N29" s="199">
        <f t="shared" si="5"/>
        <v>0</v>
      </c>
      <c r="O29" s="209" t="e">
        <f t="shared" si="6"/>
        <v>#DIV/0!</v>
      </c>
      <c r="P29" s="200">
        <f t="shared" si="10"/>
        <v>0</v>
      </c>
      <c r="Q29" s="209">
        <f t="shared" si="11"/>
        <v>0</v>
      </c>
    </row>
    <row r="30" spans="1:17">
      <c r="A30">
        <f t="shared" si="7"/>
        <v>22</v>
      </c>
      <c r="B30" s="207"/>
      <c r="C30" s="208"/>
      <c r="D30" s="208"/>
      <c r="E30" s="208"/>
      <c r="F30" s="200"/>
      <c r="G30" s="199"/>
      <c r="H30" s="199"/>
      <c r="I30" s="199">
        <f t="shared" si="8"/>
        <v>0</v>
      </c>
      <c r="J30" s="209" t="e">
        <f t="shared" si="9"/>
        <v>#DIV/0!</v>
      </c>
      <c r="K30" s="200"/>
      <c r="L30" s="199"/>
      <c r="M30" s="199"/>
      <c r="N30" s="199">
        <f t="shared" si="5"/>
        <v>0</v>
      </c>
      <c r="O30" s="209" t="e">
        <f t="shared" si="6"/>
        <v>#DIV/0!</v>
      </c>
      <c r="P30" s="200">
        <f t="shared" si="10"/>
        <v>0</v>
      </c>
      <c r="Q30" s="209">
        <f t="shared" si="11"/>
        <v>0</v>
      </c>
    </row>
    <row r="31" spans="1:17">
      <c r="A31">
        <f t="shared" si="7"/>
        <v>23</v>
      </c>
      <c r="B31" s="207"/>
      <c r="C31" s="208"/>
      <c r="D31" s="208"/>
      <c r="E31" s="208"/>
      <c r="F31" s="200"/>
      <c r="G31" s="199"/>
      <c r="H31" s="199"/>
      <c r="I31" s="199">
        <f t="shared" si="8"/>
        <v>0</v>
      </c>
      <c r="J31" s="209" t="e">
        <f t="shared" si="9"/>
        <v>#DIV/0!</v>
      </c>
      <c r="K31" s="200"/>
      <c r="L31" s="199"/>
      <c r="M31" s="199"/>
      <c r="N31" s="199">
        <f t="shared" si="5"/>
        <v>0</v>
      </c>
      <c r="O31" s="209" t="e">
        <f t="shared" si="6"/>
        <v>#DIV/0!</v>
      </c>
      <c r="P31" s="200">
        <f t="shared" si="10"/>
        <v>0</v>
      </c>
      <c r="Q31" s="209">
        <f t="shared" si="11"/>
        <v>0</v>
      </c>
    </row>
    <row r="32" spans="1:17">
      <c r="A32">
        <f t="shared" si="7"/>
        <v>24</v>
      </c>
      <c r="B32" s="207"/>
      <c r="C32" s="208"/>
      <c r="D32" s="208"/>
      <c r="E32" s="208"/>
      <c r="F32" s="200"/>
      <c r="G32" s="199"/>
      <c r="H32" s="199"/>
      <c r="I32" s="199">
        <f t="shared" si="8"/>
        <v>0</v>
      </c>
      <c r="J32" s="209" t="e">
        <f t="shared" si="9"/>
        <v>#DIV/0!</v>
      </c>
      <c r="K32" s="200"/>
      <c r="L32" s="199"/>
      <c r="M32" s="199"/>
      <c r="N32" s="199">
        <f t="shared" si="5"/>
        <v>0</v>
      </c>
      <c r="O32" s="209" t="e">
        <f t="shared" si="6"/>
        <v>#DIV/0!</v>
      </c>
      <c r="P32" s="200">
        <f t="shared" si="10"/>
        <v>0</v>
      </c>
      <c r="Q32" s="209">
        <f t="shared" si="11"/>
        <v>0</v>
      </c>
    </row>
    <row r="33" spans="1:17">
      <c r="A33">
        <f t="shared" si="7"/>
        <v>25</v>
      </c>
      <c r="B33" s="207"/>
      <c r="C33" s="208"/>
      <c r="D33" s="208"/>
      <c r="E33" s="208"/>
      <c r="F33" s="200"/>
      <c r="G33" s="199"/>
      <c r="H33" s="199"/>
      <c r="I33" s="199">
        <f t="shared" si="8"/>
        <v>0</v>
      </c>
      <c r="J33" s="209" t="e">
        <f t="shared" si="9"/>
        <v>#DIV/0!</v>
      </c>
      <c r="K33" s="200"/>
      <c r="L33" s="199"/>
      <c r="M33" s="199"/>
      <c r="N33" s="199">
        <f t="shared" si="5"/>
        <v>0</v>
      </c>
      <c r="O33" s="209" t="e">
        <f t="shared" si="6"/>
        <v>#DIV/0!</v>
      </c>
      <c r="P33" s="200">
        <f t="shared" si="10"/>
        <v>0</v>
      </c>
      <c r="Q33" s="209">
        <f t="shared" si="11"/>
        <v>0</v>
      </c>
    </row>
    <row r="34" spans="1:17">
      <c r="A34">
        <f t="shared" si="7"/>
        <v>26</v>
      </c>
      <c r="B34" s="207"/>
      <c r="C34" s="208"/>
      <c r="D34" s="208"/>
      <c r="E34" s="208"/>
      <c r="F34" s="200"/>
      <c r="G34" s="199"/>
      <c r="H34" s="199"/>
      <c r="I34" s="199">
        <f t="shared" si="8"/>
        <v>0</v>
      </c>
      <c r="J34" s="209" t="e">
        <f t="shared" si="9"/>
        <v>#DIV/0!</v>
      </c>
      <c r="K34" s="200"/>
      <c r="L34" s="199"/>
      <c r="M34" s="199"/>
      <c r="N34" s="199">
        <f t="shared" si="5"/>
        <v>0</v>
      </c>
      <c r="O34" s="209" t="e">
        <f t="shared" si="6"/>
        <v>#DIV/0!</v>
      </c>
      <c r="P34" s="200">
        <f t="shared" si="10"/>
        <v>0</v>
      </c>
      <c r="Q34" s="209">
        <f t="shared" si="11"/>
        <v>0</v>
      </c>
    </row>
    <row r="35" spans="1:17">
      <c r="A35">
        <f t="shared" si="7"/>
        <v>27</v>
      </c>
      <c r="B35" s="207"/>
      <c r="C35" s="208"/>
      <c r="D35" s="208"/>
      <c r="E35" s="208"/>
      <c r="F35" s="200"/>
      <c r="G35" s="199"/>
      <c r="H35" s="199"/>
      <c r="I35" s="199">
        <f t="shared" si="8"/>
        <v>0</v>
      </c>
      <c r="J35" s="209" t="e">
        <f t="shared" si="9"/>
        <v>#DIV/0!</v>
      </c>
      <c r="K35" s="200"/>
      <c r="L35" s="199"/>
      <c r="M35" s="199"/>
      <c r="N35" s="199">
        <f t="shared" si="5"/>
        <v>0</v>
      </c>
      <c r="O35" s="209" t="e">
        <f t="shared" si="6"/>
        <v>#DIV/0!</v>
      </c>
      <c r="P35" s="200">
        <f t="shared" si="10"/>
        <v>0</v>
      </c>
      <c r="Q35" s="209">
        <f t="shared" si="11"/>
        <v>0</v>
      </c>
    </row>
    <row r="36" spans="1:17">
      <c r="A36">
        <f t="shared" si="7"/>
        <v>28</v>
      </c>
      <c r="B36" s="207"/>
      <c r="C36" s="208"/>
      <c r="D36" s="208"/>
      <c r="E36" s="208"/>
      <c r="F36" s="200"/>
      <c r="G36" s="199"/>
      <c r="H36" s="199"/>
      <c r="I36" s="199">
        <f t="shared" si="8"/>
        <v>0</v>
      </c>
      <c r="J36" s="209" t="e">
        <f t="shared" si="9"/>
        <v>#DIV/0!</v>
      </c>
      <c r="K36" s="200"/>
      <c r="L36" s="199"/>
      <c r="M36" s="199"/>
      <c r="N36" s="199">
        <f t="shared" si="5"/>
        <v>0</v>
      </c>
      <c r="O36" s="209" t="e">
        <f t="shared" si="6"/>
        <v>#DIV/0!</v>
      </c>
      <c r="P36" s="200">
        <f t="shared" si="10"/>
        <v>0</v>
      </c>
      <c r="Q36" s="209">
        <f t="shared" si="11"/>
        <v>0</v>
      </c>
    </row>
    <row r="37" spans="1:17">
      <c r="A37">
        <f t="shared" si="7"/>
        <v>29</v>
      </c>
      <c r="B37" s="207"/>
      <c r="C37" s="208"/>
      <c r="D37" s="208"/>
      <c r="E37" s="208"/>
      <c r="F37" s="200"/>
      <c r="G37" s="199"/>
      <c r="H37" s="199"/>
      <c r="I37" s="199">
        <f t="shared" si="8"/>
        <v>0</v>
      </c>
      <c r="J37" s="209" t="e">
        <f t="shared" si="9"/>
        <v>#DIV/0!</v>
      </c>
      <c r="K37" s="200"/>
      <c r="L37" s="199"/>
      <c r="M37" s="199"/>
      <c r="N37" s="199">
        <f t="shared" si="5"/>
        <v>0</v>
      </c>
      <c r="O37" s="209" t="e">
        <f t="shared" si="6"/>
        <v>#DIV/0!</v>
      </c>
      <c r="P37" s="200">
        <f t="shared" si="10"/>
        <v>0</v>
      </c>
      <c r="Q37" s="209">
        <f t="shared" si="11"/>
        <v>0</v>
      </c>
    </row>
    <row r="38" spans="1:17">
      <c r="A38">
        <f t="shared" si="7"/>
        <v>30</v>
      </c>
      <c r="B38" s="207"/>
      <c r="C38" s="208"/>
      <c r="D38" s="208"/>
      <c r="E38" s="208"/>
      <c r="F38" s="200"/>
      <c r="G38" s="199"/>
      <c r="H38" s="199"/>
      <c r="I38" s="199">
        <f t="shared" si="8"/>
        <v>0</v>
      </c>
      <c r="J38" s="209" t="e">
        <f t="shared" si="9"/>
        <v>#DIV/0!</v>
      </c>
      <c r="K38" s="200"/>
      <c r="L38" s="199"/>
      <c r="M38" s="199"/>
      <c r="N38" s="199">
        <f t="shared" si="5"/>
        <v>0</v>
      </c>
      <c r="O38" s="209" t="e">
        <f t="shared" si="6"/>
        <v>#DIV/0!</v>
      </c>
      <c r="P38" s="200">
        <f t="shared" si="10"/>
        <v>0</v>
      </c>
      <c r="Q38" s="209">
        <f t="shared" si="11"/>
        <v>0</v>
      </c>
    </row>
    <row r="39" spans="1:17">
      <c r="A39">
        <f t="shared" si="7"/>
        <v>31</v>
      </c>
      <c r="B39" s="207"/>
      <c r="C39" s="208"/>
      <c r="D39" s="208"/>
      <c r="E39" s="208"/>
      <c r="F39" s="200"/>
      <c r="G39" s="199"/>
      <c r="H39" s="199"/>
      <c r="I39" s="199">
        <f t="shared" si="8"/>
        <v>0</v>
      </c>
      <c r="J39" s="209" t="e">
        <f t="shared" si="9"/>
        <v>#DIV/0!</v>
      </c>
      <c r="K39" s="200"/>
      <c r="L39" s="199"/>
      <c r="M39" s="199"/>
      <c r="N39" s="199">
        <f t="shared" si="5"/>
        <v>0</v>
      </c>
      <c r="O39" s="209" t="e">
        <f t="shared" si="6"/>
        <v>#DIV/0!</v>
      </c>
      <c r="P39" s="200">
        <f t="shared" si="10"/>
        <v>0</v>
      </c>
      <c r="Q39" s="209">
        <f t="shared" si="11"/>
        <v>0</v>
      </c>
    </row>
    <row r="40" spans="1:17">
      <c r="A40">
        <f t="shared" si="7"/>
        <v>32</v>
      </c>
      <c r="B40" s="207"/>
      <c r="C40" s="208"/>
      <c r="D40" s="208"/>
      <c r="E40" s="208"/>
      <c r="F40" s="200"/>
      <c r="G40" s="199"/>
      <c r="H40" s="199"/>
      <c r="I40" s="199">
        <f t="shared" si="8"/>
        <v>0</v>
      </c>
      <c r="J40" s="209" t="e">
        <f t="shared" si="9"/>
        <v>#DIV/0!</v>
      </c>
      <c r="K40" s="200"/>
      <c r="L40" s="199"/>
      <c r="M40" s="199"/>
      <c r="N40" s="199">
        <f t="shared" si="5"/>
        <v>0</v>
      </c>
      <c r="O40" s="209" t="e">
        <f t="shared" si="6"/>
        <v>#DIV/0!</v>
      </c>
      <c r="P40" s="200">
        <f t="shared" si="10"/>
        <v>0</v>
      </c>
      <c r="Q40" s="209">
        <f t="shared" si="11"/>
        <v>0</v>
      </c>
    </row>
    <row r="41" spans="1:17">
      <c r="A41">
        <f t="shared" si="7"/>
        <v>33</v>
      </c>
      <c r="B41" s="207"/>
      <c r="C41" s="208"/>
      <c r="D41" s="208"/>
      <c r="E41" s="208"/>
      <c r="F41" s="200"/>
      <c r="G41" s="199"/>
      <c r="H41" s="199"/>
      <c r="I41" s="199">
        <f t="shared" si="8"/>
        <v>0</v>
      </c>
      <c r="J41" s="209" t="e">
        <f t="shared" si="9"/>
        <v>#DIV/0!</v>
      </c>
      <c r="K41" s="200"/>
      <c r="L41" s="199"/>
      <c r="M41" s="199"/>
      <c r="N41" s="199">
        <f t="shared" si="5"/>
        <v>0</v>
      </c>
      <c r="O41" s="209" t="e">
        <f t="shared" si="6"/>
        <v>#DIV/0!</v>
      </c>
      <c r="P41" s="200">
        <f t="shared" si="10"/>
        <v>0</v>
      </c>
      <c r="Q41" s="209">
        <f t="shared" si="11"/>
        <v>0</v>
      </c>
    </row>
    <row r="42" spans="1:17">
      <c r="A42">
        <f t="shared" si="7"/>
        <v>34</v>
      </c>
      <c r="B42" s="207"/>
      <c r="C42" s="208"/>
      <c r="D42" s="208"/>
      <c r="E42" s="208"/>
      <c r="F42" s="200"/>
      <c r="G42" s="199"/>
      <c r="H42" s="199"/>
      <c r="I42" s="199">
        <f t="shared" si="8"/>
        <v>0</v>
      </c>
      <c r="J42" s="209" t="e">
        <f t="shared" si="9"/>
        <v>#DIV/0!</v>
      </c>
      <c r="K42" s="200"/>
      <c r="L42" s="199"/>
      <c r="M42" s="199"/>
      <c r="N42" s="199">
        <f t="shared" si="5"/>
        <v>0</v>
      </c>
      <c r="O42" s="209" t="e">
        <f t="shared" si="6"/>
        <v>#DIV/0!</v>
      </c>
      <c r="P42" s="200">
        <f t="shared" si="10"/>
        <v>0</v>
      </c>
      <c r="Q42" s="209">
        <f t="shared" si="11"/>
        <v>0</v>
      </c>
    </row>
    <row r="43" spans="1:17">
      <c r="A43">
        <f t="shared" si="7"/>
        <v>35</v>
      </c>
      <c r="B43" s="207"/>
      <c r="C43" s="208"/>
      <c r="D43" s="208"/>
      <c r="E43" s="208"/>
      <c r="F43" s="200"/>
      <c r="G43" s="199"/>
      <c r="H43" s="199"/>
      <c r="I43" s="199">
        <f t="shared" si="8"/>
        <v>0</v>
      </c>
      <c r="J43" s="209" t="e">
        <f t="shared" si="9"/>
        <v>#DIV/0!</v>
      </c>
      <c r="K43" s="200"/>
      <c r="L43" s="199"/>
      <c r="M43" s="199"/>
      <c r="N43" s="199">
        <f t="shared" si="5"/>
        <v>0</v>
      </c>
      <c r="O43" s="209" t="e">
        <f t="shared" si="6"/>
        <v>#DIV/0!</v>
      </c>
      <c r="P43" s="200">
        <f t="shared" si="10"/>
        <v>0</v>
      </c>
      <c r="Q43" s="209">
        <f t="shared" si="11"/>
        <v>0</v>
      </c>
    </row>
    <row r="44" spans="1:17">
      <c r="A44">
        <f t="shared" si="7"/>
        <v>36</v>
      </c>
      <c r="B44" s="207"/>
      <c r="C44" s="208"/>
      <c r="D44" s="208"/>
      <c r="E44" s="208"/>
      <c r="F44" s="200"/>
      <c r="G44" s="199"/>
      <c r="H44" s="199"/>
      <c r="I44" s="199">
        <f t="shared" si="8"/>
        <v>0</v>
      </c>
      <c r="J44" s="209" t="e">
        <f t="shared" si="9"/>
        <v>#DIV/0!</v>
      </c>
      <c r="K44" s="200"/>
      <c r="L44" s="199"/>
      <c r="M44" s="199"/>
      <c r="N44" s="199">
        <f t="shared" si="5"/>
        <v>0</v>
      </c>
      <c r="O44" s="209" t="e">
        <f t="shared" si="6"/>
        <v>#DIV/0!</v>
      </c>
      <c r="P44" s="200">
        <f t="shared" si="10"/>
        <v>0</v>
      </c>
      <c r="Q44" s="209">
        <f t="shared" si="11"/>
        <v>0</v>
      </c>
    </row>
    <row r="45" spans="1:17">
      <c r="A45">
        <f t="shared" si="7"/>
        <v>37</v>
      </c>
      <c r="B45" s="207"/>
      <c r="C45" s="208"/>
      <c r="D45" s="208"/>
      <c r="E45" s="208"/>
      <c r="F45" s="200"/>
      <c r="G45" s="199"/>
      <c r="H45" s="199"/>
      <c r="I45" s="199">
        <f t="shared" si="8"/>
        <v>0</v>
      </c>
      <c r="J45" s="209" t="e">
        <f t="shared" si="9"/>
        <v>#DIV/0!</v>
      </c>
      <c r="K45" s="200"/>
      <c r="L45" s="199"/>
      <c r="M45" s="199"/>
      <c r="N45" s="199">
        <f t="shared" si="5"/>
        <v>0</v>
      </c>
      <c r="O45" s="209" t="e">
        <f t="shared" si="6"/>
        <v>#DIV/0!</v>
      </c>
      <c r="P45" s="200">
        <f t="shared" si="10"/>
        <v>0</v>
      </c>
      <c r="Q45" s="209">
        <f t="shared" si="11"/>
        <v>0</v>
      </c>
    </row>
    <row r="46" spans="1:17">
      <c r="A46">
        <f t="shared" si="7"/>
        <v>38</v>
      </c>
      <c r="B46" s="207"/>
      <c r="C46" s="208"/>
      <c r="D46" s="208"/>
      <c r="E46" s="208"/>
      <c r="F46" s="200"/>
      <c r="G46" s="199"/>
      <c r="H46" s="199"/>
      <c r="I46" s="199">
        <f t="shared" si="8"/>
        <v>0</v>
      </c>
      <c r="J46" s="209" t="e">
        <f t="shared" si="9"/>
        <v>#DIV/0!</v>
      </c>
      <c r="K46" s="200"/>
      <c r="L46" s="199"/>
      <c r="M46" s="199"/>
      <c r="N46" s="199">
        <f t="shared" si="5"/>
        <v>0</v>
      </c>
      <c r="O46" s="209" t="e">
        <f t="shared" si="6"/>
        <v>#DIV/0!</v>
      </c>
      <c r="P46" s="200">
        <f t="shared" si="10"/>
        <v>0</v>
      </c>
      <c r="Q46" s="209">
        <f t="shared" si="11"/>
        <v>0</v>
      </c>
    </row>
    <row r="47" spans="1:17">
      <c r="A47">
        <f t="shared" si="7"/>
        <v>39</v>
      </c>
      <c r="B47" s="207"/>
      <c r="C47" s="208"/>
      <c r="D47" s="208"/>
      <c r="E47" s="208"/>
      <c r="F47" s="200"/>
      <c r="G47" s="199"/>
      <c r="H47" s="199"/>
      <c r="I47" s="199">
        <f t="shared" si="8"/>
        <v>0</v>
      </c>
      <c r="J47" s="209" t="e">
        <f t="shared" si="9"/>
        <v>#DIV/0!</v>
      </c>
      <c r="K47" s="200"/>
      <c r="L47" s="199"/>
      <c r="M47" s="199"/>
      <c r="N47" s="199">
        <f t="shared" si="5"/>
        <v>0</v>
      </c>
      <c r="O47" s="209" t="e">
        <f t="shared" si="6"/>
        <v>#DIV/0!</v>
      </c>
      <c r="P47" s="200">
        <f t="shared" si="10"/>
        <v>0</v>
      </c>
      <c r="Q47" s="209">
        <f t="shared" si="11"/>
        <v>0</v>
      </c>
    </row>
    <row r="48" spans="1:17">
      <c r="A48">
        <f t="shared" si="7"/>
        <v>40</v>
      </c>
      <c r="B48" s="207"/>
      <c r="C48" s="208"/>
      <c r="D48" s="208"/>
      <c r="E48" s="208"/>
      <c r="F48" s="200"/>
      <c r="G48" s="199"/>
      <c r="H48" s="199"/>
      <c r="I48" s="199">
        <f t="shared" si="8"/>
        <v>0</v>
      </c>
      <c r="J48" s="209" t="e">
        <f t="shared" si="9"/>
        <v>#DIV/0!</v>
      </c>
      <c r="K48" s="200"/>
      <c r="L48" s="199"/>
      <c r="M48" s="199"/>
      <c r="N48" s="199">
        <f t="shared" si="5"/>
        <v>0</v>
      </c>
      <c r="O48" s="209" t="e">
        <f t="shared" si="6"/>
        <v>#DIV/0!</v>
      </c>
      <c r="P48" s="200">
        <f t="shared" si="10"/>
        <v>0</v>
      </c>
      <c r="Q48" s="209">
        <f t="shared" si="11"/>
        <v>0</v>
      </c>
    </row>
    <row r="49" spans="1:17">
      <c r="A49">
        <f t="shared" si="7"/>
        <v>41</v>
      </c>
      <c r="B49" s="207"/>
      <c r="C49" s="208"/>
      <c r="D49" s="208"/>
      <c r="E49" s="208"/>
      <c r="F49" s="200"/>
      <c r="G49" s="199"/>
      <c r="H49" s="199"/>
      <c r="I49" s="199">
        <f t="shared" si="8"/>
        <v>0</v>
      </c>
      <c r="J49" s="209" t="e">
        <f t="shared" si="9"/>
        <v>#DIV/0!</v>
      </c>
      <c r="K49" s="200"/>
      <c r="L49" s="199"/>
      <c r="M49" s="199"/>
      <c r="N49" s="199">
        <f t="shared" si="5"/>
        <v>0</v>
      </c>
      <c r="O49" s="209" t="e">
        <f t="shared" si="6"/>
        <v>#DIV/0!</v>
      </c>
      <c r="P49" s="200">
        <f t="shared" si="10"/>
        <v>0</v>
      </c>
      <c r="Q49" s="209">
        <f t="shared" si="11"/>
        <v>0</v>
      </c>
    </row>
    <row r="50" spans="1:17">
      <c r="A50">
        <f t="shared" si="7"/>
        <v>42</v>
      </c>
      <c r="B50" s="207"/>
      <c r="C50" s="208"/>
      <c r="D50" s="208"/>
      <c r="E50" s="208"/>
      <c r="F50" s="200"/>
      <c r="G50" s="199"/>
      <c r="H50" s="199"/>
      <c r="I50" s="199">
        <f t="shared" si="8"/>
        <v>0</v>
      </c>
      <c r="J50" s="209" t="e">
        <f t="shared" si="9"/>
        <v>#DIV/0!</v>
      </c>
      <c r="K50" s="200"/>
      <c r="L50" s="199"/>
      <c r="M50" s="199"/>
      <c r="N50" s="199">
        <f t="shared" si="5"/>
        <v>0</v>
      </c>
      <c r="O50" s="209" t="e">
        <f t="shared" si="6"/>
        <v>#DIV/0!</v>
      </c>
      <c r="P50" s="200">
        <f t="shared" si="10"/>
        <v>0</v>
      </c>
      <c r="Q50" s="209">
        <f t="shared" si="11"/>
        <v>0</v>
      </c>
    </row>
    <row r="51" spans="1:17">
      <c r="A51">
        <f t="shared" si="7"/>
        <v>43</v>
      </c>
      <c r="B51" s="207"/>
      <c r="C51" s="208"/>
      <c r="D51" s="208"/>
      <c r="E51" s="208"/>
      <c r="F51" s="200"/>
      <c r="G51" s="199"/>
      <c r="H51" s="199"/>
      <c r="I51" s="199">
        <f t="shared" si="8"/>
        <v>0</v>
      </c>
      <c r="J51" s="209" t="e">
        <f t="shared" si="9"/>
        <v>#DIV/0!</v>
      </c>
      <c r="K51" s="200"/>
      <c r="L51" s="199"/>
      <c r="M51" s="199"/>
      <c r="N51" s="199">
        <f t="shared" si="5"/>
        <v>0</v>
      </c>
      <c r="O51" s="209" t="e">
        <f t="shared" si="6"/>
        <v>#DIV/0!</v>
      </c>
      <c r="P51" s="200">
        <f t="shared" si="10"/>
        <v>0</v>
      </c>
      <c r="Q51" s="209">
        <f t="shared" si="11"/>
        <v>0</v>
      </c>
    </row>
    <row r="52" spans="1:17">
      <c r="A52">
        <f t="shared" si="7"/>
        <v>44</v>
      </c>
      <c r="B52" s="207"/>
      <c r="C52" s="208"/>
      <c r="D52" s="208"/>
      <c r="E52" s="208"/>
      <c r="F52" s="200"/>
      <c r="G52" s="199"/>
      <c r="H52" s="199"/>
      <c r="I52" s="199">
        <f t="shared" si="8"/>
        <v>0</v>
      </c>
      <c r="J52" s="209" t="e">
        <f t="shared" si="9"/>
        <v>#DIV/0!</v>
      </c>
      <c r="K52" s="200"/>
      <c r="L52" s="199"/>
      <c r="M52" s="199"/>
      <c r="N52" s="199">
        <f t="shared" si="5"/>
        <v>0</v>
      </c>
      <c r="O52" s="209" t="e">
        <f t="shared" si="6"/>
        <v>#DIV/0!</v>
      </c>
      <c r="P52" s="200">
        <f t="shared" si="10"/>
        <v>0</v>
      </c>
      <c r="Q52" s="209">
        <f t="shared" si="11"/>
        <v>0</v>
      </c>
    </row>
    <row r="53" spans="1:17" ht="16" thickBot="1">
      <c r="A53">
        <f t="shared" si="7"/>
        <v>45</v>
      </c>
      <c r="B53" s="210"/>
      <c r="C53" s="211"/>
      <c r="D53" s="211"/>
      <c r="E53" s="211"/>
      <c r="F53" s="202"/>
      <c r="G53" s="203"/>
      <c r="H53" s="203"/>
      <c r="I53" s="203">
        <f t="shared" si="8"/>
        <v>0</v>
      </c>
      <c r="J53" s="212" t="e">
        <f t="shared" si="9"/>
        <v>#DIV/0!</v>
      </c>
      <c r="K53" s="202"/>
      <c r="L53" s="203"/>
      <c r="M53" s="203"/>
      <c r="N53" s="203">
        <f t="shared" si="5"/>
        <v>0</v>
      </c>
      <c r="O53" s="212" t="e">
        <f t="shared" si="6"/>
        <v>#DIV/0!</v>
      </c>
      <c r="P53" s="202">
        <f t="shared" si="10"/>
        <v>0</v>
      </c>
      <c r="Q53" s="212">
        <f t="shared" si="11"/>
        <v>0</v>
      </c>
    </row>
    <row r="54" spans="1:17" ht="16" thickBot="1">
      <c r="B54" s="198"/>
      <c r="C54" s="518"/>
      <c r="D54" s="518"/>
      <c r="E54" s="518"/>
      <c r="F54" s="180" t="s">
        <v>132</v>
      </c>
      <c r="G54" s="180" t="s">
        <v>133</v>
      </c>
      <c r="H54" s="197" t="s">
        <v>150</v>
      </c>
      <c r="I54" s="181" t="s">
        <v>134</v>
      </c>
      <c r="J54" s="222" t="s">
        <v>151</v>
      </c>
      <c r="K54" s="180" t="s">
        <v>132</v>
      </c>
      <c r="L54" s="180" t="s">
        <v>133</v>
      </c>
      <c r="M54" s="197" t="s">
        <v>150</v>
      </c>
      <c r="N54" s="184" t="s">
        <v>134</v>
      </c>
      <c r="O54" s="185" t="s">
        <v>151</v>
      </c>
      <c r="P54" s="556" t="s">
        <v>135</v>
      </c>
      <c r="Q54" s="557"/>
    </row>
    <row r="55" spans="1:17" ht="16" thickBot="1">
      <c r="B55" s="525" t="s">
        <v>660</v>
      </c>
      <c r="C55" s="526"/>
      <c r="D55" s="526"/>
      <c r="E55" s="526"/>
      <c r="F55" s="185">
        <v>130</v>
      </c>
      <c r="G55" s="182">
        <v>52</v>
      </c>
      <c r="H55" s="199">
        <v>78</v>
      </c>
      <c r="I55" s="182">
        <v>2.5</v>
      </c>
      <c r="J55" s="182"/>
      <c r="K55" s="185">
        <v>123</v>
      </c>
      <c r="L55" s="182">
        <v>49.2</v>
      </c>
      <c r="M55" s="199">
        <f>L55*1.5</f>
        <v>73.800000000000011</v>
      </c>
      <c r="N55" s="182">
        <v>2.5</v>
      </c>
      <c r="O55" s="182"/>
      <c r="P55" s="558"/>
      <c r="Q55" s="559"/>
    </row>
    <row r="56" spans="1:17" ht="16" thickBot="1">
      <c r="B56" s="527"/>
      <c r="C56" s="528"/>
      <c r="D56" s="528"/>
      <c r="E56" s="528"/>
      <c r="F56" s="529" t="s">
        <v>166</v>
      </c>
      <c r="G56" s="530"/>
      <c r="H56" s="530"/>
      <c r="I56" s="530"/>
      <c r="J56" s="530"/>
      <c r="K56" s="529" t="s">
        <v>166</v>
      </c>
      <c r="L56" s="530"/>
      <c r="M56" s="530"/>
      <c r="N56" s="530"/>
      <c r="O56" s="530"/>
      <c r="P56" s="560"/>
      <c r="Q56" s="561"/>
    </row>
    <row r="57" spans="1:17" ht="16" thickBot="1">
      <c r="B57" s="188" t="s">
        <v>137</v>
      </c>
      <c r="C57" s="189" t="s">
        <v>138</v>
      </c>
      <c r="D57" s="189" t="s">
        <v>139</v>
      </c>
      <c r="E57" s="189" t="s">
        <v>140</v>
      </c>
      <c r="F57" s="188" t="s">
        <v>141</v>
      </c>
      <c r="G57" s="189" t="s">
        <v>142</v>
      </c>
      <c r="H57" s="190" t="s">
        <v>143</v>
      </c>
      <c r="I57" s="189" t="s">
        <v>144</v>
      </c>
      <c r="J57" s="190" t="s">
        <v>145</v>
      </c>
      <c r="K57" s="206" t="s">
        <v>141</v>
      </c>
      <c r="L57" s="189" t="s">
        <v>142</v>
      </c>
      <c r="M57" s="189" t="s">
        <v>143</v>
      </c>
      <c r="N57" s="189" t="s">
        <v>144</v>
      </c>
      <c r="O57" s="190" t="s">
        <v>145</v>
      </c>
      <c r="P57" s="217" t="s">
        <v>147</v>
      </c>
      <c r="Q57" s="192" t="s">
        <v>143</v>
      </c>
    </row>
    <row r="58" spans="1:17">
      <c r="A58">
        <v>1</v>
      </c>
      <c r="B58" s="207">
        <v>787</v>
      </c>
      <c r="C58" s="208" t="s">
        <v>485</v>
      </c>
      <c r="D58" s="208" t="s">
        <v>516</v>
      </c>
      <c r="E58" s="208" t="s">
        <v>269</v>
      </c>
      <c r="F58" s="219">
        <v>0</v>
      </c>
      <c r="G58" s="220">
        <v>0</v>
      </c>
      <c r="H58" s="220">
        <v>27.7</v>
      </c>
      <c r="I58" s="220">
        <f t="shared" ref="I58:I102" si="12">IF(H58&lt;=$H$6,IF(H58&lt;$G$6,F58+G58,F58+G58+(H58-$G$6)),50)</f>
        <v>0</v>
      </c>
      <c r="J58" s="249">
        <f t="shared" ref="J58:J102" si="13">$F$6/H58</f>
        <v>6.209386281588448</v>
      </c>
      <c r="K58" s="219">
        <v>0</v>
      </c>
      <c r="L58" s="220">
        <v>5</v>
      </c>
      <c r="M58" s="220">
        <v>30.52</v>
      </c>
      <c r="N58" s="220">
        <f>IF(M58&lt;=$M$6,IF(M58&lt;$L$6,K58+L58,K58+L58+(M58-$L$6)),50)</f>
        <v>5</v>
      </c>
      <c r="O58" s="249">
        <f>$K$6/M58</f>
        <v>5.8977719528178243</v>
      </c>
      <c r="P58" s="219">
        <f t="shared" ref="P58:P102" si="14">N58+I58</f>
        <v>5</v>
      </c>
      <c r="Q58" s="249">
        <f t="shared" ref="Q58:Q102" si="15">M58+H58</f>
        <v>58.22</v>
      </c>
    </row>
    <row r="59" spans="1:17">
      <c r="A59">
        <v>2</v>
      </c>
      <c r="B59" s="207">
        <v>796</v>
      </c>
      <c r="C59" s="208" t="s">
        <v>567</v>
      </c>
      <c r="D59" s="208" t="s">
        <v>495</v>
      </c>
      <c r="E59" s="332" t="s">
        <v>275</v>
      </c>
      <c r="F59" s="200">
        <v>0</v>
      </c>
      <c r="G59" s="199">
        <v>0</v>
      </c>
      <c r="H59" s="199">
        <v>20.059999999999999</v>
      </c>
      <c r="I59" s="199">
        <f t="shared" si="12"/>
        <v>0</v>
      </c>
      <c r="J59" s="209">
        <f t="shared" si="13"/>
        <v>8.5742771684945165</v>
      </c>
      <c r="K59" s="200">
        <v>5</v>
      </c>
      <c r="L59" s="199">
        <v>5</v>
      </c>
      <c r="M59" s="199">
        <v>22.48</v>
      </c>
      <c r="N59" s="199">
        <f t="shared" ref="N59:N102" si="16">IF(M59&lt;=$M$6,IF(M59&lt;$L$6,K59+L59,K59+L59+(M59-$L$6)),50)</f>
        <v>10</v>
      </c>
      <c r="O59" s="209">
        <f t="shared" ref="O59:O102" si="17">$K$6/M59</f>
        <v>8.0071174377224192</v>
      </c>
      <c r="P59" s="200">
        <f t="shared" si="14"/>
        <v>10</v>
      </c>
      <c r="Q59" s="209">
        <f t="shared" si="15"/>
        <v>42.54</v>
      </c>
    </row>
    <row r="60" spans="1:17">
      <c r="A60">
        <v>3</v>
      </c>
      <c r="B60" s="207">
        <v>813</v>
      </c>
      <c r="C60" s="208" t="s">
        <v>519</v>
      </c>
      <c r="D60" s="208" t="s">
        <v>520</v>
      </c>
      <c r="E60" s="208" t="s">
        <v>275</v>
      </c>
      <c r="F60" s="200">
        <v>5</v>
      </c>
      <c r="G60" s="199">
        <v>5</v>
      </c>
      <c r="H60" s="199">
        <v>27.8</v>
      </c>
      <c r="I60" s="199">
        <f t="shared" si="12"/>
        <v>10</v>
      </c>
      <c r="J60" s="209">
        <f t="shared" si="13"/>
        <v>6.1870503597122299</v>
      </c>
      <c r="K60" s="200">
        <v>0</v>
      </c>
      <c r="L60" s="199">
        <v>5</v>
      </c>
      <c r="M60" s="199">
        <v>29.01</v>
      </c>
      <c r="N60" s="199">
        <f t="shared" si="16"/>
        <v>5</v>
      </c>
      <c r="O60" s="209">
        <f t="shared" si="17"/>
        <v>6.2047569803516023</v>
      </c>
      <c r="P60" s="200">
        <f t="shared" si="14"/>
        <v>15</v>
      </c>
      <c r="Q60" s="209">
        <f t="shared" si="15"/>
        <v>56.81</v>
      </c>
    </row>
    <row r="61" spans="1:17">
      <c r="A61">
        <v>4</v>
      </c>
      <c r="B61" s="207">
        <v>824</v>
      </c>
      <c r="C61" s="321" t="s">
        <v>570</v>
      </c>
      <c r="D61" s="321" t="s">
        <v>515</v>
      </c>
      <c r="E61" s="208" t="s">
        <v>275</v>
      </c>
      <c r="F61" s="200">
        <v>0</v>
      </c>
      <c r="G61" s="199">
        <v>10</v>
      </c>
      <c r="H61" s="199">
        <v>31.38</v>
      </c>
      <c r="I61" s="199">
        <f t="shared" si="12"/>
        <v>10</v>
      </c>
      <c r="J61" s="209">
        <f t="shared" si="13"/>
        <v>5.481198215423837</v>
      </c>
      <c r="K61" s="200">
        <v>0</v>
      </c>
      <c r="L61" s="199">
        <v>15</v>
      </c>
      <c r="M61" s="199">
        <v>47.4</v>
      </c>
      <c r="N61" s="199">
        <f t="shared" si="16"/>
        <v>15</v>
      </c>
      <c r="O61" s="209">
        <f t="shared" si="17"/>
        <v>3.79746835443038</v>
      </c>
      <c r="P61" s="200">
        <f t="shared" si="14"/>
        <v>25</v>
      </c>
      <c r="Q61" s="209">
        <f t="shared" si="15"/>
        <v>78.78</v>
      </c>
    </row>
    <row r="62" spans="1:17">
      <c r="A62">
        <v>5</v>
      </c>
      <c r="B62" s="207">
        <v>814</v>
      </c>
      <c r="C62" s="321" t="s">
        <v>351</v>
      </c>
      <c r="D62" s="321" t="s">
        <v>521</v>
      </c>
      <c r="E62" s="321" t="s">
        <v>269</v>
      </c>
      <c r="F62" s="200">
        <v>5</v>
      </c>
      <c r="G62" s="199">
        <v>10</v>
      </c>
      <c r="H62" s="199">
        <v>40.22</v>
      </c>
      <c r="I62" s="199">
        <f t="shared" si="12"/>
        <v>15</v>
      </c>
      <c r="J62" s="209">
        <f t="shared" si="13"/>
        <v>4.2764793635007461</v>
      </c>
      <c r="K62" s="200">
        <v>5</v>
      </c>
      <c r="L62" s="199">
        <v>15</v>
      </c>
      <c r="M62" s="199">
        <v>44.2</v>
      </c>
      <c r="N62" s="199">
        <f t="shared" si="16"/>
        <v>20</v>
      </c>
      <c r="O62" s="209">
        <f t="shared" si="17"/>
        <v>4.0723981900452486</v>
      </c>
      <c r="P62" s="200">
        <f t="shared" si="14"/>
        <v>35</v>
      </c>
      <c r="Q62" s="209">
        <f t="shared" si="15"/>
        <v>84.42</v>
      </c>
    </row>
    <row r="63" spans="1:17">
      <c r="A63">
        <v>6</v>
      </c>
      <c r="B63" s="207">
        <v>788</v>
      </c>
      <c r="C63" s="321" t="s">
        <v>487</v>
      </c>
      <c r="D63" s="321" t="s">
        <v>476</v>
      </c>
      <c r="E63" s="334">
        <v>55</v>
      </c>
      <c r="F63" s="200">
        <v>10</v>
      </c>
      <c r="G63" s="199">
        <v>15</v>
      </c>
      <c r="H63" s="199">
        <v>31.95</v>
      </c>
      <c r="I63" s="199">
        <f t="shared" si="12"/>
        <v>25</v>
      </c>
      <c r="J63" s="209">
        <f t="shared" si="13"/>
        <v>5.3834115805946796</v>
      </c>
      <c r="K63" s="200">
        <v>0</v>
      </c>
      <c r="L63" s="199">
        <v>20</v>
      </c>
      <c r="M63" s="199">
        <v>35.14</v>
      </c>
      <c r="N63" s="199">
        <f t="shared" si="16"/>
        <v>20</v>
      </c>
      <c r="O63" s="209">
        <f t="shared" si="17"/>
        <v>5.122367672168469</v>
      </c>
      <c r="P63" s="200">
        <f t="shared" si="14"/>
        <v>45</v>
      </c>
      <c r="Q63" s="209">
        <f t="shared" si="15"/>
        <v>67.09</v>
      </c>
    </row>
    <row r="64" spans="1:17">
      <c r="A64">
        <v>7</v>
      </c>
      <c r="B64" s="207">
        <v>831</v>
      </c>
      <c r="C64" s="321" t="s">
        <v>645</v>
      </c>
      <c r="D64" s="321" t="s">
        <v>646</v>
      </c>
      <c r="E64" s="321"/>
      <c r="F64" s="200">
        <v>50</v>
      </c>
      <c r="G64" s="199"/>
      <c r="H64" s="199"/>
      <c r="I64" s="199">
        <f t="shared" si="12"/>
        <v>50</v>
      </c>
      <c r="J64" s="209" t="e">
        <f t="shared" si="13"/>
        <v>#DIV/0!</v>
      </c>
      <c r="K64" s="200">
        <v>0</v>
      </c>
      <c r="L64" s="199">
        <v>0</v>
      </c>
      <c r="M64" s="199">
        <v>21.64</v>
      </c>
      <c r="N64" s="199">
        <f t="shared" si="16"/>
        <v>0</v>
      </c>
      <c r="O64" s="209">
        <f t="shared" si="17"/>
        <v>8.317929759704251</v>
      </c>
      <c r="P64" s="200">
        <f t="shared" si="14"/>
        <v>50</v>
      </c>
      <c r="Q64" s="209">
        <f t="shared" si="15"/>
        <v>21.64</v>
      </c>
    </row>
    <row r="65" spans="1:17">
      <c r="A65">
        <v>8</v>
      </c>
      <c r="B65" s="207">
        <v>746</v>
      </c>
      <c r="C65" s="321" t="s">
        <v>621</v>
      </c>
      <c r="D65" s="321" t="s">
        <v>620</v>
      </c>
      <c r="E65" s="332" t="s">
        <v>269</v>
      </c>
      <c r="F65" s="200">
        <v>50</v>
      </c>
      <c r="G65" s="199"/>
      <c r="H65" s="199"/>
      <c r="I65" s="199">
        <f t="shared" si="12"/>
        <v>50</v>
      </c>
      <c r="J65" s="209" t="e">
        <f t="shared" si="13"/>
        <v>#DIV/0!</v>
      </c>
      <c r="K65" s="200">
        <v>0</v>
      </c>
      <c r="L65" s="199">
        <v>10</v>
      </c>
      <c r="M65" s="199">
        <v>34.31</v>
      </c>
      <c r="N65" s="199">
        <f t="shared" si="16"/>
        <v>10</v>
      </c>
      <c r="O65" s="209">
        <f t="shared" si="17"/>
        <v>5.2462838822500721</v>
      </c>
      <c r="P65" s="200">
        <f t="shared" si="14"/>
        <v>60</v>
      </c>
      <c r="Q65" s="209">
        <f t="shared" si="15"/>
        <v>34.31</v>
      </c>
    </row>
    <row r="66" spans="1:17">
      <c r="A66">
        <v>9</v>
      </c>
      <c r="B66" s="207">
        <v>786</v>
      </c>
      <c r="C66" s="321" t="s">
        <v>565</v>
      </c>
      <c r="D66" s="321" t="s">
        <v>566</v>
      </c>
      <c r="E66" s="321" t="s">
        <v>269</v>
      </c>
      <c r="F66" s="200">
        <v>50</v>
      </c>
      <c r="G66" s="199"/>
      <c r="H66" s="199"/>
      <c r="I66" s="199">
        <f t="shared" si="12"/>
        <v>50</v>
      </c>
      <c r="J66" s="209" t="e">
        <f t="shared" si="13"/>
        <v>#DIV/0!</v>
      </c>
      <c r="K66" s="200">
        <v>0</v>
      </c>
      <c r="L66" s="199">
        <v>10</v>
      </c>
      <c r="M66" s="199">
        <v>35.229999999999997</v>
      </c>
      <c r="N66" s="199">
        <f t="shared" si="16"/>
        <v>10</v>
      </c>
      <c r="O66" s="209">
        <f t="shared" si="17"/>
        <v>5.1092818620493903</v>
      </c>
      <c r="P66" s="200">
        <f t="shared" si="14"/>
        <v>60</v>
      </c>
      <c r="Q66" s="209">
        <f t="shared" si="15"/>
        <v>35.229999999999997</v>
      </c>
    </row>
    <row r="67" spans="1:17">
      <c r="A67">
        <v>10</v>
      </c>
      <c r="B67" s="207">
        <v>666</v>
      </c>
      <c r="C67" s="321" t="s">
        <v>661</v>
      </c>
      <c r="D67" s="321" t="s">
        <v>513</v>
      </c>
      <c r="E67" s="334" t="s">
        <v>269</v>
      </c>
      <c r="F67" s="200">
        <v>0</v>
      </c>
      <c r="G67" s="199">
        <v>15</v>
      </c>
      <c r="H67" s="199">
        <v>36.270000000000003</v>
      </c>
      <c r="I67" s="199">
        <f t="shared" si="12"/>
        <v>15</v>
      </c>
      <c r="J67" s="209">
        <f t="shared" si="13"/>
        <v>4.7422111938240965</v>
      </c>
      <c r="K67" s="200">
        <v>50</v>
      </c>
      <c r="L67" s="199"/>
      <c r="M67" s="199"/>
      <c r="N67" s="199">
        <f t="shared" si="16"/>
        <v>50</v>
      </c>
      <c r="O67" s="209" t="e">
        <f t="shared" si="17"/>
        <v>#DIV/0!</v>
      </c>
      <c r="P67" s="200">
        <f t="shared" si="14"/>
        <v>65</v>
      </c>
      <c r="Q67" s="209">
        <f t="shared" si="15"/>
        <v>36.270000000000003</v>
      </c>
    </row>
    <row r="68" spans="1:17">
      <c r="A68">
        <v>11</v>
      </c>
      <c r="B68" s="207">
        <v>797</v>
      </c>
      <c r="C68" s="321" t="s">
        <v>505</v>
      </c>
      <c r="D68" s="321" t="s">
        <v>506</v>
      </c>
      <c r="E68" s="332" t="s">
        <v>269</v>
      </c>
      <c r="F68" s="200">
        <v>0</v>
      </c>
      <c r="G68" s="199">
        <v>15</v>
      </c>
      <c r="H68" s="199">
        <v>51.52</v>
      </c>
      <c r="I68" s="199">
        <f t="shared" si="12"/>
        <v>20.03</v>
      </c>
      <c r="J68" s="209">
        <f t="shared" si="13"/>
        <v>3.3385093167701863</v>
      </c>
      <c r="K68" s="200">
        <v>50</v>
      </c>
      <c r="L68" s="199"/>
      <c r="M68" s="199"/>
      <c r="N68" s="199">
        <f t="shared" si="16"/>
        <v>50</v>
      </c>
      <c r="O68" s="209" t="e">
        <f t="shared" si="17"/>
        <v>#DIV/0!</v>
      </c>
      <c r="P68" s="200">
        <f t="shared" si="14"/>
        <v>70.03</v>
      </c>
      <c r="Q68" s="209">
        <f t="shared" si="15"/>
        <v>51.52</v>
      </c>
    </row>
    <row r="69" spans="1:17">
      <c r="A69">
        <v>12</v>
      </c>
      <c r="B69" s="207">
        <v>734</v>
      </c>
      <c r="C69" s="321" t="s">
        <v>484</v>
      </c>
      <c r="D69" s="321" t="s">
        <v>476</v>
      </c>
      <c r="E69" s="334">
        <v>55</v>
      </c>
      <c r="F69" s="200">
        <v>10</v>
      </c>
      <c r="G69" s="199">
        <v>10</v>
      </c>
      <c r="H69" s="199">
        <v>27.61</v>
      </c>
      <c r="I69" s="199">
        <f t="shared" si="12"/>
        <v>20</v>
      </c>
      <c r="J69" s="209">
        <f t="shared" si="13"/>
        <v>6.2296269467584207</v>
      </c>
      <c r="K69" s="200">
        <v>50</v>
      </c>
      <c r="L69" s="199"/>
      <c r="M69" s="199"/>
      <c r="N69" s="199">
        <f t="shared" si="16"/>
        <v>50</v>
      </c>
      <c r="O69" s="209" t="e">
        <f t="shared" si="17"/>
        <v>#DIV/0!</v>
      </c>
      <c r="P69" s="200">
        <f t="shared" si="14"/>
        <v>70</v>
      </c>
      <c r="Q69" s="209">
        <f t="shared" si="15"/>
        <v>27.61</v>
      </c>
    </row>
    <row r="70" spans="1:17">
      <c r="B70" s="207"/>
      <c r="C70" s="321"/>
      <c r="D70" s="321"/>
      <c r="E70" s="321"/>
      <c r="F70" s="200"/>
      <c r="G70" s="199"/>
      <c r="H70" s="199"/>
      <c r="I70" s="199">
        <f t="shared" si="12"/>
        <v>0</v>
      </c>
      <c r="J70" s="209" t="e">
        <f t="shared" si="13"/>
        <v>#DIV/0!</v>
      </c>
      <c r="K70" s="200"/>
      <c r="L70" s="199"/>
      <c r="M70" s="199"/>
      <c r="N70" s="199">
        <f t="shared" si="16"/>
        <v>0</v>
      </c>
      <c r="O70" s="209" t="e">
        <f t="shared" si="17"/>
        <v>#DIV/0!</v>
      </c>
      <c r="P70" s="200">
        <f t="shared" si="14"/>
        <v>0</v>
      </c>
      <c r="Q70" s="209">
        <f t="shared" si="15"/>
        <v>0</v>
      </c>
    </row>
    <row r="71" spans="1:17">
      <c r="B71" s="207"/>
      <c r="C71" s="321"/>
      <c r="D71" s="321"/>
      <c r="E71" s="321"/>
      <c r="F71" s="200"/>
      <c r="G71" s="199"/>
      <c r="H71" s="199"/>
      <c r="I71" s="199">
        <f t="shared" si="12"/>
        <v>0</v>
      </c>
      <c r="J71" s="209" t="e">
        <f t="shared" si="13"/>
        <v>#DIV/0!</v>
      </c>
      <c r="K71" s="200"/>
      <c r="L71" s="199"/>
      <c r="M71" s="199"/>
      <c r="N71" s="199">
        <f t="shared" si="16"/>
        <v>0</v>
      </c>
      <c r="O71" s="209" t="e">
        <f t="shared" si="17"/>
        <v>#DIV/0!</v>
      </c>
      <c r="P71" s="200">
        <f t="shared" si="14"/>
        <v>0</v>
      </c>
      <c r="Q71" s="209">
        <f t="shared" si="15"/>
        <v>0</v>
      </c>
    </row>
    <row r="72" spans="1:17">
      <c r="B72" s="207"/>
      <c r="C72" s="321"/>
      <c r="D72" s="321"/>
      <c r="E72" s="321"/>
      <c r="F72" s="200"/>
      <c r="G72" s="199"/>
      <c r="H72" s="199"/>
      <c r="I72" s="199">
        <f t="shared" si="12"/>
        <v>0</v>
      </c>
      <c r="J72" s="209" t="e">
        <f t="shared" si="13"/>
        <v>#DIV/0!</v>
      </c>
      <c r="K72" s="200"/>
      <c r="L72" s="199"/>
      <c r="M72" s="199"/>
      <c r="N72" s="199">
        <f t="shared" si="16"/>
        <v>0</v>
      </c>
      <c r="O72" s="209" t="e">
        <f t="shared" si="17"/>
        <v>#DIV/0!</v>
      </c>
      <c r="P72" s="200">
        <f t="shared" si="14"/>
        <v>0</v>
      </c>
      <c r="Q72" s="209">
        <f t="shared" si="15"/>
        <v>0</v>
      </c>
    </row>
    <row r="73" spans="1:17">
      <c r="B73" s="207"/>
      <c r="C73" s="321"/>
      <c r="D73" s="321"/>
      <c r="E73" s="321"/>
      <c r="F73" s="200"/>
      <c r="G73" s="199"/>
      <c r="H73" s="199"/>
      <c r="I73" s="199">
        <f t="shared" si="12"/>
        <v>0</v>
      </c>
      <c r="J73" s="209" t="e">
        <f t="shared" si="13"/>
        <v>#DIV/0!</v>
      </c>
      <c r="K73" s="200"/>
      <c r="L73" s="199"/>
      <c r="M73" s="199"/>
      <c r="N73" s="199">
        <f t="shared" si="16"/>
        <v>0</v>
      </c>
      <c r="O73" s="209" t="e">
        <f t="shared" si="17"/>
        <v>#DIV/0!</v>
      </c>
      <c r="P73" s="200">
        <f t="shared" si="14"/>
        <v>0</v>
      </c>
      <c r="Q73" s="209">
        <f t="shared" si="15"/>
        <v>0</v>
      </c>
    </row>
    <row r="74" spans="1:17">
      <c r="B74" s="207"/>
      <c r="C74" s="208"/>
      <c r="D74" s="208"/>
      <c r="E74" s="208"/>
      <c r="F74" s="200"/>
      <c r="G74" s="199"/>
      <c r="H74" s="199"/>
      <c r="I74" s="199">
        <f t="shared" si="12"/>
        <v>0</v>
      </c>
      <c r="J74" s="209" t="e">
        <f t="shared" si="13"/>
        <v>#DIV/0!</v>
      </c>
      <c r="K74" s="200"/>
      <c r="L74" s="199"/>
      <c r="M74" s="199"/>
      <c r="N74" s="199">
        <f t="shared" si="16"/>
        <v>0</v>
      </c>
      <c r="O74" s="209" t="e">
        <f t="shared" si="17"/>
        <v>#DIV/0!</v>
      </c>
      <c r="P74" s="200">
        <f t="shared" si="14"/>
        <v>0</v>
      </c>
      <c r="Q74" s="209">
        <f t="shared" si="15"/>
        <v>0</v>
      </c>
    </row>
    <row r="75" spans="1:17">
      <c r="B75" s="207"/>
      <c r="C75" s="208"/>
      <c r="D75" s="208"/>
      <c r="E75" s="208"/>
      <c r="F75" s="200"/>
      <c r="G75" s="199"/>
      <c r="H75" s="199"/>
      <c r="I75" s="199">
        <f t="shared" si="12"/>
        <v>0</v>
      </c>
      <c r="J75" s="209" t="e">
        <f t="shared" si="13"/>
        <v>#DIV/0!</v>
      </c>
      <c r="K75" s="200"/>
      <c r="L75" s="199"/>
      <c r="M75" s="199"/>
      <c r="N75" s="199">
        <f t="shared" si="16"/>
        <v>0</v>
      </c>
      <c r="O75" s="209" t="e">
        <f t="shared" si="17"/>
        <v>#DIV/0!</v>
      </c>
      <c r="P75" s="200">
        <f t="shared" si="14"/>
        <v>0</v>
      </c>
      <c r="Q75" s="209">
        <f t="shared" si="15"/>
        <v>0</v>
      </c>
    </row>
    <row r="76" spans="1:17">
      <c r="B76" s="207"/>
      <c r="C76" s="208"/>
      <c r="D76" s="208"/>
      <c r="E76" s="208"/>
      <c r="F76" s="200"/>
      <c r="G76" s="199"/>
      <c r="H76" s="199"/>
      <c r="I76" s="199">
        <f t="shared" si="12"/>
        <v>0</v>
      </c>
      <c r="J76" s="209" t="e">
        <f t="shared" si="13"/>
        <v>#DIV/0!</v>
      </c>
      <c r="K76" s="200"/>
      <c r="L76" s="199"/>
      <c r="M76" s="199"/>
      <c r="N76" s="199">
        <f t="shared" si="16"/>
        <v>0</v>
      </c>
      <c r="O76" s="209" t="e">
        <f t="shared" si="17"/>
        <v>#DIV/0!</v>
      </c>
      <c r="P76" s="200">
        <f t="shared" si="14"/>
        <v>0</v>
      </c>
      <c r="Q76" s="209">
        <f t="shared" si="15"/>
        <v>0</v>
      </c>
    </row>
    <row r="77" spans="1:17">
      <c r="B77" s="207"/>
      <c r="C77" s="208"/>
      <c r="D77" s="208"/>
      <c r="E77" s="208"/>
      <c r="F77" s="200"/>
      <c r="G77" s="199"/>
      <c r="H77" s="199"/>
      <c r="I77" s="199">
        <f t="shared" si="12"/>
        <v>0</v>
      </c>
      <c r="J77" s="209" t="e">
        <f t="shared" si="13"/>
        <v>#DIV/0!</v>
      </c>
      <c r="K77" s="200"/>
      <c r="L77" s="199"/>
      <c r="M77" s="199"/>
      <c r="N77" s="199">
        <f t="shared" si="16"/>
        <v>0</v>
      </c>
      <c r="O77" s="209" t="e">
        <f t="shared" si="17"/>
        <v>#DIV/0!</v>
      </c>
      <c r="P77" s="200">
        <f t="shared" si="14"/>
        <v>0</v>
      </c>
      <c r="Q77" s="209">
        <f t="shared" si="15"/>
        <v>0</v>
      </c>
    </row>
    <row r="78" spans="1:17">
      <c r="B78" s="207"/>
      <c r="C78" s="208"/>
      <c r="D78" s="208"/>
      <c r="E78" s="208"/>
      <c r="F78" s="200"/>
      <c r="G78" s="199"/>
      <c r="H78" s="199"/>
      <c r="I78" s="199">
        <f t="shared" si="12"/>
        <v>0</v>
      </c>
      <c r="J78" s="209" t="e">
        <f t="shared" si="13"/>
        <v>#DIV/0!</v>
      </c>
      <c r="K78" s="200"/>
      <c r="L78" s="199"/>
      <c r="M78" s="199"/>
      <c r="N78" s="199">
        <f t="shared" si="16"/>
        <v>0</v>
      </c>
      <c r="O78" s="209" t="e">
        <f t="shared" si="17"/>
        <v>#DIV/0!</v>
      </c>
      <c r="P78" s="200">
        <f t="shared" si="14"/>
        <v>0</v>
      </c>
      <c r="Q78" s="209">
        <f t="shared" si="15"/>
        <v>0</v>
      </c>
    </row>
    <row r="79" spans="1:17">
      <c r="B79" s="207"/>
      <c r="C79" s="208"/>
      <c r="D79" s="208"/>
      <c r="E79" s="208"/>
      <c r="F79" s="200"/>
      <c r="G79" s="199"/>
      <c r="H79" s="199"/>
      <c r="I79" s="199">
        <f t="shared" si="12"/>
        <v>0</v>
      </c>
      <c r="J79" s="209" t="e">
        <f t="shared" si="13"/>
        <v>#DIV/0!</v>
      </c>
      <c r="K79" s="200"/>
      <c r="L79" s="199"/>
      <c r="M79" s="199"/>
      <c r="N79" s="199">
        <f t="shared" si="16"/>
        <v>0</v>
      </c>
      <c r="O79" s="209" t="e">
        <f t="shared" si="17"/>
        <v>#DIV/0!</v>
      </c>
      <c r="P79" s="200">
        <f t="shared" si="14"/>
        <v>0</v>
      </c>
      <c r="Q79" s="209">
        <f t="shared" si="15"/>
        <v>0</v>
      </c>
    </row>
    <row r="80" spans="1:17">
      <c r="B80" s="207"/>
      <c r="C80" s="208"/>
      <c r="D80" s="208"/>
      <c r="E80" s="208"/>
      <c r="F80" s="200"/>
      <c r="G80" s="199"/>
      <c r="H80" s="199"/>
      <c r="I80" s="199">
        <f t="shared" si="12"/>
        <v>0</v>
      </c>
      <c r="J80" s="209" t="e">
        <f t="shared" si="13"/>
        <v>#DIV/0!</v>
      </c>
      <c r="K80" s="200"/>
      <c r="L80" s="199"/>
      <c r="M80" s="199"/>
      <c r="N80" s="199">
        <f t="shared" si="16"/>
        <v>0</v>
      </c>
      <c r="O80" s="209" t="e">
        <f t="shared" si="17"/>
        <v>#DIV/0!</v>
      </c>
      <c r="P80" s="200">
        <f t="shared" si="14"/>
        <v>0</v>
      </c>
      <c r="Q80" s="209">
        <f t="shared" si="15"/>
        <v>0</v>
      </c>
    </row>
    <row r="81" spans="2:17">
      <c r="B81" s="207"/>
      <c r="C81" s="208"/>
      <c r="D81" s="208"/>
      <c r="E81" s="208"/>
      <c r="F81" s="200"/>
      <c r="G81" s="199"/>
      <c r="H81" s="199"/>
      <c r="I81" s="199">
        <f t="shared" si="12"/>
        <v>0</v>
      </c>
      <c r="J81" s="209" t="e">
        <f t="shared" si="13"/>
        <v>#DIV/0!</v>
      </c>
      <c r="K81" s="200"/>
      <c r="L81" s="199"/>
      <c r="M81" s="199"/>
      <c r="N81" s="199">
        <f t="shared" si="16"/>
        <v>0</v>
      </c>
      <c r="O81" s="209" t="e">
        <f t="shared" si="17"/>
        <v>#DIV/0!</v>
      </c>
      <c r="P81" s="200">
        <f t="shared" si="14"/>
        <v>0</v>
      </c>
      <c r="Q81" s="209">
        <f t="shared" si="15"/>
        <v>0</v>
      </c>
    </row>
    <row r="82" spans="2:17">
      <c r="B82" s="207"/>
      <c r="C82" s="208"/>
      <c r="D82" s="208"/>
      <c r="E82" s="208"/>
      <c r="F82" s="200"/>
      <c r="G82" s="199"/>
      <c r="H82" s="199"/>
      <c r="I82" s="199">
        <f t="shared" si="12"/>
        <v>0</v>
      </c>
      <c r="J82" s="209" t="e">
        <f t="shared" si="13"/>
        <v>#DIV/0!</v>
      </c>
      <c r="K82" s="200"/>
      <c r="L82" s="199"/>
      <c r="M82" s="199"/>
      <c r="N82" s="199">
        <f t="shared" si="16"/>
        <v>0</v>
      </c>
      <c r="O82" s="209" t="e">
        <f t="shared" si="17"/>
        <v>#DIV/0!</v>
      </c>
      <c r="P82" s="200">
        <f t="shared" si="14"/>
        <v>0</v>
      </c>
      <c r="Q82" s="209">
        <f t="shared" si="15"/>
        <v>0</v>
      </c>
    </row>
    <row r="83" spans="2:17">
      <c r="B83" s="207"/>
      <c r="C83" s="208"/>
      <c r="D83" s="208"/>
      <c r="E83" s="208"/>
      <c r="F83" s="200"/>
      <c r="G83" s="199"/>
      <c r="H83" s="199"/>
      <c r="I83" s="199">
        <f t="shared" si="12"/>
        <v>0</v>
      </c>
      <c r="J83" s="209" t="e">
        <f t="shared" si="13"/>
        <v>#DIV/0!</v>
      </c>
      <c r="K83" s="200"/>
      <c r="L83" s="199"/>
      <c r="M83" s="199"/>
      <c r="N83" s="199">
        <f t="shared" si="16"/>
        <v>0</v>
      </c>
      <c r="O83" s="209" t="e">
        <f t="shared" si="17"/>
        <v>#DIV/0!</v>
      </c>
      <c r="P83" s="200">
        <f t="shared" si="14"/>
        <v>0</v>
      </c>
      <c r="Q83" s="209">
        <f t="shared" si="15"/>
        <v>0</v>
      </c>
    </row>
    <row r="84" spans="2:17">
      <c r="B84" s="207"/>
      <c r="C84" s="208"/>
      <c r="D84" s="208"/>
      <c r="E84" s="208"/>
      <c r="F84" s="200"/>
      <c r="G84" s="199"/>
      <c r="H84" s="199"/>
      <c r="I84" s="199">
        <f t="shared" si="12"/>
        <v>0</v>
      </c>
      <c r="J84" s="209" t="e">
        <f t="shared" si="13"/>
        <v>#DIV/0!</v>
      </c>
      <c r="K84" s="200"/>
      <c r="L84" s="199"/>
      <c r="M84" s="199"/>
      <c r="N84" s="199">
        <f t="shared" si="16"/>
        <v>0</v>
      </c>
      <c r="O84" s="209" t="e">
        <f t="shared" si="17"/>
        <v>#DIV/0!</v>
      </c>
      <c r="P84" s="200">
        <f t="shared" si="14"/>
        <v>0</v>
      </c>
      <c r="Q84" s="209">
        <f t="shared" si="15"/>
        <v>0</v>
      </c>
    </row>
    <row r="85" spans="2:17">
      <c r="B85" s="207"/>
      <c r="C85" s="208"/>
      <c r="D85" s="208"/>
      <c r="E85" s="208"/>
      <c r="F85" s="200"/>
      <c r="G85" s="199"/>
      <c r="H85" s="199"/>
      <c r="I85" s="199">
        <f t="shared" si="12"/>
        <v>0</v>
      </c>
      <c r="J85" s="209" t="e">
        <f t="shared" si="13"/>
        <v>#DIV/0!</v>
      </c>
      <c r="K85" s="200"/>
      <c r="L85" s="199"/>
      <c r="M85" s="199"/>
      <c r="N85" s="199">
        <f t="shared" si="16"/>
        <v>0</v>
      </c>
      <c r="O85" s="209" t="e">
        <f t="shared" si="17"/>
        <v>#DIV/0!</v>
      </c>
      <c r="P85" s="200">
        <f t="shared" si="14"/>
        <v>0</v>
      </c>
      <c r="Q85" s="209">
        <f t="shared" si="15"/>
        <v>0</v>
      </c>
    </row>
    <row r="86" spans="2:17">
      <c r="B86" s="207"/>
      <c r="C86" s="208"/>
      <c r="D86" s="208"/>
      <c r="E86" s="208"/>
      <c r="F86" s="200"/>
      <c r="G86" s="199"/>
      <c r="H86" s="199"/>
      <c r="I86" s="199">
        <f t="shared" si="12"/>
        <v>0</v>
      </c>
      <c r="J86" s="209" t="e">
        <f t="shared" si="13"/>
        <v>#DIV/0!</v>
      </c>
      <c r="K86" s="200"/>
      <c r="L86" s="199"/>
      <c r="M86" s="199"/>
      <c r="N86" s="199">
        <f t="shared" si="16"/>
        <v>0</v>
      </c>
      <c r="O86" s="209" t="e">
        <f t="shared" si="17"/>
        <v>#DIV/0!</v>
      </c>
      <c r="P86" s="200">
        <f t="shared" si="14"/>
        <v>0</v>
      </c>
      <c r="Q86" s="209">
        <f t="shared" si="15"/>
        <v>0</v>
      </c>
    </row>
    <row r="87" spans="2:17">
      <c r="B87" s="207"/>
      <c r="C87" s="208"/>
      <c r="D87" s="208"/>
      <c r="E87" s="208"/>
      <c r="F87" s="200"/>
      <c r="G87" s="199"/>
      <c r="H87" s="199"/>
      <c r="I87" s="199">
        <f t="shared" si="12"/>
        <v>0</v>
      </c>
      <c r="J87" s="209" t="e">
        <f t="shared" si="13"/>
        <v>#DIV/0!</v>
      </c>
      <c r="K87" s="200"/>
      <c r="L87" s="199"/>
      <c r="M87" s="199"/>
      <c r="N87" s="199">
        <f t="shared" si="16"/>
        <v>0</v>
      </c>
      <c r="O87" s="209" t="e">
        <f t="shared" si="17"/>
        <v>#DIV/0!</v>
      </c>
      <c r="P87" s="200">
        <f t="shared" si="14"/>
        <v>0</v>
      </c>
      <c r="Q87" s="209">
        <f t="shared" si="15"/>
        <v>0</v>
      </c>
    </row>
    <row r="88" spans="2:17">
      <c r="B88" s="207"/>
      <c r="C88" s="208"/>
      <c r="D88" s="208"/>
      <c r="E88" s="208"/>
      <c r="F88" s="200"/>
      <c r="G88" s="199"/>
      <c r="H88" s="199"/>
      <c r="I88" s="199">
        <f t="shared" si="12"/>
        <v>0</v>
      </c>
      <c r="J88" s="209" t="e">
        <f t="shared" si="13"/>
        <v>#DIV/0!</v>
      </c>
      <c r="K88" s="200"/>
      <c r="L88" s="199"/>
      <c r="M88" s="199"/>
      <c r="N88" s="199">
        <f t="shared" si="16"/>
        <v>0</v>
      </c>
      <c r="O88" s="209" t="e">
        <f t="shared" si="17"/>
        <v>#DIV/0!</v>
      </c>
      <c r="P88" s="200">
        <f t="shared" si="14"/>
        <v>0</v>
      </c>
      <c r="Q88" s="209">
        <f t="shared" si="15"/>
        <v>0</v>
      </c>
    </row>
    <row r="89" spans="2:17">
      <c r="B89" s="207"/>
      <c r="C89" s="208"/>
      <c r="D89" s="208"/>
      <c r="E89" s="208"/>
      <c r="F89" s="200"/>
      <c r="G89" s="199"/>
      <c r="H89" s="199"/>
      <c r="I89" s="199">
        <f t="shared" si="12"/>
        <v>0</v>
      </c>
      <c r="J89" s="209" t="e">
        <f t="shared" si="13"/>
        <v>#DIV/0!</v>
      </c>
      <c r="K89" s="200"/>
      <c r="L89" s="199"/>
      <c r="M89" s="199"/>
      <c r="N89" s="199">
        <f t="shared" si="16"/>
        <v>0</v>
      </c>
      <c r="O89" s="209" t="e">
        <f t="shared" si="17"/>
        <v>#DIV/0!</v>
      </c>
      <c r="P89" s="200">
        <f t="shared" si="14"/>
        <v>0</v>
      </c>
      <c r="Q89" s="209">
        <f t="shared" si="15"/>
        <v>0</v>
      </c>
    </row>
    <row r="90" spans="2:17">
      <c r="B90" s="207"/>
      <c r="C90" s="208"/>
      <c r="D90" s="208"/>
      <c r="E90" s="208"/>
      <c r="F90" s="200"/>
      <c r="G90" s="199"/>
      <c r="H90" s="199"/>
      <c r="I90" s="199">
        <f t="shared" si="12"/>
        <v>0</v>
      </c>
      <c r="J90" s="209" t="e">
        <f t="shared" si="13"/>
        <v>#DIV/0!</v>
      </c>
      <c r="K90" s="200"/>
      <c r="L90" s="199"/>
      <c r="M90" s="199"/>
      <c r="N90" s="199">
        <f t="shared" si="16"/>
        <v>0</v>
      </c>
      <c r="O90" s="209" t="e">
        <f t="shared" si="17"/>
        <v>#DIV/0!</v>
      </c>
      <c r="P90" s="200">
        <f t="shared" si="14"/>
        <v>0</v>
      </c>
      <c r="Q90" s="209">
        <f t="shared" si="15"/>
        <v>0</v>
      </c>
    </row>
    <row r="91" spans="2:17">
      <c r="B91" s="207"/>
      <c r="C91" s="208"/>
      <c r="D91" s="208"/>
      <c r="E91" s="208"/>
      <c r="F91" s="200"/>
      <c r="G91" s="199"/>
      <c r="H91" s="199"/>
      <c r="I91" s="199">
        <f t="shared" si="12"/>
        <v>0</v>
      </c>
      <c r="J91" s="209" t="e">
        <f t="shared" si="13"/>
        <v>#DIV/0!</v>
      </c>
      <c r="K91" s="200"/>
      <c r="L91" s="199"/>
      <c r="M91" s="199"/>
      <c r="N91" s="199">
        <f t="shared" si="16"/>
        <v>0</v>
      </c>
      <c r="O91" s="209" t="e">
        <f t="shared" si="17"/>
        <v>#DIV/0!</v>
      </c>
      <c r="P91" s="200">
        <f t="shared" si="14"/>
        <v>0</v>
      </c>
      <c r="Q91" s="209">
        <f t="shared" si="15"/>
        <v>0</v>
      </c>
    </row>
    <row r="92" spans="2:17">
      <c r="B92" s="207"/>
      <c r="C92" s="208"/>
      <c r="D92" s="208"/>
      <c r="E92" s="208"/>
      <c r="F92" s="200"/>
      <c r="G92" s="199"/>
      <c r="H92" s="199"/>
      <c r="I92" s="199">
        <f t="shared" si="12"/>
        <v>0</v>
      </c>
      <c r="J92" s="209" t="e">
        <f t="shared" si="13"/>
        <v>#DIV/0!</v>
      </c>
      <c r="K92" s="200"/>
      <c r="L92" s="199"/>
      <c r="M92" s="199"/>
      <c r="N92" s="199">
        <f t="shared" si="16"/>
        <v>0</v>
      </c>
      <c r="O92" s="209" t="e">
        <f t="shared" si="17"/>
        <v>#DIV/0!</v>
      </c>
      <c r="P92" s="200">
        <f t="shared" si="14"/>
        <v>0</v>
      </c>
      <c r="Q92" s="209">
        <f t="shared" si="15"/>
        <v>0</v>
      </c>
    </row>
    <row r="93" spans="2:17">
      <c r="B93" s="207"/>
      <c r="C93" s="208"/>
      <c r="D93" s="208"/>
      <c r="E93" s="208"/>
      <c r="F93" s="200"/>
      <c r="G93" s="199"/>
      <c r="H93" s="199"/>
      <c r="I93" s="199">
        <f t="shared" si="12"/>
        <v>0</v>
      </c>
      <c r="J93" s="209" t="e">
        <f t="shared" si="13"/>
        <v>#DIV/0!</v>
      </c>
      <c r="K93" s="200"/>
      <c r="L93" s="199"/>
      <c r="M93" s="199"/>
      <c r="N93" s="199">
        <f t="shared" si="16"/>
        <v>0</v>
      </c>
      <c r="O93" s="209" t="e">
        <f t="shared" si="17"/>
        <v>#DIV/0!</v>
      </c>
      <c r="P93" s="200">
        <f t="shared" si="14"/>
        <v>0</v>
      </c>
      <c r="Q93" s="209">
        <f t="shared" si="15"/>
        <v>0</v>
      </c>
    </row>
    <row r="94" spans="2:17">
      <c r="B94" s="207"/>
      <c r="C94" s="208"/>
      <c r="D94" s="208"/>
      <c r="E94" s="208"/>
      <c r="F94" s="200"/>
      <c r="G94" s="199"/>
      <c r="H94" s="199"/>
      <c r="I94" s="199">
        <f t="shared" si="12"/>
        <v>0</v>
      </c>
      <c r="J94" s="209" t="e">
        <f t="shared" si="13"/>
        <v>#DIV/0!</v>
      </c>
      <c r="K94" s="200"/>
      <c r="L94" s="199"/>
      <c r="M94" s="199"/>
      <c r="N94" s="199">
        <f t="shared" si="16"/>
        <v>0</v>
      </c>
      <c r="O94" s="209" t="e">
        <f t="shared" si="17"/>
        <v>#DIV/0!</v>
      </c>
      <c r="P94" s="200">
        <f t="shared" si="14"/>
        <v>0</v>
      </c>
      <c r="Q94" s="209">
        <f t="shared" si="15"/>
        <v>0</v>
      </c>
    </row>
    <row r="95" spans="2:17">
      <c r="B95" s="207"/>
      <c r="C95" s="208"/>
      <c r="D95" s="208"/>
      <c r="E95" s="208"/>
      <c r="F95" s="200"/>
      <c r="G95" s="199"/>
      <c r="H95" s="199"/>
      <c r="I95" s="199">
        <f t="shared" si="12"/>
        <v>0</v>
      </c>
      <c r="J95" s="209" t="e">
        <f t="shared" si="13"/>
        <v>#DIV/0!</v>
      </c>
      <c r="K95" s="200"/>
      <c r="L95" s="199"/>
      <c r="M95" s="199"/>
      <c r="N95" s="199">
        <f t="shared" si="16"/>
        <v>0</v>
      </c>
      <c r="O95" s="209" t="e">
        <f t="shared" si="17"/>
        <v>#DIV/0!</v>
      </c>
      <c r="P95" s="200">
        <f t="shared" si="14"/>
        <v>0</v>
      </c>
      <c r="Q95" s="209">
        <f t="shared" si="15"/>
        <v>0</v>
      </c>
    </row>
    <row r="96" spans="2:17">
      <c r="B96" s="207"/>
      <c r="C96" s="208"/>
      <c r="D96" s="208"/>
      <c r="E96" s="208"/>
      <c r="F96" s="200"/>
      <c r="G96" s="199"/>
      <c r="H96" s="199"/>
      <c r="I96" s="199">
        <f t="shared" si="12"/>
        <v>0</v>
      </c>
      <c r="J96" s="209" t="e">
        <f t="shared" si="13"/>
        <v>#DIV/0!</v>
      </c>
      <c r="K96" s="200"/>
      <c r="L96" s="199"/>
      <c r="M96" s="199"/>
      <c r="N96" s="199">
        <f t="shared" si="16"/>
        <v>0</v>
      </c>
      <c r="O96" s="209" t="e">
        <f t="shared" si="17"/>
        <v>#DIV/0!</v>
      </c>
      <c r="P96" s="200">
        <f t="shared" si="14"/>
        <v>0</v>
      </c>
      <c r="Q96" s="209">
        <f t="shared" si="15"/>
        <v>0</v>
      </c>
    </row>
    <row r="97" spans="2:17">
      <c r="B97" s="207"/>
      <c r="C97" s="208"/>
      <c r="D97" s="208"/>
      <c r="E97" s="208"/>
      <c r="F97" s="200"/>
      <c r="G97" s="199"/>
      <c r="H97" s="199"/>
      <c r="I97" s="199">
        <f t="shared" si="12"/>
        <v>0</v>
      </c>
      <c r="J97" s="209" t="e">
        <f t="shared" si="13"/>
        <v>#DIV/0!</v>
      </c>
      <c r="K97" s="200"/>
      <c r="L97" s="199"/>
      <c r="M97" s="199"/>
      <c r="N97" s="199">
        <f t="shared" si="16"/>
        <v>0</v>
      </c>
      <c r="O97" s="209" t="e">
        <f t="shared" si="17"/>
        <v>#DIV/0!</v>
      </c>
      <c r="P97" s="200">
        <f t="shared" si="14"/>
        <v>0</v>
      </c>
      <c r="Q97" s="209">
        <f t="shared" si="15"/>
        <v>0</v>
      </c>
    </row>
    <row r="98" spans="2:17">
      <c r="B98" s="207"/>
      <c r="C98" s="208"/>
      <c r="D98" s="208"/>
      <c r="E98" s="208"/>
      <c r="F98" s="200"/>
      <c r="G98" s="199"/>
      <c r="H98" s="199"/>
      <c r="I98" s="199">
        <f t="shared" si="12"/>
        <v>0</v>
      </c>
      <c r="J98" s="209" t="e">
        <f t="shared" si="13"/>
        <v>#DIV/0!</v>
      </c>
      <c r="K98" s="200"/>
      <c r="L98" s="199"/>
      <c r="M98" s="199"/>
      <c r="N98" s="199">
        <f t="shared" si="16"/>
        <v>0</v>
      </c>
      <c r="O98" s="209" t="e">
        <f t="shared" si="17"/>
        <v>#DIV/0!</v>
      </c>
      <c r="P98" s="200">
        <f t="shared" si="14"/>
        <v>0</v>
      </c>
      <c r="Q98" s="209">
        <f t="shared" si="15"/>
        <v>0</v>
      </c>
    </row>
    <row r="99" spans="2:17">
      <c r="B99" s="207"/>
      <c r="C99" s="208"/>
      <c r="D99" s="208"/>
      <c r="E99" s="208"/>
      <c r="F99" s="200"/>
      <c r="G99" s="199"/>
      <c r="H99" s="199"/>
      <c r="I99" s="199">
        <f t="shared" si="12"/>
        <v>0</v>
      </c>
      <c r="J99" s="209" t="e">
        <f t="shared" si="13"/>
        <v>#DIV/0!</v>
      </c>
      <c r="K99" s="200"/>
      <c r="L99" s="199"/>
      <c r="M99" s="199"/>
      <c r="N99" s="199">
        <f t="shared" si="16"/>
        <v>0</v>
      </c>
      <c r="O99" s="209" t="e">
        <f t="shared" si="17"/>
        <v>#DIV/0!</v>
      </c>
      <c r="P99" s="200">
        <f t="shared" si="14"/>
        <v>0</v>
      </c>
      <c r="Q99" s="209">
        <f t="shared" si="15"/>
        <v>0</v>
      </c>
    </row>
    <row r="100" spans="2:17">
      <c r="B100" s="207"/>
      <c r="C100" s="208"/>
      <c r="D100" s="208"/>
      <c r="E100" s="208"/>
      <c r="F100" s="200"/>
      <c r="G100" s="199"/>
      <c r="H100" s="199"/>
      <c r="I100" s="199">
        <f t="shared" si="12"/>
        <v>0</v>
      </c>
      <c r="J100" s="209" t="e">
        <f t="shared" si="13"/>
        <v>#DIV/0!</v>
      </c>
      <c r="K100" s="200"/>
      <c r="L100" s="199"/>
      <c r="M100" s="199"/>
      <c r="N100" s="199">
        <f t="shared" si="16"/>
        <v>0</v>
      </c>
      <c r="O100" s="209" t="e">
        <f t="shared" si="17"/>
        <v>#DIV/0!</v>
      </c>
      <c r="P100" s="200">
        <f t="shared" si="14"/>
        <v>0</v>
      </c>
      <c r="Q100" s="209">
        <f t="shared" si="15"/>
        <v>0</v>
      </c>
    </row>
    <row r="101" spans="2:17">
      <c r="B101" s="207"/>
      <c r="C101" s="208"/>
      <c r="D101" s="208"/>
      <c r="E101" s="208"/>
      <c r="F101" s="200"/>
      <c r="G101" s="199"/>
      <c r="H101" s="199"/>
      <c r="I101" s="199">
        <f t="shared" si="12"/>
        <v>0</v>
      </c>
      <c r="J101" s="209" t="e">
        <f t="shared" si="13"/>
        <v>#DIV/0!</v>
      </c>
      <c r="K101" s="200"/>
      <c r="L101" s="199"/>
      <c r="M101" s="199"/>
      <c r="N101" s="199">
        <f t="shared" si="16"/>
        <v>0</v>
      </c>
      <c r="O101" s="209" t="e">
        <f t="shared" si="17"/>
        <v>#DIV/0!</v>
      </c>
      <c r="P101" s="200">
        <f t="shared" si="14"/>
        <v>0</v>
      </c>
      <c r="Q101" s="209">
        <f t="shared" si="15"/>
        <v>0</v>
      </c>
    </row>
    <row r="102" spans="2:17" ht="16" thickBot="1">
      <c r="B102" s="210"/>
      <c r="C102" s="211"/>
      <c r="D102" s="211"/>
      <c r="E102" s="211"/>
      <c r="F102" s="202"/>
      <c r="G102" s="203"/>
      <c r="H102" s="203"/>
      <c r="I102" s="203">
        <f t="shared" si="12"/>
        <v>0</v>
      </c>
      <c r="J102" s="212" t="e">
        <f t="shared" si="13"/>
        <v>#DIV/0!</v>
      </c>
      <c r="K102" s="202"/>
      <c r="L102" s="203"/>
      <c r="M102" s="203"/>
      <c r="N102" s="203">
        <f t="shared" si="16"/>
        <v>0</v>
      </c>
      <c r="O102" s="212" t="e">
        <f t="shared" si="17"/>
        <v>#DIV/0!</v>
      </c>
      <c r="P102" s="202">
        <f t="shared" si="14"/>
        <v>0</v>
      </c>
      <c r="Q102" s="212">
        <f t="shared" si="15"/>
        <v>0</v>
      </c>
    </row>
  </sheetData>
  <mergeCells count="18">
    <mergeCell ref="B1:E1"/>
    <mergeCell ref="F1:O1"/>
    <mergeCell ref="B2:E2"/>
    <mergeCell ref="F2:O2"/>
    <mergeCell ref="B3:E3"/>
    <mergeCell ref="F3:O3"/>
    <mergeCell ref="B4:E4"/>
    <mergeCell ref="F4:O4"/>
    <mergeCell ref="C5:E5"/>
    <mergeCell ref="P5:Q7"/>
    <mergeCell ref="B6:E7"/>
    <mergeCell ref="F7:J7"/>
    <mergeCell ref="K7:O7"/>
    <mergeCell ref="C54:E54"/>
    <mergeCell ref="P54:Q56"/>
    <mergeCell ref="B55:E56"/>
    <mergeCell ref="F56:J56"/>
    <mergeCell ref="K56:O5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B120" workbookViewId="0">
      <selection activeCell="B138" sqref="B138"/>
    </sheetView>
  </sheetViews>
  <sheetFormatPr baseColWidth="10" defaultRowHeight="15" x14ac:dyDescent="0"/>
  <cols>
    <col min="1" max="1" width="3.1640625" bestFit="1" customWidth="1"/>
  </cols>
  <sheetData>
    <row r="1" spans="1:20" ht="25">
      <c r="B1" s="513" t="s">
        <v>161</v>
      </c>
      <c r="C1" s="513"/>
      <c r="D1" s="513"/>
      <c r="E1" s="513"/>
      <c r="F1" s="515" t="s">
        <v>213</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208</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184</v>
      </c>
      <c r="G6" s="182">
        <v>51.05</v>
      </c>
      <c r="H6" s="199">
        <v>76.569999999999993</v>
      </c>
      <c r="I6" s="182">
        <f>F6/G6</f>
        <v>3.6043095004897161</v>
      </c>
      <c r="J6" s="182">
        <v>46.41</v>
      </c>
      <c r="K6" s="183"/>
      <c r="L6" s="185">
        <v>179</v>
      </c>
      <c r="M6" s="182">
        <v>52.66</v>
      </c>
      <c r="N6" s="199">
        <v>79</v>
      </c>
      <c r="O6" s="182">
        <v>4</v>
      </c>
      <c r="P6" s="182">
        <f>N9</f>
        <v>47.88</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559</v>
      </c>
      <c r="C9" s="208" t="s">
        <v>469</v>
      </c>
      <c r="D9" s="208" t="s">
        <v>470</v>
      </c>
      <c r="E9" s="208" t="s">
        <v>272</v>
      </c>
      <c r="F9" s="200">
        <v>5</v>
      </c>
      <c r="G9" s="199">
        <v>0</v>
      </c>
      <c r="H9" s="199">
        <v>47.61</v>
      </c>
      <c r="I9" s="199">
        <f>IF(H9&lt;=$H$6,IF(H9&lt;$G$6,F9+G9,F9+G9+(H9-$G$6)),50)</f>
        <v>5</v>
      </c>
      <c r="J9" s="199">
        <f>$F$6/H9</f>
        <v>3.8647342995169081</v>
      </c>
      <c r="K9" s="201">
        <f>IF(I9=0,IF(H9=$J$6,6,4),0)</f>
        <v>0</v>
      </c>
      <c r="L9" s="200">
        <v>10</v>
      </c>
      <c r="M9" s="199">
        <v>0</v>
      </c>
      <c r="N9" s="199">
        <v>47.88</v>
      </c>
      <c r="O9" s="199">
        <f>IF(N9&lt;=$N$6,IF(N9&lt;$M$6,L9+M9,L9+M9+(N9-$M$6)),50)</f>
        <v>10</v>
      </c>
      <c r="P9" s="199">
        <f>$L$6/N9</f>
        <v>3.7385129490392646</v>
      </c>
      <c r="Q9" s="201">
        <v>2</v>
      </c>
      <c r="R9" s="199">
        <f>O9+I9</f>
        <v>15</v>
      </c>
      <c r="S9" s="199">
        <f>N9+H9</f>
        <v>95.490000000000009</v>
      </c>
      <c r="T9" s="209">
        <f>IF((O9+I9)=0,4+K9+Q9,K9+Q9)+4</f>
        <v>6</v>
      </c>
    </row>
    <row r="10" spans="1:20">
      <c r="A10">
        <f>A9+1</f>
        <v>2</v>
      </c>
      <c r="B10" s="207">
        <v>607</v>
      </c>
      <c r="C10" s="208" t="s">
        <v>467</v>
      </c>
      <c r="D10" s="208" t="s">
        <v>468</v>
      </c>
      <c r="E10" s="208" t="s">
        <v>272</v>
      </c>
      <c r="F10" s="200">
        <v>0</v>
      </c>
      <c r="G10" s="199">
        <v>5</v>
      </c>
      <c r="H10" s="199">
        <v>54.95</v>
      </c>
      <c r="I10" s="199">
        <f>IF(H10&lt;=$H$6,IF(H10&lt;$G$6,F10+G10,F10+G10+(H10-$G$6)),50)</f>
        <v>8.9000000000000057</v>
      </c>
      <c r="J10" s="199">
        <f t="shared" ref="J10:J38" si="0">$F$6/H10</f>
        <v>3.348498635122839</v>
      </c>
      <c r="K10" s="201">
        <f t="shared" ref="K10:K38" si="1">IF(I10=0,IF(H10=$J$6,6,4),0)</f>
        <v>0</v>
      </c>
      <c r="L10" s="200">
        <v>5</v>
      </c>
      <c r="M10" s="199">
        <v>5</v>
      </c>
      <c r="N10" s="199">
        <v>58.3</v>
      </c>
      <c r="O10" s="199">
        <f t="shared" ref="O10:O38" si="2">IF(N10&lt;=$N$6,IF(N10&lt;$M$6,L10+M10,L10+M10+(N10-$M$6)),50)</f>
        <v>15.64</v>
      </c>
      <c r="P10" s="199">
        <f t="shared" ref="P10:P38" si="3">$L$6/N10</f>
        <v>3.0703259005145798</v>
      </c>
      <c r="Q10" s="201">
        <f>IF(O10=0,IF(N10=$P$6,6,4),0)</f>
        <v>0</v>
      </c>
      <c r="R10" s="199">
        <f t="shared" ref="R10:R38" si="4">O10+I10</f>
        <v>24.540000000000006</v>
      </c>
      <c r="S10" s="199">
        <f t="shared" ref="S10:S38" si="5">N10+H10</f>
        <v>113.25</v>
      </c>
      <c r="T10" s="209">
        <f>IF((O10+I10)=0,4+K10+Q10,K10+Q10)+2</f>
        <v>2</v>
      </c>
    </row>
    <row r="11" spans="1:20">
      <c r="A11">
        <f t="shared" ref="A11:A38" si="6">A10+1</f>
        <v>3</v>
      </c>
      <c r="B11" s="207">
        <v>634</v>
      </c>
      <c r="C11" s="208" t="s">
        <v>297</v>
      </c>
      <c r="D11" s="208" t="s">
        <v>465</v>
      </c>
      <c r="E11" s="208" t="s">
        <v>275</v>
      </c>
      <c r="F11" s="200">
        <v>0</v>
      </c>
      <c r="G11" s="199">
        <v>0</v>
      </c>
      <c r="H11" s="199">
        <v>46.41</v>
      </c>
      <c r="I11" s="199">
        <f t="shared" ref="I11:I38" si="7">IF(H11&lt;=$H$6,IF(H11&lt;$G$6,F11+G11,F11+G11+(H11-$G$6)),50)</f>
        <v>0</v>
      </c>
      <c r="J11" s="199">
        <f t="shared" si="0"/>
        <v>3.9646627881922001</v>
      </c>
      <c r="K11" s="201">
        <f t="shared" si="1"/>
        <v>6</v>
      </c>
      <c r="L11" s="200">
        <v>50</v>
      </c>
      <c r="M11" s="199"/>
      <c r="N11" s="199"/>
      <c r="O11" s="199">
        <f t="shared" si="2"/>
        <v>50</v>
      </c>
      <c r="P11" s="199" t="e">
        <f t="shared" si="3"/>
        <v>#DIV/0!</v>
      </c>
      <c r="Q11" s="201">
        <f t="shared" ref="Q11:Q38" si="8">IF(O11=0,IF(N11=$P$6,6,4),0)</f>
        <v>0</v>
      </c>
      <c r="R11" s="199">
        <f t="shared" si="4"/>
        <v>50</v>
      </c>
      <c r="S11" s="199">
        <f t="shared" si="5"/>
        <v>46.41</v>
      </c>
      <c r="T11" s="209">
        <f>IF((O11+I11)=0,4+K11+Q11,K11+Q11)+1</f>
        <v>7</v>
      </c>
    </row>
    <row r="12" spans="1:20">
      <c r="A12">
        <f t="shared" si="6"/>
        <v>4</v>
      </c>
      <c r="B12" s="207">
        <v>671</v>
      </c>
      <c r="C12" s="321" t="s">
        <v>477</v>
      </c>
      <c r="D12" s="321" t="s">
        <v>478</v>
      </c>
      <c r="E12" s="321" t="s">
        <v>272</v>
      </c>
      <c r="F12" s="200">
        <v>5</v>
      </c>
      <c r="G12" s="199">
        <v>0</v>
      </c>
      <c r="H12" s="199">
        <v>40.049999999999997</v>
      </c>
      <c r="I12" s="199">
        <f t="shared" si="7"/>
        <v>5</v>
      </c>
      <c r="J12" s="199">
        <f t="shared" si="0"/>
        <v>4.594257178526842</v>
      </c>
      <c r="K12" s="201">
        <f t="shared" si="1"/>
        <v>0</v>
      </c>
      <c r="L12" s="200">
        <v>50</v>
      </c>
      <c r="M12" s="199"/>
      <c r="N12" s="199"/>
      <c r="O12" s="199">
        <f t="shared" si="2"/>
        <v>50</v>
      </c>
      <c r="P12" s="199" t="e">
        <f t="shared" si="3"/>
        <v>#DIV/0!</v>
      </c>
      <c r="Q12" s="201">
        <f t="shared" si="8"/>
        <v>0</v>
      </c>
      <c r="R12" s="199">
        <f t="shared" si="4"/>
        <v>55</v>
      </c>
      <c r="S12" s="199">
        <f t="shared" si="5"/>
        <v>40.049999999999997</v>
      </c>
      <c r="T12" s="209">
        <f>IF((O12+I12)=0,4+K12+Q12,K12+Q12)</f>
        <v>0</v>
      </c>
    </row>
    <row r="13" spans="1:20">
      <c r="A13">
        <f t="shared" si="6"/>
        <v>5</v>
      </c>
      <c r="B13" s="207">
        <v>571</v>
      </c>
      <c r="C13" s="321" t="s">
        <v>475</v>
      </c>
      <c r="D13" s="321" t="s">
        <v>476</v>
      </c>
      <c r="E13" s="321" t="s">
        <v>272</v>
      </c>
      <c r="F13" s="200">
        <v>10</v>
      </c>
      <c r="G13" s="199">
        <v>0</v>
      </c>
      <c r="H13" s="199">
        <v>46.42</v>
      </c>
      <c r="I13" s="199">
        <f t="shared" si="7"/>
        <v>10</v>
      </c>
      <c r="J13" s="199">
        <f t="shared" si="0"/>
        <v>3.9638087031451961</v>
      </c>
      <c r="K13" s="201">
        <f t="shared" si="1"/>
        <v>0</v>
      </c>
      <c r="L13" s="200">
        <v>50</v>
      </c>
      <c r="M13" s="199"/>
      <c r="N13" s="199"/>
      <c r="O13" s="199">
        <f t="shared" si="2"/>
        <v>50</v>
      </c>
      <c r="P13" s="199" t="e">
        <f>$L$6/N13</f>
        <v>#DIV/0!</v>
      </c>
      <c r="Q13" s="201">
        <f t="shared" si="8"/>
        <v>0</v>
      </c>
      <c r="R13" s="199">
        <f t="shared" si="4"/>
        <v>60</v>
      </c>
      <c r="S13" s="199">
        <f t="shared" si="5"/>
        <v>46.42</v>
      </c>
      <c r="T13" s="209">
        <f t="shared" ref="T13:T38" si="9">IF((O13+I13)=0,4+K13+Q13,K13+Q13)</f>
        <v>0</v>
      </c>
    </row>
    <row r="14" spans="1:20">
      <c r="A14">
        <f t="shared" si="6"/>
        <v>6</v>
      </c>
      <c r="B14" s="207">
        <v>454</v>
      </c>
      <c r="C14" s="321" t="s">
        <v>490</v>
      </c>
      <c r="D14" s="321" t="s">
        <v>491</v>
      </c>
      <c r="E14" s="321" t="s">
        <v>272</v>
      </c>
      <c r="F14" s="200">
        <v>100</v>
      </c>
      <c r="G14" s="199"/>
      <c r="H14" s="199"/>
      <c r="I14" s="199">
        <f>IF(H14&lt;=$H$6,IF(H14&lt;$G$6,F14+G14,F14+G14+(H14-$G$6)),50)</f>
        <v>100</v>
      </c>
      <c r="J14" s="199" t="e">
        <f t="shared" si="0"/>
        <v>#DIV/0!</v>
      </c>
      <c r="K14" s="201">
        <f t="shared" si="1"/>
        <v>0</v>
      </c>
      <c r="L14" s="200">
        <v>100</v>
      </c>
      <c r="M14" s="199"/>
      <c r="N14" s="199"/>
      <c r="O14" s="199">
        <f t="shared" si="2"/>
        <v>100</v>
      </c>
      <c r="P14" s="199" t="e">
        <f t="shared" si="3"/>
        <v>#DIV/0!</v>
      </c>
      <c r="Q14" s="201">
        <f t="shared" si="8"/>
        <v>0</v>
      </c>
      <c r="R14" s="199">
        <f t="shared" si="4"/>
        <v>200</v>
      </c>
      <c r="S14" s="199">
        <f t="shared" si="5"/>
        <v>0</v>
      </c>
      <c r="T14" s="209">
        <f t="shared" si="9"/>
        <v>0</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166</v>
      </c>
      <c r="G41" s="182">
        <f>F41/I41</f>
        <v>47.428571428571431</v>
      </c>
      <c r="H41" s="199">
        <f>G41*1.5</f>
        <v>71.142857142857139</v>
      </c>
      <c r="I41" s="182">
        <v>3.5</v>
      </c>
      <c r="J41" s="182">
        <f>H44</f>
        <v>39.479999999999997</v>
      </c>
      <c r="K41" s="183"/>
      <c r="L41" s="185">
        <v>175</v>
      </c>
      <c r="M41" s="182">
        <f>L41/O41</f>
        <v>50</v>
      </c>
      <c r="N41" s="199">
        <f>M41*1.5</f>
        <v>75</v>
      </c>
      <c r="O41" s="182">
        <v>3.5</v>
      </c>
      <c r="P41" s="182">
        <f>N47</f>
        <v>46.24</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729</v>
      </c>
      <c r="C44" s="208" t="s">
        <v>496</v>
      </c>
      <c r="D44" s="208" t="s">
        <v>497</v>
      </c>
      <c r="E44" s="208" t="s">
        <v>269</v>
      </c>
      <c r="F44" s="200">
        <v>0</v>
      </c>
      <c r="G44" s="199">
        <v>0</v>
      </c>
      <c r="H44" s="199">
        <v>39.479999999999997</v>
      </c>
      <c r="I44" s="199">
        <f>IF(H44&lt;=$H$41,IF(H44&lt;$G$41,F44+G44,F44+G44+(H44-$G$41)),50)</f>
        <v>0</v>
      </c>
      <c r="J44" s="199">
        <f>$F$41/H44</f>
        <v>4.2046605876393111</v>
      </c>
      <c r="K44" s="201">
        <f>IF(I44=0,IF(H44=$J$41,6,4),0)</f>
        <v>6</v>
      </c>
      <c r="L44" s="200">
        <v>5</v>
      </c>
      <c r="M44" s="199">
        <v>5</v>
      </c>
      <c r="N44" s="199">
        <v>49.16</v>
      </c>
      <c r="O44" s="199">
        <f>IF(N44&lt;=$N$41,IF(N44&lt;$M$41,L44+M44,L44+M44+(N44-$M$41)),50)</f>
        <v>10</v>
      </c>
      <c r="P44" s="199">
        <f>$L$41/N44</f>
        <v>3.5598047192839708</v>
      </c>
      <c r="Q44" s="201">
        <f>IF(O44=0,IF(N44=$P$41,6,4),0)</f>
        <v>0</v>
      </c>
      <c r="R44" s="199">
        <f>O44+I44</f>
        <v>10</v>
      </c>
      <c r="S44" s="199">
        <f>N44+H44</f>
        <v>88.639999999999986</v>
      </c>
      <c r="T44" s="209">
        <f>IF((O44+I44)=0,4+K44+Q44,K44+Q44)+4</f>
        <v>10</v>
      </c>
    </row>
    <row r="45" spans="1:20">
      <c r="A45">
        <f>A44+1</f>
        <v>2</v>
      </c>
      <c r="B45" s="207">
        <v>683</v>
      </c>
      <c r="C45" s="208" t="s">
        <v>473</v>
      </c>
      <c r="D45" s="208" t="s">
        <v>474</v>
      </c>
      <c r="E45" s="208" t="s">
        <v>269</v>
      </c>
      <c r="F45" s="200">
        <v>5</v>
      </c>
      <c r="G45" s="199">
        <v>10</v>
      </c>
      <c r="H45" s="199">
        <v>57.2</v>
      </c>
      <c r="I45" s="199">
        <f t="shared" ref="I45:I73" si="10">IF(H45&lt;=$H$41,IF(H45&lt;$G$41,F45+G45,F45+G45+(H45-$G$41)),50)</f>
        <v>24.771428571428572</v>
      </c>
      <c r="J45" s="199">
        <f t="shared" ref="J45:J73" si="11">$F$41/H45</f>
        <v>2.9020979020979021</v>
      </c>
      <c r="K45" s="201">
        <f t="shared" ref="K45:K73" si="12">IF(I45=0,IF(H45=$J$41,6,4),0)</f>
        <v>0</v>
      </c>
      <c r="L45" s="200">
        <v>5</v>
      </c>
      <c r="M45" s="199">
        <v>0</v>
      </c>
      <c r="N45" s="199">
        <v>61.46</v>
      </c>
      <c r="O45" s="199">
        <f>IF(N45&lt;=$N$41,IF(N45&lt;$M$41,L45+M45,L45+M45+(N45-$M$41)),50)</f>
        <v>16.46</v>
      </c>
      <c r="P45" s="199">
        <f t="shared" ref="P45:P73" si="13">$L$41/N45</f>
        <v>2.8473804100227791</v>
      </c>
      <c r="Q45" s="201">
        <f t="shared" ref="Q45:Q73" si="14">IF(O45=0,IF(N45=$P$41,6,4),0)</f>
        <v>0</v>
      </c>
      <c r="R45" s="199">
        <f t="shared" ref="R45:R73" si="15">O45+I45</f>
        <v>41.231428571428573</v>
      </c>
      <c r="S45" s="199">
        <f t="shared" ref="S45:S73" si="16">N45+H45</f>
        <v>118.66</v>
      </c>
      <c r="T45" s="209">
        <f>IF((O45+I45)=0,4+K45+Q45,K45+Q45)+2</f>
        <v>2</v>
      </c>
    </row>
    <row r="46" spans="1:20">
      <c r="A46">
        <f t="shared" ref="A46:A60" si="17">A45+1</f>
        <v>3</v>
      </c>
      <c r="B46" s="207">
        <v>713</v>
      </c>
      <c r="C46" s="208" t="s">
        <v>479</v>
      </c>
      <c r="D46" s="208" t="s">
        <v>470</v>
      </c>
      <c r="E46" s="208" t="s">
        <v>272</v>
      </c>
      <c r="F46" s="200">
        <v>5</v>
      </c>
      <c r="G46" s="199">
        <v>0</v>
      </c>
      <c r="H46" s="199">
        <v>38.119999999999997</v>
      </c>
      <c r="I46" s="199">
        <f t="shared" si="10"/>
        <v>5</v>
      </c>
      <c r="J46" s="199">
        <f t="shared" si="11"/>
        <v>4.3546694648478494</v>
      </c>
      <c r="K46" s="201">
        <f>IF(I46=0,IF(H46=$J$41,6,4),0)</f>
        <v>0</v>
      </c>
      <c r="L46" s="200">
        <v>50</v>
      </c>
      <c r="M46" s="199"/>
      <c r="N46" s="199"/>
      <c r="O46" s="199">
        <f t="shared" ref="O46:O73" si="18">IF(N46&lt;=$N$41,IF(N46&lt;$M$41,L46+M46,L46+M46+(N46-$M$41)),50)</f>
        <v>50</v>
      </c>
      <c r="P46" s="199" t="e">
        <f>$L$41/N46</f>
        <v>#DIV/0!</v>
      </c>
      <c r="Q46" s="201">
        <f t="shared" si="14"/>
        <v>0</v>
      </c>
      <c r="R46" s="199">
        <f t="shared" si="15"/>
        <v>55</v>
      </c>
      <c r="S46" s="199">
        <f t="shared" si="16"/>
        <v>38.119999999999997</v>
      </c>
      <c r="T46" s="209">
        <f>IF((O46+I46)=0,4+K46+Q46,K46+Q46)+1</f>
        <v>1</v>
      </c>
    </row>
    <row r="47" spans="1:20">
      <c r="A47">
        <f t="shared" si="17"/>
        <v>4</v>
      </c>
      <c r="B47" s="207">
        <v>682</v>
      </c>
      <c r="C47" s="321" t="s">
        <v>472</v>
      </c>
      <c r="D47" s="321" t="s">
        <v>465</v>
      </c>
      <c r="E47" s="321" t="s">
        <v>272</v>
      </c>
      <c r="F47" s="200">
        <v>50</v>
      </c>
      <c r="G47" s="199"/>
      <c r="H47" s="199"/>
      <c r="I47" s="199">
        <f t="shared" si="10"/>
        <v>50</v>
      </c>
      <c r="J47" s="199" t="e">
        <f>$F$41/H47</f>
        <v>#DIV/0!</v>
      </c>
      <c r="K47" s="201">
        <f t="shared" si="12"/>
        <v>0</v>
      </c>
      <c r="L47" s="200">
        <v>0</v>
      </c>
      <c r="M47" s="199">
        <v>10</v>
      </c>
      <c r="N47" s="199">
        <v>46.24</v>
      </c>
      <c r="O47" s="199">
        <f t="shared" si="18"/>
        <v>10</v>
      </c>
      <c r="P47" s="199">
        <f>$L$41/N47</f>
        <v>3.7846020761245671</v>
      </c>
      <c r="Q47" s="201">
        <f>IF(O47=0,IF(N47=$P$41,6,4),0)</f>
        <v>0</v>
      </c>
      <c r="R47" s="199">
        <f t="shared" si="15"/>
        <v>60</v>
      </c>
      <c r="S47" s="199">
        <f t="shared" si="16"/>
        <v>46.24</v>
      </c>
      <c r="T47" s="209">
        <f>IF((O47+I47)=0,4+K47+Q47,K47+Q47)</f>
        <v>0</v>
      </c>
    </row>
    <row r="48" spans="1:20">
      <c r="A48">
        <f t="shared" si="17"/>
        <v>5</v>
      </c>
      <c r="B48" s="207">
        <v>598</v>
      </c>
      <c r="C48" s="321" t="s">
        <v>480</v>
      </c>
      <c r="D48" s="321" t="s">
        <v>481</v>
      </c>
      <c r="E48" s="321" t="s">
        <v>272</v>
      </c>
      <c r="F48" s="200">
        <v>10</v>
      </c>
      <c r="G48" s="199">
        <v>0</v>
      </c>
      <c r="H48" s="199">
        <v>38.24</v>
      </c>
      <c r="I48" s="199">
        <f t="shared" si="10"/>
        <v>10</v>
      </c>
      <c r="J48" s="199">
        <f t="shared" si="11"/>
        <v>4.3410041841004183</v>
      </c>
      <c r="K48" s="201">
        <f t="shared" si="12"/>
        <v>0</v>
      </c>
      <c r="L48" s="200">
        <v>50</v>
      </c>
      <c r="M48" s="199"/>
      <c r="N48" s="199"/>
      <c r="O48" s="199">
        <f t="shared" si="18"/>
        <v>50</v>
      </c>
      <c r="P48" s="199" t="e">
        <f t="shared" si="13"/>
        <v>#DIV/0!</v>
      </c>
      <c r="Q48" s="201">
        <f t="shared" si="14"/>
        <v>0</v>
      </c>
      <c r="R48" s="199">
        <f t="shared" si="15"/>
        <v>60</v>
      </c>
      <c r="S48" s="199">
        <f t="shared" si="16"/>
        <v>38.24</v>
      </c>
      <c r="T48" s="209">
        <f t="shared" ref="T48:T73" si="19">IF((O48+I48)=0,4+K48+Q48,K48+Q48)</f>
        <v>0</v>
      </c>
    </row>
    <row r="49" spans="1:20">
      <c r="A49">
        <f t="shared" si="17"/>
        <v>6</v>
      </c>
      <c r="B49" s="207">
        <v>785</v>
      </c>
      <c r="C49" s="321" t="s">
        <v>482</v>
      </c>
      <c r="D49" s="321" t="s">
        <v>481</v>
      </c>
      <c r="E49" s="321" t="s">
        <v>272</v>
      </c>
      <c r="F49" s="200">
        <v>50</v>
      </c>
      <c r="G49" s="199"/>
      <c r="H49" s="199"/>
      <c r="I49" s="199">
        <f t="shared" si="10"/>
        <v>50</v>
      </c>
      <c r="J49" s="199" t="e">
        <f t="shared" si="11"/>
        <v>#DIV/0!</v>
      </c>
      <c r="K49" s="201">
        <f t="shared" si="12"/>
        <v>0</v>
      </c>
      <c r="L49" s="200">
        <v>50</v>
      </c>
      <c r="M49" s="199"/>
      <c r="N49" s="199"/>
      <c r="O49" s="199">
        <f t="shared" si="18"/>
        <v>50</v>
      </c>
      <c r="P49" s="199" t="e">
        <f t="shared" si="13"/>
        <v>#DIV/0!</v>
      </c>
      <c r="Q49" s="201">
        <f t="shared" si="14"/>
        <v>0</v>
      </c>
      <c r="R49" s="199">
        <f t="shared" si="15"/>
        <v>100</v>
      </c>
      <c r="S49" s="199">
        <f t="shared" si="16"/>
        <v>0</v>
      </c>
      <c r="T49" s="209">
        <f t="shared" si="19"/>
        <v>0</v>
      </c>
    </row>
    <row r="50" spans="1:20">
      <c r="A50">
        <f t="shared" si="17"/>
        <v>7</v>
      </c>
      <c r="B50" s="207">
        <v>716</v>
      </c>
      <c r="C50" s="321" t="s">
        <v>434</v>
      </c>
      <c r="D50" s="321" t="s">
        <v>435</v>
      </c>
      <c r="E50" s="321" t="s">
        <v>272</v>
      </c>
      <c r="F50" s="200">
        <v>50</v>
      </c>
      <c r="G50" s="199"/>
      <c r="H50" s="199"/>
      <c r="I50" s="199">
        <f t="shared" si="10"/>
        <v>50</v>
      </c>
      <c r="J50" s="199" t="e">
        <f t="shared" si="11"/>
        <v>#DIV/0!</v>
      </c>
      <c r="K50" s="201">
        <f t="shared" si="12"/>
        <v>0</v>
      </c>
      <c r="L50" s="200">
        <v>50</v>
      </c>
      <c r="M50" s="199"/>
      <c r="N50" s="199"/>
      <c r="O50" s="199">
        <f t="shared" si="18"/>
        <v>50</v>
      </c>
      <c r="P50" s="199" t="e">
        <f t="shared" si="13"/>
        <v>#DIV/0!</v>
      </c>
      <c r="Q50" s="201">
        <f t="shared" si="14"/>
        <v>0</v>
      </c>
      <c r="R50" s="199">
        <f t="shared" si="15"/>
        <v>100</v>
      </c>
      <c r="S50" s="199">
        <f t="shared" si="16"/>
        <v>0</v>
      </c>
      <c r="T50" s="209">
        <f t="shared" si="19"/>
        <v>0</v>
      </c>
    </row>
    <row r="51" spans="1:20">
      <c r="A51">
        <f t="shared" si="17"/>
        <v>8</v>
      </c>
      <c r="B51" s="207"/>
      <c r="C51" s="208"/>
      <c r="D51" s="208"/>
      <c r="E51" s="208"/>
      <c r="F51" s="200"/>
      <c r="G51" s="199"/>
      <c r="H51" s="199"/>
      <c r="I51" s="199">
        <f t="shared" si="10"/>
        <v>0</v>
      </c>
      <c r="J51" s="199" t="e">
        <f t="shared" si="11"/>
        <v>#DIV/0!</v>
      </c>
      <c r="K51" s="201">
        <f t="shared" si="12"/>
        <v>4</v>
      </c>
      <c r="L51" s="200"/>
      <c r="M51" s="199"/>
      <c r="N51" s="199"/>
      <c r="O51" s="199">
        <f t="shared" si="18"/>
        <v>0</v>
      </c>
      <c r="P51" s="199" t="e">
        <f t="shared" si="13"/>
        <v>#DIV/0!</v>
      </c>
      <c r="Q51" s="201">
        <f t="shared" si="14"/>
        <v>4</v>
      </c>
      <c r="R51" s="199">
        <f t="shared" si="15"/>
        <v>0</v>
      </c>
      <c r="S51" s="199">
        <f t="shared" si="16"/>
        <v>0</v>
      </c>
      <c r="T51" s="209">
        <f t="shared" si="19"/>
        <v>12</v>
      </c>
    </row>
    <row r="52" spans="1:20">
      <c r="A52">
        <f t="shared" si="17"/>
        <v>9</v>
      </c>
      <c r="B52" s="207"/>
      <c r="C52" s="208"/>
      <c r="D52" s="208"/>
      <c r="E52" s="208"/>
      <c r="F52" s="200"/>
      <c r="G52" s="199"/>
      <c r="H52" s="199"/>
      <c r="I52" s="199">
        <f t="shared" si="10"/>
        <v>0</v>
      </c>
      <c r="J52" s="199" t="e">
        <f t="shared" si="11"/>
        <v>#DIV/0!</v>
      </c>
      <c r="K52" s="201">
        <f t="shared" si="12"/>
        <v>4</v>
      </c>
      <c r="L52" s="200"/>
      <c r="M52" s="199"/>
      <c r="N52" s="199"/>
      <c r="O52" s="199">
        <f t="shared" si="18"/>
        <v>0</v>
      </c>
      <c r="P52" s="199" t="e">
        <f t="shared" si="13"/>
        <v>#DIV/0!</v>
      </c>
      <c r="Q52" s="201">
        <f t="shared" si="14"/>
        <v>4</v>
      </c>
      <c r="R52" s="199">
        <f t="shared" si="15"/>
        <v>0</v>
      </c>
      <c r="S52" s="199">
        <f t="shared" si="16"/>
        <v>0</v>
      </c>
      <c r="T52" s="209">
        <f t="shared" si="19"/>
        <v>12</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4</v>
      </c>
      <c r="R53" s="199">
        <f t="shared" si="15"/>
        <v>0</v>
      </c>
      <c r="S53" s="199">
        <f t="shared" si="16"/>
        <v>0</v>
      </c>
      <c r="T53" s="209">
        <f t="shared" si="19"/>
        <v>12</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146</v>
      </c>
      <c r="G76" s="182">
        <f>F76/I76</f>
        <v>48.666666666666664</v>
      </c>
      <c r="H76" s="199">
        <f>G76*1.5</f>
        <v>73</v>
      </c>
      <c r="I76" s="182">
        <v>3</v>
      </c>
      <c r="J76" s="182"/>
      <c r="K76" s="183"/>
      <c r="L76" s="185">
        <v>159</v>
      </c>
      <c r="M76" s="182">
        <f>L76/O76</f>
        <v>53</v>
      </c>
      <c r="N76" s="199">
        <f>M76*1.5</f>
        <v>79.5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670</v>
      </c>
      <c r="C79" s="208" t="s">
        <v>483</v>
      </c>
      <c r="D79" s="208" t="s">
        <v>470</v>
      </c>
      <c r="E79" s="208" t="s">
        <v>272</v>
      </c>
      <c r="F79" s="219">
        <v>50</v>
      </c>
      <c r="G79" s="220"/>
      <c r="H79" s="220"/>
      <c r="I79" s="220">
        <f>IF(H79&lt;=$H$76,IF(H79&lt;$G$76,F79+G79,F79+G79+(H79-$G$76)),50)</f>
        <v>50</v>
      </c>
      <c r="J79" s="220" t="e">
        <f>$F$76/H79</f>
        <v>#DIV/0!</v>
      </c>
      <c r="K79" s="195"/>
      <c r="L79" s="219">
        <v>50</v>
      </c>
      <c r="M79" s="220"/>
      <c r="N79" s="220"/>
      <c r="O79" s="220">
        <f>IF(N79&lt;=$N$76,IF(N79&lt;$M$76,L79+M79,L79+M79+(N79-$M$76)),50)</f>
        <v>50</v>
      </c>
      <c r="P79" s="220" t="e">
        <f>$L$76/N79</f>
        <v>#DIV/0!</v>
      </c>
      <c r="Q79" s="195"/>
      <c r="R79" s="199">
        <f>O79+I79</f>
        <v>100</v>
      </c>
      <c r="S79" s="199">
        <f>N79+H79</f>
        <v>0</v>
      </c>
      <c r="T79" s="209"/>
    </row>
    <row r="80" spans="1:20">
      <c r="A80">
        <f>A79+1</f>
        <v>2</v>
      </c>
      <c r="B80" s="207">
        <v>758</v>
      </c>
      <c r="C80" s="208" t="s">
        <v>507</v>
      </c>
      <c r="D80" s="208" t="s">
        <v>644</v>
      </c>
      <c r="E80" s="208" t="s">
        <v>272</v>
      </c>
      <c r="F80" s="200">
        <v>50</v>
      </c>
      <c r="G80" s="199"/>
      <c r="H80" s="199"/>
      <c r="I80" s="199">
        <f t="shared" ref="I80:I108" si="21">IF(H80&lt;=$H$76,IF(H80&lt;$G$76,F80+G80,F80+G80+(H80-$G$76)),50)</f>
        <v>50</v>
      </c>
      <c r="J80" s="199" t="e">
        <f t="shared" ref="J80:J108" si="22">$F$76/H80</f>
        <v>#DIV/0!</v>
      </c>
      <c r="K80" s="201"/>
      <c r="L80" s="200">
        <v>50</v>
      </c>
      <c r="M80" s="199"/>
      <c r="N80" s="199"/>
      <c r="O80" s="199">
        <f t="shared" ref="O80:O108" si="23">IF(N80&lt;=$N$76,IF(N80&lt;$M$76,L80+M80,L80+M80+(N80-$M$76)),50)</f>
        <v>50</v>
      </c>
      <c r="P80" s="199" t="e">
        <f t="shared" ref="P80:P108" si="24">$L$76/N80</f>
        <v>#DIV/0!</v>
      </c>
      <c r="Q80" s="201"/>
      <c r="R80" s="199">
        <f t="shared" ref="R80:R108" si="25">O80+I80</f>
        <v>100</v>
      </c>
      <c r="S80" s="199">
        <f t="shared" ref="S80:S108" si="26">N80+H80</f>
        <v>0</v>
      </c>
      <c r="T80" s="209"/>
    </row>
    <row r="81" spans="1:20">
      <c r="A81">
        <f t="shared" ref="A81:A95" si="27">A80+1</f>
        <v>3</v>
      </c>
      <c r="B81" s="207">
        <v>687</v>
      </c>
      <c r="C81" s="208" t="s">
        <v>498</v>
      </c>
      <c r="D81" s="208" t="s">
        <v>499</v>
      </c>
      <c r="E81" s="208" t="s">
        <v>272</v>
      </c>
      <c r="F81" s="200">
        <v>100</v>
      </c>
      <c r="G81" s="199"/>
      <c r="H81" s="199"/>
      <c r="I81" s="199">
        <f t="shared" si="21"/>
        <v>100</v>
      </c>
      <c r="J81" s="199" t="e">
        <f t="shared" si="22"/>
        <v>#DIV/0!</v>
      </c>
      <c r="K81" s="201"/>
      <c r="L81" s="200">
        <v>100</v>
      </c>
      <c r="M81" s="199"/>
      <c r="N81" s="199"/>
      <c r="O81" s="199">
        <f t="shared" si="23"/>
        <v>100</v>
      </c>
      <c r="P81" s="199" t="e">
        <f>$L$76/N81</f>
        <v>#DIV/0!</v>
      </c>
      <c r="Q81" s="201"/>
      <c r="R81" s="199">
        <f t="shared" si="25"/>
        <v>200</v>
      </c>
      <c r="S81" s="199">
        <f t="shared" si="26"/>
        <v>0</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134</v>
      </c>
      <c r="G111" s="182">
        <f>F111/I111</f>
        <v>53.6</v>
      </c>
      <c r="H111" s="199">
        <f>G111*1.5</f>
        <v>80.400000000000006</v>
      </c>
      <c r="I111" s="182">
        <v>2.5</v>
      </c>
      <c r="J111" s="182"/>
      <c r="K111" s="183"/>
      <c r="L111" s="185">
        <v>143</v>
      </c>
      <c r="M111" s="182">
        <f>L111/O111</f>
        <v>57.2</v>
      </c>
      <c r="N111" s="199">
        <f>M111*1.5</f>
        <v>85.800000000000011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787</v>
      </c>
      <c r="C114" s="208" t="s">
        <v>485</v>
      </c>
      <c r="D114" s="208" t="s">
        <v>516</v>
      </c>
      <c r="E114" s="208" t="s">
        <v>269</v>
      </c>
      <c r="F114" s="200">
        <v>0</v>
      </c>
      <c r="G114" s="199">
        <v>0</v>
      </c>
      <c r="H114" s="199">
        <v>37.33</v>
      </c>
      <c r="I114" s="199">
        <f>IF(H114&lt;=$H$111,IF(H114&lt;$G$111,F114+G114,F114+G114+(H114-$G$111)),50)</f>
        <v>0</v>
      </c>
      <c r="J114" s="199">
        <f>$F$111/H114</f>
        <v>3.5896062148406109</v>
      </c>
      <c r="K114" s="201"/>
      <c r="L114" s="200">
        <v>0</v>
      </c>
      <c r="M114" s="199">
        <v>5</v>
      </c>
      <c r="N114" s="199">
        <v>42.63</v>
      </c>
      <c r="O114" s="199">
        <f>IF(N114&lt;=$N$111,IF(N114&lt;$M$111,L114+M114,L114+M114+(N114-$M$111)),50)</f>
        <v>5</v>
      </c>
      <c r="P114" s="199">
        <f>$L$111/N114</f>
        <v>3.3544452263664084</v>
      </c>
      <c r="Q114" s="201"/>
      <c r="R114" s="199">
        <f>O114+I114</f>
        <v>5</v>
      </c>
      <c r="S114" s="199">
        <f>N114+H114</f>
        <v>79.960000000000008</v>
      </c>
      <c r="T114" s="209"/>
    </row>
    <row r="115" spans="1:20">
      <c r="A115">
        <f>A114+1</f>
        <v>2</v>
      </c>
      <c r="B115" s="207">
        <v>734</v>
      </c>
      <c r="C115" s="208" t="s">
        <v>484</v>
      </c>
      <c r="D115" s="208" t="s">
        <v>476</v>
      </c>
      <c r="E115" s="332">
        <v>55</v>
      </c>
      <c r="F115" s="200">
        <v>10</v>
      </c>
      <c r="G115" s="199">
        <v>5</v>
      </c>
      <c r="H115" s="199">
        <v>34.03</v>
      </c>
      <c r="I115" s="199">
        <f t="shared" ref="I115:I133" si="29">IF(H115&lt;=$H$111,IF(H115&lt;$G$111,F115+G115,F115+G115+(H115-$G$111)),50)</f>
        <v>15</v>
      </c>
      <c r="J115" s="199">
        <f t="shared" ref="J115:J133" si="30">$F$111/H115</f>
        <v>3.9377020276226857</v>
      </c>
      <c r="K115" s="201"/>
      <c r="L115" s="200">
        <v>0</v>
      </c>
      <c r="M115" s="199">
        <v>5</v>
      </c>
      <c r="N115" s="199">
        <v>37.619999999999997</v>
      </c>
      <c r="O115" s="199">
        <f t="shared" ref="O115:O132" si="31">IF(N115&lt;=$N$111,IF(N115&lt;$M$111,L115+M115,L115+M115+(N115-$M$111)),50)</f>
        <v>5</v>
      </c>
      <c r="P115" s="199">
        <f t="shared" ref="P115:P132" si="32">$L$111/N115</f>
        <v>3.801169590643275</v>
      </c>
      <c r="Q115" s="201"/>
      <c r="R115" s="199">
        <f t="shared" ref="R115:R149" si="33">O115+I115</f>
        <v>20</v>
      </c>
      <c r="S115" s="199">
        <f t="shared" ref="S115:S149" si="34">N115+H115</f>
        <v>71.650000000000006</v>
      </c>
      <c r="T115" s="209"/>
    </row>
    <row r="116" spans="1:20">
      <c r="A116">
        <f t="shared" ref="A116:A130" si="35">A115+1</f>
        <v>3</v>
      </c>
      <c r="B116" s="207">
        <v>813</v>
      </c>
      <c r="C116" s="208" t="s">
        <v>519</v>
      </c>
      <c r="D116" s="208" t="s">
        <v>520</v>
      </c>
      <c r="E116" s="332">
        <v>55</v>
      </c>
      <c r="F116" s="200">
        <v>10</v>
      </c>
      <c r="G116" s="199">
        <v>5</v>
      </c>
      <c r="H116" s="199">
        <v>35.5</v>
      </c>
      <c r="I116" s="199">
        <f t="shared" si="29"/>
        <v>15</v>
      </c>
      <c r="J116" s="199">
        <f t="shared" si="30"/>
        <v>3.7746478873239435</v>
      </c>
      <c r="K116" s="201"/>
      <c r="L116" s="200">
        <v>0</v>
      </c>
      <c r="M116" s="199">
        <v>10</v>
      </c>
      <c r="N116" s="199">
        <v>41.37</v>
      </c>
      <c r="O116" s="199">
        <f t="shared" si="31"/>
        <v>10</v>
      </c>
      <c r="P116" s="199">
        <f t="shared" si="32"/>
        <v>3.4566110708242692</v>
      </c>
      <c r="Q116" s="201"/>
      <c r="R116" s="199">
        <f t="shared" si="33"/>
        <v>25</v>
      </c>
      <c r="S116" s="199">
        <f t="shared" si="34"/>
        <v>76.87</v>
      </c>
      <c r="T116" s="209"/>
    </row>
    <row r="117" spans="1:20">
      <c r="A117">
        <f t="shared" si="35"/>
        <v>4</v>
      </c>
      <c r="B117" s="207">
        <v>788</v>
      </c>
      <c r="C117" s="321" t="s">
        <v>487</v>
      </c>
      <c r="D117" s="321" t="s">
        <v>476</v>
      </c>
      <c r="E117" s="332">
        <v>55</v>
      </c>
      <c r="F117" s="200">
        <v>0</v>
      </c>
      <c r="G117" s="199">
        <v>15</v>
      </c>
      <c r="H117" s="199">
        <v>42.07</v>
      </c>
      <c r="I117" s="199">
        <f t="shared" si="29"/>
        <v>15</v>
      </c>
      <c r="J117" s="199">
        <f t="shared" si="30"/>
        <v>3.1851675778464466</v>
      </c>
      <c r="K117" s="201"/>
      <c r="L117" s="200">
        <v>5</v>
      </c>
      <c r="M117" s="199">
        <v>15</v>
      </c>
      <c r="N117" s="199">
        <v>50.91</v>
      </c>
      <c r="O117" s="199">
        <f t="shared" si="31"/>
        <v>20</v>
      </c>
      <c r="P117" s="199">
        <f t="shared" si="32"/>
        <v>2.8088784128854845</v>
      </c>
      <c r="Q117" s="201"/>
      <c r="R117" s="199">
        <f t="shared" si="33"/>
        <v>35</v>
      </c>
      <c r="S117" s="199">
        <f t="shared" si="34"/>
        <v>92.97999999999999</v>
      </c>
      <c r="T117" s="209"/>
    </row>
    <row r="118" spans="1:20">
      <c r="A118">
        <f t="shared" si="35"/>
        <v>5</v>
      </c>
      <c r="B118" s="207">
        <v>746</v>
      </c>
      <c r="C118" s="321" t="s">
        <v>621</v>
      </c>
      <c r="D118" s="321" t="s">
        <v>620</v>
      </c>
      <c r="E118" s="334" t="s">
        <v>269</v>
      </c>
      <c r="F118" s="200">
        <v>0</v>
      </c>
      <c r="G118" s="199">
        <v>20</v>
      </c>
      <c r="H118" s="199">
        <v>49.67</v>
      </c>
      <c r="I118" s="199">
        <f t="shared" si="29"/>
        <v>20</v>
      </c>
      <c r="J118" s="199">
        <f t="shared" si="30"/>
        <v>2.6978055164082946</v>
      </c>
      <c r="K118" s="201"/>
      <c r="L118" s="200">
        <v>0</v>
      </c>
      <c r="M118" s="199">
        <v>15</v>
      </c>
      <c r="N118" s="199">
        <v>45.27</v>
      </c>
      <c r="O118" s="199">
        <f t="shared" si="31"/>
        <v>15</v>
      </c>
      <c r="P118" s="199">
        <f t="shared" si="32"/>
        <v>3.1588248288049479</v>
      </c>
      <c r="Q118" s="201"/>
      <c r="R118" s="199">
        <f t="shared" si="33"/>
        <v>35</v>
      </c>
      <c r="S118" s="199">
        <f t="shared" si="34"/>
        <v>94.94</v>
      </c>
      <c r="T118" s="209"/>
    </row>
    <row r="119" spans="1:20">
      <c r="A119">
        <f t="shared" si="35"/>
        <v>6</v>
      </c>
      <c r="B119" s="207">
        <v>797</v>
      </c>
      <c r="C119" s="321" t="s">
        <v>505</v>
      </c>
      <c r="D119" s="321" t="s">
        <v>506</v>
      </c>
      <c r="E119" s="208" t="s">
        <v>269</v>
      </c>
      <c r="F119" s="200">
        <v>0</v>
      </c>
      <c r="G119" s="199">
        <v>20</v>
      </c>
      <c r="H119" s="199">
        <v>51.21</v>
      </c>
      <c r="I119" s="199">
        <f t="shared" si="29"/>
        <v>20</v>
      </c>
      <c r="J119" s="199">
        <f t="shared" si="30"/>
        <v>2.6166764303846906</v>
      </c>
      <c r="K119" s="201"/>
      <c r="L119" s="200">
        <v>0</v>
      </c>
      <c r="M119" s="199">
        <v>5</v>
      </c>
      <c r="N119" s="199">
        <v>71.77</v>
      </c>
      <c r="O119" s="199">
        <f t="shared" si="31"/>
        <v>19.569999999999993</v>
      </c>
      <c r="P119" s="199">
        <f t="shared" si="32"/>
        <v>1.9924759648878363</v>
      </c>
      <c r="Q119" s="201"/>
      <c r="R119" s="199">
        <f t="shared" si="33"/>
        <v>39.569999999999993</v>
      </c>
      <c r="S119" s="199">
        <f t="shared" si="34"/>
        <v>122.97999999999999</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831</v>
      </c>
      <c r="C135" s="208" t="s">
        <v>645</v>
      </c>
      <c r="D135" s="208" t="s">
        <v>646</v>
      </c>
      <c r="E135" s="208" t="s">
        <v>272</v>
      </c>
      <c r="F135" s="219">
        <v>5</v>
      </c>
      <c r="G135" s="220">
        <v>20</v>
      </c>
      <c r="H135" s="220">
        <v>37.68</v>
      </c>
      <c r="I135" s="199">
        <f>IF(H135&lt;=$H$111,IF(H135&lt;$G$111,F135+G135,F135+G135+(H135-$G$111)),50)</f>
        <v>25</v>
      </c>
      <c r="J135" s="199">
        <f>$F$111/H135</f>
        <v>3.5562632696390657</v>
      </c>
      <c r="K135" s="201"/>
      <c r="L135" s="200">
        <v>0</v>
      </c>
      <c r="M135" s="199">
        <v>15</v>
      </c>
      <c r="N135" s="199">
        <v>38.79</v>
      </c>
      <c r="O135" s="199">
        <f>IF(N135&lt;=$N$111,IF(N135&lt;$M$111,L135+M135,L135+M135+(N135-$M$111)),50)</f>
        <v>15</v>
      </c>
      <c r="P135" s="199">
        <f>$L$111/N135</f>
        <v>3.6865171435937096</v>
      </c>
      <c r="Q135" s="201"/>
      <c r="R135" s="199">
        <f t="shared" si="33"/>
        <v>40</v>
      </c>
      <c r="S135" s="199">
        <f t="shared" si="34"/>
        <v>76.47</v>
      </c>
      <c r="T135" s="209"/>
    </row>
    <row r="136" spans="1:20">
      <c r="A136">
        <f>A135+1</f>
        <v>2</v>
      </c>
      <c r="B136" s="207">
        <v>796</v>
      </c>
      <c r="C136" s="208" t="s">
        <v>567</v>
      </c>
      <c r="D136" s="208" t="s">
        <v>495</v>
      </c>
      <c r="E136" s="208" t="s">
        <v>272</v>
      </c>
      <c r="F136" s="200">
        <v>50</v>
      </c>
      <c r="G136" s="199"/>
      <c r="H136" s="199"/>
      <c r="I136" s="199">
        <f t="shared" ref="I136:I149" si="37">IF(H136&lt;=$H$111,IF(H136&lt;$G$111,F136+G136,F136+G136+(H136-$G$111)),50)</f>
        <v>50</v>
      </c>
      <c r="J136" s="199" t="e">
        <f t="shared" ref="J136:J149" si="38">$F$111/H136</f>
        <v>#DIV/0!</v>
      </c>
      <c r="K136" s="201"/>
      <c r="L136" s="200">
        <v>0</v>
      </c>
      <c r="M136" s="199">
        <v>10</v>
      </c>
      <c r="N136" s="199">
        <v>35.31</v>
      </c>
      <c r="O136" s="199">
        <f t="shared" ref="O136:O149" si="39">IF(N136&lt;=$N$111,IF(N136&lt;$M$111,L136+M136,L136+M136+(N136-$M$111)),50)</f>
        <v>10</v>
      </c>
      <c r="P136" s="199">
        <f t="shared" ref="P136:P149" si="40">$L$111/N136</f>
        <v>4.0498442367601246</v>
      </c>
      <c r="Q136" s="201"/>
      <c r="R136" s="199">
        <f t="shared" si="33"/>
        <v>60</v>
      </c>
      <c r="S136" s="199">
        <f t="shared" si="34"/>
        <v>35.31</v>
      </c>
      <c r="T136" s="209"/>
    </row>
    <row r="137" spans="1:20">
      <c r="A137">
        <f t="shared" ref="A137:A148" si="41">A136+1</f>
        <v>3</v>
      </c>
      <c r="B137" s="207">
        <v>814</v>
      </c>
      <c r="C137" s="208" t="s">
        <v>351</v>
      </c>
      <c r="D137" s="208" t="s">
        <v>521</v>
      </c>
      <c r="E137" s="208" t="s">
        <v>275</v>
      </c>
      <c r="F137" s="200">
        <v>50</v>
      </c>
      <c r="G137" s="199"/>
      <c r="H137" s="199"/>
      <c r="I137" s="199">
        <f t="shared" si="37"/>
        <v>50</v>
      </c>
      <c r="J137" s="199" t="e">
        <f t="shared" si="38"/>
        <v>#DIV/0!</v>
      </c>
      <c r="K137" s="201"/>
      <c r="L137" s="200">
        <v>0</v>
      </c>
      <c r="M137" s="199">
        <v>10</v>
      </c>
      <c r="N137" s="199">
        <v>48.34</v>
      </c>
      <c r="O137" s="199">
        <f t="shared" si="39"/>
        <v>10</v>
      </c>
      <c r="P137" s="199">
        <f t="shared" si="40"/>
        <v>2.9582126603227139</v>
      </c>
      <c r="Q137" s="201"/>
      <c r="R137" s="199">
        <f t="shared" si="33"/>
        <v>60</v>
      </c>
      <c r="S137" s="199">
        <f t="shared" si="34"/>
        <v>48.34</v>
      </c>
      <c r="T137" s="209"/>
    </row>
    <row r="138" spans="1:20">
      <c r="A138">
        <f t="shared" si="41"/>
        <v>4</v>
      </c>
      <c r="B138" s="207">
        <v>786</v>
      </c>
      <c r="C138" s="321" t="s">
        <v>565</v>
      </c>
      <c r="D138" s="321" t="s">
        <v>566</v>
      </c>
      <c r="E138" s="321" t="s">
        <v>275</v>
      </c>
      <c r="F138" s="200">
        <v>50</v>
      </c>
      <c r="G138" s="199"/>
      <c r="H138" s="199"/>
      <c r="I138" s="199">
        <f t="shared" si="37"/>
        <v>50</v>
      </c>
      <c r="J138" s="199" t="e">
        <f t="shared" si="38"/>
        <v>#DIV/0!</v>
      </c>
      <c r="K138" s="201"/>
      <c r="L138" s="200">
        <v>50</v>
      </c>
      <c r="M138" s="199"/>
      <c r="N138" s="199"/>
      <c r="O138" s="199">
        <f t="shared" si="39"/>
        <v>50</v>
      </c>
      <c r="P138" s="199" t="e">
        <f t="shared" si="40"/>
        <v>#DIV/0!</v>
      </c>
      <c r="Q138" s="201"/>
      <c r="R138" s="199">
        <f t="shared" si="33"/>
        <v>100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workbookViewId="0">
      <selection activeCell="Q50" sqref="Q50"/>
    </sheetView>
  </sheetViews>
  <sheetFormatPr baseColWidth="10" defaultRowHeight="15" x14ac:dyDescent="0"/>
  <cols>
    <col min="1" max="1" width="3.1640625" bestFit="1" customWidth="1"/>
  </cols>
  <sheetData>
    <row r="1" spans="1:20" ht="25">
      <c r="B1" s="513" t="s">
        <v>161</v>
      </c>
      <c r="C1" s="513"/>
      <c r="D1" s="513"/>
      <c r="E1" s="513"/>
      <c r="F1" s="515" t="s">
        <v>215</v>
      </c>
      <c r="G1" s="515"/>
      <c r="H1" s="515"/>
      <c r="I1" s="515"/>
      <c r="J1" s="515"/>
      <c r="K1" s="515"/>
      <c r="L1" s="515"/>
      <c r="M1" s="515"/>
      <c r="N1" s="515"/>
      <c r="O1" s="515"/>
      <c r="P1" s="515"/>
      <c r="Q1" s="515"/>
      <c r="R1" s="221"/>
      <c r="S1" s="221"/>
    </row>
    <row r="2" spans="1:20" ht="25">
      <c r="B2" s="513" t="s">
        <v>162</v>
      </c>
      <c r="C2" s="513"/>
      <c r="D2" s="513"/>
      <c r="E2" s="513"/>
      <c r="F2" s="516" t="s">
        <v>214</v>
      </c>
      <c r="G2" s="516"/>
      <c r="H2" s="516"/>
      <c r="I2" s="516"/>
      <c r="J2" s="516"/>
      <c r="K2" s="516"/>
      <c r="L2" s="516"/>
      <c r="M2" s="516"/>
      <c r="N2" s="516"/>
      <c r="O2" s="516"/>
      <c r="P2" s="516"/>
      <c r="Q2" s="516"/>
      <c r="R2" s="221"/>
      <c r="S2" s="221"/>
    </row>
    <row r="3" spans="1:20" ht="25">
      <c r="B3" s="513" t="s">
        <v>152</v>
      </c>
      <c r="C3" s="513"/>
      <c r="D3" s="513"/>
      <c r="E3" s="513"/>
      <c r="F3" s="516" t="s">
        <v>185</v>
      </c>
      <c r="G3" s="516"/>
      <c r="H3" s="516"/>
      <c r="I3" s="516"/>
      <c r="J3" s="516"/>
      <c r="K3" s="516"/>
      <c r="L3" s="516"/>
      <c r="M3" s="516"/>
      <c r="N3" s="516"/>
      <c r="O3" s="516"/>
      <c r="P3" s="516"/>
      <c r="Q3" s="516"/>
      <c r="R3" s="221"/>
      <c r="S3" s="221"/>
    </row>
    <row r="4" spans="1:20" ht="26" thickBot="1">
      <c r="B4" s="514" t="s">
        <v>163</v>
      </c>
      <c r="C4" s="514"/>
      <c r="D4" s="514"/>
      <c r="E4" s="514"/>
      <c r="F4" s="517" t="s">
        <v>216</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172</v>
      </c>
      <c r="G6" s="182">
        <f>J6*1.1</f>
        <v>36.872000000000007</v>
      </c>
      <c r="H6" s="199">
        <f>G6*1.5</f>
        <v>55.308000000000007</v>
      </c>
      <c r="I6" s="182">
        <f>F6/G6</f>
        <v>4.6647862876979813</v>
      </c>
      <c r="J6" s="182">
        <f>H15</f>
        <v>33.520000000000003</v>
      </c>
      <c r="K6" s="183"/>
      <c r="L6" s="185">
        <v>212</v>
      </c>
      <c r="M6" s="182">
        <f>P6*1.1</f>
        <v>46.519000000000005</v>
      </c>
      <c r="N6" s="199">
        <f>M6*1.5</f>
        <v>69.778500000000008</v>
      </c>
      <c r="O6" s="182">
        <f>L6/M6</f>
        <v>4.5572776714890688</v>
      </c>
      <c r="P6" s="182">
        <f>N13</f>
        <v>42.29</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654</v>
      </c>
      <c r="C9" s="208" t="s">
        <v>270</v>
      </c>
      <c r="D9" s="208" t="s">
        <v>271</v>
      </c>
      <c r="E9" s="208" t="s">
        <v>272</v>
      </c>
      <c r="F9" s="200">
        <v>0</v>
      </c>
      <c r="G9" s="199">
        <v>0</v>
      </c>
      <c r="H9" s="199">
        <v>34.89</v>
      </c>
      <c r="I9" s="199">
        <f>IF(H9&lt;=$H$6,IF(H9&lt;$G$6,F9+G9,F9+G9+(H9-$G$6)),50)</f>
        <v>0</v>
      </c>
      <c r="J9" s="199">
        <f>$F$6/H9</f>
        <v>4.9297793063915165</v>
      </c>
      <c r="K9" s="201">
        <f>IF(I9=0,IF(H9=$J$6,6,4),0)</f>
        <v>4</v>
      </c>
      <c r="L9" s="200">
        <v>0</v>
      </c>
      <c r="M9" s="199">
        <v>0</v>
      </c>
      <c r="N9" s="199">
        <v>43.19</v>
      </c>
      <c r="O9" s="199">
        <f>IF(N9&lt;=$N$6,IF(N9&lt;$M$6,L9+M9,L9+M9+(N9-$M$6)),50)</f>
        <v>0</v>
      </c>
      <c r="P9" s="199">
        <f>$L$6/N9</f>
        <v>4.9085436443621209</v>
      </c>
      <c r="Q9" s="201">
        <f>IF(O9=0,IF(N9=$P$6,6,4),0)</f>
        <v>4</v>
      </c>
      <c r="R9" s="199">
        <f>O9+I9</f>
        <v>0</v>
      </c>
      <c r="S9" s="199">
        <f>N9+H9</f>
        <v>78.08</v>
      </c>
      <c r="T9" s="209">
        <f>IF((O9+I9)=0,4+K9+Q9,K9+Q9)+4</f>
        <v>16</v>
      </c>
    </row>
    <row r="10" spans="1:20">
      <c r="A10">
        <f>A9+1</f>
        <v>2</v>
      </c>
      <c r="B10" s="207">
        <v>662</v>
      </c>
      <c r="C10" s="208" t="s">
        <v>267</v>
      </c>
      <c r="D10" s="208" t="s">
        <v>417</v>
      </c>
      <c r="E10" s="208" t="s">
        <v>269</v>
      </c>
      <c r="F10" s="200">
        <v>5</v>
      </c>
      <c r="G10" s="199">
        <v>0</v>
      </c>
      <c r="H10" s="199">
        <v>34.99</v>
      </c>
      <c r="I10" s="199">
        <f>IF(H10&lt;=$H$6,IF(H10&lt;$G$6,F10+G10,F10+G10+(H10-$G$6)),50)</f>
        <v>5</v>
      </c>
      <c r="J10" s="199">
        <f t="shared" ref="J10:J38" si="0">$F$6/H10</f>
        <v>4.9156901971991998</v>
      </c>
      <c r="K10" s="201">
        <f t="shared" ref="K10:K38" si="1">IF(I10=0,IF(H10=$J$6,6,4),0)</f>
        <v>0</v>
      </c>
      <c r="L10" s="200">
        <v>0</v>
      </c>
      <c r="M10" s="199">
        <v>0</v>
      </c>
      <c r="N10" s="199">
        <v>43.85</v>
      </c>
      <c r="O10" s="199">
        <f t="shared" ref="O10:O38" si="2">IF(N10&lt;=$N$6,IF(N10&lt;$M$6,L10+M10,L10+M10+(N10-$M$6)),50)</f>
        <v>0</v>
      </c>
      <c r="P10" s="199">
        <f t="shared" ref="P10:P38" si="3">$L$6/N10</f>
        <v>4.8346636259977194</v>
      </c>
      <c r="Q10" s="201">
        <f>IF(O10=0,IF(N10=$P$6,6,4),0)</f>
        <v>4</v>
      </c>
      <c r="R10" s="199">
        <f t="shared" ref="R10:R38" si="4">O10+I10</f>
        <v>5</v>
      </c>
      <c r="S10" s="199">
        <f t="shared" ref="S10:S38" si="5">N10+H10</f>
        <v>78.84</v>
      </c>
      <c r="T10" s="209">
        <f>IF((O10+I10)=0,4+K10+Q10,K10+Q10)+2</f>
        <v>6</v>
      </c>
    </row>
    <row r="11" spans="1:20">
      <c r="A11">
        <f t="shared" ref="A11:A38" si="6">A10+1</f>
        <v>3</v>
      </c>
      <c r="B11" s="207">
        <v>534</v>
      </c>
      <c r="C11" s="208" t="s">
        <v>309</v>
      </c>
      <c r="D11" s="208" t="s">
        <v>68</v>
      </c>
      <c r="E11" s="208" t="s">
        <v>272</v>
      </c>
      <c r="F11" s="200">
        <v>0</v>
      </c>
      <c r="G11" s="199">
        <v>0</v>
      </c>
      <c r="H11" s="199">
        <v>34.630000000000003</v>
      </c>
      <c r="I11" s="199">
        <f t="shared" ref="I11:I38" si="7">IF(H11&lt;=$H$6,IF(H11&lt;$G$6,F11+G11,F11+G11+(H11-$G$6)),50)</f>
        <v>0</v>
      </c>
      <c r="J11" s="199">
        <f t="shared" si="0"/>
        <v>4.9667917990181918</v>
      </c>
      <c r="K11" s="201">
        <f t="shared" si="1"/>
        <v>4</v>
      </c>
      <c r="L11" s="200">
        <v>5</v>
      </c>
      <c r="M11" s="199">
        <v>0</v>
      </c>
      <c r="N11" s="199">
        <v>44.61</v>
      </c>
      <c r="O11" s="199">
        <f t="shared" si="2"/>
        <v>5</v>
      </c>
      <c r="P11" s="199">
        <f t="shared" si="3"/>
        <v>4.75229769110065</v>
      </c>
      <c r="Q11" s="201">
        <f t="shared" ref="Q11:Q38" si="8">IF(O11=0,IF(N11=$P$6,6,4),0)</f>
        <v>0</v>
      </c>
      <c r="R11" s="199">
        <f t="shared" si="4"/>
        <v>5</v>
      </c>
      <c r="S11" s="199">
        <f t="shared" si="5"/>
        <v>79.240000000000009</v>
      </c>
      <c r="T11" s="209">
        <f>IF((O11+I11)=0,4+K11+Q11,K11+Q11)+1</f>
        <v>5</v>
      </c>
    </row>
    <row r="12" spans="1:20">
      <c r="A12">
        <f t="shared" si="6"/>
        <v>4</v>
      </c>
      <c r="B12" s="207">
        <v>732</v>
      </c>
      <c r="C12" s="321" t="s">
        <v>338</v>
      </c>
      <c r="D12" s="321" t="s">
        <v>339</v>
      </c>
      <c r="E12" s="321" t="s">
        <v>269</v>
      </c>
      <c r="F12" s="200">
        <v>0</v>
      </c>
      <c r="G12" s="199">
        <v>0</v>
      </c>
      <c r="H12" s="199">
        <v>42.23</v>
      </c>
      <c r="I12" s="199">
        <f t="shared" si="7"/>
        <v>5.3579999999999899</v>
      </c>
      <c r="J12" s="199">
        <f t="shared" si="0"/>
        <v>4.0729339332228278</v>
      </c>
      <c r="K12" s="201">
        <f t="shared" si="1"/>
        <v>0</v>
      </c>
      <c r="L12" s="200">
        <v>0</v>
      </c>
      <c r="M12" s="199">
        <v>0</v>
      </c>
      <c r="N12" s="199">
        <v>53.05</v>
      </c>
      <c r="O12" s="199">
        <f t="shared" si="2"/>
        <v>6.5309999999999917</v>
      </c>
      <c r="P12" s="199">
        <f t="shared" si="3"/>
        <v>3.9962299717247882</v>
      </c>
      <c r="Q12" s="201">
        <f t="shared" si="8"/>
        <v>0</v>
      </c>
      <c r="R12" s="199">
        <f t="shared" si="4"/>
        <v>11.888999999999982</v>
      </c>
      <c r="S12" s="199">
        <f t="shared" si="5"/>
        <v>95.28</v>
      </c>
      <c r="T12" s="209">
        <f>IF((O12+I12)=0,4+K12+Q12,K12+Q12)</f>
        <v>0</v>
      </c>
    </row>
    <row r="13" spans="1:20">
      <c r="A13">
        <f t="shared" si="6"/>
        <v>5</v>
      </c>
      <c r="B13" s="207">
        <v>512</v>
      </c>
      <c r="C13" s="321" t="s">
        <v>290</v>
      </c>
      <c r="D13" s="321" t="s">
        <v>291</v>
      </c>
      <c r="E13" s="321" t="s">
        <v>272</v>
      </c>
      <c r="F13" s="200">
        <v>10</v>
      </c>
      <c r="G13" s="199">
        <v>0</v>
      </c>
      <c r="H13" s="199">
        <v>35.6</v>
      </c>
      <c r="I13" s="199">
        <f t="shared" si="7"/>
        <v>10</v>
      </c>
      <c r="J13" s="199">
        <f t="shared" si="0"/>
        <v>4.8314606741573032</v>
      </c>
      <c r="K13" s="201">
        <f t="shared" si="1"/>
        <v>0</v>
      </c>
      <c r="L13" s="200">
        <v>0</v>
      </c>
      <c r="M13" s="199">
        <v>0</v>
      </c>
      <c r="N13" s="199">
        <v>42.29</v>
      </c>
      <c r="O13" s="199">
        <f t="shared" si="2"/>
        <v>0</v>
      </c>
      <c r="P13" s="199">
        <f>$L$6/N13</f>
        <v>5.0130054386379763</v>
      </c>
      <c r="Q13" s="201">
        <f t="shared" si="8"/>
        <v>6</v>
      </c>
      <c r="R13" s="199">
        <f t="shared" si="4"/>
        <v>10</v>
      </c>
      <c r="S13" s="199">
        <f t="shared" si="5"/>
        <v>77.89</v>
      </c>
      <c r="T13" s="209">
        <f t="shared" ref="T13:T38" si="9">IF((O13+I13)=0,4+K13+Q13,K13+Q13)</f>
        <v>6</v>
      </c>
    </row>
    <row r="14" spans="1:20">
      <c r="A14">
        <f t="shared" si="6"/>
        <v>6</v>
      </c>
      <c r="B14" s="207">
        <v>628</v>
      </c>
      <c r="C14" s="321" t="s">
        <v>364</v>
      </c>
      <c r="D14" s="321" t="s">
        <v>44</v>
      </c>
      <c r="E14" s="321" t="s">
        <v>272</v>
      </c>
      <c r="F14" s="200">
        <v>5</v>
      </c>
      <c r="G14" s="199">
        <v>0</v>
      </c>
      <c r="H14" s="199">
        <v>36.909999999999997</v>
      </c>
      <c r="I14" s="199">
        <f>IF(H14&lt;=$H$6,IF(H14&lt;$G$6,F14+G14,F14+G14+(H14-$G$6)),50)</f>
        <v>5.0379999999999896</v>
      </c>
      <c r="J14" s="199">
        <f t="shared" si="0"/>
        <v>4.6599837442427532</v>
      </c>
      <c r="K14" s="201">
        <f t="shared" si="1"/>
        <v>0</v>
      </c>
      <c r="L14" s="200">
        <v>10</v>
      </c>
      <c r="M14" s="199">
        <v>0</v>
      </c>
      <c r="N14" s="199">
        <v>46.62</v>
      </c>
      <c r="O14" s="199">
        <f t="shared" si="2"/>
        <v>10.100999999999992</v>
      </c>
      <c r="P14" s="199">
        <f t="shared" si="3"/>
        <v>4.5474045474045477</v>
      </c>
      <c r="Q14" s="201">
        <f t="shared" si="8"/>
        <v>0</v>
      </c>
      <c r="R14" s="199">
        <f t="shared" si="4"/>
        <v>15.138999999999982</v>
      </c>
      <c r="S14" s="199">
        <f t="shared" si="5"/>
        <v>83.53</v>
      </c>
      <c r="T14" s="209">
        <f t="shared" si="9"/>
        <v>0</v>
      </c>
    </row>
    <row r="15" spans="1:20">
      <c r="A15">
        <f t="shared" si="6"/>
        <v>7</v>
      </c>
      <c r="B15" s="207">
        <v>594</v>
      </c>
      <c r="C15" s="321" t="s">
        <v>526</v>
      </c>
      <c r="D15" s="321" t="s">
        <v>291</v>
      </c>
      <c r="E15" s="321" t="s">
        <v>272</v>
      </c>
      <c r="F15" s="200">
        <v>0</v>
      </c>
      <c r="G15" s="199">
        <v>0</v>
      </c>
      <c r="H15" s="199">
        <v>33.520000000000003</v>
      </c>
      <c r="I15" s="199">
        <f t="shared" si="7"/>
        <v>0</v>
      </c>
      <c r="J15" s="199">
        <f t="shared" si="0"/>
        <v>5.1312649164677797</v>
      </c>
      <c r="K15" s="201">
        <f t="shared" si="1"/>
        <v>6</v>
      </c>
      <c r="L15" s="200">
        <v>50</v>
      </c>
      <c r="M15" s="199"/>
      <c r="N15" s="199"/>
      <c r="O15" s="199">
        <f t="shared" si="2"/>
        <v>50</v>
      </c>
      <c r="P15" s="199" t="e">
        <f t="shared" si="3"/>
        <v>#DIV/0!</v>
      </c>
      <c r="Q15" s="201">
        <f t="shared" si="8"/>
        <v>0</v>
      </c>
      <c r="R15" s="199">
        <f t="shared" si="4"/>
        <v>50</v>
      </c>
      <c r="S15" s="199">
        <f t="shared" si="5"/>
        <v>33.520000000000003</v>
      </c>
      <c r="T15" s="209">
        <f t="shared" si="9"/>
        <v>6</v>
      </c>
    </row>
    <row r="16" spans="1:20">
      <c r="A16">
        <f t="shared" si="6"/>
        <v>8</v>
      </c>
      <c r="B16" s="207">
        <v>334</v>
      </c>
      <c r="C16" s="321" t="s">
        <v>273</v>
      </c>
      <c r="D16" s="321" t="s">
        <v>418</v>
      </c>
      <c r="E16" s="321" t="s">
        <v>275</v>
      </c>
      <c r="F16" s="200">
        <v>0</v>
      </c>
      <c r="G16" s="199">
        <v>0</v>
      </c>
      <c r="H16" s="199">
        <v>38.49</v>
      </c>
      <c r="I16" s="199">
        <f t="shared" si="7"/>
        <v>1.617999999999995</v>
      </c>
      <c r="J16" s="199">
        <f t="shared" si="0"/>
        <v>4.4686931670563776</v>
      </c>
      <c r="K16" s="201">
        <f t="shared" si="1"/>
        <v>0</v>
      </c>
      <c r="L16" s="200">
        <v>50</v>
      </c>
      <c r="M16" s="199"/>
      <c r="N16" s="199"/>
      <c r="O16" s="199">
        <f t="shared" si="2"/>
        <v>50</v>
      </c>
      <c r="P16" s="199" t="e">
        <f t="shared" si="3"/>
        <v>#DIV/0!</v>
      </c>
      <c r="Q16" s="201">
        <f t="shared" si="8"/>
        <v>0</v>
      </c>
      <c r="R16" s="199">
        <f t="shared" si="4"/>
        <v>51.617999999999995</v>
      </c>
      <c r="S16" s="199">
        <f t="shared" si="5"/>
        <v>38.49</v>
      </c>
      <c r="T16" s="209">
        <f t="shared" si="9"/>
        <v>0</v>
      </c>
    </row>
    <row r="17" spans="1:20">
      <c r="A17">
        <f t="shared" si="6"/>
        <v>9</v>
      </c>
      <c r="B17" s="207">
        <v>536</v>
      </c>
      <c r="C17" s="321" t="s">
        <v>296</v>
      </c>
      <c r="D17" s="321" t="s">
        <v>421</v>
      </c>
      <c r="E17" s="321" t="s">
        <v>269</v>
      </c>
      <c r="F17" s="200">
        <v>5</v>
      </c>
      <c r="G17" s="199">
        <v>0</v>
      </c>
      <c r="H17" s="199">
        <v>35.18</v>
      </c>
      <c r="I17" s="199">
        <f t="shared" si="7"/>
        <v>5</v>
      </c>
      <c r="J17" s="199">
        <f t="shared" si="0"/>
        <v>4.8891415577032404</v>
      </c>
      <c r="K17" s="201">
        <f t="shared" si="1"/>
        <v>0</v>
      </c>
      <c r="L17" s="200">
        <v>50</v>
      </c>
      <c r="M17" s="199"/>
      <c r="N17" s="199"/>
      <c r="O17" s="199">
        <f t="shared" si="2"/>
        <v>50</v>
      </c>
      <c r="P17" s="199" t="e">
        <f t="shared" si="3"/>
        <v>#DIV/0!</v>
      </c>
      <c r="Q17" s="201">
        <f t="shared" si="8"/>
        <v>0</v>
      </c>
      <c r="R17" s="199">
        <f t="shared" si="4"/>
        <v>55</v>
      </c>
      <c r="S17" s="199">
        <f t="shared" si="5"/>
        <v>35.18</v>
      </c>
      <c r="T17" s="209">
        <f t="shared" si="9"/>
        <v>0</v>
      </c>
    </row>
    <row r="18" spans="1:20">
      <c r="A18">
        <f t="shared" si="6"/>
        <v>10</v>
      </c>
      <c r="B18" s="207">
        <v>663</v>
      </c>
      <c r="C18" s="321" t="s">
        <v>289</v>
      </c>
      <c r="D18" s="321" t="s">
        <v>418</v>
      </c>
      <c r="E18" s="321" t="s">
        <v>275</v>
      </c>
      <c r="F18" s="200">
        <v>5</v>
      </c>
      <c r="G18" s="199">
        <v>0</v>
      </c>
      <c r="H18" s="199">
        <v>34.130000000000003</v>
      </c>
      <c r="I18" s="199">
        <f t="shared" si="7"/>
        <v>5</v>
      </c>
      <c r="J18" s="199">
        <f t="shared" si="0"/>
        <v>5.039554644008204</v>
      </c>
      <c r="K18" s="201">
        <f t="shared" si="1"/>
        <v>0</v>
      </c>
      <c r="L18" s="200">
        <v>50</v>
      </c>
      <c r="M18" s="199"/>
      <c r="N18" s="199"/>
      <c r="O18" s="199">
        <f t="shared" si="2"/>
        <v>50</v>
      </c>
      <c r="P18" s="199" t="e">
        <f t="shared" si="3"/>
        <v>#DIV/0!</v>
      </c>
      <c r="Q18" s="201">
        <f t="shared" si="8"/>
        <v>0</v>
      </c>
      <c r="R18" s="199">
        <f t="shared" si="4"/>
        <v>55</v>
      </c>
      <c r="S18" s="199">
        <f t="shared" si="5"/>
        <v>34.130000000000003</v>
      </c>
      <c r="T18" s="209">
        <f t="shared" si="9"/>
        <v>0</v>
      </c>
    </row>
    <row r="19" spans="1:20">
      <c r="A19">
        <f t="shared" si="6"/>
        <v>11</v>
      </c>
      <c r="B19" s="207">
        <v>602</v>
      </c>
      <c r="C19" s="321" t="s">
        <v>285</v>
      </c>
      <c r="D19" s="321" t="s">
        <v>52</v>
      </c>
      <c r="E19" s="321" t="s">
        <v>272</v>
      </c>
      <c r="F19" s="200">
        <v>5</v>
      </c>
      <c r="G19" s="199">
        <v>0</v>
      </c>
      <c r="H19" s="199">
        <v>38.01</v>
      </c>
      <c r="I19" s="199">
        <f t="shared" si="7"/>
        <v>6.137999999999991</v>
      </c>
      <c r="J19" s="199">
        <f t="shared" si="0"/>
        <v>4.5251249671139178</v>
      </c>
      <c r="K19" s="201">
        <f t="shared" si="1"/>
        <v>0</v>
      </c>
      <c r="L19" s="200">
        <v>50</v>
      </c>
      <c r="M19" s="199"/>
      <c r="N19" s="199"/>
      <c r="O19" s="199">
        <f t="shared" si="2"/>
        <v>50</v>
      </c>
      <c r="P19" s="199" t="e">
        <f t="shared" si="3"/>
        <v>#DIV/0!</v>
      </c>
      <c r="Q19" s="201">
        <f t="shared" si="8"/>
        <v>0</v>
      </c>
      <c r="R19" s="199">
        <f t="shared" si="4"/>
        <v>56.137999999999991</v>
      </c>
      <c r="S19" s="199">
        <f t="shared" si="5"/>
        <v>38.01</v>
      </c>
      <c r="T19" s="209">
        <f t="shared" si="9"/>
        <v>0</v>
      </c>
    </row>
    <row r="20" spans="1:20">
      <c r="A20">
        <f t="shared" si="6"/>
        <v>12</v>
      </c>
      <c r="B20" s="207">
        <v>767</v>
      </c>
      <c r="C20" s="321" t="s">
        <v>454</v>
      </c>
      <c r="D20" s="321" t="s">
        <v>52</v>
      </c>
      <c r="E20" s="321" t="s">
        <v>272</v>
      </c>
      <c r="F20" s="200">
        <v>0</v>
      </c>
      <c r="G20" s="199">
        <v>5</v>
      </c>
      <c r="H20" s="199">
        <v>39.130000000000003</v>
      </c>
      <c r="I20" s="199">
        <f t="shared" si="7"/>
        <v>7.2579999999999956</v>
      </c>
      <c r="J20" s="199">
        <f t="shared" si="0"/>
        <v>4.3956043956043951</v>
      </c>
      <c r="K20" s="201">
        <f t="shared" si="1"/>
        <v>0</v>
      </c>
      <c r="L20" s="200">
        <v>50</v>
      </c>
      <c r="M20" s="199"/>
      <c r="N20" s="199"/>
      <c r="O20" s="199">
        <f t="shared" si="2"/>
        <v>50</v>
      </c>
      <c r="P20" s="199" t="e">
        <f t="shared" si="3"/>
        <v>#DIV/0!</v>
      </c>
      <c r="Q20" s="201">
        <f t="shared" si="8"/>
        <v>0</v>
      </c>
      <c r="R20" s="199">
        <f t="shared" si="4"/>
        <v>57.257999999999996</v>
      </c>
      <c r="S20" s="199">
        <f t="shared" si="5"/>
        <v>39.130000000000003</v>
      </c>
      <c r="T20" s="209">
        <f t="shared" si="9"/>
        <v>0</v>
      </c>
    </row>
    <row r="21" spans="1:20">
      <c r="A21">
        <f t="shared" si="6"/>
        <v>13</v>
      </c>
      <c r="B21" s="207">
        <v>610</v>
      </c>
      <c r="C21" s="321" t="s">
        <v>360</v>
      </c>
      <c r="D21" s="321" t="s">
        <v>63</v>
      </c>
      <c r="E21" s="321" t="s">
        <v>272</v>
      </c>
      <c r="F21" s="200">
        <v>50</v>
      </c>
      <c r="G21" s="199"/>
      <c r="H21" s="199"/>
      <c r="I21" s="199">
        <f t="shared" si="7"/>
        <v>50</v>
      </c>
      <c r="J21" s="199" t="e">
        <f t="shared" si="0"/>
        <v>#DIV/0!</v>
      </c>
      <c r="K21" s="201">
        <f t="shared" si="1"/>
        <v>0</v>
      </c>
      <c r="L21" s="200">
        <v>10</v>
      </c>
      <c r="M21" s="199">
        <v>5</v>
      </c>
      <c r="N21" s="199">
        <v>43.39</v>
      </c>
      <c r="O21" s="199">
        <f t="shared" si="2"/>
        <v>15</v>
      </c>
      <c r="P21" s="199">
        <f t="shared" si="3"/>
        <v>4.8859184143811936</v>
      </c>
      <c r="Q21" s="201">
        <f t="shared" si="8"/>
        <v>0</v>
      </c>
      <c r="R21" s="199">
        <f t="shared" si="4"/>
        <v>65</v>
      </c>
      <c r="S21" s="199">
        <f t="shared" si="5"/>
        <v>43.39</v>
      </c>
      <c r="T21" s="209">
        <f t="shared" si="9"/>
        <v>0</v>
      </c>
    </row>
    <row r="22" spans="1:20">
      <c r="A22">
        <f t="shared" si="6"/>
        <v>14</v>
      </c>
      <c r="B22" s="207">
        <v>637</v>
      </c>
      <c r="C22" s="321" t="s">
        <v>282</v>
      </c>
      <c r="D22" s="321" t="s">
        <v>419</v>
      </c>
      <c r="E22" s="321" t="s">
        <v>272</v>
      </c>
      <c r="F22" s="200">
        <v>50</v>
      </c>
      <c r="G22" s="199"/>
      <c r="H22" s="199"/>
      <c r="I22" s="199">
        <f t="shared" si="7"/>
        <v>50</v>
      </c>
      <c r="J22" s="199" t="e">
        <f t="shared" si="0"/>
        <v>#DIV/0!</v>
      </c>
      <c r="K22" s="201">
        <f t="shared" si="1"/>
        <v>0</v>
      </c>
      <c r="L22" s="200">
        <v>50</v>
      </c>
      <c r="M22" s="199"/>
      <c r="N22" s="199"/>
      <c r="O22" s="199">
        <f t="shared" si="2"/>
        <v>50</v>
      </c>
      <c r="P22" s="199" t="e">
        <f t="shared" si="3"/>
        <v>#DIV/0!</v>
      </c>
      <c r="Q22" s="201">
        <f t="shared" si="8"/>
        <v>0</v>
      </c>
      <c r="R22" s="199">
        <f t="shared" si="4"/>
        <v>100</v>
      </c>
      <c r="S22" s="199">
        <f t="shared" si="5"/>
        <v>0</v>
      </c>
      <c r="T22" s="209">
        <f t="shared" si="9"/>
        <v>0</v>
      </c>
    </row>
    <row r="23" spans="1:20">
      <c r="A23">
        <f t="shared" si="6"/>
        <v>15</v>
      </c>
      <c r="B23" s="207">
        <v>597</v>
      </c>
      <c r="C23" s="321" t="s">
        <v>283</v>
      </c>
      <c r="D23" s="321" t="s">
        <v>421</v>
      </c>
      <c r="E23" s="321" t="s">
        <v>272</v>
      </c>
      <c r="F23" s="200">
        <v>50</v>
      </c>
      <c r="G23" s="199"/>
      <c r="H23" s="199"/>
      <c r="I23" s="199">
        <f t="shared" si="7"/>
        <v>50</v>
      </c>
      <c r="J23" s="199" t="e">
        <f t="shared" si="0"/>
        <v>#DIV/0!</v>
      </c>
      <c r="K23" s="201">
        <f t="shared" si="1"/>
        <v>0</v>
      </c>
      <c r="L23" s="200">
        <v>50</v>
      </c>
      <c r="M23" s="199"/>
      <c r="N23" s="199"/>
      <c r="O23" s="199">
        <f t="shared" si="2"/>
        <v>50</v>
      </c>
      <c r="P23" s="199" t="e">
        <f t="shared" si="3"/>
        <v>#DIV/0!</v>
      </c>
      <c r="Q23" s="201">
        <f t="shared" si="8"/>
        <v>0</v>
      </c>
      <c r="R23" s="199">
        <f t="shared" si="4"/>
        <v>100</v>
      </c>
      <c r="S23" s="199">
        <f t="shared" si="5"/>
        <v>0</v>
      </c>
      <c r="T23" s="209">
        <f t="shared" si="9"/>
        <v>0</v>
      </c>
    </row>
    <row r="24" spans="1:20">
      <c r="A24">
        <f t="shared" si="6"/>
        <v>16</v>
      </c>
      <c r="B24" s="207">
        <v>517</v>
      </c>
      <c r="C24" s="321" t="s">
        <v>361</v>
      </c>
      <c r="D24" s="321" t="s">
        <v>362</v>
      </c>
      <c r="E24" s="321" t="s">
        <v>275</v>
      </c>
      <c r="F24" s="200">
        <v>50</v>
      </c>
      <c r="G24" s="199"/>
      <c r="H24" s="199"/>
      <c r="I24" s="199">
        <f t="shared" si="7"/>
        <v>50</v>
      </c>
      <c r="J24" s="199" t="e">
        <f t="shared" si="0"/>
        <v>#DIV/0!</v>
      </c>
      <c r="K24" s="201">
        <f t="shared" si="1"/>
        <v>0</v>
      </c>
      <c r="L24" s="200">
        <v>50</v>
      </c>
      <c r="M24" s="199"/>
      <c r="N24" s="199"/>
      <c r="O24" s="199">
        <f t="shared" si="2"/>
        <v>50</v>
      </c>
      <c r="P24" s="199" t="e">
        <f t="shared" si="3"/>
        <v>#DIV/0!</v>
      </c>
      <c r="Q24" s="201">
        <f t="shared" si="8"/>
        <v>0</v>
      </c>
      <c r="R24" s="199">
        <f t="shared" si="4"/>
        <v>100</v>
      </c>
      <c r="S24" s="199">
        <f t="shared" si="5"/>
        <v>0</v>
      </c>
      <c r="T24" s="209">
        <f t="shared" si="9"/>
        <v>0</v>
      </c>
    </row>
    <row r="25" spans="1:20">
      <c r="A25">
        <f t="shared" si="6"/>
        <v>17</v>
      </c>
      <c r="B25" s="207">
        <v>720</v>
      </c>
      <c r="C25" s="321" t="s">
        <v>300</v>
      </c>
      <c r="D25" s="321" t="s">
        <v>366</v>
      </c>
      <c r="E25" s="321" t="s">
        <v>272</v>
      </c>
      <c r="F25" s="200">
        <v>50</v>
      </c>
      <c r="G25" s="199"/>
      <c r="H25" s="199"/>
      <c r="I25" s="199">
        <f t="shared" si="7"/>
        <v>50</v>
      </c>
      <c r="J25" s="199" t="e">
        <f t="shared" si="0"/>
        <v>#DIV/0!</v>
      </c>
      <c r="K25" s="201">
        <f t="shared" si="1"/>
        <v>0</v>
      </c>
      <c r="L25" s="200">
        <v>50</v>
      </c>
      <c r="M25" s="199"/>
      <c r="N25" s="199"/>
      <c r="O25" s="199">
        <f t="shared" si="2"/>
        <v>50</v>
      </c>
      <c r="P25" s="199" t="e">
        <f t="shared" si="3"/>
        <v>#DIV/0!</v>
      </c>
      <c r="Q25" s="201">
        <f t="shared" si="8"/>
        <v>0</v>
      </c>
      <c r="R25" s="199">
        <f t="shared" si="4"/>
        <v>100</v>
      </c>
      <c r="S25" s="199">
        <f t="shared" si="5"/>
        <v>0</v>
      </c>
      <c r="T25" s="209">
        <f t="shared" si="9"/>
        <v>0</v>
      </c>
    </row>
    <row r="26" spans="1:20">
      <c r="A26">
        <f>A25+1</f>
        <v>18</v>
      </c>
      <c r="B26" s="207">
        <v>579</v>
      </c>
      <c r="C26" s="321" t="s">
        <v>293</v>
      </c>
      <c r="D26" s="321" t="s">
        <v>294</v>
      </c>
      <c r="E26" s="321" t="s">
        <v>269</v>
      </c>
      <c r="F26" s="200">
        <v>100</v>
      </c>
      <c r="G26" s="199"/>
      <c r="H26" s="199"/>
      <c r="I26" s="199">
        <f t="shared" si="7"/>
        <v>100</v>
      </c>
      <c r="J26" s="199" t="e">
        <f t="shared" si="0"/>
        <v>#DIV/0!</v>
      </c>
      <c r="K26" s="201">
        <f t="shared" si="1"/>
        <v>0</v>
      </c>
      <c r="L26" s="200">
        <v>100</v>
      </c>
      <c r="M26" s="199"/>
      <c r="N26" s="199"/>
      <c r="O26" s="199">
        <f t="shared" si="2"/>
        <v>100</v>
      </c>
      <c r="P26" s="199" t="e">
        <f t="shared" si="3"/>
        <v>#DIV/0!</v>
      </c>
      <c r="Q26" s="201">
        <f t="shared" si="8"/>
        <v>0</v>
      </c>
      <c r="R26" s="199">
        <f t="shared" si="4"/>
        <v>200</v>
      </c>
      <c r="S26" s="199">
        <f t="shared" si="5"/>
        <v>0</v>
      </c>
      <c r="T26" s="209">
        <f t="shared" si="9"/>
        <v>0</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175</v>
      </c>
      <c r="G41" s="182">
        <f>F41/I41</f>
        <v>50</v>
      </c>
      <c r="H41" s="199">
        <f>G41*1.5</f>
        <v>75</v>
      </c>
      <c r="I41" s="182">
        <v>3.5</v>
      </c>
      <c r="J41" s="182">
        <f>H46</f>
        <v>36.35</v>
      </c>
      <c r="K41" s="183"/>
      <c r="L41" s="185">
        <v>198</v>
      </c>
      <c r="M41" s="182">
        <v>57</v>
      </c>
      <c r="N41" s="199">
        <v>85</v>
      </c>
      <c r="O41" s="182">
        <v>3.5</v>
      </c>
      <c r="P41" s="182">
        <f>N50</f>
        <v>37.36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819</v>
      </c>
      <c r="C44" s="208" t="s">
        <v>592</v>
      </c>
      <c r="D44" s="208" t="s">
        <v>68</v>
      </c>
      <c r="E44" s="208" t="s">
        <v>272</v>
      </c>
      <c r="F44" s="200">
        <v>0</v>
      </c>
      <c r="G44" s="199">
        <v>5</v>
      </c>
      <c r="H44" s="199">
        <v>39.130000000000003</v>
      </c>
      <c r="I44" s="199">
        <f>IF(H44&lt;=$H$41,IF(H44&lt;$G$41,F44+G44,F44+G44+(H44-$G$41)),50)</f>
        <v>5</v>
      </c>
      <c r="J44" s="199">
        <f>$F$41/H44</f>
        <v>4.4722719141323788</v>
      </c>
      <c r="K44" s="201">
        <f>IF(I44=0,IF(H44=$J$41,6,4),0)</f>
        <v>0</v>
      </c>
      <c r="L44" s="200">
        <v>0</v>
      </c>
      <c r="M44" s="199">
        <v>10</v>
      </c>
      <c r="N44" s="199">
        <v>48.72</v>
      </c>
      <c r="O44" s="199">
        <f>IF(N44&lt;=$N$41,IF(N44&lt;$M$41,L44+M44,L44+M44+(N44-$M$41)),50)</f>
        <v>10</v>
      </c>
      <c r="P44" s="199">
        <f>$L$41/N44</f>
        <v>4.0640394088669956</v>
      </c>
      <c r="Q44" s="201">
        <f>IF(O44=0,IF(N44=$P$41,6,4),0)</f>
        <v>0</v>
      </c>
      <c r="R44" s="199">
        <f>O44+I44</f>
        <v>15</v>
      </c>
      <c r="S44" s="199">
        <f>N44+H44</f>
        <v>87.85</v>
      </c>
      <c r="T44" s="209">
        <f>IF((O44+I44)=0,4+K44+Q44,K44+Q44)+4</f>
        <v>4</v>
      </c>
    </row>
    <row r="45" spans="1:20">
      <c r="A45">
        <f>A44+1</f>
        <v>2</v>
      </c>
      <c r="B45" s="207">
        <v>696</v>
      </c>
      <c r="C45" s="208" t="s">
        <v>329</v>
      </c>
      <c r="D45" s="208" t="s">
        <v>330</v>
      </c>
      <c r="E45" s="208" t="s">
        <v>269</v>
      </c>
      <c r="F45" s="200">
        <v>10</v>
      </c>
      <c r="G45" s="199">
        <v>5</v>
      </c>
      <c r="H45" s="199">
        <v>45.62</v>
      </c>
      <c r="I45" s="199">
        <f t="shared" ref="I45:I73" si="10">IF(H45&lt;=$H$41,IF(H45&lt;$G$41,F45+G45,F45+G45+(H45-$G$41)),50)</f>
        <v>15</v>
      </c>
      <c r="J45" s="199">
        <f t="shared" ref="J45:J73" si="11">$F$41/H45</f>
        <v>3.8360368259535296</v>
      </c>
      <c r="K45" s="201">
        <f t="shared" ref="K45:K73" si="12">IF(I45=0,IF(H45=$J$41,6,4),0)</f>
        <v>0</v>
      </c>
      <c r="L45" s="200">
        <v>5</v>
      </c>
      <c r="M45" s="199">
        <v>10</v>
      </c>
      <c r="N45" s="199">
        <v>44.27</v>
      </c>
      <c r="O45" s="199">
        <f>IF(N45&lt;=$N$41,IF(N45&lt;$M$41,L45+M45,L45+M45+(N45-$M$41)),50)</f>
        <v>15</v>
      </c>
      <c r="P45" s="199">
        <f t="shared" ref="P45:P73" si="13">$L$41/N45</f>
        <v>4.4725547775016938</v>
      </c>
      <c r="Q45" s="201">
        <f t="shared" ref="Q45:Q73" si="14">IF(O45=0,IF(N45=$P$41,6,4),0)</f>
        <v>0</v>
      </c>
      <c r="R45" s="199">
        <f t="shared" ref="R45:R73" si="15">O45+I45</f>
        <v>30</v>
      </c>
      <c r="S45" s="199">
        <f t="shared" ref="S45:S73" si="16">N45+H45</f>
        <v>89.89</v>
      </c>
      <c r="T45" s="209">
        <f>IF((O45+I45)=0,4+K45+Q45,K45+Q45)+2</f>
        <v>2</v>
      </c>
    </row>
    <row r="46" spans="1:20">
      <c r="A46">
        <f t="shared" ref="A46:A60" si="17">A45+1</f>
        <v>3</v>
      </c>
      <c r="B46" s="207">
        <v>752</v>
      </c>
      <c r="C46" s="208" t="s">
        <v>599</v>
      </c>
      <c r="D46" s="208" t="s">
        <v>68</v>
      </c>
      <c r="E46" s="208" t="s">
        <v>269</v>
      </c>
      <c r="F46" s="200">
        <v>0</v>
      </c>
      <c r="G46" s="199">
        <v>0</v>
      </c>
      <c r="H46" s="199">
        <v>36.35</v>
      </c>
      <c r="I46" s="199">
        <f t="shared" si="10"/>
        <v>0</v>
      </c>
      <c r="J46" s="199">
        <f t="shared" si="11"/>
        <v>4.814305364511692</v>
      </c>
      <c r="K46" s="201">
        <f>IF(I46=0,IF(H46=$J$41,6,4),0)</f>
        <v>6</v>
      </c>
      <c r="L46" s="200">
        <v>50</v>
      </c>
      <c r="M46" s="199"/>
      <c r="N46" s="199"/>
      <c r="O46" s="199">
        <f t="shared" ref="O46:O73" si="18">IF(N46&lt;=$N$41,IF(N46&lt;$M$41,L46+M46,L46+M46+(N46-$M$41)),50)</f>
        <v>50</v>
      </c>
      <c r="P46" s="199" t="e">
        <f>$L$41/N46</f>
        <v>#DIV/0!</v>
      </c>
      <c r="Q46" s="201">
        <f t="shared" si="14"/>
        <v>0</v>
      </c>
      <c r="R46" s="199">
        <f t="shared" si="15"/>
        <v>50</v>
      </c>
      <c r="S46" s="199">
        <f t="shared" si="16"/>
        <v>36.35</v>
      </c>
      <c r="T46" s="209">
        <f>IF((O46+I46)=0,4+K46+Q46,K46+Q46)+1</f>
        <v>7</v>
      </c>
    </row>
    <row r="47" spans="1:20">
      <c r="A47">
        <f t="shared" si="17"/>
        <v>4</v>
      </c>
      <c r="B47" s="207">
        <v>673</v>
      </c>
      <c r="C47" s="321" t="s">
        <v>298</v>
      </c>
      <c r="D47" s="321" t="s">
        <v>451</v>
      </c>
      <c r="E47" s="321" t="s">
        <v>275</v>
      </c>
      <c r="F47" s="200">
        <v>0</v>
      </c>
      <c r="G47" s="199">
        <v>0</v>
      </c>
      <c r="H47" s="199">
        <v>38.07</v>
      </c>
      <c r="I47" s="199">
        <f t="shared" si="10"/>
        <v>0</v>
      </c>
      <c r="J47" s="199">
        <f>$F$41/H47</f>
        <v>4.5967953769372212</v>
      </c>
      <c r="K47" s="201">
        <f t="shared" si="12"/>
        <v>4</v>
      </c>
      <c r="L47" s="200">
        <v>50</v>
      </c>
      <c r="M47" s="199"/>
      <c r="N47" s="199"/>
      <c r="O47" s="199">
        <f t="shared" si="18"/>
        <v>50</v>
      </c>
      <c r="P47" s="199" t="e">
        <f>$L$41/N47</f>
        <v>#DIV/0!</v>
      </c>
      <c r="Q47" s="201">
        <f>IF(O47=0,IF(N47=$P$41,6,4),0)</f>
        <v>0</v>
      </c>
      <c r="R47" s="199">
        <f t="shared" si="15"/>
        <v>50</v>
      </c>
      <c r="S47" s="199">
        <f t="shared" si="16"/>
        <v>38.07</v>
      </c>
      <c r="T47" s="209">
        <f>IF((O47+I47)=0,4+K47+Q47,K47+Q47)</f>
        <v>4</v>
      </c>
    </row>
    <row r="48" spans="1:20">
      <c r="A48">
        <f t="shared" si="17"/>
        <v>5</v>
      </c>
      <c r="B48" s="207">
        <v>708</v>
      </c>
      <c r="C48" s="321" t="s">
        <v>382</v>
      </c>
      <c r="D48" s="321" t="s">
        <v>647</v>
      </c>
      <c r="E48" s="321" t="s">
        <v>272</v>
      </c>
      <c r="F48" s="200">
        <v>5</v>
      </c>
      <c r="G48" s="199">
        <v>0</v>
      </c>
      <c r="H48" s="199">
        <v>37.5</v>
      </c>
      <c r="I48" s="199">
        <f t="shared" si="10"/>
        <v>5</v>
      </c>
      <c r="J48" s="199">
        <f t="shared" si="11"/>
        <v>4.666666666666667</v>
      </c>
      <c r="K48" s="201">
        <f t="shared" si="12"/>
        <v>0</v>
      </c>
      <c r="L48" s="200">
        <v>50</v>
      </c>
      <c r="M48" s="199"/>
      <c r="N48" s="199"/>
      <c r="O48" s="199">
        <f t="shared" si="18"/>
        <v>50</v>
      </c>
      <c r="P48" s="199" t="e">
        <f t="shared" si="13"/>
        <v>#DIV/0!</v>
      </c>
      <c r="Q48" s="201">
        <f t="shared" si="14"/>
        <v>0</v>
      </c>
      <c r="R48" s="199">
        <f t="shared" si="15"/>
        <v>55</v>
      </c>
      <c r="S48" s="199">
        <f t="shared" si="16"/>
        <v>37.5</v>
      </c>
      <c r="T48" s="209">
        <f t="shared" ref="T48:T73" si="19">IF((O48+I48)=0,4+K48+Q48,K48+Q48)</f>
        <v>0</v>
      </c>
    </row>
    <row r="49" spans="1:20">
      <c r="A49">
        <f t="shared" si="17"/>
        <v>6</v>
      </c>
      <c r="B49" s="207">
        <v>616</v>
      </c>
      <c r="C49" s="321" t="s">
        <v>302</v>
      </c>
      <c r="D49" s="321" t="s">
        <v>303</v>
      </c>
      <c r="E49" s="321" t="s">
        <v>272</v>
      </c>
      <c r="F49" s="200">
        <v>5</v>
      </c>
      <c r="G49" s="199">
        <v>0</v>
      </c>
      <c r="H49" s="199">
        <v>33.9</v>
      </c>
      <c r="I49" s="199">
        <f t="shared" si="10"/>
        <v>5</v>
      </c>
      <c r="J49" s="199">
        <f t="shared" si="11"/>
        <v>5.1622418879056049</v>
      </c>
      <c r="K49" s="201">
        <f t="shared" si="12"/>
        <v>0</v>
      </c>
      <c r="L49" s="200">
        <v>50</v>
      </c>
      <c r="M49" s="199"/>
      <c r="N49" s="199"/>
      <c r="O49" s="199">
        <f t="shared" si="18"/>
        <v>50</v>
      </c>
      <c r="P49" s="199" t="e">
        <f t="shared" si="13"/>
        <v>#DIV/0!</v>
      </c>
      <c r="Q49" s="201">
        <f t="shared" si="14"/>
        <v>0</v>
      </c>
      <c r="R49" s="199">
        <f t="shared" si="15"/>
        <v>55</v>
      </c>
      <c r="S49" s="199">
        <f t="shared" si="16"/>
        <v>33.9</v>
      </c>
      <c r="T49" s="209">
        <f t="shared" si="19"/>
        <v>0</v>
      </c>
    </row>
    <row r="50" spans="1:20">
      <c r="A50">
        <f t="shared" si="17"/>
        <v>7</v>
      </c>
      <c r="B50" s="207">
        <v>714</v>
      </c>
      <c r="C50" s="321" t="s">
        <v>314</v>
      </c>
      <c r="D50" s="321" t="s">
        <v>112</v>
      </c>
      <c r="E50" s="321" t="s">
        <v>272</v>
      </c>
      <c r="F50" s="200">
        <v>50</v>
      </c>
      <c r="G50" s="199"/>
      <c r="H50" s="199"/>
      <c r="I50" s="199">
        <f t="shared" si="10"/>
        <v>50</v>
      </c>
      <c r="J50" s="199" t="e">
        <f t="shared" si="11"/>
        <v>#DIV/0!</v>
      </c>
      <c r="K50" s="201">
        <f t="shared" si="12"/>
        <v>0</v>
      </c>
      <c r="L50" s="200">
        <v>5</v>
      </c>
      <c r="M50" s="199">
        <v>0</v>
      </c>
      <c r="N50" s="199">
        <v>37.36</v>
      </c>
      <c r="O50" s="199">
        <f t="shared" si="18"/>
        <v>5</v>
      </c>
      <c r="P50" s="199">
        <f t="shared" si="13"/>
        <v>5.2997858672376879</v>
      </c>
      <c r="Q50" s="201">
        <v>2</v>
      </c>
      <c r="R50" s="199">
        <f t="shared" si="15"/>
        <v>55</v>
      </c>
      <c r="S50" s="199">
        <f t="shared" si="16"/>
        <v>37.36</v>
      </c>
      <c r="T50" s="209">
        <f t="shared" si="19"/>
        <v>2</v>
      </c>
    </row>
    <row r="51" spans="1:20">
      <c r="A51">
        <f t="shared" si="17"/>
        <v>8</v>
      </c>
      <c r="B51" s="207">
        <v>757</v>
      </c>
      <c r="C51" s="321" t="s">
        <v>344</v>
      </c>
      <c r="D51" s="321" t="s">
        <v>330</v>
      </c>
      <c r="E51" s="321" t="s">
        <v>269</v>
      </c>
      <c r="F51" s="200">
        <v>50</v>
      </c>
      <c r="G51" s="199"/>
      <c r="H51" s="199"/>
      <c r="I51" s="199">
        <f t="shared" si="10"/>
        <v>50</v>
      </c>
      <c r="J51" s="199" t="e">
        <f t="shared" si="11"/>
        <v>#DIV/0!</v>
      </c>
      <c r="K51" s="201">
        <f t="shared" si="12"/>
        <v>0</v>
      </c>
      <c r="L51" s="200">
        <v>0</v>
      </c>
      <c r="M51" s="199">
        <v>10</v>
      </c>
      <c r="N51" s="199">
        <v>50.77</v>
      </c>
      <c r="O51" s="199">
        <f t="shared" si="18"/>
        <v>10</v>
      </c>
      <c r="P51" s="199">
        <f t="shared" si="13"/>
        <v>3.8999409099862121</v>
      </c>
      <c r="Q51" s="201">
        <f t="shared" si="14"/>
        <v>0</v>
      </c>
      <c r="R51" s="199">
        <f t="shared" si="15"/>
        <v>60</v>
      </c>
      <c r="S51" s="199">
        <f t="shared" si="16"/>
        <v>50.77</v>
      </c>
      <c r="T51" s="209">
        <f t="shared" si="19"/>
        <v>0</v>
      </c>
    </row>
    <row r="52" spans="1:20">
      <c r="A52">
        <f t="shared" si="17"/>
        <v>9</v>
      </c>
      <c r="B52" s="207">
        <v>620</v>
      </c>
      <c r="C52" s="321" t="s">
        <v>317</v>
      </c>
      <c r="D52" s="321" t="s">
        <v>98</v>
      </c>
      <c r="E52" s="321" t="s">
        <v>272</v>
      </c>
      <c r="F52" s="200">
        <v>50</v>
      </c>
      <c r="G52" s="199"/>
      <c r="H52" s="199"/>
      <c r="I52" s="199">
        <f t="shared" si="10"/>
        <v>50</v>
      </c>
      <c r="J52" s="199" t="e">
        <f t="shared" si="11"/>
        <v>#DIV/0!</v>
      </c>
      <c r="K52" s="201">
        <f t="shared" si="12"/>
        <v>0</v>
      </c>
      <c r="L52" s="200">
        <v>20</v>
      </c>
      <c r="M52" s="199">
        <v>5</v>
      </c>
      <c r="N52" s="199">
        <v>45.43</v>
      </c>
      <c r="O52" s="199">
        <f t="shared" si="18"/>
        <v>25</v>
      </c>
      <c r="P52" s="199">
        <f t="shared" si="13"/>
        <v>4.358353510895884</v>
      </c>
      <c r="Q52" s="201">
        <f t="shared" si="14"/>
        <v>0</v>
      </c>
      <c r="R52" s="199">
        <f t="shared" si="15"/>
        <v>75</v>
      </c>
      <c r="S52" s="199">
        <f t="shared" si="16"/>
        <v>45.43</v>
      </c>
      <c r="T52" s="209">
        <f t="shared" si="19"/>
        <v>0</v>
      </c>
    </row>
    <row r="53" spans="1:20">
      <c r="A53">
        <f t="shared" si="17"/>
        <v>10</v>
      </c>
      <c r="B53" s="207">
        <v>531</v>
      </c>
      <c r="C53" s="321" t="s">
        <v>321</v>
      </c>
      <c r="D53" s="321" t="s">
        <v>322</v>
      </c>
      <c r="E53" s="321" t="s">
        <v>272</v>
      </c>
      <c r="F53" s="200">
        <v>25</v>
      </c>
      <c r="G53" s="199">
        <v>5</v>
      </c>
      <c r="H53" s="199">
        <v>39.14</v>
      </c>
      <c r="I53" s="199">
        <f t="shared" si="10"/>
        <v>30</v>
      </c>
      <c r="J53" s="199">
        <f t="shared" si="11"/>
        <v>4.4711292795094533</v>
      </c>
      <c r="K53" s="201">
        <f t="shared" si="12"/>
        <v>0</v>
      </c>
      <c r="L53" s="200">
        <v>50</v>
      </c>
      <c r="M53" s="199"/>
      <c r="N53" s="199"/>
      <c r="O53" s="199">
        <f t="shared" si="18"/>
        <v>50</v>
      </c>
      <c r="P53" s="199" t="e">
        <f t="shared" si="13"/>
        <v>#DIV/0!</v>
      </c>
      <c r="Q53" s="201">
        <f t="shared" si="14"/>
        <v>0</v>
      </c>
      <c r="R53" s="199">
        <f t="shared" si="15"/>
        <v>80</v>
      </c>
      <c r="S53" s="199">
        <f t="shared" si="16"/>
        <v>39.14</v>
      </c>
      <c r="T53" s="209">
        <f t="shared" si="19"/>
        <v>0</v>
      </c>
    </row>
    <row r="54" spans="1:20">
      <c r="A54">
        <f t="shared" si="17"/>
        <v>11</v>
      </c>
      <c r="B54" s="207">
        <v>580</v>
      </c>
      <c r="C54" s="321" t="s">
        <v>377</v>
      </c>
      <c r="D54" s="321" t="s">
        <v>44</v>
      </c>
      <c r="E54" s="321" t="s">
        <v>272</v>
      </c>
      <c r="F54" s="200">
        <v>50</v>
      </c>
      <c r="G54" s="199"/>
      <c r="H54" s="199"/>
      <c r="I54" s="199">
        <f t="shared" si="10"/>
        <v>50</v>
      </c>
      <c r="J54" s="199" t="e">
        <f t="shared" si="11"/>
        <v>#DIV/0!</v>
      </c>
      <c r="K54" s="201">
        <f t="shared" si="12"/>
        <v>0</v>
      </c>
      <c r="L54" s="200">
        <v>25</v>
      </c>
      <c r="M54" s="199">
        <v>10</v>
      </c>
      <c r="N54" s="199">
        <v>49.42</v>
      </c>
      <c r="O54" s="199">
        <f t="shared" si="18"/>
        <v>35</v>
      </c>
      <c r="P54" s="199">
        <f t="shared" si="13"/>
        <v>4.0064751112909756</v>
      </c>
      <c r="Q54" s="201">
        <f t="shared" si="14"/>
        <v>0</v>
      </c>
      <c r="R54" s="199">
        <f t="shared" si="15"/>
        <v>85</v>
      </c>
      <c r="S54" s="199">
        <f t="shared" si="16"/>
        <v>49.42</v>
      </c>
      <c r="T54" s="209">
        <f t="shared" si="19"/>
        <v>0</v>
      </c>
    </row>
    <row r="55" spans="1:20">
      <c r="A55">
        <f t="shared" si="17"/>
        <v>12</v>
      </c>
      <c r="B55" s="207">
        <v>680</v>
      </c>
      <c r="C55" s="321" t="s">
        <v>311</v>
      </c>
      <c r="D55" s="321" t="s">
        <v>648</v>
      </c>
      <c r="E55" s="321" t="s">
        <v>272</v>
      </c>
      <c r="F55" s="200">
        <v>50</v>
      </c>
      <c r="G55" s="199"/>
      <c r="H55" s="199"/>
      <c r="I55" s="199">
        <f t="shared" si="10"/>
        <v>50</v>
      </c>
      <c r="J55" s="199" t="e">
        <f t="shared" si="11"/>
        <v>#DIV/0!</v>
      </c>
      <c r="K55" s="201">
        <f t="shared" si="12"/>
        <v>0</v>
      </c>
      <c r="L55" s="200">
        <v>50</v>
      </c>
      <c r="M55" s="199"/>
      <c r="N55" s="199"/>
      <c r="O55" s="199">
        <f t="shared" si="18"/>
        <v>50</v>
      </c>
      <c r="P55" s="199" t="e">
        <f t="shared" si="13"/>
        <v>#DIV/0!</v>
      </c>
      <c r="Q55" s="201">
        <f t="shared" si="14"/>
        <v>0</v>
      </c>
      <c r="R55" s="199">
        <f t="shared" si="15"/>
        <v>100</v>
      </c>
      <c r="S55" s="199">
        <f t="shared" si="16"/>
        <v>0</v>
      </c>
      <c r="T55" s="209">
        <f t="shared" si="19"/>
        <v>0</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167</v>
      </c>
      <c r="G76" s="182">
        <v>55</v>
      </c>
      <c r="H76" s="199">
        <v>82</v>
      </c>
      <c r="I76" s="182">
        <v>3</v>
      </c>
      <c r="J76" s="182"/>
      <c r="K76" s="183"/>
      <c r="L76" s="185">
        <v>171</v>
      </c>
      <c r="M76" s="182">
        <f>L76/O76</f>
        <v>57</v>
      </c>
      <c r="N76" s="199">
        <v>82</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464</v>
      </c>
      <c r="C79" s="208" t="s">
        <v>384</v>
      </c>
      <c r="D79" s="208" t="s">
        <v>362</v>
      </c>
      <c r="E79" s="208" t="s">
        <v>385</v>
      </c>
      <c r="F79" s="219">
        <v>0</v>
      </c>
      <c r="G79" s="220">
        <v>0</v>
      </c>
      <c r="H79" s="220">
        <v>50.14</v>
      </c>
      <c r="I79" s="220">
        <f>IF(H79&lt;=$H$76,IF(H79&lt;$G$76,F79+G79,F79+G79+(H79-$G$76)),50)</f>
        <v>0</v>
      </c>
      <c r="J79" s="220">
        <f>$F$76/H79</f>
        <v>3.3306741124850419</v>
      </c>
      <c r="K79" s="195"/>
      <c r="L79" s="219">
        <v>0</v>
      </c>
      <c r="M79" s="220">
        <v>0</v>
      </c>
      <c r="N79" s="220">
        <v>46.34</v>
      </c>
      <c r="O79" s="220">
        <f>IF(N79&lt;=$N$76,IF(N79&lt;$M$76,L79+M79,L79+M79+(N79-$M$76)),50)</f>
        <v>0</v>
      </c>
      <c r="P79" s="220">
        <f>$L$76/N79</f>
        <v>3.690116529995684</v>
      </c>
      <c r="Q79" s="195"/>
      <c r="R79" s="199">
        <f>O79+I79</f>
        <v>0</v>
      </c>
      <c r="S79" s="199">
        <f>N79+H79</f>
        <v>96.48</v>
      </c>
      <c r="T79" s="209"/>
    </row>
    <row r="80" spans="1:20">
      <c r="A80">
        <f>A79+1</f>
        <v>2</v>
      </c>
      <c r="B80" s="207">
        <v>810</v>
      </c>
      <c r="C80" s="208" t="s">
        <v>462</v>
      </c>
      <c r="D80" s="208" t="s">
        <v>546</v>
      </c>
      <c r="E80" s="208" t="s">
        <v>275</v>
      </c>
      <c r="F80" s="200">
        <v>0</v>
      </c>
      <c r="G80" s="199">
        <v>0</v>
      </c>
      <c r="H80" s="199">
        <v>47.41</v>
      </c>
      <c r="I80" s="199">
        <f t="shared" ref="I80:I108" si="21">IF(H80&lt;=$H$76,IF(H80&lt;$G$76,F80+G80,F80+G80+(H80-$G$76)),50)</f>
        <v>0</v>
      </c>
      <c r="J80" s="199">
        <f t="shared" ref="J80:J108" si="22">$F$76/H80</f>
        <v>3.52246361527104</v>
      </c>
      <c r="K80" s="201"/>
      <c r="L80" s="200">
        <v>0</v>
      </c>
      <c r="M80" s="199">
        <v>0</v>
      </c>
      <c r="N80" s="199">
        <v>52.93</v>
      </c>
      <c r="O80" s="199">
        <f t="shared" ref="O80:O108" si="23">IF(N80&lt;=$N$76,IF(N80&lt;$M$76,L80+M80,L80+M80+(N80-$M$76)),50)</f>
        <v>0</v>
      </c>
      <c r="P80" s="199">
        <f t="shared" ref="P80:P108" si="24">$L$76/N80</f>
        <v>3.2306820328736068</v>
      </c>
      <c r="Q80" s="201"/>
      <c r="R80" s="199">
        <f t="shared" ref="R80:R108" si="25">O80+I80</f>
        <v>0</v>
      </c>
      <c r="S80" s="199">
        <f t="shared" ref="S80:S108" si="26">N80+H80</f>
        <v>100.34</v>
      </c>
      <c r="T80" s="209"/>
    </row>
    <row r="81" spans="1:20">
      <c r="A81">
        <f t="shared" ref="A81:A95" si="27">A80+1</f>
        <v>3</v>
      </c>
      <c r="B81" s="207">
        <v>753</v>
      </c>
      <c r="C81" s="208" t="s">
        <v>530</v>
      </c>
      <c r="D81" s="208" t="s">
        <v>417</v>
      </c>
      <c r="E81" s="208" t="s">
        <v>269</v>
      </c>
      <c r="F81" s="200">
        <v>0</v>
      </c>
      <c r="G81" s="199">
        <v>0</v>
      </c>
      <c r="H81" s="199">
        <v>34.119999999999997</v>
      </c>
      <c r="I81" s="199">
        <f t="shared" si="21"/>
        <v>0</v>
      </c>
      <c r="J81" s="199">
        <f t="shared" si="22"/>
        <v>4.8944900351699889</v>
      </c>
      <c r="K81" s="201"/>
      <c r="L81" s="200">
        <v>5</v>
      </c>
      <c r="M81" s="199">
        <v>0</v>
      </c>
      <c r="N81" s="199">
        <v>32.92</v>
      </c>
      <c r="O81" s="199">
        <f t="shared" si="23"/>
        <v>5</v>
      </c>
      <c r="P81" s="199">
        <f>$L$76/N81</f>
        <v>5.1944106925880922</v>
      </c>
      <c r="Q81" s="201"/>
      <c r="R81" s="199">
        <f t="shared" si="25"/>
        <v>5</v>
      </c>
      <c r="S81" s="199">
        <f t="shared" si="26"/>
        <v>67.039999999999992</v>
      </c>
      <c r="T81" s="209"/>
    </row>
    <row r="82" spans="1:20">
      <c r="A82">
        <f t="shared" si="27"/>
        <v>4</v>
      </c>
      <c r="B82" s="207">
        <v>779</v>
      </c>
      <c r="C82" s="321" t="s">
        <v>327</v>
      </c>
      <c r="D82" s="321" t="s">
        <v>346</v>
      </c>
      <c r="E82" s="321" t="s">
        <v>275</v>
      </c>
      <c r="F82" s="200">
        <v>5</v>
      </c>
      <c r="G82" s="199">
        <v>0</v>
      </c>
      <c r="H82" s="199">
        <v>40.51</v>
      </c>
      <c r="I82" s="199">
        <f>IF(H82&lt;=$H$76,IF(H82&lt;$G$76,F82+G82,F82+G82+(H82-$G$76)),50)</f>
        <v>5</v>
      </c>
      <c r="J82" s="199">
        <f t="shared" si="22"/>
        <v>4.1224389039743272</v>
      </c>
      <c r="K82" s="201"/>
      <c r="L82" s="200">
        <v>0</v>
      </c>
      <c r="M82" s="199">
        <v>0</v>
      </c>
      <c r="N82" s="199">
        <v>45.38</v>
      </c>
      <c r="O82" s="199">
        <f>IF(N82&lt;=$N$76,IF(N82&lt;$M$76,L82+M82,L82+M82+(N82-$M$76)),50)</f>
        <v>0</v>
      </c>
      <c r="P82" s="199">
        <f t="shared" si="24"/>
        <v>3.7681798148964298</v>
      </c>
      <c r="Q82" s="201"/>
      <c r="R82" s="199">
        <f t="shared" si="25"/>
        <v>5</v>
      </c>
      <c r="S82" s="199">
        <f t="shared" si="26"/>
        <v>85.89</v>
      </c>
      <c r="T82" s="209"/>
    </row>
    <row r="83" spans="1:20">
      <c r="A83">
        <f t="shared" si="27"/>
        <v>5</v>
      </c>
      <c r="B83" s="207">
        <v>784</v>
      </c>
      <c r="C83" s="321" t="s">
        <v>336</v>
      </c>
      <c r="D83" s="321" t="s">
        <v>337</v>
      </c>
      <c r="E83" s="332">
        <v>55</v>
      </c>
      <c r="F83" s="200">
        <v>0</v>
      </c>
      <c r="G83" s="199">
        <v>0</v>
      </c>
      <c r="H83" s="199">
        <v>50.48</v>
      </c>
      <c r="I83" s="199">
        <f t="shared" si="21"/>
        <v>0</v>
      </c>
      <c r="J83" s="199">
        <f>$F$76/H83</f>
        <v>3.3082408874801903</v>
      </c>
      <c r="K83" s="201"/>
      <c r="L83" s="200">
        <v>0</v>
      </c>
      <c r="M83" s="199">
        <v>0</v>
      </c>
      <c r="N83" s="199">
        <v>67</v>
      </c>
      <c r="O83" s="199">
        <f t="shared" si="23"/>
        <v>10</v>
      </c>
      <c r="P83" s="199">
        <f t="shared" si="24"/>
        <v>2.5522388059701493</v>
      </c>
      <c r="Q83" s="201"/>
      <c r="R83" s="199">
        <f t="shared" si="25"/>
        <v>10</v>
      </c>
      <c r="S83" s="199">
        <f t="shared" si="26"/>
        <v>117.47999999999999</v>
      </c>
      <c r="T83" s="209"/>
    </row>
    <row r="84" spans="1:20">
      <c r="A84">
        <f t="shared" si="27"/>
        <v>6</v>
      </c>
      <c r="B84" s="207">
        <v>809</v>
      </c>
      <c r="C84" s="321" t="s">
        <v>460</v>
      </c>
      <c r="D84" s="321" t="s">
        <v>461</v>
      </c>
      <c r="E84" s="321" t="s">
        <v>275</v>
      </c>
      <c r="F84" s="200">
        <v>5</v>
      </c>
      <c r="G84" s="199">
        <v>5</v>
      </c>
      <c r="H84" s="199">
        <v>35.99</v>
      </c>
      <c r="I84" s="199">
        <f t="shared" si="21"/>
        <v>10</v>
      </c>
      <c r="J84" s="199">
        <f t="shared" si="22"/>
        <v>4.6401778271742149</v>
      </c>
      <c r="K84" s="201"/>
      <c r="L84" s="200">
        <v>5</v>
      </c>
      <c r="M84" s="199">
        <v>0</v>
      </c>
      <c r="N84" s="199">
        <v>34.450000000000003</v>
      </c>
      <c r="O84" s="199">
        <f t="shared" si="23"/>
        <v>5</v>
      </c>
      <c r="P84" s="199">
        <f t="shared" si="24"/>
        <v>4.9637155297532649</v>
      </c>
      <c r="Q84" s="201"/>
      <c r="R84" s="199">
        <f t="shared" si="25"/>
        <v>15</v>
      </c>
      <c r="S84" s="199">
        <f t="shared" si="26"/>
        <v>70.44</v>
      </c>
      <c r="T84" s="209"/>
    </row>
    <row r="85" spans="1:20">
      <c r="A85">
        <f t="shared" si="27"/>
        <v>7</v>
      </c>
      <c r="B85" s="207">
        <v>783</v>
      </c>
      <c r="C85" s="321" t="s">
        <v>580</v>
      </c>
      <c r="D85" s="321" t="s">
        <v>649</v>
      </c>
      <c r="E85" s="321" t="s">
        <v>275</v>
      </c>
      <c r="F85" s="200">
        <v>50</v>
      </c>
      <c r="G85" s="199"/>
      <c r="H85" s="199"/>
      <c r="I85" s="199">
        <f t="shared" si="21"/>
        <v>50</v>
      </c>
      <c r="J85" s="199" t="e">
        <f t="shared" si="22"/>
        <v>#DIV/0!</v>
      </c>
      <c r="K85" s="201"/>
      <c r="L85" s="200">
        <v>0</v>
      </c>
      <c r="M85" s="199">
        <v>0</v>
      </c>
      <c r="N85" s="199">
        <v>53.52</v>
      </c>
      <c r="O85" s="199">
        <f t="shared" si="23"/>
        <v>0</v>
      </c>
      <c r="P85" s="199">
        <f t="shared" si="24"/>
        <v>3.195067264573991</v>
      </c>
      <c r="Q85" s="201"/>
      <c r="R85" s="199">
        <f t="shared" si="25"/>
        <v>50</v>
      </c>
      <c r="S85" s="199">
        <f t="shared" si="26"/>
        <v>53.52</v>
      </c>
      <c r="T85" s="209"/>
    </row>
    <row r="86" spans="1:20">
      <c r="A86">
        <f t="shared" si="27"/>
        <v>8</v>
      </c>
      <c r="B86" s="207">
        <v>519</v>
      </c>
      <c r="C86" s="321" t="s">
        <v>650</v>
      </c>
      <c r="D86" s="321" t="s">
        <v>98</v>
      </c>
      <c r="E86" s="332">
        <v>55</v>
      </c>
      <c r="F86" s="200">
        <v>50</v>
      </c>
      <c r="G86" s="199"/>
      <c r="H86" s="199"/>
      <c r="I86" s="199">
        <f t="shared" si="21"/>
        <v>50</v>
      </c>
      <c r="J86" s="199" t="e">
        <f t="shared" si="22"/>
        <v>#DIV/0!</v>
      </c>
      <c r="K86" s="201"/>
      <c r="L86" s="200">
        <v>10</v>
      </c>
      <c r="M86" s="199">
        <v>0</v>
      </c>
      <c r="N86" s="199">
        <v>33.840000000000003</v>
      </c>
      <c r="O86" s="199">
        <f t="shared" si="23"/>
        <v>10</v>
      </c>
      <c r="P86" s="199">
        <f t="shared" si="24"/>
        <v>5.0531914893617014</v>
      </c>
      <c r="Q86" s="201"/>
      <c r="R86" s="199">
        <f t="shared" si="25"/>
        <v>60</v>
      </c>
      <c r="S86" s="199">
        <f t="shared" si="26"/>
        <v>33.840000000000003</v>
      </c>
      <c r="T86" s="209"/>
    </row>
    <row r="87" spans="1:20">
      <c r="A87">
        <f t="shared" si="27"/>
        <v>9</v>
      </c>
      <c r="B87" s="207">
        <v>659</v>
      </c>
      <c r="C87" s="321" t="s">
        <v>651</v>
      </c>
      <c r="D87" s="321" t="s">
        <v>579</v>
      </c>
      <c r="E87" s="321" t="s">
        <v>269</v>
      </c>
      <c r="F87" s="200">
        <v>50</v>
      </c>
      <c r="G87" s="199"/>
      <c r="H87" s="199"/>
      <c r="I87" s="199">
        <f t="shared" si="21"/>
        <v>50</v>
      </c>
      <c r="J87" s="199" t="e">
        <f t="shared" si="22"/>
        <v>#DIV/0!</v>
      </c>
      <c r="K87" s="201"/>
      <c r="L87" s="200">
        <v>0</v>
      </c>
      <c r="M87" s="199">
        <v>10</v>
      </c>
      <c r="N87" s="199">
        <v>41.75</v>
      </c>
      <c r="O87" s="199">
        <f t="shared" si="23"/>
        <v>10</v>
      </c>
      <c r="P87" s="199">
        <f t="shared" si="24"/>
        <v>4.0958083832335328</v>
      </c>
      <c r="Q87" s="201"/>
      <c r="R87" s="199">
        <f t="shared" si="25"/>
        <v>60</v>
      </c>
      <c r="S87" s="199">
        <f t="shared" si="26"/>
        <v>41.75</v>
      </c>
      <c r="T87" s="209"/>
    </row>
    <row r="88" spans="1:20">
      <c r="A88">
        <f t="shared" si="27"/>
        <v>10</v>
      </c>
      <c r="B88" s="207">
        <v>737</v>
      </c>
      <c r="C88" s="321" t="s">
        <v>456</v>
      </c>
      <c r="D88" s="321" t="s">
        <v>457</v>
      </c>
      <c r="E88" s="321" t="s">
        <v>275</v>
      </c>
      <c r="F88" s="200">
        <v>10</v>
      </c>
      <c r="G88" s="199">
        <v>10</v>
      </c>
      <c r="H88" s="199">
        <v>41.19</v>
      </c>
      <c r="I88" s="199">
        <f t="shared" si="21"/>
        <v>20</v>
      </c>
      <c r="J88" s="199">
        <f t="shared" si="22"/>
        <v>4.0543821315853368</v>
      </c>
      <c r="K88" s="201"/>
      <c r="L88" s="200">
        <v>50</v>
      </c>
      <c r="M88" s="199"/>
      <c r="N88" s="199"/>
      <c r="O88" s="199">
        <f t="shared" si="23"/>
        <v>50</v>
      </c>
      <c r="P88" s="199" t="e">
        <f t="shared" si="24"/>
        <v>#DIV/0!</v>
      </c>
      <c r="Q88" s="201"/>
      <c r="R88" s="199">
        <f t="shared" si="25"/>
        <v>70</v>
      </c>
      <c r="S88" s="199">
        <f t="shared" si="26"/>
        <v>41.19</v>
      </c>
      <c r="T88" s="209"/>
    </row>
    <row r="89" spans="1:20">
      <c r="A89">
        <f t="shared" si="27"/>
        <v>11</v>
      </c>
      <c r="B89" s="207">
        <v>768</v>
      </c>
      <c r="C89" s="321" t="s">
        <v>353</v>
      </c>
      <c r="D89" s="321" t="s">
        <v>604</v>
      </c>
      <c r="E89" s="321" t="s">
        <v>272</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697</v>
      </c>
      <c r="C90" s="321" t="s">
        <v>342</v>
      </c>
      <c r="D90" s="321" t="s">
        <v>433</v>
      </c>
      <c r="E90" s="321" t="s">
        <v>275</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138</v>
      </c>
      <c r="G111" s="182">
        <v>55</v>
      </c>
      <c r="H111" s="199">
        <v>82</v>
      </c>
      <c r="I111" s="182">
        <v>2.5</v>
      </c>
      <c r="J111" s="182"/>
      <c r="K111" s="183"/>
      <c r="L111" s="185">
        <v>140</v>
      </c>
      <c r="M111" s="182">
        <f>L111/O111</f>
        <v>56</v>
      </c>
      <c r="N111" s="199">
        <f>M111*1.5</f>
        <v>84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828</v>
      </c>
      <c r="C114" s="208" t="s">
        <v>607</v>
      </c>
      <c r="D114" s="208" t="s">
        <v>608</v>
      </c>
      <c r="E114" s="332">
        <v>55</v>
      </c>
      <c r="F114" s="200">
        <v>0</v>
      </c>
      <c r="G114" s="199">
        <v>0</v>
      </c>
      <c r="H114" s="199">
        <v>37.31</v>
      </c>
      <c r="I114" s="199">
        <f>IF(H114&lt;=$H$111,IF(H114&lt;$G$111,F114+G114,F114+G114+(H114-$G$111)),50)</f>
        <v>0</v>
      </c>
      <c r="J114" s="199">
        <f>$F$111/H114</f>
        <v>3.6987402841061376</v>
      </c>
      <c r="K114" s="201"/>
      <c r="L114" s="200">
        <v>5</v>
      </c>
      <c r="M114" s="199">
        <v>0</v>
      </c>
      <c r="N114" s="199">
        <v>35.31</v>
      </c>
      <c r="O114" s="199">
        <f>IF(N114&lt;=$N$111,IF(N114&lt;$M$111,L114+M114,L114+M114+(N114-$M$111)),50)</f>
        <v>5</v>
      </c>
      <c r="P114" s="199">
        <f>$L$111/N114</f>
        <v>3.9648824695553664</v>
      </c>
      <c r="Q114" s="201"/>
      <c r="R114" s="199">
        <f>O114+I114</f>
        <v>5</v>
      </c>
      <c r="S114" s="199">
        <f>N114+H114</f>
        <v>72.62</v>
      </c>
      <c r="T114" s="209"/>
    </row>
    <row r="115" spans="1:20">
      <c r="A115">
        <f>A114+1</f>
        <v>2</v>
      </c>
      <c r="B115" s="207">
        <v>806</v>
      </c>
      <c r="C115" s="208" t="s">
        <v>394</v>
      </c>
      <c r="D115" s="208" t="s">
        <v>561</v>
      </c>
      <c r="E115" s="208" t="s">
        <v>269</v>
      </c>
      <c r="F115" s="200">
        <v>0</v>
      </c>
      <c r="G115" s="199">
        <v>10</v>
      </c>
      <c r="H115" s="199">
        <v>42.16</v>
      </c>
      <c r="I115" s="199">
        <f t="shared" ref="I115:I133" si="29">IF(H115&lt;=$H$111,IF(H115&lt;$G$111,F115+G115,F115+G115+(H115-$G$111)),50)</f>
        <v>10</v>
      </c>
      <c r="J115" s="199">
        <f t="shared" ref="J115:J133" si="30">$F$111/H115</f>
        <v>3.2732447817836814</v>
      </c>
      <c r="K115" s="201"/>
      <c r="L115" s="200">
        <v>0</v>
      </c>
      <c r="M115" s="199">
        <v>0</v>
      </c>
      <c r="N115" s="199">
        <v>39.28</v>
      </c>
      <c r="O115" s="199">
        <f t="shared" ref="O115:O132" si="31">IF(N115&lt;=$N$111,IF(N115&lt;$M$111,L115+M115,L115+M115+(N115-$M$111)),50)</f>
        <v>0</v>
      </c>
      <c r="P115" s="199">
        <f t="shared" ref="P115:P132" si="32">$L$111/N115</f>
        <v>3.5641547861507128</v>
      </c>
      <c r="Q115" s="201"/>
      <c r="R115" s="199">
        <f t="shared" ref="R115:R149" si="33">O115+I115</f>
        <v>10</v>
      </c>
      <c r="S115" s="199">
        <f t="shared" ref="S115:S149" si="34">N115+H115</f>
        <v>81.44</v>
      </c>
      <c r="T115" s="209"/>
    </row>
    <row r="116" spans="1:20">
      <c r="A116">
        <f t="shared" ref="A116:A130" si="35">A115+1</f>
        <v>3</v>
      </c>
      <c r="B116" s="207">
        <v>808</v>
      </c>
      <c r="C116" s="208" t="s">
        <v>345</v>
      </c>
      <c r="D116" s="208" t="s">
        <v>328</v>
      </c>
      <c r="E116" s="332">
        <v>25</v>
      </c>
      <c r="F116" s="200">
        <v>0</v>
      </c>
      <c r="G116" s="199">
        <v>5</v>
      </c>
      <c r="H116" s="199">
        <v>46.37</v>
      </c>
      <c r="I116" s="199">
        <f t="shared" si="29"/>
        <v>5</v>
      </c>
      <c r="J116" s="199">
        <f t="shared" si="30"/>
        <v>2.9760621091222776</v>
      </c>
      <c r="K116" s="201"/>
      <c r="L116" s="200">
        <v>0</v>
      </c>
      <c r="M116" s="199">
        <v>5</v>
      </c>
      <c r="N116" s="199">
        <v>39.68</v>
      </c>
      <c r="O116" s="199">
        <f t="shared" si="31"/>
        <v>5</v>
      </c>
      <c r="P116" s="199">
        <f t="shared" si="32"/>
        <v>3.528225806451613</v>
      </c>
      <c r="Q116" s="201"/>
      <c r="R116" s="199">
        <f t="shared" si="33"/>
        <v>10</v>
      </c>
      <c r="S116" s="199">
        <f t="shared" si="34"/>
        <v>86.05</v>
      </c>
      <c r="T116" s="209"/>
    </row>
    <row r="117" spans="1:20">
      <c r="A117">
        <f t="shared" si="35"/>
        <v>4</v>
      </c>
      <c r="B117" s="207">
        <v>815</v>
      </c>
      <c r="C117" s="321" t="s">
        <v>540</v>
      </c>
      <c r="D117" s="321" t="s">
        <v>366</v>
      </c>
      <c r="E117" s="208" t="s">
        <v>269</v>
      </c>
      <c r="F117" s="200">
        <v>0</v>
      </c>
      <c r="G117" s="199">
        <v>10</v>
      </c>
      <c r="H117" s="199">
        <v>44.73</v>
      </c>
      <c r="I117" s="199">
        <f t="shared" si="29"/>
        <v>10</v>
      </c>
      <c r="J117" s="199">
        <f t="shared" si="30"/>
        <v>3.0851777330650574</v>
      </c>
      <c r="K117" s="201"/>
      <c r="L117" s="200">
        <v>0</v>
      </c>
      <c r="M117" s="199">
        <v>0</v>
      </c>
      <c r="N117" s="199">
        <v>46.19</v>
      </c>
      <c r="O117" s="199">
        <f t="shared" si="31"/>
        <v>0</v>
      </c>
      <c r="P117" s="199">
        <f t="shared" si="32"/>
        <v>3.0309590820523926</v>
      </c>
      <c r="Q117" s="201"/>
      <c r="R117" s="199">
        <f t="shared" si="33"/>
        <v>10</v>
      </c>
      <c r="S117" s="199">
        <f t="shared" si="34"/>
        <v>90.919999999999987</v>
      </c>
      <c r="T117" s="209"/>
    </row>
    <row r="118" spans="1:20">
      <c r="A118">
        <f t="shared" si="35"/>
        <v>5</v>
      </c>
      <c r="B118" s="207">
        <v>826</v>
      </c>
      <c r="C118" s="321" t="s">
        <v>605</v>
      </c>
      <c r="D118" s="321" t="s">
        <v>606</v>
      </c>
      <c r="E118" s="332">
        <v>55</v>
      </c>
      <c r="F118" s="200">
        <v>5</v>
      </c>
      <c r="G118" s="199">
        <v>0</v>
      </c>
      <c r="H118" s="199">
        <v>26.04</v>
      </c>
      <c r="I118" s="199">
        <f t="shared" si="29"/>
        <v>5</v>
      </c>
      <c r="J118" s="199">
        <f t="shared" si="30"/>
        <v>5.2995391705069128</v>
      </c>
      <c r="K118" s="201"/>
      <c r="L118" s="200">
        <v>10</v>
      </c>
      <c r="M118" s="199">
        <v>5</v>
      </c>
      <c r="N118" s="199">
        <v>28.91</v>
      </c>
      <c r="O118" s="199">
        <f t="shared" si="31"/>
        <v>15</v>
      </c>
      <c r="P118" s="199">
        <f t="shared" si="32"/>
        <v>4.8426150121065374</v>
      </c>
      <c r="Q118" s="201"/>
      <c r="R118" s="199">
        <f t="shared" si="33"/>
        <v>20</v>
      </c>
      <c r="S118" s="199">
        <f t="shared" si="34"/>
        <v>54.95</v>
      </c>
      <c r="T118" s="209"/>
    </row>
    <row r="119" spans="1:20">
      <c r="A119">
        <f t="shared" si="35"/>
        <v>6</v>
      </c>
      <c r="B119" s="207">
        <v>836</v>
      </c>
      <c r="C119" s="321" t="s">
        <v>652</v>
      </c>
      <c r="D119" s="321" t="s">
        <v>653</v>
      </c>
      <c r="E119" s="334">
        <v>25</v>
      </c>
      <c r="F119" s="200">
        <v>0</v>
      </c>
      <c r="G119" s="199">
        <v>20</v>
      </c>
      <c r="H119" s="199">
        <v>58.76</v>
      </c>
      <c r="I119" s="199">
        <f t="shared" si="29"/>
        <v>23.759999999999998</v>
      </c>
      <c r="J119" s="199">
        <f t="shared" si="30"/>
        <v>2.3485364193328797</v>
      </c>
      <c r="K119" s="201"/>
      <c r="L119" s="200">
        <v>0</v>
      </c>
      <c r="M119" s="199">
        <v>0</v>
      </c>
      <c r="N119" s="199">
        <v>49.79</v>
      </c>
      <c r="O119" s="199">
        <f t="shared" si="31"/>
        <v>0</v>
      </c>
      <c r="P119" s="199">
        <f t="shared" si="32"/>
        <v>2.8118096003213497</v>
      </c>
      <c r="Q119" s="201"/>
      <c r="R119" s="199">
        <f t="shared" si="33"/>
        <v>23.759999999999998</v>
      </c>
      <c r="S119" s="199">
        <f t="shared" si="34"/>
        <v>108.55</v>
      </c>
      <c r="T119" s="209"/>
    </row>
    <row r="120" spans="1:20">
      <c r="A120">
        <f t="shared" si="35"/>
        <v>7</v>
      </c>
      <c r="B120" s="207">
        <v>756</v>
      </c>
      <c r="C120" s="321" t="s">
        <v>654</v>
      </c>
      <c r="D120" s="321" t="s">
        <v>63</v>
      </c>
      <c r="E120" s="208" t="s">
        <v>272</v>
      </c>
      <c r="F120" s="200">
        <v>5</v>
      </c>
      <c r="G120" s="199">
        <v>0</v>
      </c>
      <c r="H120" s="199">
        <v>23.47</v>
      </c>
      <c r="I120" s="199">
        <f t="shared" si="29"/>
        <v>5</v>
      </c>
      <c r="J120" s="199">
        <f t="shared" si="30"/>
        <v>5.8798466126970608</v>
      </c>
      <c r="K120" s="201"/>
      <c r="L120" s="200">
        <v>15</v>
      </c>
      <c r="M120" s="199">
        <v>5</v>
      </c>
      <c r="N120" s="199">
        <v>26.41</v>
      </c>
      <c r="O120" s="199">
        <f t="shared" si="31"/>
        <v>20</v>
      </c>
      <c r="P120" s="199">
        <f t="shared" si="32"/>
        <v>5.301022340022719</v>
      </c>
      <c r="Q120" s="201"/>
      <c r="R120" s="199">
        <f t="shared" si="33"/>
        <v>25</v>
      </c>
      <c r="S120" s="199">
        <f t="shared" si="34"/>
        <v>49.879999999999995</v>
      </c>
      <c r="T120" s="209"/>
    </row>
    <row r="121" spans="1:20">
      <c r="A121">
        <f t="shared" si="35"/>
        <v>8</v>
      </c>
      <c r="B121" s="207">
        <v>764</v>
      </c>
      <c r="C121" s="321" t="s">
        <v>357</v>
      </c>
      <c r="D121" s="321" t="s">
        <v>358</v>
      </c>
      <c r="E121" s="208" t="s">
        <v>272</v>
      </c>
      <c r="F121" s="200">
        <v>0</v>
      </c>
      <c r="G121" s="199">
        <v>15</v>
      </c>
      <c r="H121" s="199">
        <v>60.78</v>
      </c>
      <c r="I121" s="199">
        <f t="shared" si="29"/>
        <v>20.78</v>
      </c>
      <c r="J121" s="199">
        <f t="shared" si="30"/>
        <v>2.2704837117472851</v>
      </c>
      <c r="K121" s="201"/>
      <c r="L121" s="200">
        <v>5</v>
      </c>
      <c r="M121" s="199">
        <v>5</v>
      </c>
      <c r="N121" s="199">
        <v>34.909999999999997</v>
      </c>
      <c r="O121" s="199">
        <f t="shared" si="31"/>
        <v>10</v>
      </c>
      <c r="P121" s="199">
        <f t="shared" si="32"/>
        <v>4.0103122314523061</v>
      </c>
      <c r="Q121" s="201"/>
      <c r="R121" s="199">
        <f t="shared" si="33"/>
        <v>30.78</v>
      </c>
      <c r="S121" s="199">
        <f t="shared" si="34"/>
        <v>95.69</v>
      </c>
      <c r="T121" s="209"/>
    </row>
    <row r="122" spans="1:20">
      <c r="A122">
        <f t="shared" si="35"/>
        <v>9</v>
      </c>
      <c r="B122" s="207">
        <v>780</v>
      </c>
      <c r="C122" s="321" t="s">
        <v>655</v>
      </c>
      <c r="D122" s="321" t="s">
        <v>366</v>
      </c>
      <c r="E122" s="321" t="s">
        <v>272</v>
      </c>
      <c r="F122" s="200">
        <v>50</v>
      </c>
      <c r="G122" s="199"/>
      <c r="H122" s="199"/>
      <c r="I122" s="199">
        <f t="shared" si="29"/>
        <v>50</v>
      </c>
      <c r="J122" s="199" t="e">
        <f t="shared" si="30"/>
        <v>#DIV/0!</v>
      </c>
      <c r="K122" s="201"/>
      <c r="L122" s="200">
        <v>5</v>
      </c>
      <c r="M122" s="199">
        <v>15</v>
      </c>
      <c r="N122" s="199">
        <v>37.71</v>
      </c>
      <c r="O122" s="199">
        <f t="shared" si="31"/>
        <v>20</v>
      </c>
      <c r="P122" s="199">
        <f t="shared" si="32"/>
        <v>3.7125430920180325</v>
      </c>
      <c r="Q122" s="201"/>
      <c r="R122" s="199">
        <f t="shared" si="33"/>
        <v>70</v>
      </c>
      <c r="S122" s="199">
        <f t="shared" si="34"/>
        <v>37.71</v>
      </c>
      <c r="T122" s="209"/>
    </row>
    <row r="123" spans="1:20">
      <c r="A123">
        <f t="shared" si="35"/>
        <v>10</v>
      </c>
      <c r="B123" s="207">
        <v>781</v>
      </c>
      <c r="C123" s="321" t="s">
        <v>588</v>
      </c>
      <c r="D123" s="321" t="s">
        <v>589</v>
      </c>
      <c r="E123" s="332">
        <v>55</v>
      </c>
      <c r="F123" s="200">
        <v>50</v>
      </c>
      <c r="G123" s="199"/>
      <c r="H123" s="199"/>
      <c r="I123" s="199">
        <f t="shared" si="29"/>
        <v>50</v>
      </c>
      <c r="J123" s="199" t="e">
        <f t="shared" si="30"/>
        <v>#DIV/0!</v>
      </c>
      <c r="K123" s="201"/>
      <c r="L123" s="200">
        <v>10</v>
      </c>
      <c r="M123" s="199">
        <v>10</v>
      </c>
      <c r="N123" s="199">
        <v>37.81</v>
      </c>
      <c r="O123" s="199">
        <f t="shared" si="31"/>
        <v>20</v>
      </c>
      <c r="P123" s="199">
        <f t="shared" si="32"/>
        <v>3.7027241470510446</v>
      </c>
      <c r="Q123" s="201"/>
      <c r="R123" s="199">
        <f t="shared" si="33"/>
        <v>70</v>
      </c>
      <c r="S123" s="199">
        <f t="shared" si="34"/>
        <v>37.81</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800</v>
      </c>
      <c r="C135" s="208" t="s">
        <v>469</v>
      </c>
      <c r="D135" s="208" t="s">
        <v>647</v>
      </c>
      <c r="E135" s="208" t="s">
        <v>275</v>
      </c>
      <c r="F135" s="219">
        <v>0</v>
      </c>
      <c r="G135" s="220">
        <v>0</v>
      </c>
      <c r="H135" s="220">
        <v>32.93</v>
      </c>
      <c r="I135" s="199">
        <f>IF(H135&lt;=$H$111,IF(H135&lt;$G$111,F135+G135,F135+G135+(H135-$G$111)),50)</f>
        <v>0</v>
      </c>
      <c r="J135" s="199">
        <f>$F$111/H135</f>
        <v>4.1907075614940785</v>
      </c>
      <c r="K135" s="201"/>
      <c r="L135" s="200">
        <v>0</v>
      </c>
      <c r="M135" s="199">
        <v>0</v>
      </c>
      <c r="N135" s="199">
        <v>30.46</v>
      </c>
      <c r="O135" s="199">
        <f>IF(N135&lt;=$N$111,IF(N135&lt;$M$111,L135+M135,L135+M135+(N135-$M$111)),50)</f>
        <v>0</v>
      </c>
      <c r="P135" s="199">
        <f>$L$111/N135</f>
        <v>4.596191726854892</v>
      </c>
      <c r="Q135" s="201"/>
      <c r="R135" s="199">
        <f t="shared" si="33"/>
        <v>0</v>
      </c>
      <c r="S135" s="199">
        <f t="shared" si="34"/>
        <v>63.39</v>
      </c>
      <c r="T135" s="209"/>
    </row>
    <row r="136" spans="1:20">
      <c r="A136">
        <f>A135+1</f>
        <v>2</v>
      </c>
      <c r="B136" s="207">
        <v>795</v>
      </c>
      <c r="C136" s="208" t="s">
        <v>517</v>
      </c>
      <c r="D136" s="208" t="s">
        <v>63</v>
      </c>
      <c r="E136" s="208" t="s">
        <v>275</v>
      </c>
      <c r="F136" s="200">
        <v>5</v>
      </c>
      <c r="G136" s="199">
        <v>0</v>
      </c>
      <c r="H136" s="199">
        <v>23.07</v>
      </c>
      <c r="I136" s="199">
        <f t="shared" ref="I136:I149" si="37">IF(H136&lt;=$H$111,IF(H136&lt;$G$111,F136+G136,F136+G136+(H136-$G$111)),50)</f>
        <v>5</v>
      </c>
      <c r="J136" s="199">
        <f t="shared" ref="J136:J149" si="38">$F$111/H136</f>
        <v>5.9817945383615081</v>
      </c>
      <c r="K136" s="201"/>
      <c r="L136" s="200">
        <v>0</v>
      </c>
      <c r="M136" s="199">
        <v>5</v>
      </c>
      <c r="N136" s="199">
        <v>27.18</v>
      </c>
      <c r="O136" s="199">
        <f t="shared" ref="O136:O149" si="39">IF(N136&lt;=$N$111,IF(N136&lt;$M$111,L136+M136,L136+M136+(N136-$M$111)),50)</f>
        <v>5</v>
      </c>
      <c r="P136" s="199">
        <f t="shared" ref="P136:P149" si="40">$L$111/N136</f>
        <v>5.1508462104488597</v>
      </c>
      <c r="Q136" s="201"/>
      <c r="R136" s="199">
        <f t="shared" si="33"/>
        <v>10</v>
      </c>
      <c r="S136" s="199">
        <f t="shared" si="34"/>
        <v>50.25</v>
      </c>
      <c r="T136" s="209"/>
    </row>
    <row r="137" spans="1:20">
      <c r="A137">
        <f t="shared" ref="A137:A148" si="41">A136+1</f>
        <v>3</v>
      </c>
      <c r="B137" s="207">
        <v>789</v>
      </c>
      <c r="C137" s="208" t="s">
        <v>388</v>
      </c>
      <c r="D137" s="208" t="s">
        <v>539</v>
      </c>
      <c r="E137" s="208" t="s">
        <v>275</v>
      </c>
      <c r="F137" s="200">
        <v>0</v>
      </c>
      <c r="G137" s="199">
        <v>0</v>
      </c>
      <c r="H137" s="199">
        <v>27.25</v>
      </c>
      <c r="I137" s="199">
        <f t="shared" si="37"/>
        <v>0</v>
      </c>
      <c r="J137" s="199">
        <f t="shared" si="38"/>
        <v>5.0642201834862384</v>
      </c>
      <c r="K137" s="201"/>
      <c r="L137" s="200">
        <v>5</v>
      </c>
      <c r="M137" s="199">
        <v>5</v>
      </c>
      <c r="N137" s="199">
        <v>31.76</v>
      </c>
      <c r="O137" s="199">
        <f t="shared" si="39"/>
        <v>10</v>
      </c>
      <c r="P137" s="199">
        <f t="shared" si="40"/>
        <v>4.4080604534005037</v>
      </c>
      <c r="Q137" s="201"/>
      <c r="R137" s="199">
        <f t="shared" si="33"/>
        <v>10</v>
      </c>
      <c r="S137" s="199">
        <f t="shared" si="34"/>
        <v>59.010000000000005</v>
      </c>
      <c r="T137" s="209"/>
    </row>
    <row r="138" spans="1:20">
      <c r="A138">
        <f t="shared" si="41"/>
        <v>4</v>
      </c>
      <c r="B138" s="207">
        <v>811</v>
      </c>
      <c r="C138" s="321" t="s">
        <v>386</v>
      </c>
      <c r="D138" s="321" t="s">
        <v>436</v>
      </c>
      <c r="E138" s="321" t="s">
        <v>275</v>
      </c>
      <c r="F138" s="200">
        <v>0</v>
      </c>
      <c r="G138" s="199">
        <v>5</v>
      </c>
      <c r="H138" s="199">
        <v>32.86</v>
      </c>
      <c r="I138" s="199">
        <f t="shared" si="37"/>
        <v>5</v>
      </c>
      <c r="J138" s="199">
        <f t="shared" si="38"/>
        <v>4.1996348143639688</v>
      </c>
      <c r="K138" s="201"/>
      <c r="L138" s="200">
        <v>5</v>
      </c>
      <c r="M138" s="199">
        <v>0</v>
      </c>
      <c r="N138" s="199">
        <v>26.77</v>
      </c>
      <c r="O138" s="199">
        <f t="shared" si="39"/>
        <v>5</v>
      </c>
      <c r="P138" s="199">
        <f t="shared" si="40"/>
        <v>5.2297347777362724</v>
      </c>
      <c r="Q138" s="201"/>
      <c r="R138" s="199">
        <f t="shared" si="33"/>
        <v>10</v>
      </c>
      <c r="S138" s="199">
        <f t="shared" si="34"/>
        <v>59.629999999999995</v>
      </c>
      <c r="T138" s="209"/>
    </row>
    <row r="139" spans="1:20">
      <c r="A139">
        <f t="shared" si="41"/>
        <v>5</v>
      </c>
      <c r="B139" s="207">
        <v>801</v>
      </c>
      <c r="C139" s="321" t="s">
        <v>437</v>
      </c>
      <c r="D139" s="321" t="s">
        <v>418</v>
      </c>
      <c r="E139" s="332">
        <v>25</v>
      </c>
      <c r="F139" s="200">
        <v>0</v>
      </c>
      <c r="G139" s="199">
        <v>15</v>
      </c>
      <c r="H139" s="199">
        <v>32.56</v>
      </c>
      <c r="I139" s="199">
        <f t="shared" si="37"/>
        <v>15</v>
      </c>
      <c r="J139" s="199">
        <f t="shared" si="38"/>
        <v>4.2383292383292384</v>
      </c>
      <c r="K139" s="201"/>
      <c r="L139" s="200">
        <v>0</v>
      </c>
      <c r="M139" s="199">
        <v>5</v>
      </c>
      <c r="N139" s="199">
        <v>25.51</v>
      </c>
      <c r="O139" s="199">
        <f t="shared" si="39"/>
        <v>5</v>
      </c>
      <c r="P139" s="199">
        <f t="shared" si="40"/>
        <v>5.4880439043512341</v>
      </c>
      <c r="Q139" s="201"/>
      <c r="R139" s="199">
        <f t="shared" si="33"/>
        <v>20</v>
      </c>
      <c r="S139" s="199">
        <f t="shared" si="34"/>
        <v>58.070000000000007</v>
      </c>
      <c r="T139" s="209"/>
    </row>
    <row r="140" spans="1:20">
      <c r="A140">
        <f t="shared" si="41"/>
        <v>6</v>
      </c>
      <c r="B140" s="207">
        <v>827</v>
      </c>
      <c r="C140" s="321" t="s">
        <v>611</v>
      </c>
      <c r="D140" s="321" t="s">
        <v>539</v>
      </c>
      <c r="E140" s="321" t="s">
        <v>275</v>
      </c>
      <c r="F140" s="200">
        <v>0</v>
      </c>
      <c r="G140" s="199">
        <v>5</v>
      </c>
      <c r="H140" s="199">
        <v>31.49</v>
      </c>
      <c r="I140" s="199">
        <f t="shared" si="37"/>
        <v>5</v>
      </c>
      <c r="J140" s="199">
        <f t="shared" si="38"/>
        <v>4.3823436011432202</v>
      </c>
      <c r="K140" s="201"/>
      <c r="L140" s="200">
        <v>50</v>
      </c>
      <c r="M140" s="199"/>
      <c r="N140" s="199"/>
      <c r="O140" s="199">
        <f t="shared" si="39"/>
        <v>50</v>
      </c>
      <c r="P140" s="199" t="e">
        <f t="shared" si="40"/>
        <v>#DIV/0!</v>
      </c>
      <c r="Q140" s="201"/>
      <c r="R140" s="199">
        <f t="shared" si="33"/>
        <v>55</v>
      </c>
      <c r="S140" s="199">
        <f t="shared" si="34"/>
        <v>31.49</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838</v>
      </c>
      <c r="C151" s="208" t="s">
        <v>304</v>
      </c>
      <c r="D151" s="208" t="s">
        <v>656</v>
      </c>
      <c r="E151" s="208"/>
      <c r="F151" s="219">
        <v>0</v>
      </c>
      <c r="G151" s="220">
        <v>15</v>
      </c>
      <c r="H151" s="220">
        <v>51.46</v>
      </c>
      <c r="I151" s="220">
        <f>IF(H151&lt;=$H$111,IF(H151&lt;$G$111,F151+G151,F151+G151+(H151-$G$111)),50)</f>
        <v>15</v>
      </c>
      <c r="J151" s="220">
        <f>$F$111/H151</f>
        <v>2.681694520015546</v>
      </c>
      <c r="K151" s="195"/>
      <c r="L151" s="219">
        <v>0</v>
      </c>
      <c r="M151" s="220">
        <v>15</v>
      </c>
      <c r="N151" s="220">
        <v>39.450000000000003</v>
      </c>
      <c r="O151" s="220">
        <f>IF(N151&lt;=$N$111,IF(N151&lt;$M$111,L151+M151,L151+M151+(N151-$M$111)),50)</f>
        <v>15</v>
      </c>
      <c r="P151" s="220">
        <f>$L$111/N151</f>
        <v>3.5487959442332064</v>
      </c>
      <c r="Q151" s="195"/>
      <c r="R151" s="199">
        <f t="shared" ref="R151:R165" si="42">O151+I151</f>
        <v>30</v>
      </c>
      <c r="S151" s="199">
        <f t="shared" ref="S151:S165" si="43">N151+H151</f>
        <v>90.91</v>
      </c>
      <c r="T151" s="209"/>
    </row>
    <row r="152" spans="1:20">
      <c r="A152">
        <f>A151+1</f>
        <v>2</v>
      </c>
      <c r="B152" s="207">
        <v>837</v>
      </c>
      <c r="C152" s="208" t="s">
        <v>657</v>
      </c>
      <c r="D152" s="208" t="s">
        <v>658</v>
      </c>
      <c r="E152" s="208"/>
      <c r="F152" s="200">
        <v>50</v>
      </c>
      <c r="G152" s="199"/>
      <c r="H152" s="199"/>
      <c r="I152" s="199">
        <f t="shared" ref="I152:I165" si="44">IF(H152&lt;=$H$111,IF(H152&lt;$G$111,F152+G152,F152+G152+(H152-$G$111)),50)</f>
        <v>50</v>
      </c>
      <c r="J152" s="199" t="e">
        <f t="shared" ref="J152:J165" si="45">$F$111/H152</f>
        <v>#DIV/0!</v>
      </c>
      <c r="K152" s="201"/>
      <c r="L152" s="200">
        <v>0</v>
      </c>
      <c r="M152" s="199">
        <v>15</v>
      </c>
      <c r="N152" s="199">
        <v>39.53</v>
      </c>
      <c r="O152" s="199">
        <f t="shared" ref="O152:O158" si="46">IF(N152&lt;=$N$111,IF(N152&lt;$M$111,L152+M152,L152+M152+(N152-$M$111)),50)</f>
        <v>15</v>
      </c>
      <c r="P152" s="199">
        <f t="shared" ref="P152:P165" si="47">$L$111/N152</f>
        <v>3.5416139640779156</v>
      </c>
      <c r="Q152" s="201"/>
      <c r="R152" s="199">
        <f t="shared" si="42"/>
        <v>65</v>
      </c>
      <c r="S152" s="199">
        <f t="shared" si="43"/>
        <v>39.53</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B73" workbookViewId="0">
      <selection activeCell="B79" sqref="B79:E79"/>
    </sheetView>
  </sheetViews>
  <sheetFormatPr baseColWidth="10" defaultRowHeight="15" x14ac:dyDescent="0"/>
  <cols>
    <col min="1" max="1" width="3.1640625" bestFit="1" customWidth="1"/>
  </cols>
  <sheetData>
    <row r="1" spans="1:20" ht="25">
      <c r="B1" s="513" t="s">
        <v>161</v>
      </c>
      <c r="C1" s="513"/>
      <c r="D1" s="513"/>
      <c r="E1" s="513"/>
      <c r="F1" s="515" t="s">
        <v>217</v>
      </c>
      <c r="G1" s="515"/>
      <c r="H1" s="515"/>
      <c r="I1" s="515"/>
      <c r="J1" s="515"/>
      <c r="K1" s="515"/>
      <c r="L1" s="515"/>
      <c r="M1" s="515"/>
      <c r="N1" s="515"/>
      <c r="O1" s="515"/>
      <c r="P1" s="515"/>
      <c r="Q1" s="515"/>
      <c r="R1" s="221"/>
      <c r="S1" s="221"/>
    </row>
    <row r="2" spans="1:20" ht="25">
      <c r="B2" s="513" t="s">
        <v>162</v>
      </c>
      <c r="C2" s="513"/>
      <c r="D2" s="513"/>
      <c r="E2" s="513"/>
      <c r="F2" s="516" t="s">
        <v>48</v>
      </c>
      <c r="G2" s="516"/>
      <c r="H2" s="516"/>
      <c r="I2" s="516"/>
      <c r="J2" s="516"/>
      <c r="K2" s="516"/>
      <c r="L2" s="516"/>
      <c r="M2" s="516"/>
      <c r="N2" s="516"/>
      <c r="O2" s="516"/>
      <c r="P2" s="516"/>
      <c r="Q2" s="516"/>
      <c r="R2" s="221"/>
      <c r="S2" s="221"/>
    </row>
    <row r="3" spans="1:20" ht="25">
      <c r="B3" s="513" t="s">
        <v>152</v>
      </c>
      <c r="C3" s="513"/>
      <c r="D3" s="513"/>
      <c r="E3" s="513"/>
      <c r="F3" s="516" t="s">
        <v>176</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148</v>
      </c>
      <c r="G6" s="182">
        <v>36.85</v>
      </c>
      <c r="H6" s="199">
        <f>G6*1.5</f>
        <v>55.275000000000006</v>
      </c>
      <c r="I6" s="182">
        <v>4</v>
      </c>
      <c r="J6" s="182">
        <v>35.549999999999997</v>
      </c>
      <c r="K6" s="183"/>
      <c r="L6" s="185">
        <v>170</v>
      </c>
      <c r="M6" s="182">
        <v>42.35</v>
      </c>
      <c r="N6" s="199">
        <f>M6*1.5</f>
        <v>63.525000000000006</v>
      </c>
      <c r="O6" s="182">
        <v>4</v>
      </c>
      <c r="P6" s="182">
        <v>40.479999999999997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607</v>
      </c>
      <c r="C9" s="208" t="s">
        <v>467</v>
      </c>
      <c r="D9" s="208" t="s">
        <v>468</v>
      </c>
      <c r="E9" s="208" t="s">
        <v>272</v>
      </c>
      <c r="F9" s="200">
        <v>10</v>
      </c>
      <c r="G9" s="199">
        <v>0</v>
      </c>
      <c r="H9" s="199">
        <v>36.28</v>
      </c>
      <c r="I9" s="199">
        <f>IF(H9&lt;=$H$6,IF(H9&lt;$G$6,F9+G9,F9+G9+(H9-$G$6)),50)</f>
        <v>10</v>
      </c>
      <c r="J9" s="199">
        <f>$F$6/H9</f>
        <v>4.0793825799338475</v>
      </c>
      <c r="K9" s="201">
        <f>IF(I9=0,IF(H9=$J$6,6,4),0)</f>
        <v>0</v>
      </c>
      <c r="L9" s="200">
        <v>0</v>
      </c>
      <c r="M9" s="199">
        <v>0</v>
      </c>
      <c r="N9" s="199">
        <v>40.479999999999997</v>
      </c>
      <c r="O9" s="199">
        <f>IF(N9&lt;=$N$6,IF(N9&lt;$M$6,L9+M9,L9+M9+(N9-$M$6)),50)</f>
        <v>0</v>
      </c>
      <c r="P9" s="199">
        <f>$L$6/N9</f>
        <v>4.1996047430830039</v>
      </c>
      <c r="Q9" s="201">
        <f>IF(O9=0,IF(N9=$P$6,6,4),0)</f>
        <v>6</v>
      </c>
      <c r="R9" s="199">
        <f>O9+I9</f>
        <v>10</v>
      </c>
      <c r="S9" s="199">
        <f>N9+H9</f>
        <v>76.759999999999991</v>
      </c>
      <c r="T9" s="209">
        <f>IF((O9+I9)=0,4+K9+Q9,K9+Q9)+4</f>
        <v>10</v>
      </c>
    </row>
    <row r="10" spans="1:20">
      <c r="A10">
        <f>A9+1</f>
        <v>2</v>
      </c>
      <c r="B10" s="207">
        <v>571</v>
      </c>
      <c r="C10" s="208" t="s">
        <v>475</v>
      </c>
      <c r="D10" s="208" t="s">
        <v>476</v>
      </c>
      <c r="E10" s="208" t="s">
        <v>272</v>
      </c>
      <c r="F10" s="200">
        <v>0</v>
      </c>
      <c r="G10" s="199">
        <v>0</v>
      </c>
      <c r="H10" s="199">
        <v>35.549999999999997</v>
      </c>
      <c r="I10" s="199">
        <f>IF(H10&lt;=$H$6,IF(H10&lt;$G$6,F10+G10,F10+G10+(H10-$G$6)),50)</f>
        <v>0</v>
      </c>
      <c r="J10" s="199">
        <f t="shared" ref="J10:J38" si="0">$F$6/H10</f>
        <v>4.1631504922644167</v>
      </c>
      <c r="K10" s="201">
        <f t="shared" ref="K10:K38" si="1">IF(I10=0,IF(H10=$J$6,6,4),0)</f>
        <v>6</v>
      </c>
      <c r="L10" s="200">
        <v>50</v>
      </c>
      <c r="M10" s="199"/>
      <c r="N10" s="199"/>
      <c r="O10" s="199">
        <f t="shared" ref="O10:O38" si="2">IF(N10&lt;=$N$6,IF(N10&lt;$M$6,L10+M10,L10+M10+(N10-$M$6)),50)</f>
        <v>50</v>
      </c>
      <c r="P10" s="199" t="e">
        <f t="shared" ref="P10:P38" si="3">$L$6/N10</f>
        <v>#DIV/0!</v>
      </c>
      <c r="Q10" s="201">
        <f>IF(O10=0,IF(N10=$P$6,6,4),0)</f>
        <v>0</v>
      </c>
      <c r="R10" s="199">
        <f t="shared" ref="R10:R38" si="4">O10+I10</f>
        <v>50</v>
      </c>
      <c r="S10" s="199">
        <f t="shared" ref="S10:S38" si="5">N10+H10</f>
        <v>35.549999999999997</v>
      </c>
      <c r="T10" s="209">
        <f>IF((O10+I10)=0,4+K10+Q10,K10+Q10)+2</f>
        <v>8</v>
      </c>
    </row>
    <row r="11" spans="1:20">
      <c r="A11">
        <f t="shared" ref="A11:A38" si="6">A10+1</f>
        <v>3</v>
      </c>
      <c r="B11" s="207">
        <v>671</v>
      </c>
      <c r="C11" s="208" t="s">
        <v>477</v>
      </c>
      <c r="D11" s="208" t="s">
        <v>478</v>
      </c>
      <c r="E11" s="208" t="s">
        <v>272</v>
      </c>
      <c r="F11" s="200">
        <v>50</v>
      </c>
      <c r="G11" s="199"/>
      <c r="H11" s="199"/>
      <c r="I11" s="199">
        <f t="shared" ref="I11:I38" si="7">IF(H11&lt;=$H$6,IF(H11&lt;$G$6,F11+G11,F11+G11+(H11-$G$6)),50)</f>
        <v>50</v>
      </c>
      <c r="J11" s="199" t="e">
        <f t="shared" si="0"/>
        <v>#DIV/0!</v>
      </c>
      <c r="K11" s="201">
        <f t="shared" si="1"/>
        <v>0</v>
      </c>
      <c r="L11" s="200">
        <v>5</v>
      </c>
      <c r="M11" s="199">
        <v>0</v>
      </c>
      <c r="N11" s="199">
        <v>37.22</v>
      </c>
      <c r="O11" s="199">
        <f t="shared" si="2"/>
        <v>5</v>
      </c>
      <c r="P11" s="199">
        <f t="shared" si="3"/>
        <v>4.5674368619022037</v>
      </c>
      <c r="Q11" s="201">
        <f t="shared" ref="Q11:Q38" si="8">IF(O11=0,IF(N11=$P$6,6,4),0)</f>
        <v>0</v>
      </c>
      <c r="R11" s="199">
        <f t="shared" si="4"/>
        <v>55</v>
      </c>
      <c r="S11" s="199">
        <f t="shared" si="5"/>
        <v>37.22</v>
      </c>
      <c r="T11" s="209">
        <f>IF((O11+I11)=0,4+K11+Q11,K11+Q11)+1</f>
        <v>1</v>
      </c>
    </row>
    <row r="12" spans="1:20">
      <c r="A12">
        <f t="shared" si="6"/>
        <v>4</v>
      </c>
      <c r="B12" s="207">
        <v>559</v>
      </c>
      <c r="C12" s="321" t="s">
        <v>469</v>
      </c>
      <c r="D12" s="321" t="s">
        <v>470</v>
      </c>
      <c r="E12" s="321" t="s">
        <v>272</v>
      </c>
      <c r="F12" s="200">
        <v>50</v>
      </c>
      <c r="G12" s="199"/>
      <c r="H12" s="199"/>
      <c r="I12" s="199">
        <f t="shared" si="7"/>
        <v>50</v>
      </c>
      <c r="J12" s="199" t="e">
        <f t="shared" si="0"/>
        <v>#DIV/0!</v>
      </c>
      <c r="K12" s="201">
        <f t="shared" si="1"/>
        <v>0</v>
      </c>
      <c r="L12" s="200">
        <v>50</v>
      </c>
      <c r="M12" s="199"/>
      <c r="N12" s="199"/>
      <c r="O12" s="199">
        <f t="shared" si="2"/>
        <v>50</v>
      </c>
      <c r="P12" s="199" t="e">
        <f t="shared" si="3"/>
        <v>#DIV/0!</v>
      </c>
      <c r="Q12" s="201">
        <f t="shared" si="8"/>
        <v>0</v>
      </c>
      <c r="R12" s="199">
        <f t="shared" si="4"/>
        <v>100</v>
      </c>
      <c r="S12" s="199">
        <f t="shared" si="5"/>
        <v>0</v>
      </c>
      <c r="T12" s="209">
        <f>IF((O12+I12)=0,4+K12+Q12,K12+Q12)</f>
        <v>0</v>
      </c>
    </row>
    <row r="13" spans="1:20">
      <c r="A13">
        <f t="shared" si="6"/>
        <v>5</v>
      </c>
      <c r="B13" s="207">
        <v>628</v>
      </c>
      <c r="C13" s="321" t="s">
        <v>364</v>
      </c>
      <c r="D13" s="321" t="s">
        <v>44</v>
      </c>
      <c r="E13" s="321" t="s">
        <v>272</v>
      </c>
      <c r="F13" s="200">
        <v>100</v>
      </c>
      <c r="G13" s="199"/>
      <c r="H13" s="199"/>
      <c r="I13" s="199">
        <f t="shared" si="7"/>
        <v>100</v>
      </c>
      <c r="J13" s="199" t="e">
        <f t="shared" si="0"/>
        <v>#DIV/0!</v>
      </c>
      <c r="K13" s="201">
        <f t="shared" si="1"/>
        <v>0</v>
      </c>
      <c r="L13" s="200">
        <v>100</v>
      </c>
      <c r="M13" s="199"/>
      <c r="N13" s="199"/>
      <c r="O13" s="199">
        <f t="shared" si="2"/>
        <v>100</v>
      </c>
      <c r="P13" s="199" t="e">
        <f>$L$6/N13</f>
        <v>#DIV/0!</v>
      </c>
      <c r="Q13" s="201">
        <f t="shared" si="8"/>
        <v>0</v>
      </c>
      <c r="R13" s="199">
        <f t="shared" si="4"/>
        <v>200</v>
      </c>
      <c r="S13" s="199">
        <f t="shared" si="5"/>
        <v>0</v>
      </c>
      <c r="T13" s="209">
        <f t="shared" ref="T13:T38" si="9">IF((O13+I13)=0,4+K13+Q13,K13+Q13)</f>
        <v>0</v>
      </c>
    </row>
    <row r="14" spans="1:20">
      <c r="A14">
        <f t="shared" si="6"/>
        <v>6</v>
      </c>
      <c r="B14" s="207"/>
      <c r="C14" s="208"/>
      <c r="D14" s="208"/>
      <c r="E14" s="208"/>
      <c r="F14" s="200"/>
      <c r="G14" s="199"/>
      <c r="H14" s="199"/>
      <c r="I14" s="199">
        <f>IF(H14&lt;=$H$6,IF(H14&lt;$G$6,F14+G14,F14+G14+(H14-$G$6)),50)</f>
        <v>0</v>
      </c>
      <c r="J14" s="199" t="e">
        <f t="shared" si="0"/>
        <v>#DIV/0!</v>
      </c>
      <c r="K14" s="201">
        <f t="shared" si="1"/>
        <v>4</v>
      </c>
      <c r="L14" s="200"/>
      <c r="M14" s="199"/>
      <c r="N14" s="199"/>
      <c r="O14" s="199">
        <f t="shared" si="2"/>
        <v>0</v>
      </c>
      <c r="P14" s="199" t="e">
        <f t="shared" si="3"/>
        <v>#DIV/0!</v>
      </c>
      <c r="Q14" s="201">
        <f t="shared" si="8"/>
        <v>4</v>
      </c>
      <c r="R14" s="199">
        <f t="shared" si="4"/>
        <v>0</v>
      </c>
      <c r="S14" s="199">
        <f t="shared" si="5"/>
        <v>0</v>
      </c>
      <c r="T14" s="209">
        <f t="shared" si="9"/>
        <v>12</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154</v>
      </c>
      <c r="G41" s="182">
        <f>F41/I41</f>
        <v>44</v>
      </c>
      <c r="H41" s="199">
        <f>G41*1.5</f>
        <v>66</v>
      </c>
      <c r="I41" s="182">
        <v>3.5</v>
      </c>
      <c r="J41" s="182">
        <v>36.43</v>
      </c>
      <c r="K41" s="183"/>
      <c r="L41" s="185">
        <v>162</v>
      </c>
      <c r="M41" s="182">
        <f>L41/O41</f>
        <v>46.285714285714285</v>
      </c>
      <c r="N41" s="199">
        <f>M41*1.5</f>
        <v>69.428571428571431</v>
      </c>
      <c r="O41" s="182">
        <v>3.5</v>
      </c>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713</v>
      </c>
      <c r="C44" s="208" t="s">
        <v>479</v>
      </c>
      <c r="D44" s="208" t="s">
        <v>470</v>
      </c>
      <c r="E44" s="208" t="s">
        <v>272</v>
      </c>
      <c r="F44" s="200">
        <v>0</v>
      </c>
      <c r="G44" s="199">
        <v>0</v>
      </c>
      <c r="H44" s="199">
        <v>36.43</v>
      </c>
      <c r="I44" s="199">
        <f>IF(H44&lt;=$H$41,IF(H44&lt;$G$41,F44+G44,F44+G44+(H44-$G$41)),50)</f>
        <v>0</v>
      </c>
      <c r="J44" s="199">
        <f>$F$41/H44</f>
        <v>4.2272852045017846</v>
      </c>
      <c r="K44" s="201">
        <f>IF(I44=0,IF(H44=$J$41,6,4),0)</f>
        <v>6</v>
      </c>
      <c r="L44" s="200">
        <v>50</v>
      </c>
      <c r="M44" s="199"/>
      <c r="N44" s="199"/>
      <c r="O44" s="199">
        <f>IF(N44&lt;=$N$41,IF(N44&lt;$M$41,L44+M44,L44+M44+(N44-$M$41)),50)</f>
        <v>50</v>
      </c>
      <c r="P44" s="199" t="e">
        <f>$L$41/N44</f>
        <v>#DIV/0!</v>
      </c>
      <c r="Q44" s="201">
        <f>IF(O44=0,IF(N44=$P$41,6,4),0)</f>
        <v>0</v>
      </c>
      <c r="R44" s="199">
        <f>O44+I44</f>
        <v>50</v>
      </c>
      <c r="S44" s="199">
        <f>N44+H44</f>
        <v>36.43</v>
      </c>
      <c r="T44" s="209">
        <f>IF((O44+I44)=0,4+K44+Q44,K44+Q44)+4</f>
        <v>10</v>
      </c>
    </row>
    <row r="45" spans="1:20">
      <c r="A45">
        <f>A44+1</f>
        <v>2</v>
      </c>
      <c r="B45" s="207">
        <v>779</v>
      </c>
      <c r="C45" s="208" t="s">
        <v>327</v>
      </c>
      <c r="D45" s="208" t="s">
        <v>346</v>
      </c>
      <c r="E45" s="208" t="s">
        <v>275</v>
      </c>
      <c r="F45" s="200">
        <v>0</v>
      </c>
      <c r="G45" s="199">
        <v>0</v>
      </c>
      <c r="H45" s="199">
        <v>52.12</v>
      </c>
      <c r="I45" s="199">
        <f t="shared" ref="I45:I73" si="10">IF(H45&lt;=$H$41,IF(H45&lt;$G$41,F45+G45,F45+G45+(H45-$G$41)),50)</f>
        <v>8.1199999999999974</v>
      </c>
      <c r="J45" s="199">
        <f t="shared" ref="J45:J73" si="11">$F$41/H45</f>
        <v>2.9547198772064469</v>
      </c>
      <c r="K45" s="201">
        <f t="shared" ref="K45:K73" si="12">IF(I45=0,IF(H45=$J$41,6,4),0)</f>
        <v>0</v>
      </c>
      <c r="L45" s="200">
        <v>50</v>
      </c>
      <c r="M45" s="199"/>
      <c r="N45" s="199"/>
      <c r="O45" s="199">
        <f>IF(N45&lt;=$N$41,IF(N45&lt;$M$41,L45+M45,L45+M45+(N45-$M$41)),50)</f>
        <v>50</v>
      </c>
      <c r="P45" s="199" t="e">
        <f t="shared" ref="P45:P73" si="13">$L$41/N45</f>
        <v>#DIV/0!</v>
      </c>
      <c r="Q45" s="201">
        <f t="shared" ref="Q45:Q73" si="14">IF(O45=0,IF(N45=$P$41,6,4),0)</f>
        <v>0</v>
      </c>
      <c r="R45" s="199">
        <f t="shared" ref="R45:R73" si="15">O45+I45</f>
        <v>58.12</v>
      </c>
      <c r="S45" s="199">
        <f t="shared" ref="S45:S73" si="16">N45+H45</f>
        <v>52.12</v>
      </c>
      <c r="T45" s="209">
        <f>IF((O45+I45)=0,4+K45+Q45,K45+Q45)+2</f>
        <v>2</v>
      </c>
    </row>
    <row r="46" spans="1:20">
      <c r="A46">
        <f t="shared" ref="A46:A60" si="17">A45+1</f>
        <v>3</v>
      </c>
      <c r="B46" s="207">
        <v>598</v>
      </c>
      <c r="C46" s="208" t="s">
        <v>480</v>
      </c>
      <c r="D46" s="208" t="s">
        <v>481</v>
      </c>
      <c r="E46" s="208" t="s">
        <v>272</v>
      </c>
      <c r="F46" s="200">
        <v>50</v>
      </c>
      <c r="G46" s="199"/>
      <c r="H46" s="199"/>
      <c r="I46" s="199">
        <f t="shared" si="10"/>
        <v>50</v>
      </c>
      <c r="J46" s="199" t="e">
        <f t="shared" si="11"/>
        <v>#DIV/0!</v>
      </c>
      <c r="K46" s="201">
        <f>IF(I46=0,IF(H46=$J$41,6,4),0)</f>
        <v>0</v>
      </c>
      <c r="L46" s="200">
        <v>50</v>
      </c>
      <c r="M46" s="199"/>
      <c r="N46" s="199"/>
      <c r="O46" s="199">
        <f t="shared" ref="O46:O73" si="18">IF(N46&lt;=$N$41,IF(N46&lt;$M$41,L46+M46,L46+M46+(N46-$M$41)),50)</f>
        <v>50</v>
      </c>
      <c r="P46" s="199" t="e">
        <f>$L$41/N46</f>
        <v>#DIV/0!</v>
      </c>
      <c r="Q46" s="201">
        <f t="shared" si="14"/>
        <v>0</v>
      </c>
      <c r="R46" s="199">
        <f t="shared" si="15"/>
        <v>100</v>
      </c>
      <c r="S46" s="199">
        <f t="shared" si="16"/>
        <v>0</v>
      </c>
      <c r="T46" s="209">
        <f>IF((O46+I46)=0,4+K46+Q46,K46+Q46)+1</f>
        <v>1</v>
      </c>
    </row>
    <row r="47" spans="1:20">
      <c r="A47">
        <f t="shared" si="17"/>
        <v>4</v>
      </c>
      <c r="B47" s="207">
        <v>716</v>
      </c>
      <c r="C47" s="321" t="s">
        <v>434</v>
      </c>
      <c r="D47" s="321" t="s">
        <v>435</v>
      </c>
      <c r="E47" s="321" t="s">
        <v>272</v>
      </c>
      <c r="F47" s="200">
        <v>50</v>
      </c>
      <c r="G47" s="199"/>
      <c r="H47" s="199"/>
      <c r="I47" s="199">
        <f t="shared" si="10"/>
        <v>50</v>
      </c>
      <c r="J47" s="199" t="e">
        <f>$F$41/H47</f>
        <v>#DIV/0!</v>
      </c>
      <c r="K47" s="201">
        <f t="shared" si="12"/>
        <v>0</v>
      </c>
      <c r="L47" s="200">
        <v>50</v>
      </c>
      <c r="M47" s="199"/>
      <c r="N47" s="199"/>
      <c r="O47" s="199">
        <f t="shared" si="18"/>
        <v>50</v>
      </c>
      <c r="P47" s="199" t="e">
        <f>$L$41/N47</f>
        <v>#DIV/0!</v>
      </c>
      <c r="Q47" s="201">
        <f>IF(O47=0,IF(N47=$P$41,6,4),0)</f>
        <v>0</v>
      </c>
      <c r="R47" s="199">
        <f t="shared" si="15"/>
        <v>100</v>
      </c>
      <c r="S47" s="199">
        <f t="shared" si="16"/>
        <v>0</v>
      </c>
      <c r="T47" s="209">
        <f>IF((O47+I47)=0,4+K47+Q47,K47+Q47)</f>
        <v>0</v>
      </c>
    </row>
    <row r="48" spans="1:20">
      <c r="A48">
        <f t="shared" si="17"/>
        <v>5</v>
      </c>
      <c r="B48" s="207">
        <v>785</v>
      </c>
      <c r="C48" s="321" t="s">
        <v>663</v>
      </c>
      <c r="D48" s="321" t="s">
        <v>481</v>
      </c>
      <c r="E48" s="321" t="s">
        <v>272</v>
      </c>
      <c r="F48" s="200">
        <v>50</v>
      </c>
      <c r="G48" s="199"/>
      <c r="H48" s="199"/>
      <c r="I48" s="199">
        <f t="shared" si="10"/>
        <v>50</v>
      </c>
      <c r="J48" s="199" t="e">
        <f t="shared" si="11"/>
        <v>#DIV/0!</v>
      </c>
      <c r="K48" s="201">
        <f t="shared" si="12"/>
        <v>0</v>
      </c>
      <c r="L48" s="200">
        <v>50</v>
      </c>
      <c r="M48" s="199"/>
      <c r="N48" s="199"/>
      <c r="O48" s="199">
        <f t="shared" si="18"/>
        <v>50</v>
      </c>
      <c r="P48" s="199" t="e">
        <f t="shared" si="13"/>
        <v>#DIV/0!</v>
      </c>
      <c r="Q48" s="201">
        <f t="shared" si="14"/>
        <v>0</v>
      </c>
      <c r="R48" s="199">
        <f t="shared" si="15"/>
        <v>100</v>
      </c>
      <c r="S48" s="199">
        <f t="shared" si="16"/>
        <v>0</v>
      </c>
      <c r="T48" s="209">
        <f t="shared" ref="T48:T73" si="19">IF((O48+I48)=0,4+K48+Q48,K48+Q48)</f>
        <v>0</v>
      </c>
    </row>
    <row r="49" spans="1:20">
      <c r="A49">
        <f t="shared" si="17"/>
        <v>6</v>
      </c>
      <c r="B49" s="207"/>
      <c r="C49" s="208"/>
      <c r="D49" s="208"/>
      <c r="E49" s="208"/>
      <c r="F49" s="200"/>
      <c r="G49" s="199"/>
      <c r="H49" s="199"/>
      <c r="I49" s="199">
        <f t="shared" si="10"/>
        <v>0</v>
      </c>
      <c r="J49" s="199" t="e">
        <f t="shared" si="11"/>
        <v>#DIV/0!</v>
      </c>
      <c r="K49" s="201">
        <f t="shared" si="12"/>
        <v>4</v>
      </c>
      <c r="L49" s="200"/>
      <c r="M49" s="199"/>
      <c r="N49" s="199"/>
      <c r="O49" s="199">
        <f t="shared" si="18"/>
        <v>0</v>
      </c>
      <c r="P49" s="199" t="e">
        <f t="shared" si="13"/>
        <v>#DIV/0!</v>
      </c>
      <c r="Q49" s="201">
        <f t="shared" si="14"/>
        <v>6</v>
      </c>
      <c r="R49" s="199">
        <f t="shared" si="15"/>
        <v>0</v>
      </c>
      <c r="S49" s="199">
        <f t="shared" si="16"/>
        <v>0</v>
      </c>
      <c r="T49" s="209">
        <f t="shared" si="19"/>
        <v>14</v>
      </c>
    </row>
    <row r="50" spans="1:20">
      <c r="A50">
        <f t="shared" si="17"/>
        <v>7</v>
      </c>
      <c r="B50" s="207"/>
      <c r="C50" s="208"/>
      <c r="D50" s="208"/>
      <c r="E50" s="208"/>
      <c r="F50" s="200"/>
      <c r="G50" s="199"/>
      <c r="H50" s="199"/>
      <c r="I50" s="199">
        <f t="shared" si="10"/>
        <v>0</v>
      </c>
      <c r="J50" s="199" t="e">
        <f t="shared" si="11"/>
        <v>#DIV/0!</v>
      </c>
      <c r="K50" s="201">
        <f t="shared" si="12"/>
        <v>4</v>
      </c>
      <c r="L50" s="200"/>
      <c r="M50" s="199"/>
      <c r="N50" s="199"/>
      <c r="O50" s="199">
        <f t="shared" si="18"/>
        <v>0</v>
      </c>
      <c r="P50" s="199" t="e">
        <f t="shared" si="13"/>
        <v>#DIV/0!</v>
      </c>
      <c r="Q50" s="201">
        <f t="shared" si="14"/>
        <v>6</v>
      </c>
      <c r="R50" s="199">
        <f t="shared" si="15"/>
        <v>0</v>
      </c>
      <c r="S50" s="199">
        <f t="shared" si="16"/>
        <v>0</v>
      </c>
      <c r="T50" s="209">
        <f t="shared" si="19"/>
        <v>14</v>
      </c>
    </row>
    <row r="51" spans="1:20">
      <c r="A51">
        <f t="shared" si="17"/>
        <v>8</v>
      </c>
      <c r="B51" s="207"/>
      <c r="C51" s="208"/>
      <c r="D51" s="208"/>
      <c r="E51" s="208"/>
      <c r="F51" s="200"/>
      <c r="G51" s="199"/>
      <c r="H51" s="199"/>
      <c r="I51" s="199">
        <f t="shared" si="10"/>
        <v>0</v>
      </c>
      <c r="J51" s="199" t="e">
        <f t="shared" si="11"/>
        <v>#DIV/0!</v>
      </c>
      <c r="K51" s="201">
        <f t="shared" si="12"/>
        <v>4</v>
      </c>
      <c r="L51" s="200"/>
      <c r="M51" s="199"/>
      <c r="N51" s="199"/>
      <c r="O51" s="199">
        <f t="shared" si="18"/>
        <v>0</v>
      </c>
      <c r="P51" s="199" t="e">
        <f t="shared" si="13"/>
        <v>#DIV/0!</v>
      </c>
      <c r="Q51" s="201">
        <f t="shared" si="14"/>
        <v>6</v>
      </c>
      <c r="R51" s="199">
        <f t="shared" si="15"/>
        <v>0</v>
      </c>
      <c r="S51" s="199">
        <f t="shared" si="16"/>
        <v>0</v>
      </c>
      <c r="T51" s="209">
        <f t="shared" si="19"/>
        <v>14</v>
      </c>
    </row>
    <row r="52" spans="1:20">
      <c r="A52">
        <f t="shared" si="17"/>
        <v>9</v>
      </c>
      <c r="B52" s="207"/>
      <c r="C52" s="208"/>
      <c r="D52" s="208"/>
      <c r="E52" s="208"/>
      <c r="F52" s="200"/>
      <c r="G52" s="199"/>
      <c r="H52" s="199"/>
      <c r="I52" s="199">
        <f t="shared" si="10"/>
        <v>0</v>
      </c>
      <c r="J52" s="199" t="e">
        <f t="shared" si="11"/>
        <v>#DIV/0!</v>
      </c>
      <c r="K52" s="201">
        <f t="shared" si="12"/>
        <v>4</v>
      </c>
      <c r="L52" s="200"/>
      <c r="M52" s="199"/>
      <c r="N52" s="199"/>
      <c r="O52" s="199">
        <f t="shared" si="18"/>
        <v>0</v>
      </c>
      <c r="P52" s="199" t="e">
        <f t="shared" si="13"/>
        <v>#DIV/0!</v>
      </c>
      <c r="Q52" s="201">
        <f t="shared" si="14"/>
        <v>6</v>
      </c>
      <c r="R52" s="199">
        <f t="shared" si="15"/>
        <v>0</v>
      </c>
      <c r="S52" s="199">
        <f t="shared" si="16"/>
        <v>0</v>
      </c>
      <c r="T52" s="209">
        <f t="shared" si="19"/>
        <v>14</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6</v>
      </c>
      <c r="R53" s="199">
        <f t="shared" si="15"/>
        <v>0</v>
      </c>
      <c r="S53" s="199">
        <f t="shared" si="16"/>
        <v>0</v>
      </c>
      <c r="T53" s="209">
        <f t="shared" si="19"/>
        <v>14</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6</v>
      </c>
      <c r="R54" s="199">
        <f t="shared" si="15"/>
        <v>0</v>
      </c>
      <c r="S54" s="199">
        <f t="shared" si="16"/>
        <v>0</v>
      </c>
      <c r="T54" s="209">
        <f t="shared" si="19"/>
        <v>14</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6</v>
      </c>
      <c r="R55" s="199">
        <f t="shared" si="15"/>
        <v>0</v>
      </c>
      <c r="S55" s="199">
        <f t="shared" si="16"/>
        <v>0</v>
      </c>
      <c r="T55" s="209">
        <f t="shared" si="19"/>
        <v>14</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6</v>
      </c>
      <c r="R56" s="199">
        <f t="shared" si="15"/>
        <v>0</v>
      </c>
      <c r="S56" s="199">
        <f t="shared" si="16"/>
        <v>0</v>
      </c>
      <c r="T56" s="209">
        <f t="shared" si="19"/>
        <v>14</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6</v>
      </c>
      <c r="R57" s="199">
        <f t="shared" si="15"/>
        <v>0</v>
      </c>
      <c r="S57" s="199">
        <f t="shared" si="16"/>
        <v>0</v>
      </c>
      <c r="T57" s="209">
        <f t="shared" si="19"/>
        <v>14</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6</v>
      </c>
      <c r="R58" s="199">
        <f t="shared" si="15"/>
        <v>0</v>
      </c>
      <c r="S58" s="199">
        <f t="shared" si="16"/>
        <v>0</v>
      </c>
      <c r="T58" s="209">
        <f t="shared" si="19"/>
        <v>14</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6</v>
      </c>
      <c r="R59" s="199">
        <f t="shared" si="15"/>
        <v>0</v>
      </c>
      <c r="S59" s="199">
        <f t="shared" si="16"/>
        <v>0</v>
      </c>
      <c r="T59" s="209">
        <f t="shared" si="19"/>
        <v>14</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6</v>
      </c>
      <c r="R60" s="199">
        <f t="shared" si="15"/>
        <v>0</v>
      </c>
      <c r="S60" s="199">
        <f t="shared" si="16"/>
        <v>0</v>
      </c>
      <c r="T60" s="209">
        <f t="shared" si="19"/>
        <v>14</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6</v>
      </c>
      <c r="R61" s="199">
        <f t="shared" si="15"/>
        <v>0</v>
      </c>
      <c r="S61" s="199">
        <f t="shared" si="16"/>
        <v>0</v>
      </c>
      <c r="T61" s="209">
        <f t="shared" si="19"/>
        <v>14</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6</v>
      </c>
      <c r="R62" s="199">
        <f t="shared" si="15"/>
        <v>0</v>
      </c>
      <c r="S62" s="199">
        <f t="shared" si="16"/>
        <v>0</v>
      </c>
      <c r="T62" s="209">
        <f t="shared" si="19"/>
        <v>14</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6</v>
      </c>
      <c r="R63" s="199">
        <f t="shared" si="15"/>
        <v>0</v>
      </c>
      <c r="S63" s="199">
        <f t="shared" si="16"/>
        <v>0</v>
      </c>
      <c r="T63" s="209">
        <f t="shared" si="19"/>
        <v>14</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6</v>
      </c>
      <c r="R64" s="199">
        <f t="shared" si="15"/>
        <v>0</v>
      </c>
      <c r="S64" s="199">
        <f t="shared" si="16"/>
        <v>0</v>
      </c>
      <c r="T64" s="209">
        <f t="shared" si="19"/>
        <v>14</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6</v>
      </c>
      <c r="R65" s="199">
        <f t="shared" si="15"/>
        <v>0</v>
      </c>
      <c r="S65" s="199">
        <f t="shared" si="16"/>
        <v>0</v>
      </c>
      <c r="T65" s="209">
        <f t="shared" si="19"/>
        <v>14</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6</v>
      </c>
      <c r="R66" s="199">
        <f t="shared" si="15"/>
        <v>0</v>
      </c>
      <c r="S66" s="199">
        <f t="shared" si="16"/>
        <v>0</v>
      </c>
      <c r="T66" s="209">
        <f t="shared" si="19"/>
        <v>14</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6</v>
      </c>
      <c r="R67" s="199">
        <f t="shared" si="15"/>
        <v>0</v>
      </c>
      <c r="S67" s="199">
        <f t="shared" si="16"/>
        <v>0</v>
      </c>
      <c r="T67" s="209">
        <f t="shared" si="19"/>
        <v>14</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6</v>
      </c>
      <c r="R68" s="199">
        <f t="shared" si="15"/>
        <v>0</v>
      </c>
      <c r="S68" s="199">
        <f t="shared" si="16"/>
        <v>0</v>
      </c>
      <c r="T68" s="209">
        <f t="shared" si="19"/>
        <v>14</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6</v>
      </c>
      <c r="R69" s="199">
        <f t="shared" si="15"/>
        <v>0</v>
      </c>
      <c r="S69" s="199">
        <f t="shared" si="16"/>
        <v>0</v>
      </c>
      <c r="T69" s="209">
        <f t="shared" si="19"/>
        <v>14</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6</v>
      </c>
      <c r="R70" s="199">
        <f t="shared" si="15"/>
        <v>0</v>
      </c>
      <c r="S70" s="199">
        <f t="shared" si="16"/>
        <v>0</v>
      </c>
      <c r="T70" s="209">
        <f t="shared" si="19"/>
        <v>14</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6</v>
      </c>
      <c r="R71" s="199">
        <f t="shared" si="15"/>
        <v>0</v>
      </c>
      <c r="S71" s="199">
        <f t="shared" si="16"/>
        <v>0</v>
      </c>
      <c r="T71" s="209">
        <f t="shared" si="19"/>
        <v>14</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6</v>
      </c>
      <c r="R72" s="199">
        <f t="shared" si="15"/>
        <v>0</v>
      </c>
      <c r="S72" s="199">
        <f t="shared" si="16"/>
        <v>0</v>
      </c>
      <c r="T72" s="209">
        <f t="shared" si="19"/>
        <v>14</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6</v>
      </c>
      <c r="R73" s="203">
        <f t="shared" si="15"/>
        <v>0</v>
      </c>
      <c r="S73" s="203">
        <f t="shared" si="16"/>
        <v>0</v>
      </c>
      <c r="T73" s="212">
        <f t="shared" si="19"/>
        <v>14</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130</v>
      </c>
      <c r="G76" s="182">
        <f>F76/I76</f>
        <v>43.333333333333336</v>
      </c>
      <c r="H76" s="199">
        <f>G76*1.5</f>
        <v>65</v>
      </c>
      <c r="I76" s="182">
        <v>3</v>
      </c>
      <c r="J76" s="182"/>
      <c r="K76" s="183"/>
      <c r="L76" s="185">
        <v>138</v>
      </c>
      <c r="M76" s="182">
        <f>L76/O76</f>
        <v>46</v>
      </c>
      <c r="N76" s="199">
        <f>M76*1.5</f>
        <v>69</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758</v>
      </c>
      <c r="C79" s="208" t="s">
        <v>507</v>
      </c>
      <c r="D79" s="208" t="s">
        <v>664</v>
      </c>
      <c r="E79" s="208" t="s">
        <v>272</v>
      </c>
      <c r="F79" s="219">
        <v>5</v>
      </c>
      <c r="G79" s="220">
        <v>0</v>
      </c>
      <c r="H79" s="220">
        <v>26.19</v>
      </c>
      <c r="I79" s="220">
        <f>IF(H79&lt;=$H$76,IF(H79&lt;$G$76,F79+G79,F79+G79+(H79-$G$76)),50)</f>
        <v>5</v>
      </c>
      <c r="J79" s="220">
        <f>$F$76/H79</f>
        <v>4.9637266132111488</v>
      </c>
      <c r="K79" s="195"/>
      <c r="L79" s="219">
        <v>50</v>
      </c>
      <c r="M79" s="220"/>
      <c r="N79" s="220"/>
      <c r="O79" s="220">
        <f>IF(N79&lt;=$N$76,IF(N79&lt;$M$76,L79+M79,L79+M79+(N79-$M$76)),50)</f>
        <v>50</v>
      </c>
      <c r="P79" s="220" t="e">
        <f>$L$76/N79</f>
        <v>#DIV/0!</v>
      </c>
      <c r="Q79" s="195"/>
      <c r="R79" s="199">
        <f>O79+I79</f>
        <v>55</v>
      </c>
      <c r="S79" s="199">
        <f>N79+H79</f>
        <v>26.19</v>
      </c>
      <c r="T79" s="209"/>
    </row>
    <row r="80" spans="1:20">
      <c r="A80">
        <f>A79+1</f>
        <v>2</v>
      </c>
      <c r="B80" s="207"/>
      <c r="C80" s="208"/>
      <c r="D80" s="208"/>
      <c r="E80" s="208"/>
      <c r="F80" s="200"/>
      <c r="G80" s="199"/>
      <c r="H80" s="199"/>
      <c r="I80" s="199">
        <f t="shared" ref="I80:I108" si="21">IF(H80&lt;=$H$76,IF(H80&lt;$G$76,F80+G80,F80+G80+(H80-$G$76)),50)</f>
        <v>0</v>
      </c>
      <c r="J80" s="199" t="e">
        <f t="shared" ref="J80:J108" si="22">$F$76/H80</f>
        <v>#DIV/0!</v>
      </c>
      <c r="K80" s="201"/>
      <c r="L80" s="200"/>
      <c r="M80" s="199"/>
      <c r="N80" s="199"/>
      <c r="O80" s="199">
        <f t="shared" ref="O80:O108" si="23">IF(N80&lt;=$N$76,IF(N80&lt;$M$76,L80+M80,L80+M80+(N80-$M$76)),50)</f>
        <v>0</v>
      </c>
      <c r="P80" s="199" t="e">
        <f t="shared" ref="P80:P108" si="24">$L$76/N80</f>
        <v>#DIV/0!</v>
      </c>
      <c r="Q80" s="201"/>
      <c r="R80" s="199">
        <f t="shared" ref="R80:R108" si="25">O80+I80</f>
        <v>0</v>
      </c>
      <c r="S80" s="199">
        <f t="shared" ref="S80:S108" si="26">N80+H80</f>
        <v>0</v>
      </c>
      <c r="T80" s="209"/>
    </row>
    <row r="81" spans="1:20">
      <c r="A81">
        <f t="shared" ref="A81:A95" si="27">A80+1</f>
        <v>3</v>
      </c>
      <c r="B81" s="207"/>
      <c r="C81" s="208"/>
      <c r="D81" s="208"/>
      <c r="E81" s="208"/>
      <c r="F81" s="200"/>
      <c r="G81" s="199"/>
      <c r="H81" s="199"/>
      <c r="I81" s="199">
        <f t="shared" si="21"/>
        <v>0</v>
      </c>
      <c r="J81" s="199" t="e">
        <f t="shared" si="22"/>
        <v>#DIV/0!</v>
      </c>
      <c r="K81" s="201"/>
      <c r="L81" s="200"/>
      <c r="M81" s="199"/>
      <c r="N81" s="199"/>
      <c r="O81" s="199">
        <f t="shared" si="23"/>
        <v>0</v>
      </c>
      <c r="P81" s="199" t="e">
        <f>$L$76/N81</f>
        <v>#DIV/0!</v>
      </c>
      <c r="Q81" s="201"/>
      <c r="R81" s="199">
        <f t="shared" si="25"/>
        <v>0</v>
      </c>
      <c r="S81" s="199">
        <f t="shared" si="26"/>
        <v>0</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110</v>
      </c>
      <c r="G111" s="182">
        <f>F111/I111</f>
        <v>44</v>
      </c>
      <c r="H111" s="199">
        <f>G111*1.5</f>
        <v>66</v>
      </c>
      <c r="I111" s="182">
        <v>2.5</v>
      </c>
      <c r="J111" s="182"/>
      <c r="K111" s="183"/>
      <c r="L111" s="185">
        <v>126</v>
      </c>
      <c r="M111" s="182">
        <f>L111/O111</f>
        <v>50.4</v>
      </c>
      <c r="N111" s="199">
        <f>M111*1.5</f>
        <v>75.599999999999994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787</v>
      </c>
      <c r="C114" s="208" t="s">
        <v>485</v>
      </c>
      <c r="D114" s="208" t="s">
        <v>516</v>
      </c>
      <c r="E114" s="208" t="s">
        <v>269</v>
      </c>
      <c r="F114" s="200">
        <v>0</v>
      </c>
      <c r="G114" s="199">
        <v>0</v>
      </c>
      <c r="H114" s="199">
        <v>29.38</v>
      </c>
      <c r="I114" s="199">
        <f>IF(H114&lt;=$H$111,IF(H114&lt;$G$111,F114+G114,F114+G114+(H114-$G$111)),50)</f>
        <v>0</v>
      </c>
      <c r="J114" s="199">
        <f>$F$111/H114</f>
        <v>3.7440435670524166</v>
      </c>
      <c r="K114" s="201"/>
      <c r="L114" s="200">
        <v>5</v>
      </c>
      <c r="M114" s="199">
        <v>5</v>
      </c>
      <c r="N114" s="199">
        <v>36.22</v>
      </c>
      <c r="O114" s="199">
        <f>IF(N114&lt;=$N$111,IF(N114&lt;$M$111,L114+M114,L114+M114+(N114-$M$111)),50)</f>
        <v>10</v>
      </c>
      <c r="P114" s="199">
        <f>$L$111/N114</f>
        <v>3.4787410270568748</v>
      </c>
      <c r="Q114" s="201"/>
      <c r="R114" s="199">
        <f>O114+I114</f>
        <v>10</v>
      </c>
      <c r="S114" s="199">
        <f>N114+H114</f>
        <v>65.599999999999994</v>
      </c>
      <c r="T114" s="209"/>
    </row>
    <row r="115" spans="1:20">
      <c r="A115">
        <f>A114+1</f>
        <v>2</v>
      </c>
      <c r="B115" s="207">
        <v>734</v>
      </c>
      <c r="C115" s="208" t="s">
        <v>665</v>
      </c>
      <c r="D115" s="208" t="s">
        <v>476</v>
      </c>
      <c r="E115" s="332">
        <v>55</v>
      </c>
      <c r="F115" s="200">
        <v>0</v>
      </c>
      <c r="G115" s="199">
        <v>5</v>
      </c>
      <c r="H115" s="199">
        <v>24.21</v>
      </c>
      <c r="I115" s="199">
        <f t="shared" ref="I115:I133" si="29">IF(H115&lt;=$H$111,IF(H115&lt;$G$111,F115+G115,F115+G115+(H115-$G$111)),50)</f>
        <v>5</v>
      </c>
      <c r="J115" s="199">
        <f t="shared" ref="J115:J133" si="30">$F$111/H115</f>
        <v>4.5435770342833539</v>
      </c>
      <c r="K115" s="201"/>
      <c r="L115" s="200">
        <v>10</v>
      </c>
      <c r="M115" s="199">
        <v>0</v>
      </c>
      <c r="N115" s="199">
        <v>26.59</v>
      </c>
      <c r="O115" s="199">
        <f t="shared" ref="O115:O132" si="31">IF(N115&lt;=$N$111,IF(N115&lt;$M$111,L115+M115,L115+M115+(N115-$M$111)),50)</f>
        <v>10</v>
      </c>
      <c r="P115" s="199">
        <f t="shared" ref="P115:P132" si="32">$L$111/N115</f>
        <v>4.7386235426852199</v>
      </c>
      <c r="Q115" s="201"/>
      <c r="R115" s="199">
        <f t="shared" ref="R115:R149" si="33">O115+I115</f>
        <v>15</v>
      </c>
      <c r="S115" s="199">
        <f t="shared" ref="S115:S149" si="34">N115+H115</f>
        <v>50.8</v>
      </c>
      <c r="T115" s="209"/>
    </row>
    <row r="116" spans="1:20">
      <c r="A116">
        <f t="shared" ref="A116:A130" si="35">A115+1</f>
        <v>3</v>
      </c>
      <c r="B116" s="207">
        <v>788</v>
      </c>
      <c r="C116" s="208" t="s">
        <v>666</v>
      </c>
      <c r="D116" s="208" t="s">
        <v>476</v>
      </c>
      <c r="E116" s="332">
        <v>55</v>
      </c>
      <c r="F116" s="200">
        <v>0</v>
      </c>
      <c r="G116" s="199">
        <v>15</v>
      </c>
      <c r="H116" s="199">
        <v>31.22</v>
      </c>
      <c r="I116" s="199">
        <f t="shared" si="29"/>
        <v>15</v>
      </c>
      <c r="J116" s="199">
        <f t="shared" si="30"/>
        <v>3.5233824471492636</v>
      </c>
      <c r="K116" s="201"/>
      <c r="L116" s="200">
        <v>0</v>
      </c>
      <c r="M116" s="199">
        <v>0</v>
      </c>
      <c r="N116" s="199">
        <v>25.72</v>
      </c>
      <c r="O116" s="199">
        <f t="shared" si="31"/>
        <v>0</v>
      </c>
      <c r="P116" s="199">
        <f t="shared" si="32"/>
        <v>4.89891135303266</v>
      </c>
      <c r="Q116" s="201"/>
      <c r="R116" s="199">
        <f t="shared" si="33"/>
        <v>15</v>
      </c>
      <c r="S116" s="199">
        <f t="shared" si="34"/>
        <v>56.94</v>
      </c>
      <c r="T116" s="209"/>
    </row>
    <row r="117" spans="1:20">
      <c r="A117">
        <f t="shared" si="35"/>
        <v>4</v>
      </c>
      <c r="B117" s="207">
        <v>797</v>
      </c>
      <c r="C117" s="321" t="s">
        <v>505</v>
      </c>
      <c r="D117" s="321" t="s">
        <v>506</v>
      </c>
      <c r="E117" s="208" t="s">
        <v>269</v>
      </c>
      <c r="F117" s="200">
        <v>0</v>
      </c>
      <c r="G117" s="199">
        <v>5</v>
      </c>
      <c r="H117" s="199">
        <v>33.909999999999997</v>
      </c>
      <c r="I117" s="199">
        <f t="shared" si="29"/>
        <v>5</v>
      </c>
      <c r="J117" s="199">
        <f t="shared" si="30"/>
        <v>3.24388086110292</v>
      </c>
      <c r="K117" s="201"/>
      <c r="L117" s="200">
        <v>0</v>
      </c>
      <c r="M117" s="199">
        <v>15</v>
      </c>
      <c r="N117" s="199">
        <v>33.22</v>
      </c>
      <c r="O117" s="199">
        <f t="shared" si="31"/>
        <v>15</v>
      </c>
      <c r="P117" s="199">
        <f t="shared" si="32"/>
        <v>3.7928958458759783</v>
      </c>
      <c r="Q117" s="201"/>
      <c r="R117" s="199">
        <f t="shared" si="33"/>
        <v>20</v>
      </c>
      <c r="S117" s="199">
        <f t="shared" si="34"/>
        <v>67.13</v>
      </c>
      <c r="T117" s="209"/>
    </row>
    <row r="118" spans="1:20">
      <c r="A118">
        <f t="shared" si="35"/>
        <v>5</v>
      </c>
      <c r="B118" s="207">
        <v>813</v>
      </c>
      <c r="C118" s="321" t="s">
        <v>519</v>
      </c>
      <c r="D118" s="321" t="s">
        <v>520</v>
      </c>
      <c r="E118" s="208" t="s">
        <v>272</v>
      </c>
      <c r="F118" s="200">
        <v>10</v>
      </c>
      <c r="G118" s="199">
        <v>10</v>
      </c>
      <c r="H118" s="199">
        <v>31.33</v>
      </c>
      <c r="I118" s="199">
        <f t="shared" si="29"/>
        <v>20</v>
      </c>
      <c r="J118" s="199">
        <f t="shared" si="30"/>
        <v>3.5110118097669969</v>
      </c>
      <c r="K118" s="201"/>
      <c r="L118" s="200">
        <v>5</v>
      </c>
      <c r="M118" s="199">
        <v>5</v>
      </c>
      <c r="N118" s="199">
        <v>34.68</v>
      </c>
      <c r="O118" s="199">
        <f t="shared" si="31"/>
        <v>10</v>
      </c>
      <c r="P118" s="199">
        <f t="shared" si="32"/>
        <v>3.6332179930795849</v>
      </c>
      <c r="Q118" s="201"/>
      <c r="R118" s="199">
        <f t="shared" si="33"/>
        <v>30</v>
      </c>
      <c r="S118" s="199">
        <f t="shared" si="34"/>
        <v>66.009999999999991</v>
      </c>
      <c r="T118" s="209"/>
    </row>
    <row r="119" spans="1:20">
      <c r="A119">
        <f t="shared" si="35"/>
        <v>6</v>
      </c>
      <c r="B119" s="207">
        <v>828</v>
      </c>
      <c r="C119" s="321" t="s">
        <v>607</v>
      </c>
      <c r="D119" s="321" t="s">
        <v>667</v>
      </c>
      <c r="E119" s="332">
        <v>55</v>
      </c>
      <c r="F119" s="200">
        <v>50</v>
      </c>
      <c r="G119" s="199"/>
      <c r="H119" s="199"/>
      <c r="I119" s="199">
        <f t="shared" si="29"/>
        <v>50</v>
      </c>
      <c r="J119" s="199" t="e">
        <f t="shared" si="30"/>
        <v>#DIV/0!</v>
      </c>
      <c r="K119" s="201"/>
      <c r="L119" s="200">
        <v>15</v>
      </c>
      <c r="M119" s="199">
        <v>5</v>
      </c>
      <c r="N119" s="199">
        <v>52.41</v>
      </c>
      <c r="O119" s="199">
        <f t="shared" si="31"/>
        <v>22.009999999999998</v>
      </c>
      <c r="P119" s="199">
        <f t="shared" si="32"/>
        <v>2.4041213508872352</v>
      </c>
      <c r="Q119" s="201"/>
      <c r="R119" s="199">
        <f t="shared" si="33"/>
        <v>72.009999999999991</v>
      </c>
      <c r="S119" s="199">
        <f t="shared" si="34"/>
        <v>52.41</v>
      </c>
      <c r="T119" s="209"/>
    </row>
    <row r="120" spans="1:20">
      <c r="A120">
        <f t="shared" si="35"/>
        <v>7</v>
      </c>
      <c r="B120" s="207">
        <v>796</v>
      </c>
      <c r="C120" s="321" t="s">
        <v>567</v>
      </c>
      <c r="D120" s="321" t="s">
        <v>495</v>
      </c>
      <c r="E120" s="208" t="s">
        <v>272</v>
      </c>
      <c r="F120" s="200">
        <v>50</v>
      </c>
      <c r="G120" s="199"/>
      <c r="H120" s="199"/>
      <c r="I120" s="199">
        <f t="shared" si="29"/>
        <v>50</v>
      </c>
      <c r="J120" s="199" t="e">
        <f t="shared" si="30"/>
        <v>#DIV/0!</v>
      </c>
      <c r="K120" s="201"/>
      <c r="L120" s="200">
        <v>20</v>
      </c>
      <c r="M120" s="199">
        <v>5</v>
      </c>
      <c r="N120" s="199">
        <v>25.84</v>
      </c>
      <c r="O120" s="199">
        <f t="shared" si="31"/>
        <v>25</v>
      </c>
      <c r="P120" s="199">
        <f t="shared" si="32"/>
        <v>4.8761609907120746</v>
      </c>
      <c r="Q120" s="201"/>
      <c r="R120" s="199">
        <f t="shared" si="33"/>
        <v>75</v>
      </c>
      <c r="S120" s="199">
        <f t="shared" si="34"/>
        <v>25.84</v>
      </c>
      <c r="T120" s="209"/>
    </row>
    <row r="121" spans="1:20">
      <c r="A121">
        <f t="shared" si="35"/>
        <v>8</v>
      </c>
      <c r="B121" s="207">
        <v>808</v>
      </c>
      <c r="C121" s="321" t="s">
        <v>345</v>
      </c>
      <c r="D121" s="321" t="s">
        <v>328</v>
      </c>
      <c r="E121" s="332">
        <v>25</v>
      </c>
      <c r="F121" s="200">
        <v>50</v>
      </c>
      <c r="G121" s="199"/>
      <c r="H121" s="199"/>
      <c r="I121" s="199">
        <f t="shared" si="29"/>
        <v>50</v>
      </c>
      <c r="J121" s="199" t="e">
        <f t="shared" si="30"/>
        <v>#DIV/0!</v>
      </c>
      <c r="K121" s="201"/>
      <c r="L121" s="200">
        <v>50</v>
      </c>
      <c r="M121" s="199"/>
      <c r="N121" s="199"/>
      <c r="O121" s="199">
        <f t="shared" si="31"/>
        <v>50</v>
      </c>
      <c r="P121" s="199" t="e">
        <f t="shared" si="32"/>
        <v>#DIV/0!</v>
      </c>
      <c r="Q121" s="201"/>
      <c r="R121" s="199">
        <f t="shared" si="33"/>
        <v>100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814</v>
      </c>
      <c r="C135" s="208" t="s">
        <v>351</v>
      </c>
      <c r="D135" s="208" t="s">
        <v>668</v>
      </c>
      <c r="E135" s="208" t="s">
        <v>269</v>
      </c>
      <c r="F135" s="219">
        <v>5</v>
      </c>
      <c r="G135" s="220">
        <v>10</v>
      </c>
      <c r="H135" s="220">
        <v>34.770000000000003</v>
      </c>
      <c r="I135" s="199">
        <f>IF(H135&lt;=$H$111,IF(H135&lt;$G$111,F135+G135,F135+G135+(H135-$G$111)),50)</f>
        <v>15</v>
      </c>
      <c r="J135" s="199">
        <f>$F$111/H135</f>
        <v>3.1636468219729648</v>
      </c>
      <c r="K135" s="201"/>
      <c r="L135" s="200">
        <v>50</v>
      </c>
      <c r="M135" s="199"/>
      <c r="N135" s="199"/>
      <c r="O135" s="199">
        <f>IF(N135&lt;=$N$111,IF(N135&lt;$M$111,L135+M135,L135+M135+(N135-$M$111)),50)</f>
        <v>50</v>
      </c>
      <c r="P135" s="199" t="e">
        <f>$L$111/N135</f>
        <v>#DIV/0!</v>
      </c>
      <c r="Q135" s="201"/>
      <c r="R135" s="199">
        <f t="shared" si="33"/>
        <v>65</v>
      </c>
      <c r="S135" s="199">
        <f t="shared" si="34"/>
        <v>34.770000000000003</v>
      </c>
      <c r="T135" s="209"/>
    </row>
    <row r="136" spans="1:20">
      <c r="A136">
        <f>A135+1</f>
        <v>2</v>
      </c>
      <c r="B136" s="207">
        <v>831</v>
      </c>
      <c r="C136" s="208" t="s">
        <v>645</v>
      </c>
      <c r="D136" s="208" t="s">
        <v>646</v>
      </c>
      <c r="E136" s="208" t="s">
        <v>275</v>
      </c>
      <c r="F136" s="200">
        <v>50</v>
      </c>
      <c r="G136" s="199"/>
      <c r="H136" s="199"/>
      <c r="I136" s="199">
        <f t="shared" ref="I136:I149" si="37">IF(H136&lt;=$H$111,IF(H136&lt;$G$111,F136+G136,F136+G136+(H136-$G$111)),50)</f>
        <v>50</v>
      </c>
      <c r="J136" s="199" t="e">
        <f t="shared" ref="J136:J149" si="38">$F$111/H136</f>
        <v>#DIV/0!</v>
      </c>
      <c r="K136" s="201"/>
      <c r="L136" s="200">
        <v>0</v>
      </c>
      <c r="M136" s="199">
        <v>20</v>
      </c>
      <c r="N136" s="199">
        <v>42.6</v>
      </c>
      <c r="O136" s="199">
        <f t="shared" ref="O136:O149" si="39">IF(N136&lt;=$N$111,IF(N136&lt;$M$111,L136+M136,L136+M136+(N136-$M$111)),50)</f>
        <v>20</v>
      </c>
      <c r="P136" s="199">
        <f t="shared" ref="P136:P149" si="40">$L$111/N136</f>
        <v>2.9577464788732395</v>
      </c>
      <c r="Q136" s="201"/>
      <c r="R136" s="199">
        <f t="shared" si="33"/>
        <v>70</v>
      </c>
      <c r="S136" s="199">
        <f t="shared" si="34"/>
        <v>42.6</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824</v>
      </c>
      <c r="C151" s="208" t="s">
        <v>570</v>
      </c>
      <c r="D151" s="208" t="s">
        <v>515</v>
      </c>
      <c r="E151" s="208"/>
      <c r="F151" s="219">
        <v>0</v>
      </c>
      <c r="G151" s="220">
        <v>0</v>
      </c>
      <c r="H151" s="220">
        <v>29.66</v>
      </c>
      <c r="I151" s="220">
        <f>IF(H151&lt;=$H$111,IF(H151&lt;$G$111,F151+G151,F151+G151+(H151-$G$111)),50)</f>
        <v>0</v>
      </c>
      <c r="J151" s="220">
        <f>$F$111/H151</f>
        <v>3.7086985839514499</v>
      </c>
      <c r="K151" s="195"/>
      <c r="L151" s="219">
        <v>0</v>
      </c>
      <c r="M151" s="220">
        <v>15</v>
      </c>
      <c r="N151" s="220">
        <v>37.5</v>
      </c>
      <c r="O151" s="220">
        <f>IF(N151&lt;=$N$111,IF(N151&lt;$M$111,L151+M151,L151+M151+(N151-$M$111)),50)</f>
        <v>15</v>
      </c>
      <c r="P151" s="220">
        <f>$L$111/N151</f>
        <v>3.36</v>
      </c>
      <c r="Q151" s="195"/>
      <c r="R151" s="199">
        <f t="shared" ref="R151:R165" si="42">O151+I151</f>
        <v>15</v>
      </c>
      <c r="S151" s="199">
        <f t="shared" ref="S151:S165" si="43">N151+H151</f>
        <v>67.16</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workbookViewId="0">
      <selection activeCell="B152" sqref="B152"/>
    </sheetView>
  </sheetViews>
  <sheetFormatPr baseColWidth="10" defaultRowHeight="15" x14ac:dyDescent="0"/>
  <cols>
    <col min="1" max="1" width="3.1640625" bestFit="1" customWidth="1"/>
  </cols>
  <sheetData>
    <row r="1" spans="1:20" ht="25">
      <c r="B1" s="513" t="s">
        <v>161</v>
      </c>
      <c r="C1" s="513"/>
      <c r="D1" s="513"/>
      <c r="E1" s="513"/>
      <c r="F1" s="515" t="s">
        <v>218</v>
      </c>
      <c r="G1" s="515"/>
      <c r="H1" s="515"/>
      <c r="I1" s="515"/>
      <c r="J1" s="515"/>
      <c r="K1" s="515"/>
      <c r="L1" s="515"/>
      <c r="M1" s="515"/>
      <c r="N1" s="515"/>
      <c r="O1" s="515"/>
      <c r="P1" s="515"/>
      <c r="Q1" s="515"/>
      <c r="R1" s="221"/>
      <c r="S1" s="221"/>
    </row>
    <row r="2" spans="1:20" ht="25">
      <c r="B2" s="513" t="s">
        <v>162</v>
      </c>
      <c r="C2" s="513"/>
      <c r="D2" s="513"/>
      <c r="E2" s="513"/>
      <c r="F2" s="516" t="s">
        <v>214</v>
      </c>
      <c r="G2" s="516"/>
      <c r="H2" s="516"/>
      <c r="I2" s="516"/>
      <c r="J2" s="516"/>
      <c r="K2" s="516"/>
      <c r="L2" s="516"/>
      <c r="M2" s="516"/>
      <c r="N2" s="516"/>
      <c r="O2" s="516"/>
      <c r="P2" s="516"/>
      <c r="Q2" s="516"/>
      <c r="R2" s="221"/>
      <c r="S2" s="221"/>
    </row>
    <row r="3" spans="1:20" ht="25">
      <c r="B3" s="513" t="s">
        <v>152</v>
      </c>
      <c r="C3" s="513"/>
      <c r="D3" s="513"/>
      <c r="E3" s="513"/>
      <c r="F3" s="516" t="s">
        <v>191</v>
      </c>
      <c r="G3" s="516"/>
      <c r="H3" s="516"/>
      <c r="I3" s="516"/>
      <c r="J3" s="516"/>
      <c r="K3" s="516"/>
      <c r="L3" s="516"/>
      <c r="M3" s="516"/>
      <c r="N3" s="516"/>
      <c r="O3" s="516"/>
      <c r="P3" s="516"/>
      <c r="Q3" s="516"/>
      <c r="R3" s="221"/>
      <c r="S3" s="221"/>
    </row>
    <row r="4" spans="1:20" ht="26" thickBot="1">
      <c r="B4" s="514" t="s">
        <v>163</v>
      </c>
      <c r="C4" s="514"/>
      <c r="D4" s="514"/>
      <c r="E4" s="514"/>
      <c r="F4" s="517" t="s">
        <v>219</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185.1</v>
      </c>
      <c r="G6" s="182">
        <f>J6*1.1</f>
        <v>39.104999999999997</v>
      </c>
      <c r="H6" s="199">
        <f>G6*1.5</f>
        <v>58.657499999999999</v>
      </c>
      <c r="I6" s="182">
        <f>F6/G6</f>
        <v>4.7334100498657463</v>
      </c>
      <c r="J6" s="182">
        <f>H9</f>
        <v>35.549999999999997</v>
      </c>
      <c r="K6" s="183"/>
      <c r="L6" s="185">
        <v>187.7</v>
      </c>
      <c r="M6" s="182">
        <f>P6*1.1</f>
        <v>40.150000000000006</v>
      </c>
      <c r="N6" s="199">
        <f>M6*1.5</f>
        <v>60.225000000000009</v>
      </c>
      <c r="O6" s="182">
        <f>L6/M6</f>
        <v>4.6749688667496878</v>
      </c>
      <c r="P6" s="182">
        <f>N9</f>
        <v>36.5</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663</v>
      </c>
      <c r="C9" s="208" t="s">
        <v>289</v>
      </c>
      <c r="D9" s="208" t="s">
        <v>418</v>
      </c>
      <c r="E9" s="208" t="s">
        <v>275</v>
      </c>
      <c r="F9" s="200">
        <v>0</v>
      </c>
      <c r="G9" s="199">
        <v>0</v>
      </c>
      <c r="H9" s="199">
        <v>35.549999999999997</v>
      </c>
      <c r="I9" s="199">
        <f>IF(H9&lt;=$H$6,IF(H9&lt;$G$6,F9+G9,F9+G9+(H9-$G$6)),50)</f>
        <v>0</v>
      </c>
      <c r="J9" s="199">
        <f>$F$6/H9</f>
        <v>5.2067510548523206</v>
      </c>
      <c r="K9" s="201">
        <f>IF(I9=0,IF(H9=$J$6,6,4),0)</f>
        <v>6</v>
      </c>
      <c r="L9" s="200">
        <v>0</v>
      </c>
      <c r="M9" s="199">
        <v>0</v>
      </c>
      <c r="N9" s="199">
        <v>36.5</v>
      </c>
      <c r="O9" s="199">
        <f>IF(N9&lt;=$N$6,IF(N9&lt;$M$6,L9+M9,L9+M9+(N9-$M$6)),50)</f>
        <v>0</v>
      </c>
      <c r="P9" s="199">
        <f>$L$6/N9</f>
        <v>5.1424657534246574</v>
      </c>
      <c r="Q9" s="201">
        <f>IF(O9=0,IF(N9=$P$6,6,4),0)</f>
        <v>6</v>
      </c>
      <c r="R9" s="199">
        <f>O9+I9</f>
        <v>0</v>
      </c>
      <c r="S9" s="199">
        <f>N9+H9</f>
        <v>72.05</v>
      </c>
      <c r="T9" s="209">
        <f>IF((O9+I9)=0,4+K9+Q9,K9+Q9)+4</f>
        <v>20</v>
      </c>
    </row>
    <row r="10" spans="1:20">
      <c r="A10">
        <f>A9+1</f>
        <v>2</v>
      </c>
      <c r="B10" s="207">
        <v>536</v>
      </c>
      <c r="C10" s="208" t="s">
        <v>296</v>
      </c>
      <c r="D10" s="208" t="s">
        <v>421</v>
      </c>
      <c r="E10" s="208" t="s">
        <v>269</v>
      </c>
      <c r="F10" s="200">
        <v>0</v>
      </c>
      <c r="G10" s="199">
        <v>0</v>
      </c>
      <c r="H10" s="199">
        <v>37.130000000000003</v>
      </c>
      <c r="I10" s="199">
        <f>IF(H10&lt;=$H$6,IF(H10&lt;$G$6,F10+G10,F10+G10+(H10-$G$6)),50)</f>
        <v>0</v>
      </c>
      <c r="J10" s="199">
        <f t="shared" ref="J10:J38" si="0">$F$6/H10</f>
        <v>4.9851871801777534</v>
      </c>
      <c r="K10" s="201">
        <f t="shared" ref="K10:K38" si="1">IF(I10=0,IF(H10=$J$6,6,4),0)</f>
        <v>4</v>
      </c>
      <c r="L10" s="200">
        <v>0</v>
      </c>
      <c r="M10" s="199">
        <v>0</v>
      </c>
      <c r="N10" s="199">
        <v>39.65</v>
      </c>
      <c r="O10" s="199">
        <f t="shared" ref="O10:O38" si="2">IF(N10&lt;=$N$6,IF(N10&lt;$M$6,L10+M10,L10+M10+(N10-$M$6)),50)</f>
        <v>0</v>
      </c>
      <c r="P10" s="199">
        <f t="shared" ref="P10:P38" si="3">$L$6/N10</f>
        <v>4.7339218158890288</v>
      </c>
      <c r="Q10" s="201">
        <f>IF(O10=0,IF(N10=$P$6,6,4),0)</f>
        <v>4</v>
      </c>
      <c r="R10" s="199">
        <f t="shared" ref="R10:R38" si="4">O10+I10</f>
        <v>0</v>
      </c>
      <c r="S10" s="199">
        <f t="shared" ref="S10:S38" si="5">N10+H10</f>
        <v>76.78</v>
      </c>
      <c r="T10" s="209">
        <f>IF((O10+I10)=0,4+K10+Q10,K10+Q10)+2</f>
        <v>14</v>
      </c>
    </row>
    <row r="11" spans="1:20">
      <c r="A11">
        <f t="shared" ref="A11:A38" si="6">A10+1</f>
        <v>3</v>
      </c>
      <c r="B11" s="207">
        <v>637</v>
      </c>
      <c r="C11" s="208" t="s">
        <v>282</v>
      </c>
      <c r="D11" s="208" t="s">
        <v>419</v>
      </c>
      <c r="E11" s="208" t="s">
        <v>272</v>
      </c>
      <c r="F11" s="200">
        <v>0</v>
      </c>
      <c r="G11" s="199">
        <v>0</v>
      </c>
      <c r="H11" s="199">
        <v>35.97</v>
      </c>
      <c r="I11" s="199">
        <f t="shared" ref="I11:I38" si="7">IF(H11&lt;=$H$6,IF(H11&lt;$G$6,F11+G11,F11+G11+(H11-$G$6)),50)</f>
        <v>0</v>
      </c>
      <c r="J11" s="199">
        <f t="shared" si="0"/>
        <v>5.145954962468724</v>
      </c>
      <c r="K11" s="201">
        <f t="shared" si="1"/>
        <v>4</v>
      </c>
      <c r="L11" s="200">
        <v>0</v>
      </c>
      <c r="M11" s="199">
        <v>5</v>
      </c>
      <c r="N11" s="199">
        <v>37.78</v>
      </c>
      <c r="O11" s="199">
        <f t="shared" si="2"/>
        <v>5</v>
      </c>
      <c r="P11" s="199">
        <f t="shared" si="3"/>
        <v>4.9682371625198511</v>
      </c>
      <c r="Q11" s="201">
        <f t="shared" ref="Q11:Q38" si="8">IF(O11=0,IF(N11=$P$6,6,4),0)</f>
        <v>0</v>
      </c>
      <c r="R11" s="199">
        <f t="shared" si="4"/>
        <v>5</v>
      </c>
      <c r="S11" s="199">
        <f t="shared" si="5"/>
        <v>73.75</v>
      </c>
      <c r="T11" s="209">
        <f>IF((O11+I11)=0,4+K11+Q11,K11+Q11)+1</f>
        <v>5</v>
      </c>
    </row>
    <row r="12" spans="1:20">
      <c r="A12">
        <f t="shared" si="6"/>
        <v>4</v>
      </c>
      <c r="B12" s="207">
        <v>534</v>
      </c>
      <c r="C12" s="321" t="s">
        <v>309</v>
      </c>
      <c r="D12" s="321" t="s">
        <v>68</v>
      </c>
      <c r="E12" s="321" t="s">
        <v>272</v>
      </c>
      <c r="F12" s="200">
        <v>0</v>
      </c>
      <c r="G12" s="199">
        <v>0</v>
      </c>
      <c r="H12" s="199">
        <v>36.49</v>
      </c>
      <c r="I12" s="199">
        <f t="shared" si="7"/>
        <v>0</v>
      </c>
      <c r="J12" s="199">
        <f t="shared" si="0"/>
        <v>5.0726226363387221</v>
      </c>
      <c r="K12" s="201">
        <f t="shared" si="1"/>
        <v>4</v>
      </c>
      <c r="L12" s="200">
        <v>5</v>
      </c>
      <c r="M12" s="199">
        <v>0</v>
      </c>
      <c r="N12" s="199">
        <v>38.07</v>
      </c>
      <c r="O12" s="199">
        <f t="shared" si="2"/>
        <v>5</v>
      </c>
      <c r="P12" s="199">
        <f t="shared" si="3"/>
        <v>4.9303913842920934</v>
      </c>
      <c r="Q12" s="201">
        <f t="shared" si="8"/>
        <v>0</v>
      </c>
      <c r="R12" s="199">
        <f t="shared" si="4"/>
        <v>5</v>
      </c>
      <c r="S12" s="199">
        <f t="shared" si="5"/>
        <v>74.56</v>
      </c>
      <c r="T12" s="209">
        <f>IF((O12+I12)=0,4+K12+Q12,K12+Q12)</f>
        <v>4</v>
      </c>
    </row>
    <row r="13" spans="1:20">
      <c r="A13">
        <f t="shared" si="6"/>
        <v>5</v>
      </c>
      <c r="B13" s="207">
        <v>486</v>
      </c>
      <c r="C13" s="321" t="s">
        <v>280</v>
      </c>
      <c r="D13" s="321" t="s">
        <v>69</v>
      </c>
      <c r="E13" s="321" t="s">
        <v>272</v>
      </c>
      <c r="F13" s="200">
        <v>0</v>
      </c>
      <c r="G13" s="199">
        <v>0</v>
      </c>
      <c r="H13" s="199">
        <v>36.15</v>
      </c>
      <c r="I13" s="199">
        <f t="shared" si="7"/>
        <v>0</v>
      </c>
      <c r="J13" s="199">
        <f t="shared" si="0"/>
        <v>5.1203319502074693</v>
      </c>
      <c r="K13" s="201">
        <f t="shared" si="1"/>
        <v>4</v>
      </c>
      <c r="L13" s="200">
        <v>5</v>
      </c>
      <c r="M13" s="199">
        <v>0</v>
      </c>
      <c r="N13" s="199">
        <v>38.65</v>
      </c>
      <c r="O13" s="199">
        <f t="shared" si="2"/>
        <v>5</v>
      </c>
      <c r="P13" s="199">
        <f>$L$6/N13</f>
        <v>4.8564036222509701</v>
      </c>
      <c r="Q13" s="201">
        <f t="shared" si="8"/>
        <v>0</v>
      </c>
      <c r="R13" s="199">
        <f t="shared" si="4"/>
        <v>5</v>
      </c>
      <c r="S13" s="199">
        <f t="shared" si="5"/>
        <v>74.8</v>
      </c>
      <c r="T13" s="209">
        <f t="shared" ref="T13:T38" si="9">IF((O13+I13)=0,4+K13+Q13,K13+Q13)</f>
        <v>4</v>
      </c>
    </row>
    <row r="14" spans="1:20">
      <c r="A14">
        <f t="shared" si="6"/>
        <v>6</v>
      </c>
      <c r="B14" s="207">
        <v>654</v>
      </c>
      <c r="C14" s="321" t="s">
        <v>270</v>
      </c>
      <c r="D14" s="321" t="s">
        <v>271</v>
      </c>
      <c r="E14" s="321" t="s">
        <v>272</v>
      </c>
      <c r="F14" s="200">
        <v>0</v>
      </c>
      <c r="G14" s="199">
        <v>0</v>
      </c>
      <c r="H14" s="199">
        <v>36.36</v>
      </c>
      <c r="I14" s="199">
        <f>IF(H14&lt;=$H$6,IF(H14&lt;$G$6,F14+G14,F14+G14+(H14-$G$6)),50)</f>
        <v>0</v>
      </c>
      <c r="J14" s="199">
        <f t="shared" si="0"/>
        <v>5.0907590759075907</v>
      </c>
      <c r="K14" s="201">
        <f t="shared" si="1"/>
        <v>4</v>
      </c>
      <c r="L14" s="200">
        <v>5</v>
      </c>
      <c r="M14" s="199">
        <v>0</v>
      </c>
      <c r="N14" s="199">
        <v>38.69</v>
      </c>
      <c r="O14" s="199">
        <f t="shared" si="2"/>
        <v>5</v>
      </c>
      <c r="P14" s="199">
        <f t="shared" si="3"/>
        <v>4.851382786249677</v>
      </c>
      <c r="Q14" s="201">
        <f t="shared" si="8"/>
        <v>0</v>
      </c>
      <c r="R14" s="199">
        <f t="shared" si="4"/>
        <v>5</v>
      </c>
      <c r="S14" s="199">
        <f t="shared" si="5"/>
        <v>75.05</v>
      </c>
      <c r="T14" s="209">
        <f t="shared" si="9"/>
        <v>4</v>
      </c>
    </row>
    <row r="15" spans="1:20">
      <c r="A15">
        <f t="shared" si="6"/>
        <v>7</v>
      </c>
      <c r="B15" s="207">
        <v>767</v>
      </c>
      <c r="C15" s="321" t="s">
        <v>454</v>
      </c>
      <c r="D15" s="321" t="s">
        <v>52</v>
      </c>
      <c r="E15" s="321" t="s">
        <v>272</v>
      </c>
      <c r="F15" s="200">
        <v>5</v>
      </c>
      <c r="G15" s="199">
        <v>0</v>
      </c>
      <c r="H15" s="199">
        <v>37.81</v>
      </c>
      <c r="I15" s="199">
        <f t="shared" si="7"/>
        <v>5</v>
      </c>
      <c r="J15" s="199">
        <f t="shared" si="0"/>
        <v>4.8955302829939162</v>
      </c>
      <c r="K15" s="201">
        <f t="shared" si="1"/>
        <v>0</v>
      </c>
      <c r="L15" s="200">
        <v>0</v>
      </c>
      <c r="M15" s="199">
        <v>0</v>
      </c>
      <c r="N15" s="199">
        <v>40.99</v>
      </c>
      <c r="O15" s="199">
        <f t="shared" si="2"/>
        <v>0.83999999999999631</v>
      </c>
      <c r="P15" s="199">
        <f t="shared" si="3"/>
        <v>4.5791656501585747</v>
      </c>
      <c r="Q15" s="201">
        <f t="shared" si="8"/>
        <v>0</v>
      </c>
      <c r="R15" s="199">
        <f t="shared" si="4"/>
        <v>5.8399999999999963</v>
      </c>
      <c r="S15" s="199">
        <f t="shared" si="5"/>
        <v>78.800000000000011</v>
      </c>
      <c r="T15" s="209">
        <f t="shared" si="9"/>
        <v>0</v>
      </c>
    </row>
    <row r="16" spans="1:20">
      <c r="A16">
        <f t="shared" si="6"/>
        <v>8</v>
      </c>
      <c r="B16" s="207">
        <v>481</v>
      </c>
      <c r="C16" s="321" t="s">
        <v>292</v>
      </c>
      <c r="D16" s="321" t="s">
        <v>419</v>
      </c>
      <c r="E16" s="321" t="s">
        <v>272</v>
      </c>
      <c r="F16" s="200">
        <v>0</v>
      </c>
      <c r="G16" s="199">
        <v>0</v>
      </c>
      <c r="H16" s="199">
        <v>36.130000000000003</v>
      </c>
      <c r="I16" s="199">
        <f t="shared" si="7"/>
        <v>0</v>
      </c>
      <c r="J16" s="199">
        <f t="shared" si="0"/>
        <v>5.1231663437586485</v>
      </c>
      <c r="K16" s="201">
        <f t="shared" si="1"/>
        <v>4</v>
      </c>
      <c r="L16" s="200">
        <v>10</v>
      </c>
      <c r="M16" s="199">
        <v>0</v>
      </c>
      <c r="N16" s="199">
        <v>40.590000000000003</v>
      </c>
      <c r="O16" s="199">
        <f t="shared" si="2"/>
        <v>10.439999999999998</v>
      </c>
      <c r="P16" s="199">
        <f t="shared" si="3"/>
        <v>4.6242916974624286</v>
      </c>
      <c r="Q16" s="201">
        <f t="shared" si="8"/>
        <v>0</v>
      </c>
      <c r="R16" s="199">
        <f t="shared" si="4"/>
        <v>10.439999999999998</v>
      </c>
      <c r="S16" s="199">
        <f t="shared" si="5"/>
        <v>76.72</v>
      </c>
      <c r="T16" s="209">
        <f t="shared" si="9"/>
        <v>4</v>
      </c>
    </row>
    <row r="17" spans="1:20">
      <c r="A17">
        <f t="shared" si="6"/>
        <v>9</v>
      </c>
      <c r="B17" s="207">
        <v>602</v>
      </c>
      <c r="C17" s="321" t="s">
        <v>285</v>
      </c>
      <c r="D17" s="321" t="s">
        <v>52</v>
      </c>
      <c r="E17" s="321" t="s">
        <v>272</v>
      </c>
      <c r="F17" s="200">
        <v>5</v>
      </c>
      <c r="G17" s="199">
        <v>0</v>
      </c>
      <c r="H17" s="199">
        <v>34.72</v>
      </c>
      <c r="I17" s="199">
        <f t="shared" si="7"/>
        <v>5</v>
      </c>
      <c r="J17" s="199">
        <f t="shared" si="0"/>
        <v>5.3312211981566824</v>
      </c>
      <c r="K17" s="201">
        <f t="shared" si="1"/>
        <v>0</v>
      </c>
      <c r="L17" s="200">
        <v>10</v>
      </c>
      <c r="M17" s="199">
        <v>0</v>
      </c>
      <c r="N17" s="199">
        <v>39.19</v>
      </c>
      <c r="O17" s="199">
        <f t="shared" si="2"/>
        <v>10</v>
      </c>
      <c r="P17" s="199">
        <f t="shared" si="3"/>
        <v>4.7894871140597095</v>
      </c>
      <c r="Q17" s="201">
        <f t="shared" si="8"/>
        <v>0</v>
      </c>
      <c r="R17" s="199">
        <f t="shared" si="4"/>
        <v>15</v>
      </c>
      <c r="S17" s="199">
        <f t="shared" si="5"/>
        <v>73.91</v>
      </c>
      <c r="T17" s="209">
        <f t="shared" si="9"/>
        <v>0</v>
      </c>
    </row>
    <row r="18" spans="1:20">
      <c r="A18">
        <f t="shared" si="6"/>
        <v>10</v>
      </c>
      <c r="B18" s="207">
        <v>334</v>
      </c>
      <c r="C18" s="321" t="s">
        <v>273</v>
      </c>
      <c r="D18" s="321" t="s">
        <v>418</v>
      </c>
      <c r="E18" s="321" t="s">
        <v>275</v>
      </c>
      <c r="F18" s="200">
        <v>0</v>
      </c>
      <c r="G18" s="199">
        <v>5</v>
      </c>
      <c r="H18" s="199">
        <v>39.47</v>
      </c>
      <c r="I18" s="199">
        <f t="shared" si="7"/>
        <v>5.365000000000002</v>
      </c>
      <c r="J18" s="199">
        <f t="shared" si="0"/>
        <v>4.689637699518622</v>
      </c>
      <c r="K18" s="201">
        <f t="shared" si="1"/>
        <v>0</v>
      </c>
      <c r="L18" s="200">
        <v>10</v>
      </c>
      <c r="M18" s="199">
        <v>0</v>
      </c>
      <c r="N18" s="199">
        <v>40.53</v>
      </c>
      <c r="O18" s="199">
        <f t="shared" si="2"/>
        <v>10.379999999999995</v>
      </c>
      <c r="P18" s="199">
        <f t="shared" si="3"/>
        <v>4.6311374290648901</v>
      </c>
      <c r="Q18" s="201">
        <f t="shared" si="8"/>
        <v>0</v>
      </c>
      <c r="R18" s="199">
        <f t="shared" si="4"/>
        <v>15.744999999999997</v>
      </c>
      <c r="S18" s="199">
        <f t="shared" si="5"/>
        <v>80</v>
      </c>
      <c r="T18" s="209">
        <f t="shared" si="9"/>
        <v>0</v>
      </c>
    </row>
    <row r="19" spans="1:20">
      <c r="A19">
        <f t="shared" si="6"/>
        <v>11</v>
      </c>
      <c r="B19" s="207">
        <v>732</v>
      </c>
      <c r="C19" s="321" t="s">
        <v>338</v>
      </c>
      <c r="D19" s="321" t="s">
        <v>339</v>
      </c>
      <c r="E19" s="321" t="s">
        <v>269</v>
      </c>
      <c r="F19" s="200">
        <v>0</v>
      </c>
      <c r="G19" s="199">
        <v>0</v>
      </c>
      <c r="H19" s="199">
        <v>41.77</v>
      </c>
      <c r="I19" s="199">
        <f t="shared" si="7"/>
        <v>2.6650000000000063</v>
      </c>
      <c r="J19" s="199">
        <f t="shared" si="0"/>
        <v>4.4314101029446968</v>
      </c>
      <c r="K19" s="201">
        <f t="shared" si="1"/>
        <v>0</v>
      </c>
      <c r="L19" s="200">
        <v>0</v>
      </c>
      <c r="M19" s="199">
        <v>5</v>
      </c>
      <c r="N19" s="199">
        <v>49.47</v>
      </c>
      <c r="O19" s="199">
        <f t="shared" si="2"/>
        <v>14.319999999999993</v>
      </c>
      <c r="P19" s="199">
        <f t="shared" si="3"/>
        <v>3.794218718415201</v>
      </c>
      <c r="Q19" s="201">
        <f t="shared" si="8"/>
        <v>0</v>
      </c>
      <c r="R19" s="199">
        <f t="shared" si="4"/>
        <v>16.984999999999999</v>
      </c>
      <c r="S19" s="199">
        <f t="shared" si="5"/>
        <v>91.240000000000009</v>
      </c>
      <c r="T19" s="209">
        <f t="shared" si="9"/>
        <v>0</v>
      </c>
    </row>
    <row r="20" spans="1:20">
      <c r="A20">
        <f t="shared" si="6"/>
        <v>12</v>
      </c>
      <c r="B20" s="207">
        <v>720</v>
      </c>
      <c r="C20" s="321" t="s">
        <v>300</v>
      </c>
      <c r="D20" s="321" t="s">
        <v>366</v>
      </c>
      <c r="E20" s="321" t="s">
        <v>272</v>
      </c>
      <c r="F20" s="200">
        <v>5</v>
      </c>
      <c r="G20" s="199">
        <v>0</v>
      </c>
      <c r="H20" s="199">
        <v>36.200000000000003</v>
      </c>
      <c r="I20" s="199">
        <f t="shared" si="7"/>
        <v>5</v>
      </c>
      <c r="J20" s="199">
        <f t="shared" si="0"/>
        <v>5.1132596685082872</v>
      </c>
      <c r="K20" s="201">
        <f t="shared" si="1"/>
        <v>0</v>
      </c>
      <c r="L20" s="200">
        <v>15</v>
      </c>
      <c r="M20" s="199">
        <v>10</v>
      </c>
      <c r="N20" s="199">
        <v>42.44</v>
      </c>
      <c r="O20" s="199">
        <f t="shared" si="2"/>
        <v>27.289999999999992</v>
      </c>
      <c r="P20" s="199">
        <f t="shared" si="3"/>
        <v>4.4227144203581528</v>
      </c>
      <c r="Q20" s="201">
        <f t="shared" si="8"/>
        <v>0</v>
      </c>
      <c r="R20" s="199">
        <f t="shared" si="4"/>
        <v>32.289999999999992</v>
      </c>
      <c r="S20" s="199">
        <f t="shared" si="5"/>
        <v>78.64</v>
      </c>
      <c r="T20" s="209">
        <f t="shared" si="9"/>
        <v>0</v>
      </c>
    </row>
    <row r="21" spans="1:20">
      <c r="A21">
        <f t="shared" si="6"/>
        <v>13</v>
      </c>
      <c r="B21" s="207">
        <v>574</v>
      </c>
      <c r="C21" s="321" t="s">
        <v>363</v>
      </c>
      <c r="D21" s="321" t="s">
        <v>69</v>
      </c>
      <c r="E21" s="321" t="s">
        <v>272</v>
      </c>
      <c r="F21" s="200">
        <v>0</v>
      </c>
      <c r="G21" s="199">
        <v>0</v>
      </c>
      <c r="H21" s="199">
        <v>36.22</v>
      </c>
      <c r="I21" s="199">
        <f t="shared" si="7"/>
        <v>0</v>
      </c>
      <c r="J21" s="199">
        <f t="shared" si="0"/>
        <v>5.1104362230811704</v>
      </c>
      <c r="K21" s="201">
        <f t="shared" si="1"/>
        <v>4</v>
      </c>
      <c r="L21" s="200">
        <v>50</v>
      </c>
      <c r="M21" s="199"/>
      <c r="N21" s="199"/>
      <c r="O21" s="199">
        <f t="shared" si="2"/>
        <v>50</v>
      </c>
      <c r="P21" s="199" t="e">
        <f t="shared" si="3"/>
        <v>#DIV/0!</v>
      </c>
      <c r="Q21" s="201">
        <f t="shared" si="8"/>
        <v>0</v>
      </c>
      <c r="R21" s="199">
        <f t="shared" si="4"/>
        <v>50</v>
      </c>
      <c r="S21" s="199">
        <f t="shared" si="5"/>
        <v>36.22</v>
      </c>
      <c r="T21" s="209">
        <f t="shared" si="9"/>
        <v>4</v>
      </c>
    </row>
    <row r="22" spans="1:20">
      <c r="A22">
        <f t="shared" si="6"/>
        <v>14</v>
      </c>
      <c r="B22" s="207">
        <v>662</v>
      </c>
      <c r="C22" s="321" t="s">
        <v>267</v>
      </c>
      <c r="D22" s="321" t="s">
        <v>417</v>
      </c>
      <c r="E22" s="321" t="s">
        <v>269</v>
      </c>
      <c r="F22" s="200">
        <v>0</v>
      </c>
      <c r="G22" s="199">
        <v>0</v>
      </c>
      <c r="H22" s="199">
        <v>36.58</v>
      </c>
      <c r="I22" s="199">
        <f t="shared" si="7"/>
        <v>0</v>
      </c>
      <c r="J22" s="199">
        <f t="shared" si="0"/>
        <v>5.0601421541826133</v>
      </c>
      <c r="K22" s="201">
        <f t="shared" si="1"/>
        <v>4</v>
      </c>
      <c r="L22" s="200">
        <v>50</v>
      </c>
      <c r="M22" s="199"/>
      <c r="N22" s="199"/>
      <c r="O22" s="199">
        <f t="shared" si="2"/>
        <v>50</v>
      </c>
      <c r="P22" s="199" t="e">
        <f t="shared" si="3"/>
        <v>#DIV/0!</v>
      </c>
      <c r="Q22" s="201">
        <f t="shared" si="8"/>
        <v>0</v>
      </c>
      <c r="R22" s="199">
        <f t="shared" si="4"/>
        <v>50</v>
      </c>
      <c r="S22" s="199">
        <f t="shared" si="5"/>
        <v>36.58</v>
      </c>
      <c r="T22" s="209">
        <f t="shared" si="9"/>
        <v>4</v>
      </c>
    </row>
    <row r="23" spans="1:20">
      <c r="A23">
        <f t="shared" si="6"/>
        <v>15</v>
      </c>
      <c r="B23" s="207">
        <v>610</v>
      </c>
      <c r="C23" s="321" t="s">
        <v>360</v>
      </c>
      <c r="D23" s="321" t="s">
        <v>63</v>
      </c>
      <c r="E23" s="321" t="s">
        <v>272</v>
      </c>
      <c r="F23" s="200">
        <v>0</v>
      </c>
      <c r="G23" s="199">
        <v>5</v>
      </c>
      <c r="H23" s="199">
        <v>36.700000000000003</v>
      </c>
      <c r="I23" s="199">
        <f t="shared" si="7"/>
        <v>5</v>
      </c>
      <c r="J23" s="199">
        <f t="shared" si="0"/>
        <v>5.0435967302452314</v>
      </c>
      <c r="K23" s="201">
        <f t="shared" si="1"/>
        <v>0</v>
      </c>
      <c r="L23" s="200">
        <v>50</v>
      </c>
      <c r="M23" s="199"/>
      <c r="N23" s="199"/>
      <c r="O23" s="199">
        <f t="shared" si="2"/>
        <v>50</v>
      </c>
      <c r="P23" s="199" t="e">
        <f t="shared" si="3"/>
        <v>#DIV/0!</v>
      </c>
      <c r="Q23" s="201">
        <f t="shared" si="8"/>
        <v>0</v>
      </c>
      <c r="R23" s="199">
        <f t="shared" si="4"/>
        <v>55</v>
      </c>
      <c r="S23" s="199">
        <f t="shared" si="5"/>
        <v>36.700000000000003</v>
      </c>
      <c r="T23" s="209">
        <f t="shared" si="9"/>
        <v>0</v>
      </c>
    </row>
    <row r="24" spans="1:20">
      <c r="A24">
        <f t="shared" si="6"/>
        <v>16</v>
      </c>
      <c r="B24" s="207">
        <v>597</v>
      </c>
      <c r="C24" s="321" t="s">
        <v>283</v>
      </c>
      <c r="D24" s="321" t="s">
        <v>421</v>
      </c>
      <c r="E24" s="321" t="s">
        <v>272</v>
      </c>
      <c r="F24" s="200">
        <v>50</v>
      </c>
      <c r="G24" s="199"/>
      <c r="H24" s="199"/>
      <c r="I24" s="199">
        <f t="shared" si="7"/>
        <v>50</v>
      </c>
      <c r="J24" s="199" t="e">
        <f t="shared" si="0"/>
        <v>#DIV/0!</v>
      </c>
      <c r="K24" s="201">
        <f t="shared" si="1"/>
        <v>0</v>
      </c>
      <c r="L24" s="200">
        <v>5</v>
      </c>
      <c r="M24" s="199">
        <v>0</v>
      </c>
      <c r="N24" s="199">
        <v>39.31</v>
      </c>
      <c r="O24" s="199">
        <f t="shared" si="2"/>
        <v>5</v>
      </c>
      <c r="P24" s="199">
        <f t="shared" si="3"/>
        <v>4.7748664461968957</v>
      </c>
      <c r="Q24" s="201">
        <f t="shared" si="8"/>
        <v>0</v>
      </c>
      <c r="R24" s="199">
        <f t="shared" si="4"/>
        <v>55</v>
      </c>
      <c r="S24" s="199">
        <f t="shared" si="5"/>
        <v>39.31</v>
      </c>
      <c r="T24" s="209">
        <f t="shared" si="9"/>
        <v>0</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171</v>
      </c>
      <c r="G41" s="182">
        <v>48.85</v>
      </c>
      <c r="H41" s="199">
        <v>74</v>
      </c>
      <c r="I41" s="182">
        <v>3.5</v>
      </c>
      <c r="J41" s="182">
        <f>H44</f>
        <v>30.44</v>
      </c>
      <c r="K41" s="183"/>
      <c r="L41" s="185">
        <v>180.3</v>
      </c>
      <c r="M41" s="182">
        <v>51.42</v>
      </c>
      <c r="N41" s="199">
        <v>78</v>
      </c>
      <c r="O41" s="182">
        <v>3.5</v>
      </c>
      <c r="P41" s="182">
        <f>N46</f>
        <v>38.130000000000003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418</v>
      </c>
      <c r="C44" s="208" t="s">
        <v>671</v>
      </c>
      <c r="D44" s="208" t="s">
        <v>69</v>
      </c>
      <c r="E44" s="208" t="s">
        <v>272</v>
      </c>
      <c r="F44" s="200">
        <v>0</v>
      </c>
      <c r="G44" s="199">
        <v>0</v>
      </c>
      <c r="H44" s="199">
        <v>30.44</v>
      </c>
      <c r="I44" s="199">
        <f>IF(H44&lt;=$H$41,IF(H44&lt;$G$41,F44+G44,F44+G44+(H44-$G$41)),50)</f>
        <v>0</v>
      </c>
      <c r="J44" s="199">
        <f>$F$41/H44</f>
        <v>5.6176084099868593</v>
      </c>
      <c r="K44" s="201">
        <f>IF(I44=0,IF(H44=$J$41,6,4),0)</f>
        <v>6</v>
      </c>
      <c r="L44" s="200">
        <v>5</v>
      </c>
      <c r="M44" s="199">
        <v>0</v>
      </c>
      <c r="N44" s="199">
        <v>36.51</v>
      </c>
      <c r="O44" s="199">
        <f>IF(N44&lt;=$N$41,IF(N44&lt;$M$41,L44+M44,L44+M44+(N44-$M$41)),50)</f>
        <v>5</v>
      </c>
      <c r="P44" s="199">
        <f>$L$41/N44</f>
        <v>4.9383730484798694</v>
      </c>
      <c r="Q44" s="201">
        <f>IF(O44=0,IF(N44=$P$41,6,4),0)</f>
        <v>0</v>
      </c>
      <c r="R44" s="199">
        <f>O44+I44</f>
        <v>5</v>
      </c>
      <c r="S44" s="199">
        <f>N44+H44</f>
        <v>66.95</v>
      </c>
      <c r="T44" s="209">
        <f>IF((O44+I44)=0,4+K44+Q44,K44+Q44)+4</f>
        <v>10</v>
      </c>
    </row>
    <row r="45" spans="1:20">
      <c r="A45">
        <f>A44+1</f>
        <v>2</v>
      </c>
      <c r="B45" s="207">
        <v>819</v>
      </c>
      <c r="C45" s="208" t="s">
        <v>592</v>
      </c>
      <c r="D45" s="208" t="s">
        <v>68</v>
      </c>
      <c r="E45" s="208" t="s">
        <v>272</v>
      </c>
      <c r="F45" s="200">
        <v>0</v>
      </c>
      <c r="G45" s="199">
        <v>0</v>
      </c>
      <c r="H45" s="199">
        <v>32.159999999999997</v>
      </c>
      <c r="I45" s="199">
        <f t="shared" ref="I45:I73" si="10">IF(H45&lt;=$H$41,IF(H45&lt;$G$41,F45+G45,F45+G45+(H45-$G$41)),50)</f>
        <v>0</v>
      </c>
      <c r="J45" s="199">
        <f t="shared" ref="J45:J73" si="11">$F$41/H45</f>
        <v>5.3171641791044779</v>
      </c>
      <c r="K45" s="201">
        <f t="shared" ref="K45:K73" si="12">IF(I45=0,IF(H45=$J$41,6,4),0)</f>
        <v>4</v>
      </c>
      <c r="L45" s="200">
        <v>5</v>
      </c>
      <c r="M45" s="199">
        <v>0</v>
      </c>
      <c r="N45" s="199">
        <v>37.65</v>
      </c>
      <c r="O45" s="199">
        <f>IF(N45&lt;=$N$41,IF(N45&lt;$M$41,L45+M45,L45+M45+(N45-$M$41)),50)</f>
        <v>5</v>
      </c>
      <c r="P45" s="199">
        <f t="shared" ref="P45:P73" si="13">$L$41/N45</f>
        <v>4.7888446215139444</v>
      </c>
      <c r="Q45" s="201">
        <f t="shared" ref="Q45:Q73" si="14">IF(O45=0,IF(N45=$P$41,6,4),0)</f>
        <v>0</v>
      </c>
      <c r="R45" s="199">
        <f t="shared" ref="R45:R73" si="15">O45+I45</f>
        <v>5</v>
      </c>
      <c r="S45" s="199">
        <f t="shared" ref="S45:S73" si="16">N45+H45</f>
        <v>69.81</v>
      </c>
      <c r="T45" s="209">
        <f>IF((O45+I45)=0,4+K45+Q45,K45+Q45)+2</f>
        <v>6</v>
      </c>
    </row>
    <row r="46" spans="1:20">
      <c r="A46">
        <f t="shared" ref="A46:A60" si="17">A45+1</f>
        <v>3</v>
      </c>
      <c r="B46" s="207">
        <v>469</v>
      </c>
      <c r="C46" s="208" t="s">
        <v>429</v>
      </c>
      <c r="D46" s="208" t="s">
        <v>271</v>
      </c>
      <c r="E46" s="208" t="s">
        <v>272</v>
      </c>
      <c r="F46" s="200">
        <v>5</v>
      </c>
      <c r="G46" s="199">
        <v>0</v>
      </c>
      <c r="H46" s="199">
        <v>32.619999999999997</v>
      </c>
      <c r="I46" s="199">
        <f t="shared" si="10"/>
        <v>5</v>
      </c>
      <c r="J46" s="199">
        <f t="shared" si="11"/>
        <v>5.2421827099938696</v>
      </c>
      <c r="K46" s="201">
        <f>IF(I46=0,IF(H46=$J$41,6,4),0)</f>
        <v>0</v>
      </c>
      <c r="L46" s="200">
        <v>0</v>
      </c>
      <c r="M46" s="199">
        <v>0</v>
      </c>
      <c r="N46" s="199">
        <v>38.130000000000003</v>
      </c>
      <c r="O46" s="199">
        <f t="shared" ref="O46:O73" si="18">IF(N46&lt;=$N$41,IF(N46&lt;$M$41,L46+M46,L46+M46+(N46-$M$41)),50)</f>
        <v>0</v>
      </c>
      <c r="P46" s="199">
        <f>$L$41/N46</f>
        <v>4.7285601888276947</v>
      </c>
      <c r="Q46" s="201">
        <f t="shared" si="14"/>
        <v>6</v>
      </c>
      <c r="R46" s="199">
        <f t="shared" si="15"/>
        <v>5</v>
      </c>
      <c r="S46" s="199">
        <f t="shared" si="16"/>
        <v>70.75</v>
      </c>
      <c r="T46" s="209">
        <f>IF((O46+I46)=0,4+K46+Q46,K46+Q46)+1</f>
        <v>7</v>
      </c>
    </row>
    <row r="47" spans="1:20">
      <c r="A47">
        <f t="shared" si="17"/>
        <v>4</v>
      </c>
      <c r="B47" s="207">
        <v>739</v>
      </c>
      <c r="C47" s="321" t="s">
        <v>295</v>
      </c>
      <c r="D47" s="321" t="s">
        <v>69</v>
      </c>
      <c r="E47" s="321" t="s">
        <v>272</v>
      </c>
      <c r="F47" s="200">
        <v>5</v>
      </c>
      <c r="G47" s="199">
        <v>0</v>
      </c>
      <c r="H47" s="199">
        <v>31.31</v>
      </c>
      <c r="I47" s="199">
        <f t="shared" si="10"/>
        <v>5</v>
      </c>
      <c r="J47" s="199">
        <f>$F$41/H47</f>
        <v>5.4615138933248168</v>
      </c>
      <c r="K47" s="201">
        <f t="shared" si="12"/>
        <v>0</v>
      </c>
      <c r="L47" s="200">
        <v>10</v>
      </c>
      <c r="M47" s="199">
        <v>0</v>
      </c>
      <c r="N47" s="199">
        <v>37.81</v>
      </c>
      <c r="O47" s="199">
        <f t="shared" si="18"/>
        <v>10</v>
      </c>
      <c r="P47" s="199">
        <f>$L$41/N47</f>
        <v>4.7685797408093098</v>
      </c>
      <c r="Q47" s="201">
        <f>IF(O47=0,IF(N47=$P$41,6,4),0)</f>
        <v>0</v>
      </c>
      <c r="R47" s="199">
        <f t="shared" si="15"/>
        <v>15</v>
      </c>
      <c r="S47" s="199">
        <f t="shared" si="16"/>
        <v>69.12</v>
      </c>
      <c r="T47" s="209">
        <f>IF((O47+I47)=0,4+K47+Q47,K47+Q47)</f>
        <v>0</v>
      </c>
    </row>
    <row r="48" spans="1:20">
      <c r="A48">
        <f t="shared" si="17"/>
        <v>5</v>
      </c>
      <c r="B48" s="207">
        <v>673</v>
      </c>
      <c r="C48" s="321" t="s">
        <v>298</v>
      </c>
      <c r="D48" s="321" t="s">
        <v>451</v>
      </c>
      <c r="E48" s="321" t="s">
        <v>275</v>
      </c>
      <c r="F48" s="200">
        <v>0</v>
      </c>
      <c r="G48" s="199">
        <v>0</v>
      </c>
      <c r="H48" s="199">
        <v>31.13</v>
      </c>
      <c r="I48" s="199">
        <f t="shared" si="10"/>
        <v>0</v>
      </c>
      <c r="J48" s="199">
        <f t="shared" si="11"/>
        <v>5.4930934789592039</v>
      </c>
      <c r="K48" s="201">
        <f t="shared" si="12"/>
        <v>4</v>
      </c>
      <c r="L48" s="200">
        <v>10</v>
      </c>
      <c r="M48" s="199">
        <v>5</v>
      </c>
      <c r="N48" s="199">
        <v>42.23</v>
      </c>
      <c r="O48" s="199">
        <f t="shared" si="18"/>
        <v>15</v>
      </c>
      <c r="P48" s="199">
        <f t="shared" si="13"/>
        <v>4.2694766753492788</v>
      </c>
      <c r="Q48" s="201">
        <f t="shared" si="14"/>
        <v>0</v>
      </c>
      <c r="R48" s="199">
        <f t="shared" si="15"/>
        <v>15</v>
      </c>
      <c r="S48" s="199">
        <f t="shared" si="16"/>
        <v>73.36</v>
      </c>
      <c r="T48" s="209">
        <f t="shared" ref="T48:T73" si="19">IF((O48+I48)=0,4+K48+Q48,K48+Q48)</f>
        <v>4</v>
      </c>
    </row>
    <row r="49" spans="1:20">
      <c r="A49">
        <f t="shared" si="17"/>
        <v>6</v>
      </c>
      <c r="B49" s="207">
        <v>752</v>
      </c>
      <c r="C49" s="321" t="s">
        <v>599</v>
      </c>
      <c r="D49" s="321" t="s">
        <v>68</v>
      </c>
      <c r="E49" s="321" t="s">
        <v>269</v>
      </c>
      <c r="F49" s="200">
        <v>0</v>
      </c>
      <c r="G49" s="199">
        <v>5</v>
      </c>
      <c r="H49" s="199">
        <v>35.83</v>
      </c>
      <c r="I49" s="199">
        <f t="shared" si="10"/>
        <v>5</v>
      </c>
      <c r="J49" s="199">
        <f t="shared" si="11"/>
        <v>4.7725369801842037</v>
      </c>
      <c r="K49" s="201">
        <f t="shared" si="12"/>
        <v>0</v>
      </c>
      <c r="L49" s="200">
        <v>10</v>
      </c>
      <c r="M49" s="199">
        <v>0</v>
      </c>
      <c r="N49" s="199">
        <v>55.61</v>
      </c>
      <c r="O49" s="199">
        <f t="shared" si="18"/>
        <v>14.189999999999998</v>
      </c>
      <c r="P49" s="199">
        <f t="shared" si="13"/>
        <v>3.2422226218306061</v>
      </c>
      <c r="Q49" s="201">
        <f t="shared" si="14"/>
        <v>0</v>
      </c>
      <c r="R49" s="199">
        <f t="shared" si="15"/>
        <v>19.189999999999998</v>
      </c>
      <c r="S49" s="199">
        <f t="shared" si="16"/>
        <v>91.44</v>
      </c>
      <c r="T49" s="209">
        <f t="shared" si="19"/>
        <v>0</v>
      </c>
    </row>
    <row r="50" spans="1:20">
      <c r="A50">
        <f t="shared" si="17"/>
        <v>7</v>
      </c>
      <c r="B50" s="207">
        <v>470</v>
      </c>
      <c r="C50" s="321" t="s">
        <v>304</v>
      </c>
      <c r="D50" s="321" t="s">
        <v>428</v>
      </c>
      <c r="E50" s="321" t="s">
        <v>272</v>
      </c>
      <c r="F50" s="200">
        <v>0</v>
      </c>
      <c r="G50" s="199">
        <v>0</v>
      </c>
      <c r="H50" s="199">
        <v>32.92</v>
      </c>
      <c r="I50" s="199">
        <f t="shared" si="10"/>
        <v>0</v>
      </c>
      <c r="J50" s="199">
        <f t="shared" si="11"/>
        <v>5.1944106925880922</v>
      </c>
      <c r="K50" s="201">
        <f t="shared" si="12"/>
        <v>4</v>
      </c>
      <c r="L50" s="200">
        <v>20</v>
      </c>
      <c r="M50" s="199">
        <v>0</v>
      </c>
      <c r="N50" s="199">
        <v>35.47</v>
      </c>
      <c r="O50" s="199">
        <f t="shared" si="18"/>
        <v>20</v>
      </c>
      <c r="P50" s="199">
        <f t="shared" si="13"/>
        <v>5.0831688751057236</v>
      </c>
      <c r="Q50" s="201">
        <f t="shared" si="14"/>
        <v>0</v>
      </c>
      <c r="R50" s="199">
        <f t="shared" si="15"/>
        <v>20</v>
      </c>
      <c r="S50" s="199">
        <f t="shared" si="16"/>
        <v>68.39</v>
      </c>
      <c r="T50" s="209">
        <f t="shared" si="19"/>
        <v>4</v>
      </c>
    </row>
    <row r="51" spans="1:20">
      <c r="A51">
        <f t="shared" si="17"/>
        <v>8</v>
      </c>
      <c r="B51" s="207">
        <v>803</v>
      </c>
      <c r="C51" s="321" t="s">
        <v>323</v>
      </c>
      <c r="D51" s="321" t="s">
        <v>564</v>
      </c>
      <c r="E51" s="321" t="s">
        <v>272</v>
      </c>
      <c r="F51" s="200">
        <v>5</v>
      </c>
      <c r="G51" s="199">
        <v>5</v>
      </c>
      <c r="H51" s="199">
        <v>34.049999999999997</v>
      </c>
      <c r="I51" s="199">
        <f t="shared" si="10"/>
        <v>10</v>
      </c>
      <c r="J51" s="199">
        <f t="shared" si="11"/>
        <v>5.0220264317180625</v>
      </c>
      <c r="K51" s="201">
        <f t="shared" si="12"/>
        <v>0</v>
      </c>
      <c r="L51" s="200">
        <v>10</v>
      </c>
      <c r="M51" s="199">
        <v>5</v>
      </c>
      <c r="N51" s="199">
        <v>40.6</v>
      </c>
      <c r="O51" s="199">
        <f t="shared" si="18"/>
        <v>15</v>
      </c>
      <c r="P51" s="199">
        <f t="shared" si="13"/>
        <v>4.4408866995073897</v>
      </c>
      <c r="Q51" s="201">
        <f t="shared" si="14"/>
        <v>0</v>
      </c>
      <c r="R51" s="199">
        <f t="shared" si="15"/>
        <v>25</v>
      </c>
      <c r="S51" s="199">
        <f t="shared" si="16"/>
        <v>74.650000000000006</v>
      </c>
      <c r="T51" s="209">
        <f t="shared" si="19"/>
        <v>0</v>
      </c>
    </row>
    <row r="52" spans="1:20">
      <c r="A52">
        <f t="shared" si="17"/>
        <v>9</v>
      </c>
      <c r="B52" s="207">
        <v>810</v>
      </c>
      <c r="C52" s="321" t="s">
        <v>462</v>
      </c>
      <c r="D52" s="321" t="s">
        <v>546</v>
      </c>
      <c r="E52" s="321" t="s">
        <v>275</v>
      </c>
      <c r="F52" s="200">
        <v>5</v>
      </c>
      <c r="G52" s="199">
        <v>0</v>
      </c>
      <c r="H52" s="199">
        <v>47.17</v>
      </c>
      <c r="I52" s="199">
        <f t="shared" si="10"/>
        <v>5</v>
      </c>
      <c r="J52" s="199">
        <f t="shared" si="11"/>
        <v>3.625185499258003</v>
      </c>
      <c r="K52" s="201">
        <f t="shared" si="12"/>
        <v>0</v>
      </c>
      <c r="L52" s="200">
        <v>0</v>
      </c>
      <c r="M52" s="199">
        <v>10</v>
      </c>
      <c r="N52" s="199">
        <v>63.43</v>
      </c>
      <c r="O52" s="199">
        <f t="shared" si="18"/>
        <v>22.009999999999998</v>
      </c>
      <c r="P52" s="199">
        <f t="shared" si="13"/>
        <v>2.8425035472174054</v>
      </c>
      <c r="Q52" s="201">
        <f t="shared" si="14"/>
        <v>0</v>
      </c>
      <c r="R52" s="199">
        <f t="shared" si="15"/>
        <v>27.009999999999998</v>
      </c>
      <c r="S52" s="199">
        <f t="shared" si="16"/>
        <v>110.6</v>
      </c>
      <c r="T52" s="209">
        <f t="shared" si="19"/>
        <v>0</v>
      </c>
    </row>
    <row r="53" spans="1:20">
      <c r="A53">
        <f t="shared" si="17"/>
        <v>10</v>
      </c>
      <c r="B53" s="207">
        <v>531</v>
      </c>
      <c r="C53" s="321" t="s">
        <v>321</v>
      </c>
      <c r="D53" s="321" t="s">
        <v>322</v>
      </c>
      <c r="E53" s="321" t="s">
        <v>272</v>
      </c>
      <c r="F53" s="200">
        <v>5</v>
      </c>
      <c r="G53" s="199">
        <v>5</v>
      </c>
      <c r="H53" s="199">
        <v>29.99</v>
      </c>
      <c r="I53" s="199">
        <f t="shared" si="10"/>
        <v>10</v>
      </c>
      <c r="J53" s="199">
        <f t="shared" si="11"/>
        <v>5.7019006335445148</v>
      </c>
      <c r="K53" s="201">
        <f t="shared" si="12"/>
        <v>0</v>
      </c>
      <c r="L53" s="200">
        <v>20</v>
      </c>
      <c r="M53" s="199">
        <v>0</v>
      </c>
      <c r="N53" s="199">
        <v>42.47</v>
      </c>
      <c r="O53" s="199">
        <f t="shared" si="18"/>
        <v>20</v>
      </c>
      <c r="P53" s="199">
        <f t="shared" si="13"/>
        <v>4.245349658582529</v>
      </c>
      <c r="Q53" s="201">
        <f t="shared" si="14"/>
        <v>0</v>
      </c>
      <c r="R53" s="199">
        <f t="shared" si="15"/>
        <v>30</v>
      </c>
      <c r="S53" s="199">
        <f t="shared" si="16"/>
        <v>72.459999999999994</v>
      </c>
      <c r="T53" s="209">
        <f t="shared" si="19"/>
        <v>0</v>
      </c>
    </row>
    <row r="54" spans="1:20">
      <c r="A54">
        <f t="shared" si="17"/>
        <v>11</v>
      </c>
      <c r="B54" s="207">
        <v>636</v>
      </c>
      <c r="C54" s="321" t="s">
        <v>278</v>
      </c>
      <c r="D54" s="321" t="s">
        <v>428</v>
      </c>
      <c r="E54" s="321" t="s">
        <v>272</v>
      </c>
      <c r="F54" s="200">
        <v>5</v>
      </c>
      <c r="G54" s="199">
        <v>0</v>
      </c>
      <c r="H54" s="199">
        <v>31.29</v>
      </c>
      <c r="I54" s="199">
        <f t="shared" si="10"/>
        <v>5</v>
      </c>
      <c r="J54" s="199">
        <f t="shared" si="11"/>
        <v>5.4650047938638542</v>
      </c>
      <c r="K54" s="201">
        <f t="shared" si="12"/>
        <v>0</v>
      </c>
      <c r="L54" s="200">
        <v>50</v>
      </c>
      <c r="M54" s="199"/>
      <c r="N54" s="199"/>
      <c r="O54" s="199">
        <f t="shared" si="18"/>
        <v>50</v>
      </c>
      <c r="P54" s="199" t="e">
        <f t="shared" si="13"/>
        <v>#DIV/0!</v>
      </c>
      <c r="Q54" s="201">
        <f t="shared" si="14"/>
        <v>0</v>
      </c>
      <c r="R54" s="199">
        <f t="shared" si="15"/>
        <v>55</v>
      </c>
      <c r="S54" s="199">
        <f t="shared" si="16"/>
        <v>31.29</v>
      </c>
      <c r="T54" s="209">
        <f t="shared" si="19"/>
        <v>0</v>
      </c>
    </row>
    <row r="55" spans="1:20">
      <c r="A55">
        <f t="shared" si="17"/>
        <v>12</v>
      </c>
      <c r="B55" s="207">
        <v>757</v>
      </c>
      <c r="C55" s="321" t="s">
        <v>344</v>
      </c>
      <c r="D55" s="321" t="s">
        <v>330</v>
      </c>
      <c r="E55" s="321" t="s">
        <v>269</v>
      </c>
      <c r="F55" s="200">
        <v>0</v>
      </c>
      <c r="G55" s="199">
        <v>10</v>
      </c>
      <c r="H55" s="199">
        <v>40.67</v>
      </c>
      <c r="I55" s="199">
        <f t="shared" si="10"/>
        <v>10</v>
      </c>
      <c r="J55" s="199">
        <f t="shared" si="11"/>
        <v>4.2045733956233091</v>
      </c>
      <c r="K55" s="201">
        <f t="shared" si="12"/>
        <v>0</v>
      </c>
      <c r="L55" s="200">
        <v>50</v>
      </c>
      <c r="M55" s="199"/>
      <c r="N55" s="199"/>
      <c r="O55" s="199">
        <f t="shared" si="18"/>
        <v>50</v>
      </c>
      <c r="P55" s="199" t="e">
        <f t="shared" si="13"/>
        <v>#DIV/0!</v>
      </c>
      <c r="Q55" s="201">
        <f t="shared" si="14"/>
        <v>0</v>
      </c>
      <c r="R55" s="199">
        <f t="shared" si="15"/>
        <v>60</v>
      </c>
      <c r="S55" s="199">
        <f t="shared" si="16"/>
        <v>40.67</v>
      </c>
      <c r="T55" s="209">
        <f t="shared" si="19"/>
        <v>0</v>
      </c>
    </row>
    <row r="56" spans="1:20">
      <c r="A56">
        <f t="shared" si="17"/>
        <v>13</v>
      </c>
      <c r="B56" s="207">
        <v>696</v>
      </c>
      <c r="C56" s="321" t="s">
        <v>329</v>
      </c>
      <c r="D56" s="321" t="s">
        <v>330</v>
      </c>
      <c r="E56" s="321" t="s">
        <v>269</v>
      </c>
      <c r="F56" s="200">
        <v>50</v>
      </c>
      <c r="G56" s="199"/>
      <c r="H56" s="199"/>
      <c r="I56" s="199">
        <f t="shared" si="10"/>
        <v>50</v>
      </c>
      <c r="J56" s="199" t="e">
        <f t="shared" si="11"/>
        <v>#DIV/0!</v>
      </c>
      <c r="K56" s="201">
        <f t="shared" si="12"/>
        <v>0</v>
      </c>
      <c r="L56" s="200">
        <v>10</v>
      </c>
      <c r="M56" s="199">
        <v>0</v>
      </c>
      <c r="N56" s="199">
        <v>36.29</v>
      </c>
      <c r="O56" s="199">
        <f t="shared" si="18"/>
        <v>10</v>
      </c>
      <c r="P56" s="199">
        <f t="shared" si="13"/>
        <v>4.968310829429595</v>
      </c>
      <c r="Q56" s="201">
        <f t="shared" si="14"/>
        <v>0</v>
      </c>
      <c r="R56" s="199">
        <f t="shared" si="15"/>
        <v>60</v>
      </c>
      <c r="S56" s="199">
        <f t="shared" si="16"/>
        <v>36.29</v>
      </c>
      <c r="T56" s="209">
        <f t="shared" si="19"/>
        <v>0</v>
      </c>
    </row>
    <row r="57" spans="1:20">
      <c r="A57">
        <f t="shared" si="17"/>
        <v>14</v>
      </c>
      <c r="B57" s="207">
        <v>719</v>
      </c>
      <c r="C57" s="321" t="s">
        <v>314</v>
      </c>
      <c r="D57" s="321" t="s">
        <v>112</v>
      </c>
      <c r="E57" s="321" t="s">
        <v>272</v>
      </c>
      <c r="F57" s="200">
        <v>50</v>
      </c>
      <c r="G57" s="199"/>
      <c r="H57" s="199"/>
      <c r="I57" s="199">
        <f>IF(H57&lt;=$H$41,IF(H57&lt;$G$41,F57+G57,F57+G57+(H57-$G$41)),50)</f>
        <v>50</v>
      </c>
      <c r="J57" s="199" t="e">
        <f t="shared" si="11"/>
        <v>#DIV/0!</v>
      </c>
      <c r="K57" s="201">
        <f t="shared" si="12"/>
        <v>0</v>
      </c>
      <c r="L57" s="200">
        <v>50</v>
      </c>
      <c r="M57" s="199"/>
      <c r="N57" s="199"/>
      <c r="O57" s="199">
        <f t="shared" si="18"/>
        <v>50</v>
      </c>
      <c r="P57" s="199" t="e">
        <f t="shared" si="13"/>
        <v>#DIV/0!</v>
      </c>
      <c r="Q57" s="201">
        <f t="shared" si="14"/>
        <v>0</v>
      </c>
      <c r="R57" s="199">
        <f t="shared" si="15"/>
        <v>100</v>
      </c>
      <c r="S57" s="199">
        <f t="shared" si="16"/>
        <v>0</v>
      </c>
      <c r="T57" s="209">
        <f t="shared" si="19"/>
        <v>0</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166.3</v>
      </c>
      <c r="G76" s="182">
        <f>F76/I76</f>
        <v>55.433333333333337</v>
      </c>
      <c r="H76" s="199">
        <v>84</v>
      </c>
      <c r="I76" s="182">
        <v>3</v>
      </c>
      <c r="J76" s="182"/>
      <c r="K76" s="183"/>
      <c r="L76" s="185">
        <v>181.5</v>
      </c>
      <c r="M76" s="182">
        <f>L76/O76</f>
        <v>60.5</v>
      </c>
      <c r="N76" s="199">
        <v>91</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756</v>
      </c>
      <c r="C79" s="208" t="s">
        <v>654</v>
      </c>
      <c r="D79" s="208" t="s">
        <v>63</v>
      </c>
      <c r="E79" s="208" t="s">
        <v>272</v>
      </c>
      <c r="F79" s="219">
        <v>5</v>
      </c>
      <c r="G79" s="220">
        <v>0</v>
      </c>
      <c r="H79" s="220">
        <v>31.95</v>
      </c>
      <c r="I79" s="220">
        <f>IF(H79&lt;=$H$76,IF(H79&lt;$G$76,F79+G79,F79+G79+(H79-$G$76)),50)</f>
        <v>5</v>
      </c>
      <c r="J79" s="220">
        <f>$F$76/H79</f>
        <v>5.2050078247261347</v>
      </c>
      <c r="K79" s="195"/>
      <c r="L79" s="219">
        <v>5</v>
      </c>
      <c r="M79" s="220">
        <v>0</v>
      </c>
      <c r="N79" s="220">
        <v>33.36</v>
      </c>
      <c r="O79" s="220">
        <f>IF(N79&lt;=$N$76,IF(N79&lt;$M$76,L79+M79,L79+M79+(N79-$M$76)),50)</f>
        <v>5</v>
      </c>
      <c r="P79" s="220">
        <f>$L$76/N79</f>
        <v>5.4406474820143886</v>
      </c>
      <c r="Q79" s="195"/>
      <c r="R79" s="199">
        <f>O79+I79</f>
        <v>10</v>
      </c>
      <c r="S79" s="199">
        <f>N79+H79</f>
        <v>65.31</v>
      </c>
      <c r="T79" s="209"/>
    </row>
    <row r="80" spans="1:20">
      <c r="A80">
        <f>A79+1</f>
        <v>2</v>
      </c>
      <c r="B80" s="207">
        <v>779</v>
      </c>
      <c r="C80" s="208" t="s">
        <v>327</v>
      </c>
      <c r="D80" s="208" t="s">
        <v>328</v>
      </c>
      <c r="E80" s="208" t="s">
        <v>275</v>
      </c>
      <c r="F80" s="200">
        <v>15</v>
      </c>
      <c r="G80" s="199">
        <v>5</v>
      </c>
      <c r="H80" s="199">
        <v>53.21</v>
      </c>
      <c r="I80" s="199">
        <f t="shared" ref="I80:I108" si="21">IF(H80&lt;=$H$76,IF(H80&lt;$G$76,F80+G80,F80+G80+(H80-$G$76)),50)</f>
        <v>20</v>
      </c>
      <c r="J80" s="199">
        <f t="shared" ref="J80:J108" si="22">$F$76/H80</f>
        <v>3.1253523773726744</v>
      </c>
      <c r="K80" s="201"/>
      <c r="L80" s="200">
        <v>0</v>
      </c>
      <c r="M80" s="199">
        <v>10</v>
      </c>
      <c r="N80" s="199">
        <v>58.33</v>
      </c>
      <c r="O80" s="199">
        <f t="shared" ref="O80:O108" si="23">IF(N80&lt;=$N$76,IF(N80&lt;$M$76,L80+M80,L80+M80+(N80-$M$76)),50)</f>
        <v>10</v>
      </c>
      <c r="P80" s="199">
        <f t="shared" ref="P80:P108" si="24">$L$76/N80</f>
        <v>3.1116063775072864</v>
      </c>
      <c r="Q80" s="201"/>
      <c r="R80" s="199">
        <f t="shared" ref="R80:R108" si="25">O80+I80</f>
        <v>30</v>
      </c>
      <c r="S80" s="199">
        <f t="shared" ref="S80:S108" si="26">N80+H80</f>
        <v>111.53999999999999</v>
      </c>
      <c r="T80" s="209"/>
    </row>
    <row r="81" spans="1:20">
      <c r="A81">
        <f t="shared" ref="A81:A95" si="27">A80+1</f>
        <v>3</v>
      </c>
      <c r="B81" s="207">
        <v>668</v>
      </c>
      <c r="C81" s="208" t="s">
        <v>349</v>
      </c>
      <c r="D81" s="208" t="s">
        <v>438</v>
      </c>
      <c r="E81" s="208" t="s">
        <v>272</v>
      </c>
      <c r="F81" s="200">
        <v>50</v>
      </c>
      <c r="G81" s="199"/>
      <c r="H81" s="199"/>
      <c r="I81" s="199">
        <f t="shared" si="21"/>
        <v>50</v>
      </c>
      <c r="J81" s="199" t="e">
        <f t="shared" si="22"/>
        <v>#DIV/0!</v>
      </c>
      <c r="K81" s="201"/>
      <c r="L81" s="200">
        <v>0</v>
      </c>
      <c r="M81" s="199">
        <v>5</v>
      </c>
      <c r="N81" s="199">
        <v>38.590000000000003</v>
      </c>
      <c r="O81" s="199">
        <f t="shared" si="23"/>
        <v>5</v>
      </c>
      <c r="P81" s="199">
        <f>$L$76/N81</f>
        <v>4.7032910080331689</v>
      </c>
      <c r="Q81" s="201"/>
      <c r="R81" s="199">
        <f t="shared" si="25"/>
        <v>55</v>
      </c>
      <c r="S81" s="199">
        <f t="shared" si="26"/>
        <v>38.590000000000003</v>
      </c>
      <c r="T81" s="209"/>
    </row>
    <row r="82" spans="1:20">
      <c r="A82">
        <f t="shared" si="27"/>
        <v>4</v>
      </c>
      <c r="B82" s="207">
        <v>697</v>
      </c>
      <c r="C82" s="321" t="s">
        <v>342</v>
      </c>
      <c r="D82" s="321" t="s">
        <v>433</v>
      </c>
      <c r="E82" s="321" t="s">
        <v>275</v>
      </c>
      <c r="F82" s="200">
        <v>50</v>
      </c>
      <c r="G82" s="199"/>
      <c r="H82" s="199"/>
      <c r="I82" s="199">
        <f>IF(H82&lt;=$H$76,IF(H82&lt;$G$76,F82+G82,F82+G82+(H82-$G$76)),50)</f>
        <v>50</v>
      </c>
      <c r="J82" s="199" t="e">
        <f t="shared" si="22"/>
        <v>#DIV/0!</v>
      </c>
      <c r="K82" s="201"/>
      <c r="L82" s="200">
        <v>15</v>
      </c>
      <c r="M82" s="199">
        <v>5</v>
      </c>
      <c r="N82" s="199">
        <v>41.92</v>
      </c>
      <c r="O82" s="199">
        <f>IF(N82&lt;=$N$76,IF(N82&lt;$M$76,L82+M82,L82+M82+(N82-$M$76)),50)</f>
        <v>20</v>
      </c>
      <c r="P82" s="199">
        <f t="shared" si="24"/>
        <v>4.3296755725190836</v>
      </c>
      <c r="Q82" s="201"/>
      <c r="R82" s="199">
        <f t="shared" si="25"/>
        <v>70</v>
      </c>
      <c r="S82" s="199">
        <f t="shared" si="26"/>
        <v>41.92</v>
      </c>
      <c r="T82" s="209"/>
    </row>
    <row r="83" spans="1:20">
      <c r="A83">
        <f t="shared" si="27"/>
        <v>5</v>
      </c>
      <c r="B83" s="207">
        <v>737</v>
      </c>
      <c r="C83" s="321" t="s">
        <v>456</v>
      </c>
      <c r="D83" s="321" t="s">
        <v>535</v>
      </c>
      <c r="E83" s="321" t="s">
        <v>275</v>
      </c>
      <c r="F83" s="200">
        <v>10</v>
      </c>
      <c r="G83" s="199">
        <v>10</v>
      </c>
      <c r="H83" s="199">
        <v>42.92</v>
      </c>
      <c r="I83" s="199">
        <f t="shared" si="21"/>
        <v>20</v>
      </c>
      <c r="J83" s="199">
        <f>$F$76/H83</f>
        <v>3.8746505125815474</v>
      </c>
      <c r="K83" s="201"/>
      <c r="L83" s="200">
        <v>50</v>
      </c>
      <c r="M83" s="199"/>
      <c r="N83" s="199"/>
      <c r="O83" s="199">
        <f t="shared" si="23"/>
        <v>50</v>
      </c>
      <c r="P83" s="199" t="e">
        <f t="shared" si="24"/>
        <v>#DIV/0!</v>
      </c>
      <c r="Q83" s="201"/>
      <c r="R83" s="199">
        <f t="shared" si="25"/>
        <v>70</v>
      </c>
      <c r="S83" s="199">
        <f t="shared" si="26"/>
        <v>42.92</v>
      </c>
      <c r="T83" s="209"/>
    </row>
    <row r="84" spans="1:20">
      <c r="A84">
        <f t="shared" si="27"/>
        <v>6</v>
      </c>
      <c r="B84" s="207">
        <v>659</v>
      </c>
      <c r="C84" s="321" t="s">
        <v>651</v>
      </c>
      <c r="D84" s="321" t="s">
        <v>579</v>
      </c>
      <c r="E84" s="321" t="s">
        <v>269</v>
      </c>
      <c r="F84" s="200">
        <v>50</v>
      </c>
      <c r="G84" s="199"/>
      <c r="H84" s="199"/>
      <c r="I84" s="199">
        <f t="shared" si="21"/>
        <v>50</v>
      </c>
      <c r="J84" s="199" t="e">
        <f t="shared" si="22"/>
        <v>#DIV/0!</v>
      </c>
      <c r="K84" s="201"/>
      <c r="L84" s="200">
        <v>50</v>
      </c>
      <c r="M84" s="199"/>
      <c r="N84" s="199"/>
      <c r="O84" s="199">
        <f t="shared" si="23"/>
        <v>50</v>
      </c>
      <c r="P84" s="199" t="e">
        <f t="shared" si="24"/>
        <v>#DIV/0!</v>
      </c>
      <c r="Q84" s="201"/>
      <c r="R84" s="199">
        <f t="shared" si="25"/>
        <v>100</v>
      </c>
      <c r="S84" s="199">
        <f t="shared" si="26"/>
        <v>0</v>
      </c>
      <c r="T84" s="209"/>
    </row>
    <row r="85" spans="1:20">
      <c r="A85">
        <f t="shared" si="27"/>
        <v>7</v>
      </c>
      <c r="B85" s="207">
        <v>768</v>
      </c>
      <c r="C85" s="321" t="s">
        <v>353</v>
      </c>
      <c r="D85" s="321" t="s">
        <v>672</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685</v>
      </c>
      <c r="C86" s="321" t="s">
        <v>578</v>
      </c>
      <c r="D86" s="321" t="s">
        <v>673</v>
      </c>
      <c r="E86" s="321" t="s">
        <v>272</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809</v>
      </c>
      <c r="C87" s="321" t="s">
        <v>460</v>
      </c>
      <c r="D87" s="321" t="s">
        <v>461</v>
      </c>
      <c r="E87" s="321" t="s">
        <v>275</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104</v>
      </c>
      <c r="G111" s="182">
        <f>F111/I111</f>
        <v>41.6</v>
      </c>
      <c r="H111" s="199">
        <v>63</v>
      </c>
      <c r="I111" s="182">
        <v>2.5</v>
      </c>
      <c r="J111" s="182"/>
      <c r="K111" s="183"/>
      <c r="L111" s="185">
        <v>106</v>
      </c>
      <c r="M111" s="182">
        <f>L111/O111</f>
        <v>42.4</v>
      </c>
      <c r="N111" s="199">
        <v>64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781</v>
      </c>
      <c r="C114" s="208" t="s">
        <v>588</v>
      </c>
      <c r="D114" s="208" t="s">
        <v>589</v>
      </c>
      <c r="E114" s="332">
        <v>55</v>
      </c>
      <c r="F114" s="200">
        <v>10</v>
      </c>
      <c r="G114" s="199">
        <v>5</v>
      </c>
      <c r="H114" s="199">
        <v>22.7</v>
      </c>
      <c r="I114" s="199">
        <f>IF(H114&lt;=$H$111,IF(H114&lt;$G$111,F114+G114,F114+G114+(H114-$G$111)),50)</f>
        <v>15</v>
      </c>
      <c r="J114" s="199">
        <f>$F$111/H114</f>
        <v>4.5814977973568283</v>
      </c>
      <c r="K114" s="201"/>
      <c r="L114" s="200">
        <v>0</v>
      </c>
      <c r="M114" s="199">
        <v>15</v>
      </c>
      <c r="N114" s="199">
        <v>27.08</v>
      </c>
      <c r="O114" s="199">
        <f>IF(N114&lt;=$N$111,IF(N114&lt;$M$111,L114+M114,L114+M114+(N114-$M$111)),50)</f>
        <v>15</v>
      </c>
      <c r="P114" s="199">
        <f>$L$111/N114</f>
        <v>3.9143279172821273</v>
      </c>
      <c r="Q114" s="201"/>
      <c r="R114" s="199">
        <f>O114+I114</f>
        <v>30</v>
      </c>
      <c r="S114" s="199">
        <f>N114+H114</f>
        <v>49.78</v>
      </c>
      <c r="T114" s="209"/>
    </row>
    <row r="115" spans="1:20">
      <c r="A115">
        <f>A114+1</f>
        <v>2</v>
      </c>
      <c r="B115" s="207">
        <v>769</v>
      </c>
      <c r="C115" s="208" t="s">
        <v>395</v>
      </c>
      <c r="D115" s="208" t="s">
        <v>396</v>
      </c>
      <c r="E115" s="332">
        <v>25</v>
      </c>
      <c r="F115" s="200">
        <v>0</v>
      </c>
      <c r="G115" s="199">
        <v>10</v>
      </c>
      <c r="H115" s="199">
        <v>26.46</v>
      </c>
      <c r="I115" s="199">
        <f t="shared" ref="I115:I133" si="29">IF(H115&lt;=$H$111,IF(H115&lt;$G$111,F115+G115,F115+G115+(H115-$G$111)),50)</f>
        <v>10</v>
      </c>
      <c r="J115" s="199">
        <f t="shared" ref="J115:J133" si="30">$F$111/H115</f>
        <v>3.9304610733182161</v>
      </c>
      <c r="K115" s="201"/>
      <c r="L115" s="200">
        <v>5</v>
      </c>
      <c r="M115" s="199">
        <v>20</v>
      </c>
      <c r="N115" s="199">
        <v>33.83</v>
      </c>
      <c r="O115" s="199">
        <f t="shared" ref="O115:O132" si="31">IF(N115&lt;=$N$111,IF(N115&lt;$M$111,L115+M115,L115+M115+(N115-$M$111)),50)</f>
        <v>25</v>
      </c>
      <c r="P115" s="199">
        <f t="shared" ref="P115:P132" si="32">$L$111/N115</f>
        <v>3.1333136269583211</v>
      </c>
      <c r="Q115" s="201"/>
      <c r="R115" s="199">
        <f t="shared" ref="R115:R149" si="33">O115+I115</f>
        <v>35</v>
      </c>
      <c r="S115" s="199">
        <f t="shared" ref="S115:S149" si="34">N115+H115</f>
        <v>60.29</v>
      </c>
      <c r="T115" s="209"/>
    </row>
    <row r="116" spans="1:20">
      <c r="A116">
        <f t="shared" ref="A116:A130" si="35">A115+1</f>
        <v>3</v>
      </c>
      <c r="B116" s="207">
        <v>806</v>
      </c>
      <c r="C116" s="208" t="s">
        <v>394</v>
      </c>
      <c r="D116" s="208" t="s">
        <v>421</v>
      </c>
      <c r="E116" s="208" t="s">
        <v>269</v>
      </c>
      <c r="F116" s="200">
        <v>50</v>
      </c>
      <c r="G116" s="199"/>
      <c r="H116" s="199"/>
      <c r="I116" s="199">
        <f t="shared" si="29"/>
        <v>50</v>
      </c>
      <c r="J116" s="199" t="e">
        <f t="shared" si="30"/>
        <v>#DIV/0!</v>
      </c>
      <c r="K116" s="201"/>
      <c r="L116" s="200">
        <v>0</v>
      </c>
      <c r="M116" s="199">
        <v>20</v>
      </c>
      <c r="N116" s="199">
        <v>36.24</v>
      </c>
      <c r="O116" s="199">
        <f t="shared" si="31"/>
        <v>20</v>
      </c>
      <c r="P116" s="199">
        <f t="shared" si="32"/>
        <v>2.924944812362031</v>
      </c>
      <c r="Q116" s="201"/>
      <c r="R116" s="199">
        <f t="shared" si="33"/>
        <v>70</v>
      </c>
      <c r="S116" s="199">
        <f t="shared" si="34"/>
        <v>36.24</v>
      </c>
      <c r="T116" s="209"/>
    </row>
    <row r="117" spans="1:20">
      <c r="A117">
        <f t="shared" si="35"/>
        <v>4</v>
      </c>
      <c r="B117" s="207">
        <v>815</v>
      </c>
      <c r="C117" s="321" t="s">
        <v>540</v>
      </c>
      <c r="D117" s="321" t="s">
        <v>366</v>
      </c>
      <c r="E117" s="208" t="s">
        <v>269</v>
      </c>
      <c r="F117" s="200">
        <v>50</v>
      </c>
      <c r="G117" s="199"/>
      <c r="H117" s="199"/>
      <c r="I117" s="199">
        <f t="shared" si="29"/>
        <v>50</v>
      </c>
      <c r="J117" s="199" t="e">
        <f t="shared" si="30"/>
        <v>#DIV/0!</v>
      </c>
      <c r="K117" s="201"/>
      <c r="L117" s="200">
        <v>0</v>
      </c>
      <c r="M117" s="199">
        <v>5</v>
      </c>
      <c r="N117" s="199">
        <v>26.77</v>
      </c>
      <c r="O117" s="199">
        <f t="shared" si="31"/>
        <v>5</v>
      </c>
      <c r="P117" s="199">
        <f t="shared" si="32"/>
        <v>3.9596563317146058</v>
      </c>
      <c r="Q117" s="201"/>
      <c r="R117" s="199">
        <f t="shared" si="33"/>
        <v>55</v>
      </c>
      <c r="S117" s="199">
        <f t="shared" si="34"/>
        <v>26.77</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811</v>
      </c>
      <c r="C135" s="208" t="s">
        <v>386</v>
      </c>
      <c r="D135" s="208" t="s">
        <v>436</v>
      </c>
      <c r="E135" s="208" t="s">
        <v>275</v>
      </c>
      <c r="F135" s="219">
        <v>0</v>
      </c>
      <c r="G135" s="220">
        <v>0</v>
      </c>
      <c r="H135" s="220">
        <v>18.43</v>
      </c>
      <c r="I135" s="199">
        <f>IF(H135&lt;=$H$111,IF(H135&lt;$G$111,F135+G135,F135+G135+(H135-$G$111)),50)</f>
        <v>0</v>
      </c>
      <c r="J135" s="199">
        <f>$F$111/H135</f>
        <v>5.6429734129137277</v>
      </c>
      <c r="K135" s="201"/>
      <c r="L135" s="200">
        <v>0</v>
      </c>
      <c r="M135" s="199">
        <v>0</v>
      </c>
      <c r="N135" s="199">
        <v>20.399999999999999</v>
      </c>
      <c r="O135" s="199">
        <f>IF(N135&lt;=$N$111,IF(N135&lt;$M$111,L135+M135,L135+M135+(N135-$M$111)),50)</f>
        <v>0</v>
      </c>
      <c r="P135" s="199">
        <f>$L$111/N135</f>
        <v>5.1960784313725492</v>
      </c>
      <c r="Q135" s="201"/>
      <c r="R135" s="199">
        <f t="shared" si="33"/>
        <v>0</v>
      </c>
      <c r="S135" s="199">
        <f t="shared" si="34"/>
        <v>38.83</v>
      </c>
      <c r="T135" s="209"/>
    </row>
    <row r="136" spans="1:20">
      <c r="A136">
        <f>A135+1</f>
        <v>2</v>
      </c>
      <c r="B136" s="207">
        <v>835</v>
      </c>
      <c r="C136" s="208" t="s">
        <v>636</v>
      </c>
      <c r="D136" s="208" t="s">
        <v>63</v>
      </c>
      <c r="E136" s="208" t="s">
        <v>275</v>
      </c>
      <c r="F136" s="200">
        <v>5</v>
      </c>
      <c r="G136" s="199">
        <v>10</v>
      </c>
      <c r="H136" s="199">
        <v>22.8</v>
      </c>
      <c r="I136" s="199">
        <f t="shared" ref="I136:I149" si="37">IF(H136&lt;=$H$111,IF(H136&lt;$G$111,F136+G136,F136+G136+(H136-$G$111)),50)</f>
        <v>15</v>
      </c>
      <c r="J136" s="199">
        <f t="shared" ref="J136:J149" si="38">$F$111/H136</f>
        <v>4.5614035087719298</v>
      </c>
      <c r="K136" s="201"/>
      <c r="L136" s="200">
        <v>0</v>
      </c>
      <c r="M136" s="199">
        <v>5</v>
      </c>
      <c r="N136" s="199">
        <v>27.17</v>
      </c>
      <c r="O136" s="199">
        <f t="shared" ref="O136:O149" si="39">IF(N136&lt;=$N$111,IF(N136&lt;$M$111,L136+M136,L136+M136+(N136-$M$111)),50)</f>
        <v>5</v>
      </c>
      <c r="P136" s="199">
        <f t="shared" ref="P136:P149" si="40">$L$111/N136</f>
        <v>3.9013617960986378</v>
      </c>
      <c r="Q136" s="201"/>
      <c r="R136" s="199">
        <f t="shared" si="33"/>
        <v>20</v>
      </c>
      <c r="S136" s="199">
        <f t="shared" si="34"/>
        <v>49.97</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837</v>
      </c>
      <c r="C151" s="208" t="s">
        <v>657</v>
      </c>
      <c r="D151" s="208" t="s">
        <v>658</v>
      </c>
      <c r="E151" s="208"/>
      <c r="F151" s="219">
        <v>0</v>
      </c>
      <c r="G151" s="220">
        <v>5</v>
      </c>
      <c r="H151" s="220">
        <v>21.34</v>
      </c>
      <c r="I151" s="220">
        <f>IF(H151&lt;=$H$111,IF(H151&lt;$G$111,F151+G151,F151+G151+(H151-$G$111)),50)</f>
        <v>5</v>
      </c>
      <c r="J151" s="220">
        <f>$F$111/H151</f>
        <v>4.8734770384254924</v>
      </c>
      <c r="K151" s="195"/>
      <c r="L151" s="219">
        <v>0</v>
      </c>
      <c r="M151" s="220">
        <v>0</v>
      </c>
      <c r="N151" s="220">
        <v>19.239999999999998</v>
      </c>
      <c r="O151" s="220">
        <f>IF(N151&lt;=$N$111,IF(N151&lt;$M$111,L151+M151,L151+M151+(N151-$M$111)),50)</f>
        <v>0</v>
      </c>
      <c r="P151" s="220">
        <f>$L$111/N151</f>
        <v>5.50935550935551</v>
      </c>
      <c r="Q151" s="195"/>
      <c r="R151" s="199">
        <f t="shared" ref="R151:R165" si="42">O151+I151</f>
        <v>5</v>
      </c>
      <c r="S151" s="199">
        <f t="shared" ref="S151:S165" si="43">N151+H151</f>
        <v>40.58</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25" workbookViewId="0">
      <selection activeCell="F153" sqref="F153"/>
    </sheetView>
  </sheetViews>
  <sheetFormatPr baseColWidth="10" defaultRowHeight="15" x14ac:dyDescent="0"/>
  <cols>
    <col min="1" max="1" width="3.1640625" bestFit="1" customWidth="1"/>
  </cols>
  <sheetData>
    <row r="1" spans="1:20" ht="25">
      <c r="B1" s="513" t="s">
        <v>161</v>
      </c>
      <c r="C1" s="513"/>
      <c r="D1" s="513"/>
      <c r="E1" s="513"/>
      <c r="F1" s="515" t="s">
        <v>220</v>
      </c>
      <c r="G1" s="515"/>
      <c r="H1" s="515"/>
      <c r="I1" s="515"/>
      <c r="J1" s="515"/>
      <c r="K1" s="515"/>
      <c r="L1" s="515"/>
      <c r="M1" s="515"/>
      <c r="N1" s="515"/>
      <c r="O1" s="515"/>
      <c r="P1" s="515"/>
      <c r="Q1" s="515"/>
      <c r="R1" s="221"/>
      <c r="S1" s="221"/>
    </row>
    <row r="2" spans="1:20" ht="25">
      <c r="B2" s="513" t="s">
        <v>162</v>
      </c>
      <c r="C2" s="513"/>
      <c r="D2" s="513"/>
      <c r="E2" s="513"/>
      <c r="F2" s="516" t="s">
        <v>214</v>
      </c>
      <c r="G2" s="516"/>
      <c r="H2" s="516"/>
      <c r="I2" s="516"/>
      <c r="J2" s="516"/>
      <c r="K2" s="516"/>
      <c r="L2" s="516"/>
      <c r="M2" s="516"/>
      <c r="N2" s="516"/>
      <c r="O2" s="516"/>
      <c r="P2" s="516"/>
      <c r="Q2" s="516"/>
      <c r="R2" s="221"/>
      <c r="S2" s="221"/>
    </row>
    <row r="3" spans="1:20" ht="25">
      <c r="B3" s="513" t="s">
        <v>152</v>
      </c>
      <c r="C3" s="513"/>
      <c r="D3" s="513"/>
      <c r="E3" s="513"/>
      <c r="F3" s="516" t="s">
        <v>181</v>
      </c>
      <c r="G3" s="516"/>
      <c r="H3" s="516"/>
      <c r="I3" s="516"/>
      <c r="J3" s="516"/>
      <c r="K3" s="516"/>
      <c r="L3" s="516"/>
      <c r="M3" s="516"/>
      <c r="N3" s="516"/>
      <c r="O3" s="516"/>
      <c r="P3" s="516"/>
      <c r="Q3" s="516"/>
      <c r="R3" s="221"/>
      <c r="S3" s="221"/>
    </row>
    <row r="4" spans="1:20" ht="26" thickBot="1">
      <c r="B4" s="514" t="s">
        <v>163</v>
      </c>
      <c r="C4" s="514"/>
      <c r="D4" s="514"/>
      <c r="E4" s="514"/>
      <c r="F4" s="517" t="s">
        <v>219</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176</v>
      </c>
      <c r="G6" s="182">
        <f>J6*1.1</f>
        <v>39.039000000000009</v>
      </c>
      <c r="H6" s="199">
        <f>G6*1.5</f>
        <v>58.558500000000009</v>
      </c>
      <c r="I6" s="182">
        <f>F6/G6</f>
        <v>4.5083122006198924</v>
      </c>
      <c r="J6" s="182">
        <v>35.49</v>
      </c>
      <c r="K6" s="183"/>
      <c r="L6" s="185">
        <v>197.2</v>
      </c>
      <c r="M6" s="182">
        <f>P6*1.1</f>
        <v>44.451000000000001</v>
      </c>
      <c r="N6" s="199">
        <f>M6*1.5</f>
        <v>66.676500000000004</v>
      </c>
      <c r="O6" s="182">
        <f>L6/M6</f>
        <v>4.4363456390182447</v>
      </c>
      <c r="P6" s="182">
        <v>40.409999999999997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662</v>
      </c>
      <c r="C9" s="208" t="s">
        <v>267</v>
      </c>
      <c r="D9" s="208" t="s">
        <v>417</v>
      </c>
      <c r="E9" s="208" t="s">
        <v>269</v>
      </c>
      <c r="F9" s="200">
        <v>0</v>
      </c>
      <c r="G9" s="199">
        <v>0</v>
      </c>
      <c r="H9" s="199">
        <v>37.54</v>
      </c>
      <c r="I9" s="199">
        <f>IF(H9&lt;=$H$6,IF(H9&lt;$G$6,F9+G9,F9+G9+(H9-$G$6)),50)</f>
        <v>0</v>
      </c>
      <c r="J9" s="199">
        <f>$F$6/H9</f>
        <v>4.6883324453915822</v>
      </c>
      <c r="K9" s="201">
        <f>IF(I9=0,IF(H9=$J$6,6,4),0)</f>
        <v>4</v>
      </c>
      <c r="L9" s="200">
        <v>0</v>
      </c>
      <c r="M9" s="199">
        <v>0</v>
      </c>
      <c r="N9" s="199">
        <v>40.409999999999997</v>
      </c>
      <c r="O9" s="199">
        <f>IF(N9&lt;=$N$6,IF(N9&lt;$M$6,L9+M9,L9+M9+(N9-$M$6)),50)</f>
        <v>0</v>
      </c>
      <c r="P9" s="199">
        <f>$L$6/N9</f>
        <v>4.8799802029200698</v>
      </c>
      <c r="Q9" s="201">
        <f>IF(O9=0,IF(N9=$P$6,6,4),0)</f>
        <v>6</v>
      </c>
      <c r="R9" s="199">
        <f>O9+I9</f>
        <v>0</v>
      </c>
      <c r="S9" s="199">
        <f>N9+H9</f>
        <v>77.949999999999989</v>
      </c>
      <c r="T9" s="209">
        <f>IF((O9+I9)=0,4+K9+Q9,K9+Q9)+4</f>
        <v>18</v>
      </c>
    </row>
    <row r="10" spans="1:20">
      <c r="A10">
        <f>A9+1</f>
        <v>2</v>
      </c>
      <c r="B10" s="207">
        <v>654</v>
      </c>
      <c r="C10" s="208" t="s">
        <v>270</v>
      </c>
      <c r="D10" s="208" t="s">
        <v>271</v>
      </c>
      <c r="E10" s="208" t="s">
        <v>272</v>
      </c>
      <c r="F10" s="200">
        <v>0</v>
      </c>
      <c r="G10" s="199">
        <v>0</v>
      </c>
      <c r="H10" s="199">
        <v>35.49</v>
      </c>
      <c r="I10" s="199">
        <f>IF(H10&lt;=$H$6,IF(H10&lt;$G$6,F10+G10,F10+G10+(H10-$G$6)),50)</f>
        <v>0</v>
      </c>
      <c r="J10" s="199">
        <f t="shared" ref="J10:J38" si="0">$F$6/H10</f>
        <v>4.9591434206818823</v>
      </c>
      <c r="K10" s="201">
        <f t="shared" ref="K10:K38" si="1">IF(I10=0,IF(H10=$J$6,6,4),0)</f>
        <v>6</v>
      </c>
      <c r="L10" s="200">
        <v>5</v>
      </c>
      <c r="M10" s="199">
        <v>0</v>
      </c>
      <c r="N10" s="199">
        <v>42.25</v>
      </c>
      <c r="O10" s="199">
        <f t="shared" ref="O10:O38" si="2">IF(N10&lt;=$N$6,IF(N10&lt;$M$6,L10+M10,L10+M10+(N10-$M$6)),50)</f>
        <v>5</v>
      </c>
      <c r="P10" s="199">
        <f t="shared" ref="P10:P38" si="3">$L$6/N10</f>
        <v>4.6674556213017748</v>
      </c>
      <c r="Q10" s="201">
        <f>IF(O10=0,IF(N10=$P$6,6,4),0)</f>
        <v>0</v>
      </c>
      <c r="R10" s="199">
        <f t="shared" ref="R10:R38" si="4">O10+I10</f>
        <v>5</v>
      </c>
      <c r="S10" s="199">
        <f t="shared" ref="S10:S38" si="5">N10+H10</f>
        <v>77.740000000000009</v>
      </c>
      <c r="T10" s="209">
        <f>IF((O10+I10)=0,4+K10+Q10,K10+Q10)+2</f>
        <v>8</v>
      </c>
    </row>
    <row r="11" spans="1:20">
      <c r="A11">
        <f t="shared" ref="A11:A38" si="6">A10+1</f>
        <v>3</v>
      </c>
      <c r="B11" s="207">
        <v>663</v>
      </c>
      <c r="C11" s="208" t="s">
        <v>289</v>
      </c>
      <c r="D11" s="208" t="s">
        <v>418</v>
      </c>
      <c r="E11" s="208" t="s">
        <v>275</v>
      </c>
      <c r="F11" s="200">
        <v>0</v>
      </c>
      <c r="G11" s="199">
        <v>0</v>
      </c>
      <c r="H11" s="199">
        <v>35.659999999999997</v>
      </c>
      <c r="I11" s="199">
        <f t="shared" ref="I11:I38" si="7">IF(H11&lt;=$H$6,IF(H11&lt;$G$6,F11+G11,F11+G11+(H11-$G$6)),50)</f>
        <v>0</v>
      </c>
      <c r="J11" s="199">
        <f t="shared" si="0"/>
        <v>4.9355019629837358</v>
      </c>
      <c r="K11" s="201">
        <f t="shared" si="1"/>
        <v>4</v>
      </c>
      <c r="L11" s="200">
        <v>10</v>
      </c>
      <c r="M11" s="199">
        <v>0</v>
      </c>
      <c r="N11" s="199">
        <v>39.159999999999997</v>
      </c>
      <c r="O11" s="199">
        <f>IF(N11&lt;=$N$6,IF(N11&lt;$M$6,L11+M11,L11+M11+(N11-$M$6)),50)</f>
        <v>10</v>
      </c>
      <c r="P11" s="199">
        <f t="shared" si="3"/>
        <v>5.0357507660878449</v>
      </c>
      <c r="Q11" s="201">
        <f t="shared" ref="Q11:Q38" si="8">IF(O11=0,IF(N11=$P$6,6,4),0)</f>
        <v>0</v>
      </c>
      <c r="R11" s="199">
        <f t="shared" si="4"/>
        <v>10</v>
      </c>
      <c r="S11" s="199">
        <f t="shared" si="5"/>
        <v>74.819999999999993</v>
      </c>
      <c r="T11" s="209">
        <f>IF((O11+I11)=0,4+K11+Q11,K11+Q11)+1</f>
        <v>5</v>
      </c>
    </row>
    <row r="12" spans="1:20">
      <c r="A12">
        <f t="shared" si="6"/>
        <v>4</v>
      </c>
      <c r="B12" s="207">
        <v>610</v>
      </c>
      <c r="C12" s="321" t="s">
        <v>360</v>
      </c>
      <c r="D12" s="321" t="s">
        <v>63</v>
      </c>
      <c r="E12" s="321" t="s">
        <v>272</v>
      </c>
      <c r="F12" s="200">
        <v>0</v>
      </c>
      <c r="G12" s="199">
        <v>0</v>
      </c>
      <c r="H12" s="199">
        <v>36.130000000000003</v>
      </c>
      <c r="I12" s="199">
        <f t="shared" si="7"/>
        <v>0</v>
      </c>
      <c r="J12" s="199">
        <f t="shared" si="0"/>
        <v>4.8712980902297254</v>
      </c>
      <c r="K12" s="201">
        <f t="shared" si="1"/>
        <v>4</v>
      </c>
      <c r="L12" s="200">
        <v>0</v>
      </c>
      <c r="M12" s="199">
        <v>10</v>
      </c>
      <c r="N12" s="199">
        <v>44.24</v>
      </c>
      <c r="O12" s="199">
        <f t="shared" si="2"/>
        <v>10</v>
      </c>
      <c r="P12" s="199">
        <f>$L$6/N12</f>
        <v>4.4575045207956592</v>
      </c>
      <c r="Q12" s="201">
        <f t="shared" si="8"/>
        <v>0</v>
      </c>
      <c r="R12" s="199">
        <f t="shared" si="4"/>
        <v>10</v>
      </c>
      <c r="S12" s="199">
        <f t="shared" si="5"/>
        <v>80.37</v>
      </c>
      <c r="T12" s="209">
        <f>IF((O12+I12)=0,4+K12+Q12,K12+Q12)</f>
        <v>4</v>
      </c>
    </row>
    <row r="13" spans="1:20">
      <c r="A13">
        <f t="shared" si="6"/>
        <v>5</v>
      </c>
      <c r="B13" s="207">
        <v>732</v>
      </c>
      <c r="C13" s="321" t="s">
        <v>338</v>
      </c>
      <c r="D13" s="321" t="s">
        <v>339</v>
      </c>
      <c r="E13" s="321" t="s">
        <v>269</v>
      </c>
      <c r="F13" s="200">
        <v>0</v>
      </c>
      <c r="G13" s="199">
        <v>0</v>
      </c>
      <c r="H13" s="199">
        <v>40.01</v>
      </c>
      <c r="I13" s="199">
        <f t="shared" si="7"/>
        <v>0.97099999999998943</v>
      </c>
      <c r="J13" s="199">
        <f t="shared" si="0"/>
        <v>4.3989002749312673</v>
      </c>
      <c r="K13" s="201">
        <f t="shared" si="1"/>
        <v>0</v>
      </c>
      <c r="L13" s="200">
        <v>5</v>
      </c>
      <c r="M13" s="199">
        <v>0</v>
      </c>
      <c r="N13" s="199">
        <v>48.55</v>
      </c>
      <c r="O13" s="199">
        <f t="shared" si="2"/>
        <v>9.0989999999999966</v>
      </c>
      <c r="P13" s="199">
        <f>$L$6/N13</f>
        <v>4.0617919670442841</v>
      </c>
      <c r="Q13" s="201">
        <f t="shared" si="8"/>
        <v>0</v>
      </c>
      <c r="R13" s="199">
        <f t="shared" si="4"/>
        <v>10.069999999999986</v>
      </c>
      <c r="S13" s="199">
        <f t="shared" si="5"/>
        <v>88.56</v>
      </c>
      <c r="T13" s="209">
        <f t="shared" ref="T13:T38" si="9">IF((O13+I13)=0,4+K13+Q13,K13+Q13)</f>
        <v>0</v>
      </c>
    </row>
    <row r="14" spans="1:20">
      <c r="A14">
        <f t="shared" si="6"/>
        <v>6</v>
      </c>
      <c r="B14" s="207">
        <v>481</v>
      </c>
      <c r="C14" s="321" t="s">
        <v>292</v>
      </c>
      <c r="D14" s="321" t="s">
        <v>419</v>
      </c>
      <c r="E14" s="321" t="s">
        <v>272</v>
      </c>
      <c r="F14" s="200">
        <v>5</v>
      </c>
      <c r="G14" s="199">
        <v>0</v>
      </c>
      <c r="H14" s="199">
        <v>37.74</v>
      </c>
      <c r="I14" s="199">
        <f>IF(H14&lt;=$H$6,IF(H14&lt;$G$6,F14+G14,F14+G14+(H14-$G$6)),50)</f>
        <v>5</v>
      </c>
      <c r="J14" s="199">
        <f t="shared" si="0"/>
        <v>4.663487016428193</v>
      </c>
      <c r="K14" s="201">
        <f t="shared" si="1"/>
        <v>0</v>
      </c>
      <c r="L14" s="200">
        <v>15</v>
      </c>
      <c r="M14" s="199">
        <v>0</v>
      </c>
      <c r="N14" s="199">
        <v>44.17</v>
      </c>
      <c r="O14" s="199">
        <f t="shared" si="2"/>
        <v>15</v>
      </c>
      <c r="P14" s="199">
        <f t="shared" si="3"/>
        <v>4.4645687117953354</v>
      </c>
      <c r="Q14" s="201">
        <f t="shared" si="8"/>
        <v>0</v>
      </c>
      <c r="R14" s="199">
        <f t="shared" si="4"/>
        <v>20</v>
      </c>
      <c r="S14" s="199">
        <f t="shared" si="5"/>
        <v>81.91</v>
      </c>
      <c r="T14" s="209">
        <f t="shared" si="9"/>
        <v>0</v>
      </c>
    </row>
    <row r="15" spans="1:20">
      <c r="A15">
        <f t="shared" si="6"/>
        <v>7</v>
      </c>
      <c r="B15" s="207">
        <v>536</v>
      </c>
      <c r="C15" s="321" t="s">
        <v>296</v>
      </c>
      <c r="D15" s="321" t="s">
        <v>421</v>
      </c>
      <c r="E15" s="321" t="s">
        <v>269</v>
      </c>
      <c r="F15" s="200">
        <v>50</v>
      </c>
      <c r="G15" s="199"/>
      <c r="H15" s="199"/>
      <c r="I15" s="199">
        <f t="shared" si="7"/>
        <v>50</v>
      </c>
      <c r="J15" s="199" t="e">
        <f t="shared" si="0"/>
        <v>#DIV/0!</v>
      </c>
      <c r="K15" s="201">
        <f t="shared" si="1"/>
        <v>0</v>
      </c>
      <c r="L15" s="200">
        <v>0</v>
      </c>
      <c r="M15" s="199">
        <v>0</v>
      </c>
      <c r="N15" s="199">
        <v>42.71</v>
      </c>
      <c r="O15" s="199">
        <f t="shared" si="2"/>
        <v>0</v>
      </c>
      <c r="P15" s="199">
        <f t="shared" si="3"/>
        <v>4.6171856708030905</v>
      </c>
      <c r="Q15" s="201">
        <f t="shared" si="8"/>
        <v>4</v>
      </c>
      <c r="R15" s="199">
        <f t="shared" si="4"/>
        <v>50</v>
      </c>
      <c r="S15" s="199">
        <f t="shared" si="5"/>
        <v>42.71</v>
      </c>
      <c r="T15" s="209">
        <f t="shared" si="9"/>
        <v>4</v>
      </c>
    </row>
    <row r="16" spans="1:20">
      <c r="A16">
        <f t="shared" si="6"/>
        <v>8</v>
      </c>
      <c r="B16" s="207">
        <v>574</v>
      </c>
      <c r="C16" s="321" t="s">
        <v>363</v>
      </c>
      <c r="D16" s="321" t="s">
        <v>69</v>
      </c>
      <c r="E16" s="321" t="s">
        <v>272</v>
      </c>
      <c r="F16" s="200">
        <v>0</v>
      </c>
      <c r="G16" s="199">
        <v>0</v>
      </c>
      <c r="H16" s="199">
        <v>36.72</v>
      </c>
      <c r="I16" s="199">
        <f t="shared" si="7"/>
        <v>0</v>
      </c>
      <c r="J16" s="199">
        <f t="shared" si="0"/>
        <v>4.7930283224400876</v>
      </c>
      <c r="K16" s="201">
        <f t="shared" si="1"/>
        <v>4</v>
      </c>
      <c r="L16" s="200">
        <v>50</v>
      </c>
      <c r="M16" s="199"/>
      <c r="N16" s="199"/>
      <c r="O16" s="199">
        <f t="shared" si="2"/>
        <v>50</v>
      </c>
      <c r="P16" s="199" t="e">
        <f t="shared" si="3"/>
        <v>#DIV/0!</v>
      </c>
      <c r="Q16" s="201">
        <f t="shared" si="8"/>
        <v>0</v>
      </c>
      <c r="R16" s="199">
        <f t="shared" si="4"/>
        <v>50</v>
      </c>
      <c r="S16" s="199">
        <f t="shared" si="5"/>
        <v>36.72</v>
      </c>
      <c r="T16" s="209">
        <f t="shared" si="9"/>
        <v>4</v>
      </c>
    </row>
    <row r="17" spans="1:20">
      <c r="A17">
        <f t="shared" si="6"/>
        <v>9</v>
      </c>
      <c r="B17" s="207">
        <v>334</v>
      </c>
      <c r="C17" s="321" t="s">
        <v>675</v>
      </c>
      <c r="D17" s="321" t="s">
        <v>418</v>
      </c>
      <c r="E17" s="321" t="s">
        <v>275</v>
      </c>
      <c r="F17" s="200">
        <v>0</v>
      </c>
      <c r="G17" s="199">
        <v>0</v>
      </c>
      <c r="H17" s="199">
        <v>37.880000000000003</v>
      </c>
      <c r="I17" s="199">
        <f t="shared" si="7"/>
        <v>0</v>
      </c>
      <c r="J17" s="199">
        <f t="shared" si="0"/>
        <v>4.6462513199577611</v>
      </c>
      <c r="K17" s="201">
        <f t="shared" si="1"/>
        <v>4</v>
      </c>
      <c r="L17" s="200">
        <v>50</v>
      </c>
      <c r="M17" s="199"/>
      <c r="N17" s="199"/>
      <c r="O17" s="199">
        <f t="shared" si="2"/>
        <v>50</v>
      </c>
      <c r="P17" s="199" t="e">
        <f t="shared" si="3"/>
        <v>#DIV/0!</v>
      </c>
      <c r="Q17" s="201">
        <f t="shared" si="8"/>
        <v>0</v>
      </c>
      <c r="R17" s="199">
        <f t="shared" si="4"/>
        <v>50</v>
      </c>
      <c r="S17" s="199">
        <f t="shared" si="5"/>
        <v>37.880000000000003</v>
      </c>
      <c r="T17" s="209">
        <f t="shared" si="9"/>
        <v>4</v>
      </c>
    </row>
    <row r="18" spans="1:20">
      <c r="A18">
        <f t="shared" si="6"/>
        <v>10</v>
      </c>
      <c r="B18" s="207">
        <v>597</v>
      </c>
      <c r="C18" s="321" t="s">
        <v>283</v>
      </c>
      <c r="D18" s="321" t="s">
        <v>421</v>
      </c>
      <c r="E18" s="321" t="s">
        <v>272</v>
      </c>
      <c r="F18" s="200">
        <v>5</v>
      </c>
      <c r="G18" s="199">
        <v>0</v>
      </c>
      <c r="H18" s="199">
        <v>40.81</v>
      </c>
      <c r="I18" s="199">
        <f t="shared" si="7"/>
        <v>6.7709999999999937</v>
      </c>
      <c r="J18" s="199">
        <f t="shared" si="0"/>
        <v>4.3126684636118595</v>
      </c>
      <c r="K18" s="201">
        <f t="shared" si="1"/>
        <v>0</v>
      </c>
      <c r="L18" s="200">
        <v>50</v>
      </c>
      <c r="M18" s="199"/>
      <c r="N18" s="199"/>
      <c r="O18" s="199">
        <f t="shared" si="2"/>
        <v>50</v>
      </c>
      <c r="P18" s="199" t="e">
        <f t="shared" si="3"/>
        <v>#DIV/0!</v>
      </c>
      <c r="Q18" s="201">
        <f t="shared" si="8"/>
        <v>0</v>
      </c>
      <c r="R18" s="199">
        <f t="shared" si="4"/>
        <v>56.770999999999994</v>
      </c>
      <c r="S18" s="199">
        <f t="shared" si="5"/>
        <v>40.81</v>
      </c>
      <c r="T18" s="209">
        <f t="shared" si="9"/>
        <v>0</v>
      </c>
    </row>
    <row r="19" spans="1:20">
      <c r="A19">
        <f t="shared" si="6"/>
        <v>11</v>
      </c>
      <c r="B19" s="207">
        <v>486</v>
      </c>
      <c r="C19" s="321" t="s">
        <v>280</v>
      </c>
      <c r="D19" s="321" t="s">
        <v>69</v>
      </c>
      <c r="E19" s="321" t="s">
        <v>272</v>
      </c>
      <c r="F19" s="200">
        <v>50</v>
      </c>
      <c r="G19" s="199"/>
      <c r="H19" s="199"/>
      <c r="I19" s="199">
        <f t="shared" si="7"/>
        <v>50</v>
      </c>
      <c r="J19" s="199" t="e">
        <f t="shared" si="0"/>
        <v>#DIV/0!</v>
      </c>
      <c r="K19" s="201">
        <f t="shared" si="1"/>
        <v>0</v>
      </c>
      <c r="L19" s="200">
        <v>10</v>
      </c>
      <c r="M19" s="199">
        <v>0</v>
      </c>
      <c r="N19" s="199">
        <v>42.25</v>
      </c>
      <c r="O19" s="199">
        <f t="shared" si="2"/>
        <v>10</v>
      </c>
      <c r="P19" s="199">
        <f t="shared" si="3"/>
        <v>4.6674556213017748</v>
      </c>
      <c r="Q19" s="201">
        <f t="shared" si="8"/>
        <v>0</v>
      </c>
      <c r="R19" s="199">
        <f t="shared" si="4"/>
        <v>60</v>
      </c>
      <c r="S19" s="199">
        <f t="shared" si="5"/>
        <v>42.25</v>
      </c>
      <c r="T19" s="209">
        <f t="shared" si="9"/>
        <v>0</v>
      </c>
    </row>
    <row r="20" spans="1:20">
      <c r="A20">
        <f t="shared" si="6"/>
        <v>12</v>
      </c>
      <c r="B20" s="207">
        <v>720</v>
      </c>
      <c r="C20" s="321" t="s">
        <v>300</v>
      </c>
      <c r="D20" s="321" t="s">
        <v>366</v>
      </c>
      <c r="E20" s="321" t="s">
        <v>272</v>
      </c>
      <c r="F20" s="200">
        <v>50</v>
      </c>
      <c r="G20" s="199"/>
      <c r="H20" s="199"/>
      <c r="I20" s="199">
        <f t="shared" si="7"/>
        <v>50</v>
      </c>
      <c r="J20" s="199" t="e">
        <f t="shared" si="0"/>
        <v>#DIV/0!</v>
      </c>
      <c r="K20" s="201">
        <f t="shared" si="1"/>
        <v>0</v>
      </c>
      <c r="L20" s="200">
        <v>20</v>
      </c>
      <c r="M20" s="199">
        <v>0</v>
      </c>
      <c r="N20" s="199">
        <v>39.409999999999997</v>
      </c>
      <c r="O20" s="199">
        <f t="shared" si="2"/>
        <v>20</v>
      </c>
      <c r="P20" s="199">
        <f t="shared" si="3"/>
        <v>5.0038061405734586</v>
      </c>
      <c r="Q20" s="201">
        <f t="shared" si="8"/>
        <v>0</v>
      </c>
      <c r="R20" s="199">
        <f t="shared" si="4"/>
        <v>70</v>
      </c>
      <c r="S20" s="199">
        <f t="shared" si="5"/>
        <v>39.409999999999997</v>
      </c>
      <c r="T20" s="209">
        <f t="shared" si="9"/>
        <v>0</v>
      </c>
    </row>
    <row r="21" spans="1:20">
      <c r="A21">
        <f t="shared" si="6"/>
        <v>13</v>
      </c>
      <c r="B21" s="207">
        <v>534</v>
      </c>
      <c r="C21" s="321" t="s">
        <v>309</v>
      </c>
      <c r="D21" s="321" t="s">
        <v>68</v>
      </c>
      <c r="E21" s="321" t="s">
        <v>272</v>
      </c>
      <c r="F21" s="200">
        <v>50</v>
      </c>
      <c r="G21" s="199"/>
      <c r="H21" s="199"/>
      <c r="I21" s="199">
        <f t="shared" si="7"/>
        <v>50</v>
      </c>
      <c r="J21" s="199" t="e">
        <f t="shared" si="0"/>
        <v>#DIV/0!</v>
      </c>
      <c r="K21" s="201">
        <f t="shared" si="1"/>
        <v>0</v>
      </c>
      <c r="L21" s="200">
        <v>10</v>
      </c>
      <c r="M21" s="199">
        <v>10</v>
      </c>
      <c r="N21" s="199">
        <v>43.83</v>
      </c>
      <c r="O21" s="199">
        <f t="shared" si="2"/>
        <v>20</v>
      </c>
      <c r="P21" s="199">
        <f t="shared" si="3"/>
        <v>4.499201460187086</v>
      </c>
      <c r="Q21" s="201">
        <f t="shared" si="8"/>
        <v>0</v>
      </c>
      <c r="R21" s="199">
        <f t="shared" si="4"/>
        <v>70</v>
      </c>
      <c r="S21" s="199">
        <f t="shared" si="5"/>
        <v>43.83</v>
      </c>
      <c r="T21" s="209">
        <f t="shared" si="9"/>
        <v>0</v>
      </c>
    </row>
    <row r="22" spans="1:20">
      <c r="A22">
        <f t="shared" si="6"/>
        <v>14</v>
      </c>
      <c r="B22" s="207">
        <v>673</v>
      </c>
      <c r="C22" s="321" t="s">
        <v>282</v>
      </c>
      <c r="D22" s="321" t="s">
        <v>419</v>
      </c>
      <c r="E22" s="321" t="s">
        <v>272</v>
      </c>
      <c r="F22" s="200">
        <v>50</v>
      </c>
      <c r="G22" s="199"/>
      <c r="H22" s="199"/>
      <c r="I22" s="199">
        <f t="shared" si="7"/>
        <v>50</v>
      </c>
      <c r="J22" s="199" t="e">
        <f t="shared" si="0"/>
        <v>#DIV/0!</v>
      </c>
      <c r="K22" s="201">
        <f t="shared" si="1"/>
        <v>0</v>
      </c>
      <c r="L22" s="200">
        <v>50</v>
      </c>
      <c r="M22" s="199"/>
      <c r="N22" s="199"/>
      <c r="O22" s="199">
        <f t="shared" si="2"/>
        <v>50</v>
      </c>
      <c r="P22" s="199" t="e">
        <f t="shared" si="3"/>
        <v>#DIV/0!</v>
      </c>
      <c r="Q22" s="201">
        <f t="shared" si="8"/>
        <v>0</v>
      </c>
      <c r="R22" s="199">
        <f t="shared" si="4"/>
        <v>100</v>
      </c>
      <c r="S22" s="199">
        <f t="shared" si="5"/>
        <v>0</v>
      </c>
      <c r="T22" s="209">
        <f t="shared" si="9"/>
        <v>0</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167.5</v>
      </c>
      <c r="G41" s="182">
        <v>47.85</v>
      </c>
      <c r="H41" s="199">
        <f>G41*1.5</f>
        <v>71.775000000000006</v>
      </c>
      <c r="I41" s="182">
        <v>3.5</v>
      </c>
      <c r="J41" s="182">
        <v>29.97</v>
      </c>
      <c r="K41" s="183"/>
      <c r="L41" s="185">
        <v>193.6</v>
      </c>
      <c r="M41" s="182">
        <f>L41/O41</f>
        <v>55.31428571428571</v>
      </c>
      <c r="N41" s="199">
        <f>M41*1.5</f>
        <v>82.971428571428561</v>
      </c>
      <c r="O41" s="182">
        <v>3.5</v>
      </c>
      <c r="P41" s="182">
        <v>44.12</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752</v>
      </c>
      <c r="C44" s="208" t="s">
        <v>599</v>
      </c>
      <c r="D44" s="208" t="s">
        <v>68</v>
      </c>
      <c r="E44" s="208" t="s">
        <v>269</v>
      </c>
      <c r="F44" s="200">
        <v>0</v>
      </c>
      <c r="G44" s="199">
        <v>0</v>
      </c>
      <c r="H44" s="199">
        <v>32.4</v>
      </c>
      <c r="I44" s="199">
        <f>IF(H44&lt;=$H$41,IF(H44&lt;$G$41,F44+G44,F44+G44+(H44-$G$41)),50)</f>
        <v>0</v>
      </c>
      <c r="J44" s="199">
        <f>$F$41/H44</f>
        <v>5.1697530864197532</v>
      </c>
      <c r="K44" s="201">
        <f>IF(I44=0,IF(H44=$J$41,6,4),0)</f>
        <v>4</v>
      </c>
      <c r="L44" s="200">
        <v>0</v>
      </c>
      <c r="M44" s="199">
        <v>0</v>
      </c>
      <c r="N44" s="199">
        <v>44.12</v>
      </c>
      <c r="O44" s="199">
        <f>IF(N44&lt;=$N$41,IF(N44&lt;$M$41,L44+M44,L44+M44+(N44-$M$41)),50)</f>
        <v>0</v>
      </c>
      <c r="P44" s="199">
        <f>$L$41/N44</f>
        <v>4.3880326382592933</v>
      </c>
      <c r="Q44" s="201">
        <f>IF(O44=0,IF(N44=$P$41,6,4),0)</f>
        <v>6</v>
      </c>
      <c r="R44" s="199">
        <f>O44+I44</f>
        <v>0</v>
      </c>
      <c r="S44" s="199">
        <f>N44+H44</f>
        <v>76.52</v>
      </c>
      <c r="T44" s="209">
        <f>IF((O44+I44)=0,4+K44+Q44,K44+Q44)+4</f>
        <v>18</v>
      </c>
    </row>
    <row r="45" spans="1:20">
      <c r="A45">
        <f>A44+1</f>
        <v>2</v>
      </c>
      <c r="B45" s="207">
        <v>636</v>
      </c>
      <c r="C45" s="208" t="s">
        <v>278</v>
      </c>
      <c r="D45" s="208" t="s">
        <v>428</v>
      </c>
      <c r="E45" s="208" t="s">
        <v>272</v>
      </c>
      <c r="F45" s="200">
        <v>5</v>
      </c>
      <c r="G45" s="199">
        <v>5</v>
      </c>
      <c r="H45" s="199">
        <v>36.22</v>
      </c>
      <c r="I45" s="199">
        <f t="shared" ref="I45:I73" si="10">IF(H45&lt;=$H$41,IF(H45&lt;$G$41,F45+G45,F45+G45+(H45-$G$41)),50)</f>
        <v>10</v>
      </c>
      <c r="J45" s="199">
        <f t="shared" ref="J45:J73" si="11">$F$41/H45</f>
        <v>4.6245168415240201</v>
      </c>
      <c r="K45" s="201">
        <f t="shared" ref="K45:K73" si="12">IF(I45=0,IF(H45=$J$41,6,4),0)</f>
        <v>0</v>
      </c>
      <c r="L45" s="200">
        <v>5</v>
      </c>
      <c r="M45" s="199">
        <v>5</v>
      </c>
      <c r="N45" s="199">
        <v>47.04</v>
      </c>
      <c r="O45" s="199">
        <f>IF(N45&lt;=$N$41,IF(N45&lt;$M$41,L45+M45,L45+M45+(N45-$M$41)),50)</f>
        <v>10</v>
      </c>
      <c r="P45" s="199">
        <f t="shared" ref="P45:P73" si="13">$L$41/N45</f>
        <v>4.1156462585034017</v>
      </c>
      <c r="Q45" s="201">
        <f t="shared" ref="Q45:Q73" si="14">IF(O45=0,IF(N45=$P$41,6,4),0)</f>
        <v>0</v>
      </c>
      <c r="R45" s="199">
        <f t="shared" ref="R45:R73" si="15">O45+I45</f>
        <v>20</v>
      </c>
      <c r="S45" s="199">
        <f t="shared" ref="S45:S73" si="16">N45+H45</f>
        <v>83.259999999999991</v>
      </c>
      <c r="T45" s="209">
        <f>IF((O45+I45)=0,4+K45+Q45,K45+Q45)+2</f>
        <v>2</v>
      </c>
    </row>
    <row r="46" spans="1:20">
      <c r="A46">
        <f t="shared" ref="A46:A60" si="17">A45+1</f>
        <v>3</v>
      </c>
      <c r="B46" s="207">
        <v>819</v>
      </c>
      <c r="C46" s="208" t="s">
        <v>592</v>
      </c>
      <c r="D46" s="208" t="s">
        <v>68</v>
      </c>
      <c r="E46" s="208" t="s">
        <v>272</v>
      </c>
      <c r="F46" s="200">
        <v>5</v>
      </c>
      <c r="G46" s="199">
        <v>0</v>
      </c>
      <c r="H46" s="199">
        <v>37.72</v>
      </c>
      <c r="I46" s="199">
        <f t="shared" si="10"/>
        <v>5</v>
      </c>
      <c r="J46" s="199">
        <f t="shared" si="11"/>
        <v>4.4406150583244965</v>
      </c>
      <c r="K46" s="201">
        <f>IF(I46=0,IF(H46=$J$41,6,4),0)</f>
        <v>0</v>
      </c>
      <c r="L46" s="200">
        <v>10</v>
      </c>
      <c r="M46" s="199">
        <v>5</v>
      </c>
      <c r="N46" s="199">
        <v>48.29</v>
      </c>
      <c r="O46" s="199">
        <f t="shared" ref="O46:O73" si="18">IF(N46&lt;=$N$41,IF(N46&lt;$M$41,L46+M46,L46+M46+(N46-$M$41)),50)</f>
        <v>15</v>
      </c>
      <c r="P46" s="199">
        <f>$L$41/N46</f>
        <v>4.0091116173120724</v>
      </c>
      <c r="Q46" s="201">
        <f t="shared" si="14"/>
        <v>0</v>
      </c>
      <c r="R46" s="199">
        <f t="shared" si="15"/>
        <v>20</v>
      </c>
      <c r="S46" s="199">
        <f t="shared" si="16"/>
        <v>86.009999999999991</v>
      </c>
      <c r="T46" s="209">
        <f>IF((O46+I46)=0,4+K46+Q46,K46+Q46)+1</f>
        <v>1</v>
      </c>
    </row>
    <row r="47" spans="1:20">
      <c r="A47">
        <f t="shared" si="17"/>
        <v>4</v>
      </c>
      <c r="B47" s="207">
        <v>470</v>
      </c>
      <c r="C47" s="321" t="s">
        <v>304</v>
      </c>
      <c r="D47" s="321" t="s">
        <v>428</v>
      </c>
      <c r="E47" s="321" t="s">
        <v>272</v>
      </c>
      <c r="F47" s="200">
        <v>0</v>
      </c>
      <c r="G47" s="199">
        <v>0</v>
      </c>
      <c r="H47" s="199">
        <v>34.130000000000003</v>
      </c>
      <c r="I47" s="199">
        <f t="shared" si="10"/>
        <v>0</v>
      </c>
      <c r="J47" s="199">
        <f>$F$41/H47</f>
        <v>4.9077058306475241</v>
      </c>
      <c r="K47" s="201">
        <f t="shared" si="12"/>
        <v>4</v>
      </c>
      <c r="L47" s="200">
        <v>20</v>
      </c>
      <c r="M47" s="199">
        <v>5</v>
      </c>
      <c r="N47" s="199">
        <v>47</v>
      </c>
      <c r="O47" s="199">
        <f t="shared" si="18"/>
        <v>25</v>
      </c>
      <c r="P47" s="199">
        <f>$L$41/N47</f>
        <v>4.1191489361702125</v>
      </c>
      <c r="Q47" s="201">
        <f>IF(O47=0,IF(N47=$P$41,6,4),0)</f>
        <v>0</v>
      </c>
      <c r="R47" s="199">
        <f t="shared" si="15"/>
        <v>25</v>
      </c>
      <c r="S47" s="199">
        <f t="shared" si="16"/>
        <v>81.13</v>
      </c>
      <c r="T47" s="209">
        <f>IF((O47+I47)=0,4+K47+Q47,K47+Q47)</f>
        <v>4</v>
      </c>
    </row>
    <row r="48" spans="1:20">
      <c r="A48">
        <f t="shared" si="17"/>
        <v>5</v>
      </c>
      <c r="B48" s="207">
        <v>810</v>
      </c>
      <c r="C48" s="321" t="s">
        <v>462</v>
      </c>
      <c r="D48" s="321" t="s">
        <v>546</v>
      </c>
      <c r="E48" s="321" t="s">
        <v>275</v>
      </c>
      <c r="F48" s="200">
        <v>5</v>
      </c>
      <c r="G48" s="199">
        <v>0</v>
      </c>
      <c r="H48" s="199">
        <v>52.57</v>
      </c>
      <c r="I48" s="199">
        <f t="shared" si="10"/>
        <v>9.7199999999999989</v>
      </c>
      <c r="J48" s="199">
        <f t="shared" si="11"/>
        <v>3.1862278866273539</v>
      </c>
      <c r="K48" s="201">
        <f t="shared" si="12"/>
        <v>0</v>
      </c>
      <c r="L48" s="200">
        <v>0</v>
      </c>
      <c r="M48" s="199">
        <v>5</v>
      </c>
      <c r="N48" s="199">
        <v>65.77</v>
      </c>
      <c r="O48" s="199">
        <f t="shared" si="18"/>
        <v>15.455714285714286</v>
      </c>
      <c r="P48" s="199">
        <f t="shared" si="13"/>
        <v>2.9435913030256957</v>
      </c>
      <c r="Q48" s="201">
        <f t="shared" si="14"/>
        <v>0</v>
      </c>
      <c r="R48" s="199">
        <f t="shared" si="15"/>
        <v>25.175714285714285</v>
      </c>
      <c r="S48" s="199">
        <f t="shared" si="16"/>
        <v>118.34</v>
      </c>
      <c r="T48" s="209">
        <f t="shared" ref="T48:T73" si="19">IF((O48+I48)=0,4+K48+Q48,K48+Q48)</f>
        <v>0</v>
      </c>
    </row>
    <row r="49" spans="1:20">
      <c r="A49">
        <f t="shared" si="17"/>
        <v>6</v>
      </c>
      <c r="B49" s="207">
        <v>719</v>
      </c>
      <c r="C49" s="321" t="s">
        <v>314</v>
      </c>
      <c r="D49" s="321" t="s">
        <v>112</v>
      </c>
      <c r="E49" s="321" t="s">
        <v>272</v>
      </c>
      <c r="F49" s="200">
        <v>0</v>
      </c>
      <c r="G49" s="199">
        <v>0</v>
      </c>
      <c r="H49" s="199">
        <v>29.97</v>
      </c>
      <c r="I49" s="199">
        <f t="shared" si="10"/>
        <v>0</v>
      </c>
      <c r="J49" s="199">
        <f t="shared" si="11"/>
        <v>5.5889222555889226</v>
      </c>
      <c r="K49" s="201">
        <f t="shared" si="12"/>
        <v>6</v>
      </c>
      <c r="L49" s="200">
        <v>50</v>
      </c>
      <c r="M49" s="199"/>
      <c r="N49" s="199"/>
      <c r="O49" s="199">
        <f t="shared" si="18"/>
        <v>50</v>
      </c>
      <c r="P49" s="199" t="e">
        <f t="shared" si="13"/>
        <v>#DIV/0!</v>
      </c>
      <c r="Q49" s="201">
        <f t="shared" si="14"/>
        <v>0</v>
      </c>
      <c r="R49" s="199">
        <f t="shared" si="15"/>
        <v>50</v>
      </c>
      <c r="S49" s="199">
        <f t="shared" si="16"/>
        <v>29.97</v>
      </c>
      <c r="T49" s="209">
        <f t="shared" si="19"/>
        <v>6</v>
      </c>
    </row>
    <row r="50" spans="1:20">
      <c r="A50">
        <f t="shared" si="17"/>
        <v>7</v>
      </c>
      <c r="B50" s="207">
        <v>696</v>
      </c>
      <c r="C50" s="321" t="s">
        <v>329</v>
      </c>
      <c r="D50" s="321" t="s">
        <v>330</v>
      </c>
      <c r="E50" s="321" t="s">
        <v>269</v>
      </c>
      <c r="F50" s="200">
        <v>0</v>
      </c>
      <c r="G50" s="199">
        <v>0</v>
      </c>
      <c r="H50" s="199">
        <v>31.93</v>
      </c>
      <c r="I50" s="199">
        <f t="shared" si="10"/>
        <v>0</v>
      </c>
      <c r="J50" s="199">
        <f t="shared" si="11"/>
        <v>5.2458502975258376</v>
      </c>
      <c r="K50" s="201">
        <f t="shared" si="12"/>
        <v>4</v>
      </c>
      <c r="L50" s="200">
        <v>50</v>
      </c>
      <c r="M50" s="199"/>
      <c r="N50" s="199"/>
      <c r="O50" s="199">
        <f t="shared" si="18"/>
        <v>50</v>
      </c>
      <c r="P50" s="199" t="e">
        <f t="shared" si="13"/>
        <v>#DIV/0!</v>
      </c>
      <c r="Q50" s="201">
        <f t="shared" si="14"/>
        <v>0</v>
      </c>
      <c r="R50" s="199">
        <f t="shared" si="15"/>
        <v>50</v>
      </c>
      <c r="S50" s="199">
        <f t="shared" si="16"/>
        <v>31.93</v>
      </c>
      <c r="T50" s="209">
        <f t="shared" si="19"/>
        <v>4</v>
      </c>
    </row>
    <row r="51" spans="1:20">
      <c r="A51">
        <f t="shared" si="17"/>
        <v>8</v>
      </c>
      <c r="B51" s="207">
        <v>673</v>
      </c>
      <c r="C51" s="321" t="s">
        <v>298</v>
      </c>
      <c r="D51" s="321" t="s">
        <v>451</v>
      </c>
      <c r="E51" s="321" t="s">
        <v>275</v>
      </c>
      <c r="F51" s="200">
        <v>0</v>
      </c>
      <c r="G51" s="199">
        <v>0</v>
      </c>
      <c r="H51" s="199">
        <v>33.36</v>
      </c>
      <c r="I51" s="199">
        <f t="shared" si="10"/>
        <v>0</v>
      </c>
      <c r="J51" s="199">
        <f t="shared" si="11"/>
        <v>5.0209832134292567</v>
      </c>
      <c r="K51" s="201">
        <f t="shared" si="12"/>
        <v>4</v>
      </c>
      <c r="L51" s="200">
        <v>50</v>
      </c>
      <c r="M51" s="199"/>
      <c r="N51" s="199"/>
      <c r="O51" s="199">
        <f t="shared" si="18"/>
        <v>50</v>
      </c>
      <c r="P51" s="199" t="e">
        <f t="shared" si="13"/>
        <v>#DIV/0!</v>
      </c>
      <c r="Q51" s="201">
        <f t="shared" si="14"/>
        <v>0</v>
      </c>
      <c r="R51" s="199">
        <f t="shared" si="15"/>
        <v>50</v>
      </c>
      <c r="S51" s="199">
        <f t="shared" si="16"/>
        <v>33.36</v>
      </c>
      <c r="T51" s="209">
        <f t="shared" si="19"/>
        <v>4</v>
      </c>
    </row>
    <row r="52" spans="1:20">
      <c r="A52">
        <f t="shared" si="17"/>
        <v>9</v>
      </c>
      <c r="B52" s="207">
        <v>418</v>
      </c>
      <c r="C52" s="321" t="s">
        <v>426</v>
      </c>
      <c r="D52" s="321" t="s">
        <v>69</v>
      </c>
      <c r="E52" s="321" t="s">
        <v>272</v>
      </c>
      <c r="F52" s="200">
        <v>5</v>
      </c>
      <c r="G52" s="199">
        <v>0</v>
      </c>
      <c r="H52" s="199">
        <v>34.03</v>
      </c>
      <c r="I52" s="199">
        <f t="shared" si="10"/>
        <v>5</v>
      </c>
      <c r="J52" s="199">
        <f t="shared" si="11"/>
        <v>4.9221275345283573</v>
      </c>
      <c r="K52" s="201">
        <f t="shared" si="12"/>
        <v>0</v>
      </c>
      <c r="L52" s="200">
        <v>50</v>
      </c>
      <c r="M52" s="199"/>
      <c r="N52" s="199"/>
      <c r="O52" s="199">
        <f t="shared" si="18"/>
        <v>50</v>
      </c>
      <c r="P52" s="199" t="e">
        <f t="shared" si="13"/>
        <v>#DIV/0!</v>
      </c>
      <c r="Q52" s="201">
        <f t="shared" si="14"/>
        <v>0</v>
      </c>
      <c r="R52" s="199">
        <f t="shared" si="15"/>
        <v>55</v>
      </c>
      <c r="S52" s="199">
        <f t="shared" si="16"/>
        <v>34.03</v>
      </c>
      <c r="T52" s="209">
        <f t="shared" si="19"/>
        <v>0</v>
      </c>
    </row>
    <row r="53" spans="1:20">
      <c r="A53">
        <f t="shared" si="17"/>
        <v>10</v>
      </c>
      <c r="B53" s="207">
        <v>757</v>
      </c>
      <c r="C53" s="321" t="s">
        <v>676</v>
      </c>
      <c r="D53" s="321" t="s">
        <v>330</v>
      </c>
      <c r="E53" s="321" t="s">
        <v>269</v>
      </c>
      <c r="F53" s="200">
        <v>50</v>
      </c>
      <c r="G53" s="199"/>
      <c r="H53" s="199"/>
      <c r="I53" s="199">
        <f t="shared" si="10"/>
        <v>50</v>
      </c>
      <c r="J53" s="199" t="e">
        <f t="shared" si="11"/>
        <v>#DIV/0!</v>
      </c>
      <c r="K53" s="201">
        <f t="shared" si="12"/>
        <v>0</v>
      </c>
      <c r="L53" s="200">
        <v>5</v>
      </c>
      <c r="M53" s="199">
        <v>0</v>
      </c>
      <c r="N53" s="199">
        <v>58.28</v>
      </c>
      <c r="O53" s="199">
        <f t="shared" si="18"/>
        <v>7.9657142857142915</v>
      </c>
      <c r="P53" s="199">
        <f t="shared" si="13"/>
        <v>3.3218943033630746</v>
      </c>
      <c r="Q53" s="201">
        <f t="shared" si="14"/>
        <v>0</v>
      </c>
      <c r="R53" s="199">
        <f t="shared" si="15"/>
        <v>57.965714285714292</v>
      </c>
      <c r="S53" s="199">
        <f t="shared" si="16"/>
        <v>58.28</v>
      </c>
      <c r="T53" s="209">
        <f t="shared" si="19"/>
        <v>0</v>
      </c>
    </row>
    <row r="54" spans="1:20">
      <c r="A54">
        <f t="shared" si="17"/>
        <v>11</v>
      </c>
      <c r="B54" s="207">
        <v>531</v>
      </c>
      <c r="C54" s="321" t="s">
        <v>321</v>
      </c>
      <c r="D54" s="321" t="s">
        <v>322</v>
      </c>
      <c r="E54" s="321" t="s">
        <v>272</v>
      </c>
      <c r="F54" s="200">
        <v>10</v>
      </c>
      <c r="G54" s="199">
        <v>0</v>
      </c>
      <c r="H54" s="199">
        <v>31.54</v>
      </c>
      <c r="I54" s="199">
        <f t="shared" si="10"/>
        <v>10</v>
      </c>
      <c r="J54" s="199">
        <f t="shared" si="11"/>
        <v>5.3107165504121747</v>
      </c>
      <c r="K54" s="201">
        <f t="shared" si="12"/>
        <v>0</v>
      </c>
      <c r="L54" s="200">
        <v>50</v>
      </c>
      <c r="M54" s="199"/>
      <c r="N54" s="199"/>
      <c r="O54" s="199">
        <f t="shared" si="18"/>
        <v>50</v>
      </c>
      <c r="P54" s="199" t="e">
        <f t="shared" si="13"/>
        <v>#DIV/0!</v>
      </c>
      <c r="Q54" s="201">
        <f t="shared" si="14"/>
        <v>0</v>
      </c>
      <c r="R54" s="199">
        <f t="shared" si="15"/>
        <v>60</v>
      </c>
      <c r="S54" s="199">
        <f t="shared" si="16"/>
        <v>31.54</v>
      </c>
      <c r="T54" s="209">
        <f t="shared" si="19"/>
        <v>0</v>
      </c>
    </row>
    <row r="55" spans="1:20">
      <c r="A55">
        <f t="shared" si="17"/>
        <v>12</v>
      </c>
      <c r="B55" s="207">
        <v>803</v>
      </c>
      <c r="C55" s="321" t="s">
        <v>323</v>
      </c>
      <c r="D55" s="321" t="s">
        <v>564</v>
      </c>
      <c r="E55" s="321" t="s">
        <v>272</v>
      </c>
      <c r="F55" s="200">
        <v>10</v>
      </c>
      <c r="G55" s="199">
        <v>10</v>
      </c>
      <c r="H55" s="199">
        <v>39.69</v>
      </c>
      <c r="I55" s="199">
        <f t="shared" si="10"/>
        <v>20</v>
      </c>
      <c r="J55" s="199">
        <f t="shared" si="11"/>
        <v>4.2202066011589823</v>
      </c>
      <c r="K55" s="201">
        <f t="shared" si="12"/>
        <v>0</v>
      </c>
      <c r="L55" s="200">
        <v>50</v>
      </c>
      <c r="M55" s="199"/>
      <c r="N55" s="199"/>
      <c r="O55" s="199">
        <f t="shared" si="18"/>
        <v>50</v>
      </c>
      <c r="P55" s="199" t="e">
        <f t="shared" si="13"/>
        <v>#DIV/0!</v>
      </c>
      <c r="Q55" s="201">
        <f t="shared" si="14"/>
        <v>0</v>
      </c>
      <c r="R55" s="199">
        <f t="shared" si="15"/>
        <v>70</v>
      </c>
      <c r="S55" s="199">
        <f t="shared" si="16"/>
        <v>39.69</v>
      </c>
      <c r="T55" s="209">
        <f t="shared" si="19"/>
        <v>0</v>
      </c>
    </row>
    <row r="56" spans="1:20">
      <c r="A56">
        <f t="shared" si="17"/>
        <v>13</v>
      </c>
      <c r="B56" s="207">
        <v>739</v>
      </c>
      <c r="C56" s="321" t="s">
        <v>295</v>
      </c>
      <c r="D56" s="321" t="s">
        <v>69</v>
      </c>
      <c r="E56" s="321" t="s">
        <v>272</v>
      </c>
      <c r="F56" s="200">
        <v>50</v>
      </c>
      <c r="G56" s="199"/>
      <c r="H56" s="199"/>
      <c r="I56" s="199">
        <f t="shared" si="10"/>
        <v>50</v>
      </c>
      <c r="J56" s="199" t="e">
        <f t="shared" si="11"/>
        <v>#DIV/0!</v>
      </c>
      <c r="K56" s="201">
        <f t="shared" si="12"/>
        <v>0</v>
      </c>
      <c r="L56" s="200">
        <v>50</v>
      </c>
      <c r="M56" s="199"/>
      <c r="N56" s="199"/>
      <c r="O56" s="199">
        <f t="shared" si="18"/>
        <v>50</v>
      </c>
      <c r="P56" s="199" t="e">
        <f t="shared" si="13"/>
        <v>#DIV/0!</v>
      </c>
      <c r="Q56" s="201">
        <f t="shared" si="14"/>
        <v>0</v>
      </c>
      <c r="R56" s="199">
        <f t="shared" si="15"/>
        <v>100</v>
      </c>
      <c r="S56" s="199">
        <f t="shared" si="16"/>
        <v>0</v>
      </c>
      <c r="T56" s="209">
        <f t="shared" si="19"/>
        <v>0</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159.5</v>
      </c>
      <c r="G76" s="182">
        <v>53.16</v>
      </c>
      <c r="H76" s="199">
        <v>79.75</v>
      </c>
      <c r="I76" s="182">
        <v>3</v>
      </c>
      <c r="J76" s="182"/>
      <c r="K76" s="183"/>
      <c r="L76" s="185">
        <v>162</v>
      </c>
      <c r="M76" s="182">
        <f>L76/O76</f>
        <v>54</v>
      </c>
      <c r="N76" s="199">
        <f>M76*1.5</f>
        <v>81</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753</v>
      </c>
      <c r="C79" s="208" t="s">
        <v>530</v>
      </c>
      <c r="D79" s="208" t="s">
        <v>417</v>
      </c>
      <c r="E79" s="208" t="s">
        <v>269</v>
      </c>
      <c r="F79" s="219">
        <v>0</v>
      </c>
      <c r="G79" s="220">
        <v>0</v>
      </c>
      <c r="H79" s="220">
        <v>29.97</v>
      </c>
      <c r="I79" s="220">
        <f>IF(H79&lt;=$H$76,IF(H79&lt;$G$76,F79+G79,F79+G79+(H79-$G$76)),50)</f>
        <v>0</v>
      </c>
      <c r="J79" s="220">
        <f>$F$76/H79</f>
        <v>5.3219886553219888</v>
      </c>
      <c r="K79" s="195"/>
      <c r="L79" s="219">
        <v>5</v>
      </c>
      <c r="M79" s="220">
        <v>0</v>
      </c>
      <c r="N79" s="220">
        <v>32.409999999999997</v>
      </c>
      <c r="O79" s="220">
        <f>IF(N79&lt;=$N$76,IF(N79&lt;$M$76,L79+M79,L79+M79+(N79-$M$76)),50)</f>
        <v>5</v>
      </c>
      <c r="P79" s="220">
        <f>$L$76/N79</f>
        <v>4.9984572662758415</v>
      </c>
      <c r="Q79" s="195"/>
      <c r="R79" s="199">
        <f>O79+I79</f>
        <v>5</v>
      </c>
      <c r="S79" s="199">
        <f>N79+H79</f>
        <v>62.379999999999995</v>
      </c>
      <c r="T79" s="209"/>
    </row>
    <row r="80" spans="1:20">
      <c r="A80">
        <f>A79+1</f>
        <v>2</v>
      </c>
      <c r="B80" s="207">
        <v>779</v>
      </c>
      <c r="C80" s="208" t="s">
        <v>678</v>
      </c>
      <c r="D80" s="208" t="s">
        <v>328</v>
      </c>
      <c r="E80" s="208" t="s">
        <v>275</v>
      </c>
      <c r="F80" s="200">
        <v>0</v>
      </c>
      <c r="G80" s="199">
        <v>5</v>
      </c>
      <c r="H80" s="199">
        <v>42.09</v>
      </c>
      <c r="I80" s="199">
        <f t="shared" ref="I80:I108" si="21">IF(H80&lt;=$H$76,IF(H80&lt;$G$76,F80+G80,F80+G80+(H80-$G$76)),50)</f>
        <v>5</v>
      </c>
      <c r="J80" s="199">
        <f t="shared" ref="J80:J108" si="22">$F$76/H80</f>
        <v>3.7894986932763124</v>
      </c>
      <c r="K80" s="201"/>
      <c r="L80" s="200">
        <v>0</v>
      </c>
      <c r="M80" s="199">
        <v>0</v>
      </c>
      <c r="N80" s="199">
        <v>43.42</v>
      </c>
      <c r="O80" s="199">
        <f t="shared" ref="O80:O108" si="23">IF(N80&lt;=$N$76,IF(N80&lt;$M$76,L80+M80,L80+M80+(N80-$M$76)),50)</f>
        <v>0</v>
      </c>
      <c r="P80" s="199">
        <f t="shared" ref="P80:P108" si="24">$L$76/N80</f>
        <v>3.7309995393827728</v>
      </c>
      <c r="Q80" s="201"/>
      <c r="R80" s="199">
        <f t="shared" ref="R80:R108" si="25">O80+I80</f>
        <v>5</v>
      </c>
      <c r="S80" s="199">
        <f t="shared" ref="S80:S108" si="26">N80+H80</f>
        <v>85.51</v>
      </c>
      <c r="T80" s="209"/>
    </row>
    <row r="81" spans="1:20">
      <c r="A81">
        <f t="shared" ref="A81:A95" si="27">A80+1</f>
        <v>3</v>
      </c>
      <c r="B81" s="207">
        <v>756</v>
      </c>
      <c r="C81" s="208" t="s">
        <v>654</v>
      </c>
      <c r="D81" s="208" t="s">
        <v>63</v>
      </c>
      <c r="E81" s="208" t="s">
        <v>272</v>
      </c>
      <c r="F81" s="200">
        <v>0</v>
      </c>
      <c r="G81" s="199">
        <v>0</v>
      </c>
      <c r="H81" s="199">
        <v>30.13</v>
      </c>
      <c r="I81" s="199">
        <f t="shared" si="21"/>
        <v>0</v>
      </c>
      <c r="J81" s="199">
        <f t="shared" si="22"/>
        <v>5.2937271822104215</v>
      </c>
      <c r="K81" s="201"/>
      <c r="L81" s="200">
        <v>5</v>
      </c>
      <c r="M81" s="199">
        <v>5</v>
      </c>
      <c r="N81" s="199">
        <v>34.96</v>
      </c>
      <c r="O81" s="199">
        <f t="shared" si="23"/>
        <v>10</v>
      </c>
      <c r="P81" s="199">
        <f>$L$76/N81</f>
        <v>4.6338672768878721</v>
      </c>
      <c r="Q81" s="201"/>
      <c r="R81" s="199">
        <f t="shared" si="25"/>
        <v>10</v>
      </c>
      <c r="S81" s="199">
        <f t="shared" si="26"/>
        <v>65.09</v>
      </c>
      <c r="T81" s="209"/>
    </row>
    <row r="82" spans="1:20">
      <c r="A82">
        <f t="shared" si="27"/>
        <v>4</v>
      </c>
      <c r="B82" s="207">
        <v>809</v>
      </c>
      <c r="C82" s="321" t="s">
        <v>460</v>
      </c>
      <c r="D82" s="321" t="s">
        <v>461</v>
      </c>
      <c r="E82" s="321" t="s">
        <v>275</v>
      </c>
      <c r="F82" s="200">
        <v>0</v>
      </c>
      <c r="G82" s="199">
        <v>5</v>
      </c>
      <c r="H82" s="199">
        <v>38.880000000000003</v>
      </c>
      <c r="I82" s="199">
        <f>IF(H82&lt;=$H$76,IF(H82&lt;$G$76,F82+G82,F82+G82+(H82-$G$76)),50)</f>
        <v>5</v>
      </c>
      <c r="J82" s="199">
        <f t="shared" si="22"/>
        <v>4.102366255144033</v>
      </c>
      <c r="K82" s="201"/>
      <c r="L82" s="200">
        <v>5</v>
      </c>
      <c r="M82" s="199">
        <v>0</v>
      </c>
      <c r="N82" s="199">
        <v>33.229999999999997</v>
      </c>
      <c r="O82" s="199">
        <f>IF(N82&lt;=$N$76,IF(N82&lt;$M$76,L82+M82,L82+M82+(N82-$M$76)),50)</f>
        <v>5</v>
      </c>
      <c r="P82" s="199">
        <f t="shared" si="24"/>
        <v>4.8751128498344878</v>
      </c>
      <c r="Q82" s="201"/>
      <c r="R82" s="199">
        <f t="shared" si="25"/>
        <v>10</v>
      </c>
      <c r="S82" s="199">
        <f t="shared" si="26"/>
        <v>72.11</v>
      </c>
      <c r="T82" s="209"/>
    </row>
    <row r="83" spans="1:20">
      <c r="A83">
        <f t="shared" si="27"/>
        <v>5</v>
      </c>
      <c r="B83" s="207">
        <v>697</v>
      </c>
      <c r="C83" s="321" t="s">
        <v>342</v>
      </c>
      <c r="D83" s="321" t="s">
        <v>433</v>
      </c>
      <c r="E83" s="321" t="s">
        <v>275</v>
      </c>
      <c r="F83" s="200">
        <v>10</v>
      </c>
      <c r="G83" s="199">
        <v>5</v>
      </c>
      <c r="H83" s="199">
        <v>38.229999999999997</v>
      </c>
      <c r="I83" s="199">
        <f t="shared" si="21"/>
        <v>15</v>
      </c>
      <c r="J83" s="199">
        <f>$F$76/H83</f>
        <v>4.1721161391577297</v>
      </c>
      <c r="K83" s="201"/>
      <c r="L83" s="200">
        <v>0</v>
      </c>
      <c r="M83" s="199">
        <v>0</v>
      </c>
      <c r="N83" s="199">
        <v>36.93</v>
      </c>
      <c r="O83" s="199">
        <f t="shared" si="23"/>
        <v>0</v>
      </c>
      <c r="P83" s="199">
        <f t="shared" si="24"/>
        <v>4.3866774979691305</v>
      </c>
      <c r="Q83" s="201"/>
      <c r="R83" s="199">
        <f t="shared" si="25"/>
        <v>15</v>
      </c>
      <c r="S83" s="199">
        <f t="shared" si="26"/>
        <v>75.16</v>
      </c>
      <c r="T83" s="209"/>
    </row>
    <row r="84" spans="1:20">
      <c r="A84">
        <f t="shared" si="27"/>
        <v>6</v>
      </c>
      <c r="B84" s="207">
        <v>668</v>
      </c>
      <c r="C84" s="321" t="s">
        <v>349</v>
      </c>
      <c r="D84" s="321" t="s">
        <v>438</v>
      </c>
      <c r="E84" s="321" t="s">
        <v>272</v>
      </c>
      <c r="F84" s="200">
        <v>5</v>
      </c>
      <c r="G84" s="199">
        <v>5</v>
      </c>
      <c r="H84" s="199">
        <v>35.1</v>
      </c>
      <c r="I84" s="199">
        <f t="shared" si="21"/>
        <v>10</v>
      </c>
      <c r="J84" s="199">
        <f t="shared" si="22"/>
        <v>4.5441595441595437</v>
      </c>
      <c r="K84" s="201"/>
      <c r="L84" s="200">
        <v>10</v>
      </c>
      <c r="M84" s="199">
        <v>5</v>
      </c>
      <c r="N84" s="199">
        <v>36.630000000000003</v>
      </c>
      <c r="O84" s="199">
        <f t="shared" si="23"/>
        <v>15</v>
      </c>
      <c r="P84" s="199">
        <f t="shared" si="24"/>
        <v>4.4226044226044223</v>
      </c>
      <c r="Q84" s="201"/>
      <c r="R84" s="199">
        <f t="shared" si="25"/>
        <v>25</v>
      </c>
      <c r="S84" s="199">
        <f t="shared" si="26"/>
        <v>71.73</v>
      </c>
      <c r="T84" s="209"/>
    </row>
    <row r="85" spans="1:20">
      <c r="A85">
        <f t="shared" si="27"/>
        <v>7</v>
      </c>
      <c r="B85" s="207">
        <v>784</v>
      </c>
      <c r="C85" s="321" t="s">
        <v>336</v>
      </c>
      <c r="D85" s="321" t="s">
        <v>337</v>
      </c>
      <c r="E85" s="332">
        <v>55</v>
      </c>
      <c r="F85" s="200">
        <v>50</v>
      </c>
      <c r="G85" s="199"/>
      <c r="H85" s="199"/>
      <c r="I85" s="199">
        <f t="shared" si="21"/>
        <v>50</v>
      </c>
      <c r="J85" s="199" t="e">
        <f t="shared" si="22"/>
        <v>#DIV/0!</v>
      </c>
      <c r="K85" s="201"/>
      <c r="L85" s="200">
        <v>0</v>
      </c>
      <c r="M85" s="199">
        <v>0</v>
      </c>
      <c r="N85" s="199">
        <v>62.49</v>
      </c>
      <c r="O85" s="199">
        <f t="shared" si="23"/>
        <v>8.490000000000002</v>
      </c>
      <c r="P85" s="199">
        <f t="shared" si="24"/>
        <v>2.5924147863658185</v>
      </c>
      <c r="Q85" s="201"/>
      <c r="R85" s="199">
        <f t="shared" si="25"/>
        <v>58.49</v>
      </c>
      <c r="S85" s="199">
        <f t="shared" si="26"/>
        <v>62.49</v>
      </c>
      <c r="T85" s="209"/>
    </row>
    <row r="86" spans="1:20">
      <c r="A86">
        <f t="shared" si="27"/>
        <v>8</v>
      </c>
      <c r="B86" s="207">
        <v>685</v>
      </c>
      <c r="C86" s="321" t="s">
        <v>578</v>
      </c>
      <c r="D86" s="321" t="s">
        <v>673</v>
      </c>
      <c r="E86" s="321" t="s">
        <v>272</v>
      </c>
      <c r="F86" s="200">
        <v>50</v>
      </c>
      <c r="G86" s="199"/>
      <c r="H86" s="199"/>
      <c r="I86" s="199">
        <f t="shared" si="21"/>
        <v>50</v>
      </c>
      <c r="J86" s="199" t="e">
        <f t="shared" si="22"/>
        <v>#DIV/0!</v>
      </c>
      <c r="K86" s="201"/>
      <c r="L86" s="200">
        <v>10</v>
      </c>
      <c r="M86" s="199">
        <v>5</v>
      </c>
      <c r="N86" s="199">
        <v>40.19</v>
      </c>
      <c r="O86" s="199">
        <f t="shared" si="23"/>
        <v>15</v>
      </c>
      <c r="P86" s="199">
        <f t="shared" si="24"/>
        <v>4.0308534461308785</v>
      </c>
      <c r="Q86" s="201"/>
      <c r="R86" s="199">
        <f t="shared" si="25"/>
        <v>65</v>
      </c>
      <c r="S86" s="199">
        <f t="shared" si="26"/>
        <v>40.19</v>
      </c>
      <c r="T86" s="209"/>
    </row>
    <row r="87" spans="1:20">
      <c r="A87">
        <f t="shared" si="27"/>
        <v>9</v>
      </c>
      <c r="B87" s="207">
        <v>768</v>
      </c>
      <c r="C87" s="321" t="s">
        <v>353</v>
      </c>
      <c r="D87" s="321" t="s">
        <v>604</v>
      </c>
      <c r="E87" s="321" t="s">
        <v>272</v>
      </c>
      <c r="F87" s="200">
        <v>50</v>
      </c>
      <c r="G87" s="199"/>
      <c r="H87" s="199"/>
      <c r="I87" s="199">
        <f t="shared" si="21"/>
        <v>50</v>
      </c>
      <c r="J87" s="199" t="e">
        <f t="shared" si="22"/>
        <v>#DIV/0!</v>
      </c>
      <c r="K87" s="201"/>
      <c r="L87" s="200">
        <v>10</v>
      </c>
      <c r="M87" s="199">
        <v>5</v>
      </c>
      <c r="N87" s="199">
        <v>50.21</v>
      </c>
      <c r="O87" s="199">
        <f t="shared" si="23"/>
        <v>15</v>
      </c>
      <c r="P87" s="199">
        <f t="shared" si="24"/>
        <v>3.2264489145588526</v>
      </c>
      <c r="Q87" s="201"/>
      <c r="R87" s="199">
        <f t="shared" si="25"/>
        <v>65</v>
      </c>
      <c r="S87" s="199">
        <f t="shared" si="26"/>
        <v>50.21</v>
      </c>
      <c r="T87" s="209"/>
    </row>
    <row r="88" spans="1:20">
      <c r="A88">
        <f t="shared" si="27"/>
        <v>10</v>
      </c>
      <c r="B88" s="207">
        <v>742</v>
      </c>
      <c r="C88" s="321" t="s">
        <v>541</v>
      </c>
      <c r="D88" s="321" t="s">
        <v>542</v>
      </c>
      <c r="E88" s="321" t="s">
        <v>272</v>
      </c>
      <c r="F88" s="200">
        <v>25</v>
      </c>
      <c r="G88" s="199">
        <v>0</v>
      </c>
      <c r="H88" s="199">
        <v>29.65</v>
      </c>
      <c r="I88" s="199">
        <f t="shared" si="21"/>
        <v>25</v>
      </c>
      <c r="J88" s="199">
        <f t="shared" si="22"/>
        <v>5.379426644182125</v>
      </c>
      <c r="K88" s="201"/>
      <c r="L88" s="200">
        <v>50</v>
      </c>
      <c r="M88" s="199"/>
      <c r="N88" s="199"/>
      <c r="O88" s="199">
        <f t="shared" si="23"/>
        <v>50</v>
      </c>
      <c r="P88" s="199" t="e">
        <f t="shared" si="24"/>
        <v>#DIV/0!</v>
      </c>
      <c r="Q88" s="201"/>
      <c r="R88" s="199">
        <f t="shared" si="25"/>
        <v>75</v>
      </c>
      <c r="S88" s="199">
        <f t="shared" si="26"/>
        <v>29.65</v>
      </c>
      <c r="T88" s="209"/>
    </row>
    <row r="89" spans="1:20">
      <c r="A89">
        <f t="shared" si="27"/>
        <v>11</v>
      </c>
      <c r="B89" s="207">
        <v>737</v>
      </c>
      <c r="C89" s="321" t="s">
        <v>456</v>
      </c>
      <c r="D89" s="321" t="s">
        <v>457</v>
      </c>
      <c r="E89" s="321" t="s">
        <v>275</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783</v>
      </c>
      <c r="C90" s="321" t="s">
        <v>580</v>
      </c>
      <c r="D90" s="321" t="s">
        <v>601</v>
      </c>
      <c r="E90" s="321" t="s">
        <v>275</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v>659</v>
      </c>
      <c r="C91" s="321" t="s">
        <v>651</v>
      </c>
      <c r="D91" s="321" t="s">
        <v>579</v>
      </c>
      <c r="E91" s="321" t="s">
        <v>269</v>
      </c>
      <c r="F91" s="200">
        <v>50</v>
      </c>
      <c r="G91" s="199"/>
      <c r="H91" s="199"/>
      <c r="I91" s="199">
        <f t="shared" si="21"/>
        <v>50</v>
      </c>
      <c r="J91" s="199" t="e">
        <f t="shared" si="22"/>
        <v>#DIV/0!</v>
      </c>
      <c r="K91" s="201"/>
      <c r="L91" s="200">
        <v>50</v>
      </c>
      <c r="M91" s="199"/>
      <c r="N91" s="199"/>
      <c r="O91" s="199">
        <f t="shared" si="23"/>
        <v>50</v>
      </c>
      <c r="P91" s="199" t="e">
        <f t="shared" si="24"/>
        <v>#DIV/0!</v>
      </c>
      <c r="Q91" s="201"/>
      <c r="R91" s="199">
        <f t="shared" si="25"/>
        <v>100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125.3</v>
      </c>
      <c r="G111" s="182">
        <f>F111/I111</f>
        <v>50.12</v>
      </c>
      <c r="H111" s="199">
        <f>G111*1.5</f>
        <v>75.179999999999993</v>
      </c>
      <c r="I111" s="182">
        <v>2.5</v>
      </c>
      <c r="J111" s="182"/>
      <c r="K111" s="183"/>
      <c r="L111" s="185">
        <v>127.5</v>
      </c>
      <c r="M111" s="182">
        <f>L111/O111</f>
        <v>51</v>
      </c>
      <c r="N111" s="199">
        <f>M111*1.5</f>
        <v>76.5</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815</v>
      </c>
      <c r="C114" s="208" t="s">
        <v>540</v>
      </c>
      <c r="D114" s="208" t="s">
        <v>366</v>
      </c>
      <c r="E114" s="208" t="s">
        <v>269</v>
      </c>
      <c r="F114" s="200">
        <v>0</v>
      </c>
      <c r="G114" s="199">
        <v>0</v>
      </c>
      <c r="H114" s="199">
        <v>28.75</v>
      </c>
      <c r="I114" s="199">
        <f>IF(H114&lt;=$H$111,IF(H114&lt;$G$111,F114+G114,F114+G114+(H114-$G$111)),50)</f>
        <v>0</v>
      </c>
      <c r="J114" s="199">
        <f>$F$111/H114</f>
        <v>4.3582608695652176</v>
      </c>
      <c r="K114" s="201"/>
      <c r="L114" s="200">
        <v>0</v>
      </c>
      <c r="M114" s="199">
        <v>0</v>
      </c>
      <c r="N114" s="199">
        <v>28.3</v>
      </c>
      <c r="O114" s="199">
        <f>IF(N114&lt;=$N$111,IF(N114&lt;$M$111,L114+M114,L114+M114+(N114-$M$111)),50)</f>
        <v>0</v>
      </c>
      <c r="P114" s="199">
        <f>$L$111/N114</f>
        <v>4.5053003533568905</v>
      </c>
      <c r="Q114" s="201"/>
      <c r="R114" s="199">
        <f>O114+I114</f>
        <v>0</v>
      </c>
      <c r="S114" s="199">
        <f>N114+H114</f>
        <v>57.05</v>
      </c>
      <c r="T114" s="209"/>
    </row>
    <row r="115" spans="1:20">
      <c r="A115">
        <f>A114+1</f>
        <v>2</v>
      </c>
      <c r="B115" s="207">
        <v>836</v>
      </c>
      <c r="C115" s="208" t="s">
        <v>652</v>
      </c>
      <c r="D115" s="208" t="s">
        <v>679</v>
      </c>
      <c r="E115" s="332">
        <v>25</v>
      </c>
      <c r="F115" s="200">
        <v>0</v>
      </c>
      <c r="G115" s="199">
        <v>5</v>
      </c>
      <c r="H115" s="199">
        <v>41.56</v>
      </c>
      <c r="I115" s="199">
        <f t="shared" ref="I115:I133" si="29">IF(H115&lt;=$H$111,IF(H115&lt;$G$111,F115+G115,F115+G115+(H115-$G$111)),50)</f>
        <v>5</v>
      </c>
      <c r="J115" s="199">
        <f t="shared" ref="J115:J133" si="30">$F$111/H115</f>
        <v>3.0149181905678533</v>
      </c>
      <c r="K115" s="201"/>
      <c r="L115" s="200">
        <v>0</v>
      </c>
      <c r="M115" s="199">
        <v>10</v>
      </c>
      <c r="N115" s="199">
        <v>48.94</v>
      </c>
      <c r="O115" s="199">
        <f t="shared" ref="O115:O132" si="31">IF(N115&lt;=$N$111,IF(N115&lt;$M$111,L115+M115,L115+M115+(N115-$M$111)),50)</f>
        <v>10</v>
      </c>
      <c r="P115" s="199">
        <f t="shared" ref="P115:P132" si="32">$L$111/N115</f>
        <v>2.6052308949734369</v>
      </c>
      <c r="Q115" s="201"/>
      <c r="R115" s="199">
        <f t="shared" ref="R115:R149" si="33">O115+I115</f>
        <v>15</v>
      </c>
      <c r="S115" s="199">
        <f t="shared" ref="S115:S149" si="34">N115+H115</f>
        <v>90.5</v>
      </c>
      <c r="T115" s="209"/>
    </row>
    <row r="116" spans="1:20">
      <c r="A116">
        <f t="shared" ref="A116:A130" si="35">A115+1</f>
        <v>3</v>
      </c>
      <c r="B116" s="207">
        <v>808</v>
      </c>
      <c r="C116" s="208" t="s">
        <v>345</v>
      </c>
      <c r="D116" s="208" t="s">
        <v>346</v>
      </c>
      <c r="E116" s="332">
        <v>25</v>
      </c>
      <c r="F116" s="200">
        <v>0</v>
      </c>
      <c r="G116" s="199">
        <v>5</v>
      </c>
      <c r="H116" s="199">
        <v>48.07</v>
      </c>
      <c r="I116" s="199">
        <f t="shared" si="29"/>
        <v>5</v>
      </c>
      <c r="J116" s="199">
        <f t="shared" si="30"/>
        <v>2.6066153526107758</v>
      </c>
      <c r="K116" s="201"/>
      <c r="L116" s="200">
        <v>0</v>
      </c>
      <c r="M116" s="199">
        <v>15</v>
      </c>
      <c r="N116" s="199">
        <v>60.36</v>
      </c>
      <c r="O116" s="199">
        <f t="shared" si="31"/>
        <v>24.36</v>
      </c>
      <c r="P116" s="199">
        <f t="shared" si="32"/>
        <v>2.1123260437375744</v>
      </c>
      <c r="Q116" s="201"/>
      <c r="R116" s="199">
        <f t="shared" si="33"/>
        <v>29.36</v>
      </c>
      <c r="S116" s="199">
        <f t="shared" si="34"/>
        <v>108.43</v>
      </c>
      <c r="T116" s="209"/>
    </row>
    <row r="117" spans="1:20">
      <c r="A117">
        <f t="shared" si="35"/>
        <v>4</v>
      </c>
      <c r="B117" s="207">
        <v>828</v>
      </c>
      <c r="C117" s="321" t="s">
        <v>607</v>
      </c>
      <c r="D117" s="321" t="s">
        <v>680</v>
      </c>
      <c r="E117" s="332">
        <v>55</v>
      </c>
      <c r="F117" s="200">
        <v>10</v>
      </c>
      <c r="G117" s="199">
        <v>10</v>
      </c>
      <c r="H117" s="199">
        <v>53.06</v>
      </c>
      <c r="I117" s="199">
        <f t="shared" si="29"/>
        <v>22.940000000000005</v>
      </c>
      <c r="J117" s="199">
        <f t="shared" si="30"/>
        <v>2.3614775725593664</v>
      </c>
      <c r="K117" s="201"/>
      <c r="L117" s="200">
        <v>0</v>
      </c>
      <c r="M117" s="199">
        <v>10</v>
      </c>
      <c r="N117" s="199">
        <v>45.15</v>
      </c>
      <c r="O117" s="199">
        <f t="shared" si="31"/>
        <v>10</v>
      </c>
      <c r="P117" s="199">
        <f t="shared" si="32"/>
        <v>2.823920265780731</v>
      </c>
      <c r="Q117" s="201"/>
      <c r="R117" s="199">
        <f t="shared" si="33"/>
        <v>32.940000000000005</v>
      </c>
      <c r="S117" s="199">
        <f t="shared" si="34"/>
        <v>98.210000000000008</v>
      </c>
      <c r="T117" s="209"/>
    </row>
    <row r="118" spans="1:20">
      <c r="A118">
        <f t="shared" si="35"/>
        <v>5</v>
      </c>
      <c r="B118" s="207">
        <v>826</v>
      </c>
      <c r="C118" s="321" t="s">
        <v>605</v>
      </c>
      <c r="D118" s="321" t="s">
        <v>606</v>
      </c>
      <c r="E118" s="334">
        <v>55</v>
      </c>
      <c r="F118" s="200">
        <v>5</v>
      </c>
      <c r="G118" s="199">
        <v>10</v>
      </c>
      <c r="H118" s="199">
        <v>33.76</v>
      </c>
      <c r="I118" s="199">
        <f t="shared" si="29"/>
        <v>15</v>
      </c>
      <c r="J118" s="199">
        <f t="shared" si="30"/>
        <v>3.7114928909952609</v>
      </c>
      <c r="K118" s="201"/>
      <c r="L118" s="200">
        <v>15</v>
      </c>
      <c r="M118" s="199">
        <v>5</v>
      </c>
      <c r="N118" s="199">
        <v>26.06</v>
      </c>
      <c r="O118" s="199">
        <f t="shared" si="31"/>
        <v>20</v>
      </c>
      <c r="P118" s="199">
        <f t="shared" si="32"/>
        <v>4.8925556408288564</v>
      </c>
      <c r="Q118" s="201"/>
      <c r="R118" s="199">
        <f t="shared" si="33"/>
        <v>35</v>
      </c>
      <c r="S118" s="199">
        <f t="shared" si="34"/>
        <v>59.819999999999993</v>
      </c>
      <c r="T118" s="209"/>
    </row>
    <row r="119" spans="1:20">
      <c r="A119">
        <f t="shared" si="35"/>
        <v>6</v>
      </c>
      <c r="B119" s="207">
        <v>769</v>
      </c>
      <c r="C119" s="321" t="s">
        <v>395</v>
      </c>
      <c r="D119" s="321" t="s">
        <v>396</v>
      </c>
      <c r="E119" s="208" t="s">
        <v>269</v>
      </c>
      <c r="F119" s="200">
        <v>50</v>
      </c>
      <c r="G119" s="199"/>
      <c r="H119" s="199"/>
      <c r="I119" s="199">
        <f t="shared" si="29"/>
        <v>50</v>
      </c>
      <c r="J119" s="199" t="e">
        <f t="shared" si="30"/>
        <v>#DIV/0!</v>
      </c>
      <c r="K119" s="201"/>
      <c r="L119" s="200">
        <v>0</v>
      </c>
      <c r="M119" s="199">
        <v>15</v>
      </c>
      <c r="N119" s="199">
        <v>35.950000000000003</v>
      </c>
      <c r="O119" s="199">
        <f t="shared" si="31"/>
        <v>15</v>
      </c>
      <c r="P119" s="199">
        <f t="shared" si="32"/>
        <v>3.5465924895688454</v>
      </c>
      <c r="Q119" s="201"/>
      <c r="R119" s="199">
        <f t="shared" si="33"/>
        <v>65</v>
      </c>
      <c r="S119" s="199">
        <f t="shared" si="34"/>
        <v>35.950000000000003</v>
      </c>
      <c r="T119" s="209"/>
    </row>
    <row r="120" spans="1:20">
      <c r="A120">
        <f t="shared" si="35"/>
        <v>7</v>
      </c>
      <c r="B120" s="207">
        <v>806</v>
      </c>
      <c r="C120" s="321" t="s">
        <v>394</v>
      </c>
      <c r="D120" s="321" t="s">
        <v>421</v>
      </c>
      <c r="E120" s="208" t="s">
        <v>269</v>
      </c>
      <c r="F120" s="200">
        <v>50</v>
      </c>
      <c r="G120" s="199"/>
      <c r="H120" s="199"/>
      <c r="I120" s="199">
        <f t="shared" si="29"/>
        <v>50</v>
      </c>
      <c r="J120" s="199" t="e">
        <f t="shared" si="30"/>
        <v>#DIV/0!</v>
      </c>
      <c r="K120" s="201"/>
      <c r="L120" s="200">
        <v>0</v>
      </c>
      <c r="M120" s="199">
        <v>20</v>
      </c>
      <c r="N120" s="199">
        <v>47.3</v>
      </c>
      <c r="O120" s="199">
        <f t="shared" si="31"/>
        <v>20</v>
      </c>
      <c r="P120" s="199">
        <f t="shared" si="32"/>
        <v>2.6955602536997887</v>
      </c>
      <c r="Q120" s="201"/>
      <c r="R120" s="199">
        <f t="shared" si="33"/>
        <v>70</v>
      </c>
      <c r="S120" s="199">
        <f t="shared" si="34"/>
        <v>47.3</v>
      </c>
      <c r="T120" s="209"/>
    </row>
    <row r="121" spans="1:20">
      <c r="A121">
        <f t="shared" si="35"/>
        <v>8</v>
      </c>
      <c r="B121" s="207">
        <v>773</v>
      </c>
      <c r="C121" s="321" t="s">
        <v>547</v>
      </c>
      <c r="D121" s="321" t="s">
        <v>548</v>
      </c>
      <c r="E121" s="208" t="s">
        <v>275</v>
      </c>
      <c r="F121" s="200">
        <v>50</v>
      </c>
      <c r="G121" s="199"/>
      <c r="H121" s="199"/>
      <c r="I121" s="199">
        <f t="shared" si="29"/>
        <v>50</v>
      </c>
      <c r="J121" s="199" t="e">
        <f t="shared" si="30"/>
        <v>#DIV/0!</v>
      </c>
      <c r="K121" s="201"/>
      <c r="L121" s="200">
        <v>50</v>
      </c>
      <c r="M121" s="199"/>
      <c r="N121" s="199"/>
      <c r="O121" s="199">
        <f t="shared" si="31"/>
        <v>50</v>
      </c>
      <c r="P121" s="199" t="e">
        <f t="shared" si="32"/>
        <v>#DIV/0!</v>
      </c>
      <c r="Q121" s="201"/>
      <c r="R121" s="199">
        <f t="shared" si="33"/>
        <v>100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801</v>
      </c>
      <c r="C135" s="208" t="s">
        <v>437</v>
      </c>
      <c r="D135" s="208" t="s">
        <v>418</v>
      </c>
      <c r="E135" s="208" t="s">
        <v>269</v>
      </c>
      <c r="F135" s="219">
        <v>0</v>
      </c>
      <c r="G135" s="220">
        <v>5</v>
      </c>
      <c r="H135" s="220">
        <v>25.93</v>
      </c>
      <c r="I135" s="199">
        <f>IF(H135&lt;=$H$111,IF(H135&lt;$G$111,F135+G135,F135+G135+(H135-$G$111)),50)</f>
        <v>5</v>
      </c>
      <c r="J135" s="199">
        <f>$F$111/H135</f>
        <v>4.8322406478981872</v>
      </c>
      <c r="K135" s="201"/>
      <c r="L135" s="200">
        <v>0</v>
      </c>
      <c r="M135" s="199">
        <v>0</v>
      </c>
      <c r="N135" s="199">
        <v>22.75</v>
      </c>
      <c r="O135" s="199">
        <f>IF(N135&lt;=$N$111,IF(N135&lt;$M$111,L135+M135,L135+M135+(N135-$M$111)),50)</f>
        <v>0</v>
      </c>
      <c r="P135" s="199">
        <f>$L$111/N135</f>
        <v>5.604395604395604</v>
      </c>
      <c r="Q135" s="201"/>
      <c r="R135" s="199">
        <f t="shared" si="33"/>
        <v>5</v>
      </c>
      <c r="S135" s="199">
        <f t="shared" si="34"/>
        <v>48.68</v>
      </c>
      <c r="T135" s="209"/>
    </row>
    <row r="136" spans="1:20">
      <c r="A136">
        <f>A135+1</f>
        <v>2</v>
      </c>
      <c r="B136" s="207">
        <v>789</v>
      </c>
      <c r="C136" s="208" t="s">
        <v>388</v>
      </c>
      <c r="D136" s="208" t="s">
        <v>539</v>
      </c>
      <c r="E136" s="208" t="s">
        <v>275</v>
      </c>
      <c r="F136" s="200">
        <v>0</v>
      </c>
      <c r="G136" s="199">
        <v>5</v>
      </c>
      <c r="H136" s="199">
        <v>27.36</v>
      </c>
      <c r="I136" s="199">
        <f t="shared" ref="I136:I149" si="37">IF(H136&lt;=$H$111,IF(H136&lt;$G$111,F136+G136,F136+G136+(H136-$G$111)),50)</f>
        <v>5</v>
      </c>
      <c r="J136" s="199">
        <f t="shared" ref="J136:J149" si="38">$F$111/H136</f>
        <v>4.579678362573099</v>
      </c>
      <c r="K136" s="201"/>
      <c r="L136" s="200">
        <v>0</v>
      </c>
      <c r="M136" s="199">
        <v>0</v>
      </c>
      <c r="N136" s="199">
        <v>24.48</v>
      </c>
      <c r="O136" s="199">
        <f t="shared" ref="O136:O149" si="39">IF(N136&lt;=$N$111,IF(N136&lt;$M$111,L136+M136,L136+M136+(N136-$M$111)),50)</f>
        <v>0</v>
      </c>
      <c r="P136" s="199">
        <f t="shared" ref="P136:P149" si="40">$L$111/N136</f>
        <v>5.208333333333333</v>
      </c>
      <c r="Q136" s="201"/>
      <c r="R136" s="199">
        <f t="shared" si="33"/>
        <v>5</v>
      </c>
      <c r="S136" s="199">
        <f t="shared" si="34"/>
        <v>51.84</v>
      </c>
      <c r="T136" s="209"/>
    </row>
    <row r="137" spans="1:20">
      <c r="A137">
        <f t="shared" ref="A137:A148" si="41">A136+1</f>
        <v>3</v>
      </c>
      <c r="B137" s="207">
        <v>795</v>
      </c>
      <c r="C137" s="208" t="s">
        <v>517</v>
      </c>
      <c r="D137" s="208" t="s">
        <v>63</v>
      </c>
      <c r="E137" s="208" t="s">
        <v>275</v>
      </c>
      <c r="F137" s="200">
        <v>15</v>
      </c>
      <c r="G137" s="199">
        <v>0</v>
      </c>
      <c r="H137" s="199">
        <v>21.98</v>
      </c>
      <c r="I137" s="199">
        <f t="shared" si="37"/>
        <v>15</v>
      </c>
      <c r="J137" s="199">
        <f t="shared" si="38"/>
        <v>5.7006369426751586</v>
      </c>
      <c r="K137" s="201"/>
      <c r="L137" s="200">
        <v>0</v>
      </c>
      <c r="M137" s="199">
        <v>0</v>
      </c>
      <c r="N137" s="199">
        <v>20.64</v>
      </c>
      <c r="O137" s="199">
        <f t="shared" si="39"/>
        <v>0</v>
      </c>
      <c r="P137" s="199">
        <f t="shared" si="40"/>
        <v>6.1773255813953485</v>
      </c>
      <c r="Q137" s="201"/>
      <c r="R137" s="199">
        <f t="shared" si="33"/>
        <v>15</v>
      </c>
      <c r="S137" s="199">
        <f t="shared" si="34"/>
        <v>42.620000000000005</v>
      </c>
      <c r="T137" s="209"/>
    </row>
    <row r="138" spans="1:20">
      <c r="A138">
        <f t="shared" si="41"/>
        <v>4</v>
      </c>
      <c r="B138" s="207">
        <v>811</v>
      </c>
      <c r="C138" s="321" t="s">
        <v>386</v>
      </c>
      <c r="D138" s="321" t="s">
        <v>681</v>
      </c>
      <c r="E138" s="321" t="s">
        <v>272</v>
      </c>
      <c r="F138" s="200">
        <v>5</v>
      </c>
      <c r="G138" s="199">
        <v>5</v>
      </c>
      <c r="H138" s="199">
        <v>23.06</v>
      </c>
      <c r="I138" s="199">
        <f t="shared" si="37"/>
        <v>10</v>
      </c>
      <c r="J138" s="199">
        <f t="shared" si="38"/>
        <v>5.4336513443191672</v>
      </c>
      <c r="K138" s="201"/>
      <c r="L138" s="200">
        <v>5</v>
      </c>
      <c r="M138" s="199">
        <v>0</v>
      </c>
      <c r="N138" s="199">
        <v>23.85</v>
      </c>
      <c r="O138" s="199">
        <f t="shared" si="39"/>
        <v>5</v>
      </c>
      <c r="P138" s="199">
        <f t="shared" si="40"/>
        <v>5.3459119496855338</v>
      </c>
      <c r="Q138" s="201"/>
      <c r="R138" s="199">
        <f t="shared" si="33"/>
        <v>15</v>
      </c>
      <c r="S138" s="199">
        <f t="shared" si="34"/>
        <v>46.91</v>
      </c>
      <c r="T138" s="209"/>
    </row>
    <row r="139" spans="1:20">
      <c r="A139">
        <f t="shared" si="41"/>
        <v>5</v>
      </c>
      <c r="B139" s="207">
        <v>835</v>
      </c>
      <c r="C139" s="321" t="s">
        <v>636</v>
      </c>
      <c r="D139" s="321" t="s">
        <v>63</v>
      </c>
      <c r="E139" s="321" t="s">
        <v>272</v>
      </c>
      <c r="F139" s="200">
        <v>5</v>
      </c>
      <c r="G139" s="199">
        <v>20</v>
      </c>
      <c r="H139" s="199">
        <v>43.74</v>
      </c>
      <c r="I139" s="199">
        <f t="shared" si="37"/>
        <v>25</v>
      </c>
      <c r="J139" s="199">
        <f t="shared" si="38"/>
        <v>2.8646547782350251</v>
      </c>
      <c r="K139" s="201"/>
      <c r="L139" s="200">
        <v>0</v>
      </c>
      <c r="M139" s="199">
        <v>0</v>
      </c>
      <c r="N139" s="199">
        <v>23.78</v>
      </c>
      <c r="O139" s="199">
        <f t="shared" si="39"/>
        <v>0</v>
      </c>
      <c r="P139" s="199">
        <f t="shared" si="40"/>
        <v>5.3616484440706476</v>
      </c>
      <c r="Q139" s="201"/>
      <c r="R139" s="199">
        <f t="shared" si="33"/>
        <v>25</v>
      </c>
      <c r="S139" s="199">
        <f t="shared" si="34"/>
        <v>67.52000000000001</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837</v>
      </c>
      <c r="C151" s="208" t="s">
        <v>657</v>
      </c>
      <c r="D151" s="208" t="s">
        <v>658</v>
      </c>
      <c r="E151" s="208"/>
      <c r="F151" s="219">
        <v>5</v>
      </c>
      <c r="G151" s="220">
        <v>5</v>
      </c>
      <c r="H151" s="220">
        <v>27.74</v>
      </c>
      <c r="I151" s="220">
        <f>IF(H151&lt;=$H$111,IF(H151&lt;$G$111,F151+G151,F151+G151+(H151-$G$111)),50)</f>
        <v>10</v>
      </c>
      <c r="J151" s="220">
        <f>$F$111/H151</f>
        <v>4.5169430425378518</v>
      </c>
      <c r="K151" s="195"/>
      <c r="L151" s="219">
        <v>0</v>
      </c>
      <c r="M151" s="220">
        <v>5</v>
      </c>
      <c r="N151" s="220">
        <v>24.15</v>
      </c>
      <c r="O151" s="220">
        <f>IF(N151&lt;=$N$111,IF(N151&lt;$M$111,L151+M151,L151+M151+(N151-$M$111)),50)</f>
        <v>5</v>
      </c>
      <c r="P151" s="220">
        <f>$L$111/N151</f>
        <v>5.2795031055900621</v>
      </c>
      <c r="Q151" s="195"/>
      <c r="R151" s="199">
        <f t="shared" ref="R151:R165" si="42">O151+I151</f>
        <v>15</v>
      </c>
      <c r="S151" s="199">
        <f t="shared" ref="S151:S165" si="43">N151+H151</f>
        <v>51.89</v>
      </c>
      <c r="T151" s="209"/>
    </row>
    <row r="152" spans="1:20">
      <c r="A152">
        <f>A151+1</f>
        <v>2</v>
      </c>
      <c r="B152" s="207">
        <v>838</v>
      </c>
      <c r="C152" s="208" t="s">
        <v>304</v>
      </c>
      <c r="D152" s="208" t="s">
        <v>682</v>
      </c>
      <c r="E152" s="208"/>
      <c r="F152" s="200">
        <v>5</v>
      </c>
      <c r="G152" s="199">
        <v>5</v>
      </c>
      <c r="H152" s="199">
        <v>40.35</v>
      </c>
      <c r="I152" s="199">
        <f t="shared" ref="I152:I165" si="44">IF(H152&lt;=$H$111,IF(H152&lt;$G$111,F152+G152,F152+G152+(H152-$G$111)),50)</f>
        <v>10</v>
      </c>
      <c r="J152" s="199">
        <f t="shared" ref="J152:J165" si="45">$F$111/H152</f>
        <v>3.1053283767038411</v>
      </c>
      <c r="K152" s="201"/>
      <c r="L152" s="200">
        <v>20</v>
      </c>
      <c r="M152" s="199">
        <v>10</v>
      </c>
      <c r="N152" s="199">
        <v>47.65</v>
      </c>
      <c r="O152" s="199">
        <f t="shared" ref="O152:O158" si="46">IF(N152&lt;=$N$111,IF(N152&lt;$M$111,L152+M152,L152+M152+(N152-$M$111)),50)</f>
        <v>30</v>
      </c>
      <c r="P152" s="199">
        <f t="shared" ref="P152:P165" si="47">$L$111/N152</f>
        <v>2.6757607555089193</v>
      </c>
      <c r="Q152" s="201"/>
      <c r="R152" s="199">
        <f t="shared" si="42"/>
        <v>40</v>
      </c>
      <c r="S152" s="199">
        <f t="shared" si="43"/>
        <v>88</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62" workbookViewId="0">
      <selection activeCell="B79" sqref="B79:E79"/>
    </sheetView>
  </sheetViews>
  <sheetFormatPr baseColWidth="10" defaultRowHeight="15" x14ac:dyDescent="0"/>
  <cols>
    <col min="1" max="1" width="3.1640625" bestFit="1" customWidth="1"/>
  </cols>
  <sheetData>
    <row r="1" spans="1:20" ht="25">
      <c r="B1" s="513" t="s">
        <v>161</v>
      </c>
      <c r="C1" s="513"/>
      <c r="D1" s="513"/>
      <c r="E1" s="513"/>
      <c r="F1" s="515" t="s">
        <v>683</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212</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198</v>
      </c>
      <c r="G6" s="182">
        <v>47.3</v>
      </c>
      <c r="H6" s="199">
        <f>G6*1.5</f>
        <v>70.949999999999989</v>
      </c>
      <c r="I6" s="182">
        <v>4</v>
      </c>
      <c r="J6" s="182"/>
      <c r="K6" s="183"/>
      <c r="L6" s="185">
        <v>198</v>
      </c>
      <c r="M6" s="182">
        <v>53.4</v>
      </c>
      <c r="N6" s="199">
        <f>M6*1.5</f>
        <v>80.099999999999994</v>
      </c>
      <c r="O6" s="182">
        <v>4</v>
      </c>
      <c r="P6" s="182"/>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634</v>
      </c>
      <c r="C9" s="208" t="s">
        <v>297</v>
      </c>
      <c r="D9" s="208" t="s">
        <v>465</v>
      </c>
      <c r="E9" s="208" t="s">
        <v>275</v>
      </c>
      <c r="F9" s="200">
        <v>50</v>
      </c>
      <c r="G9" s="199"/>
      <c r="H9" s="199"/>
      <c r="I9" s="199">
        <f>IF(H9&lt;=$H$6,IF(H9&lt;$G$6,F9+G9,F9+G9+(H9-$G$6)),50)</f>
        <v>50</v>
      </c>
      <c r="J9" s="199" t="e">
        <f>$F$6/H9</f>
        <v>#DIV/0!</v>
      </c>
      <c r="K9" s="201">
        <f>IF(I9=0,IF(H9=$J$6,6,4),0)</f>
        <v>0</v>
      </c>
      <c r="L9" s="200">
        <v>50</v>
      </c>
      <c r="M9" s="199"/>
      <c r="N9" s="199"/>
      <c r="O9" s="199">
        <f>IF(N9&lt;=$N$6,IF(N9&lt;$M$6,L9+M9,L9+M9+(N9-$M$6)),50)</f>
        <v>50</v>
      </c>
      <c r="P9" s="199" t="e">
        <f>$L$6/N9</f>
        <v>#DIV/0!</v>
      </c>
      <c r="Q9" s="201">
        <f>IF(O9=0,IF(N9=$P$6,6,4),0)</f>
        <v>0</v>
      </c>
      <c r="R9" s="199">
        <f>O9+I9</f>
        <v>100</v>
      </c>
      <c r="S9" s="199">
        <f>N9+H9</f>
        <v>0</v>
      </c>
      <c r="T9" s="209">
        <f>IF((O9+I9)=0,4+K9+Q9,K9+Q9)+4</f>
        <v>4</v>
      </c>
    </row>
    <row r="10" spans="1:20">
      <c r="A10">
        <f>A9+1</f>
        <v>2</v>
      </c>
      <c r="B10" s="207">
        <v>671</v>
      </c>
      <c r="C10" s="208" t="s">
        <v>477</v>
      </c>
      <c r="D10" s="208" t="s">
        <v>513</v>
      </c>
      <c r="E10" s="208" t="s">
        <v>272</v>
      </c>
      <c r="F10" s="200">
        <v>50</v>
      </c>
      <c r="G10" s="199"/>
      <c r="H10" s="199"/>
      <c r="I10" s="199">
        <f>IF(H10&lt;=$H$6,IF(H10&lt;$G$6,F10+G10,F10+G10+(H10-$G$6)),50)</f>
        <v>50</v>
      </c>
      <c r="J10" s="199" t="e">
        <f t="shared" ref="J10:J38" si="0">$F$6/H10</f>
        <v>#DIV/0!</v>
      </c>
      <c r="K10" s="201">
        <f t="shared" ref="K10:K38" si="1">IF(I10=0,IF(H10=$J$6,6,4),0)</f>
        <v>0</v>
      </c>
      <c r="L10" s="200">
        <v>50</v>
      </c>
      <c r="M10" s="199"/>
      <c r="N10" s="199"/>
      <c r="O10" s="199">
        <f t="shared" ref="O10:O38" si="2">IF(N10&lt;=$N$6,IF(N10&lt;$M$6,L10+M10,L10+M10+(N10-$M$6)),50)</f>
        <v>50</v>
      </c>
      <c r="P10" s="199" t="e">
        <f t="shared" ref="P10:P38" si="3">$L$6/N10</f>
        <v>#DIV/0!</v>
      </c>
      <c r="Q10" s="201">
        <f>IF(O10=0,IF(N10=$P$6,6,4),0)</f>
        <v>0</v>
      </c>
      <c r="R10" s="199">
        <f t="shared" ref="R10:R38" si="4">O10+I10</f>
        <v>100</v>
      </c>
      <c r="S10" s="199">
        <f t="shared" ref="S10:S38" si="5">N10+H10</f>
        <v>0</v>
      </c>
      <c r="T10" s="209">
        <f>IF((O10+I10)=0,4+K10+Q10,K10+Q10)+2</f>
        <v>2</v>
      </c>
    </row>
    <row r="11" spans="1:20">
      <c r="A11">
        <f t="shared" ref="A11:A38" si="6">A10+1</f>
        <v>3</v>
      </c>
      <c r="B11" s="207">
        <v>559</v>
      </c>
      <c r="C11" s="208" t="s">
        <v>469</v>
      </c>
      <c r="D11" s="208" t="s">
        <v>470</v>
      </c>
      <c r="E11" s="208" t="s">
        <v>272</v>
      </c>
      <c r="F11" s="200">
        <v>50</v>
      </c>
      <c r="G11" s="199"/>
      <c r="H11" s="199"/>
      <c r="I11" s="199">
        <f t="shared" ref="I11:I38" si="7">IF(H11&lt;=$H$6,IF(H11&lt;$G$6,F11+G11,F11+G11+(H11-$G$6)),50)</f>
        <v>50</v>
      </c>
      <c r="J11" s="199" t="e">
        <f t="shared" si="0"/>
        <v>#DIV/0!</v>
      </c>
      <c r="K11" s="201">
        <f t="shared" si="1"/>
        <v>0</v>
      </c>
      <c r="L11" s="200">
        <v>50</v>
      </c>
      <c r="M11" s="199"/>
      <c r="N11" s="199"/>
      <c r="O11" s="199">
        <f>IF(N11&lt;=$N$6,IF(N11&lt;$M$6,L11+M11,L11+M11+(N11-$M$6)),50)</f>
        <v>50</v>
      </c>
      <c r="P11" s="199" t="e">
        <f t="shared" si="3"/>
        <v>#DIV/0!</v>
      </c>
      <c r="Q11" s="201">
        <f t="shared" ref="Q11:Q38" si="8">IF(O11=0,IF(N11=$P$6,6,4),0)</f>
        <v>0</v>
      </c>
      <c r="R11" s="199">
        <f t="shared" si="4"/>
        <v>100</v>
      </c>
      <c r="S11" s="199">
        <f t="shared" si="5"/>
        <v>0</v>
      </c>
      <c r="T11" s="209">
        <f>IF((O11+I11)=0,4+K11+Q11,K11+Q11)+1</f>
        <v>1</v>
      </c>
    </row>
    <row r="12" spans="1:20">
      <c r="A12">
        <f t="shared" si="6"/>
        <v>4</v>
      </c>
      <c r="B12" s="207"/>
      <c r="C12" s="208"/>
      <c r="D12" s="208"/>
      <c r="E12" s="208"/>
      <c r="F12" s="200"/>
      <c r="G12" s="199"/>
      <c r="H12" s="199"/>
      <c r="I12" s="199">
        <f t="shared" si="7"/>
        <v>0</v>
      </c>
      <c r="J12" s="199" t="e">
        <f t="shared" si="0"/>
        <v>#DIV/0!</v>
      </c>
      <c r="K12" s="201">
        <f t="shared" si="1"/>
        <v>6</v>
      </c>
      <c r="L12" s="200"/>
      <c r="M12" s="199"/>
      <c r="N12" s="199"/>
      <c r="O12" s="199">
        <f t="shared" si="2"/>
        <v>0</v>
      </c>
      <c r="P12" s="199" t="e">
        <f>$L$6/N12</f>
        <v>#DIV/0!</v>
      </c>
      <c r="Q12" s="201">
        <f t="shared" si="8"/>
        <v>6</v>
      </c>
      <c r="R12" s="199">
        <f t="shared" si="4"/>
        <v>0</v>
      </c>
      <c r="S12" s="199">
        <f t="shared" si="5"/>
        <v>0</v>
      </c>
      <c r="T12" s="209">
        <f>IF((O12+I12)=0,4+K12+Q12,K12+Q12)</f>
        <v>16</v>
      </c>
    </row>
    <row r="13" spans="1:20">
      <c r="A13">
        <f t="shared" si="6"/>
        <v>5</v>
      </c>
      <c r="B13" s="207"/>
      <c r="C13" s="208"/>
      <c r="D13" s="208"/>
      <c r="E13" s="208"/>
      <c r="F13" s="200"/>
      <c r="G13" s="199"/>
      <c r="H13" s="199"/>
      <c r="I13" s="199">
        <f t="shared" si="7"/>
        <v>0</v>
      </c>
      <c r="J13" s="199" t="e">
        <f t="shared" si="0"/>
        <v>#DIV/0!</v>
      </c>
      <c r="K13" s="201">
        <f t="shared" si="1"/>
        <v>6</v>
      </c>
      <c r="L13" s="200"/>
      <c r="M13" s="199"/>
      <c r="N13" s="199"/>
      <c r="O13" s="199">
        <f t="shared" si="2"/>
        <v>0</v>
      </c>
      <c r="P13" s="199" t="e">
        <f>$L$6/N13</f>
        <v>#DIV/0!</v>
      </c>
      <c r="Q13" s="201">
        <f t="shared" si="8"/>
        <v>6</v>
      </c>
      <c r="R13" s="199">
        <f t="shared" si="4"/>
        <v>0</v>
      </c>
      <c r="S13" s="199">
        <f t="shared" si="5"/>
        <v>0</v>
      </c>
      <c r="T13" s="209">
        <f t="shared" ref="T13:T38" si="9">IF((O13+I13)=0,4+K13+Q13,K13+Q13)</f>
        <v>16</v>
      </c>
    </row>
    <row r="14" spans="1:20">
      <c r="A14">
        <f t="shared" si="6"/>
        <v>6</v>
      </c>
      <c r="B14" s="207"/>
      <c r="C14" s="208"/>
      <c r="D14" s="208"/>
      <c r="E14" s="208"/>
      <c r="F14" s="200"/>
      <c r="G14" s="199"/>
      <c r="H14" s="199"/>
      <c r="I14" s="199">
        <f>IF(H14&lt;=$H$6,IF(H14&lt;$G$6,F14+G14,F14+G14+(H14-$G$6)),50)</f>
        <v>0</v>
      </c>
      <c r="J14" s="199" t="e">
        <f t="shared" si="0"/>
        <v>#DIV/0!</v>
      </c>
      <c r="K14" s="201">
        <f t="shared" si="1"/>
        <v>6</v>
      </c>
      <c r="L14" s="200"/>
      <c r="M14" s="199"/>
      <c r="N14" s="199"/>
      <c r="O14" s="199">
        <f t="shared" si="2"/>
        <v>0</v>
      </c>
      <c r="P14" s="199" t="e">
        <f t="shared" si="3"/>
        <v>#DIV/0!</v>
      </c>
      <c r="Q14" s="201">
        <f t="shared" si="8"/>
        <v>6</v>
      </c>
      <c r="R14" s="199">
        <f t="shared" si="4"/>
        <v>0</v>
      </c>
      <c r="S14" s="199">
        <f t="shared" si="5"/>
        <v>0</v>
      </c>
      <c r="T14" s="209">
        <f t="shared" si="9"/>
        <v>16</v>
      </c>
    </row>
    <row r="15" spans="1:20">
      <c r="A15">
        <f t="shared" si="6"/>
        <v>7</v>
      </c>
      <c r="B15" s="207"/>
      <c r="C15" s="208"/>
      <c r="D15" s="208"/>
      <c r="E15" s="208"/>
      <c r="F15" s="200"/>
      <c r="G15" s="199"/>
      <c r="H15" s="199"/>
      <c r="I15" s="199">
        <f t="shared" si="7"/>
        <v>0</v>
      </c>
      <c r="J15" s="199" t="e">
        <f t="shared" si="0"/>
        <v>#DIV/0!</v>
      </c>
      <c r="K15" s="201">
        <f t="shared" si="1"/>
        <v>6</v>
      </c>
      <c r="L15" s="200"/>
      <c r="M15" s="199"/>
      <c r="N15" s="199"/>
      <c r="O15" s="199">
        <f t="shared" si="2"/>
        <v>0</v>
      </c>
      <c r="P15" s="199" t="e">
        <f t="shared" si="3"/>
        <v>#DIV/0!</v>
      </c>
      <c r="Q15" s="201">
        <f t="shared" si="8"/>
        <v>6</v>
      </c>
      <c r="R15" s="199">
        <f t="shared" si="4"/>
        <v>0</v>
      </c>
      <c r="S15" s="199">
        <f t="shared" si="5"/>
        <v>0</v>
      </c>
      <c r="T15" s="209">
        <f t="shared" si="9"/>
        <v>16</v>
      </c>
    </row>
    <row r="16" spans="1:20">
      <c r="A16">
        <f t="shared" si="6"/>
        <v>8</v>
      </c>
      <c r="B16" s="207"/>
      <c r="C16" s="208"/>
      <c r="D16" s="208"/>
      <c r="E16" s="208"/>
      <c r="F16" s="200"/>
      <c r="G16" s="199"/>
      <c r="H16" s="199"/>
      <c r="I16" s="199">
        <f t="shared" si="7"/>
        <v>0</v>
      </c>
      <c r="J16" s="199" t="e">
        <f t="shared" si="0"/>
        <v>#DIV/0!</v>
      </c>
      <c r="K16" s="201">
        <f t="shared" si="1"/>
        <v>6</v>
      </c>
      <c r="L16" s="200"/>
      <c r="M16" s="199"/>
      <c r="N16" s="199"/>
      <c r="O16" s="199">
        <f t="shared" si="2"/>
        <v>0</v>
      </c>
      <c r="P16" s="199" t="e">
        <f t="shared" si="3"/>
        <v>#DIV/0!</v>
      </c>
      <c r="Q16" s="201">
        <f t="shared" si="8"/>
        <v>6</v>
      </c>
      <c r="R16" s="199">
        <f t="shared" si="4"/>
        <v>0</v>
      </c>
      <c r="S16" s="199">
        <f t="shared" si="5"/>
        <v>0</v>
      </c>
      <c r="T16" s="209">
        <f t="shared" si="9"/>
        <v>16</v>
      </c>
    </row>
    <row r="17" spans="1:20">
      <c r="A17">
        <f t="shared" si="6"/>
        <v>9</v>
      </c>
      <c r="B17" s="207"/>
      <c r="C17" s="208"/>
      <c r="D17" s="208"/>
      <c r="E17" s="208"/>
      <c r="F17" s="200"/>
      <c r="G17" s="199"/>
      <c r="H17" s="199"/>
      <c r="I17" s="199">
        <f t="shared" si="7"/>
        <v>0</v>
      </c>
      <c r="J17" s="199" t="e">
        <f t="shared" si="0"/>
        <v>#DIV/0!</v>
      </c>
      <c r="K17" s="201">
        <f t="shared" si="1"/>
        <v>6</v>
      </c>
      <c r="L17" s="200"/>
      <c r="M17" s="199"/>
      <c r="N17" s="199"/>
      <c r="O17" s="199">
        <f t="shared" si="2"/>
        <v>0</v>
      </c>
      <c r="P17" s="199" t="e">
        <f t="shared" si="3"/>
        <v>#DIV/0!</v>
      </c>
      <c r="Q17" s="201">
        <f t="shared" si="8"/>
        <v>6</v>
      </c>
      <c r="R17" s="199">
        <f t="shared" si="4"/>
        <v>0</v>
      </c>
      <c r="S17" s="199">
        <f t="shared" si="5"/>
        <v>0</v>
      </c>
      <c r="T17" s="209">
        <f t="shared" si="9"/>
        <v>16</v>
      </c>
    </row>
    <row r="18" spans="1:20">
      <c r="A18">
        <f t="shared" si="6"/>
        <v>10</v>
      </c>
      <c r="B18" s="207"/>
      <c r="C18" s="208"/>
      <c r="D18" s="208"/>
      <c r="E18" s="208"/>
      <c r="F18" s="200"/>
      <c r="G18" s="199"/>
      <c r="H18" s="199"/>
      <c r="I18" s="199">
        <f t="shared" si="7"/>
        <v>0</v>
      </c>
      <c r="J18" s="199" t="e">
        <f t="shared" si="0"/>
        <v>#DIV/0!</v>
      </c>
      <c r="K18" s="201">
        <f t="shared" si="1"/>
        <v>6</v>
      </c>
      <c r="L18" s="200"/>
      <c r="M18" s="199"/>
      <c r="N18" s="199"/>
      <c r="O18" s="199">
        <f t="shared" si="2"/>
        <v>0</v>
      </c>
      <c r="P18" s="199" t="e">
        <f t="shared" si="3"/>
        <v>#DIV/0!</v>
      </c>
      <c r="Q18" s="201">
        <f t="shared" si="8"/>
        <v>6</v>
      </c>
      <c r="R18" s="199">
        <f t="shared" si="4"/>
        <v>0</v>
      </c>
      <c r="S18" s="199">
        <f t="shared" si="5"/>
        <v>0</v>
      </c>
      <c r="T18" s="209">
        <f t="shared" si="9"/>
        <v>16</v>
      </c>
    </row>
    <row r="19" spans="1:20">
      <c r="A19">
        <f t="shared" si="6"/>
        <v>11</v>
      </c>
      <c r="B19" s="207"/>
      <c r="C19" s="208"/>
      <c r="D19" s="208"/>
      <c r="E19" s="208"/>
      <c r="F19" s="200"/>
      <c r="G19" s="199"/>
      <c r="H19" s="199"/>
      <c r="I19" s="199">
        <f t="shared" si="7"/>
        <v>0</v>
      </c>
      <c r="J19" s="199" t="e">
        <f t="shared" si="0"/>
        <v>#DIV/0!</v>
      </c>
      <c r="K19" s="201">
        <f t="shared" si="1"/>
        <v>6</v>
      </c>
      <c r="L19" s="200"/>
      <c r="M19" s="199"/>
      <c r="N19" s="199"/>
      <c r="O19" s="199">
        <f t="shared" si="2"/>
        <v>0</v>
      </c>
      <c r="P19" s="199" t="e">
        <f t="shared" si="3"/>
        <v>#DIV/0!</v>
      </c>
      <c r="Q19" s="201">
        <f t="shared" si="8"/>
        <v>6</v>
      </c>
      <c r="R19" s="199">
        <f t="shared" si="4"/>
        <v>0</v>
      </c>
      <c r="S19" s="199">
        <f t="shared" si="5"/>
        <v>0</v>
      </c>
      <c r="T19" s="209">
        <f t="shared" si="9"/>
        <v>16</v>
      </c>
    </row>
    <row r="20" spans="1:20">
      <c r="A20">
        <f t="shared" si="6"/>
        <v>12</v>
      </c>
      <c r="B20" s="207"/>
      <c r="C20" s="208"/>
      <c r="D20" s="208"/>
      <c r="E20" s="208"/>
      <c r="F20" s="200"/>
      <c r="G20" s="199"/>
      <c r="H20" s="199"/>
      <c r="I20" s="199">
        <f t="shared" si="7"/>
        <v>0</v>
      </c>
      <c r="J20" s="199" t="e">
        <f t="shared" si="0"/>
        <v>#DIV/0!</v>
      </c>
      <c r="K20" s="201">
        <f t="shared" si="1"/>
        <v>6</v>
      </c>
      <c r="L20" s="200"/>
      <c r="M20" s="199"/>
      <c r="N20" s="199"/>
      <c r="O20" s="199">
        <f t="shared" si="2"/>
        <v>0</v>
      </c>
      <c r="P20" s="199" t="e">
        <f t="shared" si="3"/>
        <v>#DIV/0!</v>
      </c>
      <c r="Q20" s="201">
        <f t="shared" si="8"/>
        <v>6</v>
      </c>
      <c r="R20" s="199">
        <f t="shared" si="4"/>
        <v>0</v>
      </c>
      <c r="S20" s="199">
        <f t="shared" si="5"/>
        <v>0</v>
      </c>
      <c r="T20" s="209">
        <f t="shared" si="9"/>
        <v>16</v>
      </c>
    </row>
    <row r="21" spans="1:20">
      <c r="A21">
        <f t="shared" si="6"/>
        <v>13</v>
      </c>
      <c r="B21" s="207"/>
      <c r="C21" s="208"/>
      <c r="D21" s="208"/>
      <c r="E21" s="208"/>
      <c r="F21" s="200"/>
      <c r="G21" s="199"/>
      <c r="H21" s="199"/>
      <c r="I21" s="199">
        <f t="shared" si="7"/>
        <v>0</v>
      </c>
      <c r="J21" s="199" t="e">
        <f t="shared" si="0"/>
        <v>#DIV/0!</v>
      </c>
      <c r="K21" s="201">
        <f t="shared" si="1"/>
        <v>6</v>
      </c>
      <c r="L21" s="200"/>
      <c r="M21" s="199"/>
      <c r="N21" s="199"/>
      <c r="O21" s="199">
        <f t="shared" si="2"/>
        <v>0</v>
      </c>
      <c r="P21" s="199" t="e">
        <f t="shared" si="3"/>
        <v>#DIV/0!</v>
      </c>
      <c r="Q21" s="201">
        <f t="shared" si="8"/>
        <v>6</v>
      </c>
      <c r="R21" s="199">
        <f t="shared" si="4"/>
        <v>0</v>
      </c>
      <c r="S21" s="199">
        <f t="shared" si="5"/>
        <v>0</v>
      </c>
      <c r="T21" s="209">
        <f t="shared" si="9"/>
        <v>16</v>
      </c>
    </row>
    <row r="22" spans="1:20">
      <c r="A22">
        <f t="shared" si="6"/>
        <v>14</v>
      </c>
      <c r="B22" s="207"/>
      <c r="C22" s="208"/>
      <c r="D22" s="208"/>
      <c r="E22" s="208"/>
      <c r="F22" s="200"/>
      <c r="G22" s="199"/>
      <c r="H22" s="199"/>
      <c r="I22" s="199">
        <f t="shared" si="7"/>
        <v>0</v>
      </c>
      <c r="J22" s="199" t="e">
        <f t="shared" si="0"/>
        <v>#DIV/0!</v>
      </c>
      <c r="K22" s="201">
        <f t="shared" si="1"/>
        <v>6</v>
      </c>
      <c r="L22" s="200"/>
      <c r="M22" s="199"/>
      <c r="N22" s="199"/>
      <c r="O22" s="199">
        <f t="shared" si="2"/>
        <v>0</v>
      </c>
      <c r="P22" s="199" t="e">
        <f t="shared" si="3"/>
        <v>#DIV/0!</v>
      </c>
      <c r="Q22" s="201">
        <f t="shared" si="8"/>
        <v>6</v>
      </c>
      <c r="R22" s="199">
        <f t="shared" si="4"/>
        <v>0</v>
      </c>
      <c r="S22" s="199">
        <f t="shared" si="5"/>
        <v>0</v>
      </c>
      <c r="T22" s="209">
        <f t="shared" si="9"/>
        <v>16</v>
      </c>
    </row>
    <row r="23" spans="1:20">
      <c r="A23">
        <f t="shared" si="6"/>
        <v>15</v>
      </c>
      <c r="B23" s="207"/>
      <c r="C23" s="208"/>
      <c r="D23" s="208"/>
      <c r="E23" s="208"/>
      <c r="F23" s="200"/>
      <c r="G23" s="199"/>
      <c r="H23" s="199"/>
      <c r="I23" s="199">
        <f t="shared" si="7"/>
        <v>0</v>
      </c>
      <c r="J23" s="199" t="e">
        <f t="shared" si="0"/>
        <v>#DIV/0!</v>
      </c>
      <c r="K23" s="201">
        <f t="shared" si="1"/>
        <v>6</v>
      </c>
      <c r="L23" s="200"/>
      <c r="M23" s="199"/>
      <c r="N23" s="199"/>
      <c r="O23" s="199">
        <f t="shared" si="2"/>
        <v>0</v>
      </c>
      <c r="P23" s="199" t="e">
        <f t="shared" si="3"/>
        <v>#DIV/0!</v>
      </c>
      <c r="Q23" s="201">
        <f t="shared" si="8"/>
        <v>6</v>
      </c>
      <c r="R23" s="199">
        <f t="shared" si="4"/>
        <v>0</v>
      </c>
      <c r="S23" s="199">
        <f t="shared" si="5"/>
        <v>0</v>
      </c>
      <c r="T23" s="209">
        <f t="shared" si="9"/>
        <v>16</v>
      </c>
    </row>
    <row r="24" spans="1:20">
      <c r="A24">
        <f t="shared" si="6"/>
        <v>16</v>
      </c>
      <c r="B24" s="207"/>
      <c r="C24" s="208"/>
      <c r="D24" s="208"/>
      <c r="E24" s="208"/>
      <c r="F24" s="200"/>
      <c r="G24" s="199"/>
      <c r="H24" s="199"/>
      <c r="I24" s="199">
        <f t="shared" si="7"/>
        <v>0</v>
      </c>
      <c r="J24" s="199" t="e">
        <f t="shared" si="0"/>
        <v>#DIV/0!</v>
      </c>
      <c r="K24" s="201">
        <f t="shared" si="1"/>
        <v>6</v>
      </c>
      <c r="L24" s="200"/>
      <c r="M24" s="199"/>
      <c r="N24" s="199"/>
      <c r="O24" s="199">
        <f t="shared" si="2"/>
        <v>0</v>
      </c>
      <c r="P24" s="199" t="e">
        <f t="shared" si="3"/>
        <v>#DIV/0!</v>
      </c>
      <c r="Q24" s="201">
        <f t="shared" si="8"/>
        <v>6</v>
      </c>
      <c r="R24" s="199">
        <f t="shared" si="4"/>
        <v>0</v>
      </c>
      <c r="S24" s="199">
        <f t="shared" si="5"/>
        <v>0</v>
      </c>
      <c r="T24" s="209">
        <f t="shared" si="9"/>
        <v>16</v>
      </c>
    </row>
    <row r="25" spans="1:20">
      <c r="A25">
        <f t="shared" si="6"/>
        <v>17</v>
      </c>
      <c r="B25" s="207"/>
      <c r="C25" s="208"/>
      <c r="D25" s="208"/>
      <c r="E25" s="208"/>
      <c r="F25" s="200"/>
      <c r="G25" s="199"/>
      <c r="H25" s="199"/>
      <c r="I25" s="199">
        <f t="shared" si="7"/>
        <v>0</v>
      </c>
      <c r="J25" s="199" t="e">
        <f t="shared" si="0"/>
        <v>#DIV/0!</v>
      </c>
      <c r="K25" s="201">
        <f t="shared" si="1"/>
        <v>6</v>
      </c>
      <c r="L25" s="200"/>
      <c r="M25" s="199"/>
      <c r="N25" s="199"/>
      <c r="O25" s="199">
        <f t="shared" si="2"/>
        <v>0</v>
      </c>
      <c r="P25" s="199" t="e">
        <f t="shared" si="3"/>
        <v>#DIV/0!</v>
      </c>
      <c r="Q25" s="201">
        <f t="shared" si="8"/>
        <v>6</v>
      </c>
      <c r="R25" s="199">
        <f t="shared" si="4"/>
        <v>0</v>
      </c>
      <c r="S25" s="199">
        <f t="shared" si="5"/>
        <v>0</v>
      </c>
      <c r="T25" s="209">
        <f t="shared" si="9"/>
        <v>16</v>
      </c>
    </row>
    <row r="26" spans="1:20">
      <c r="A26">
        <f>A25+1</f>
        <v>18</v>
      </c>
      <c r="B26" s="207"/>
      <c r="C26" s="208"/>
      <c r="D26" s="208"/>
      <c r="E26" s="208"/>
      <c r="F26" s="200"/>
      <c r="G26" s="199"/>
      <c r="H26" s="199"/>
      <c r="I26" s="199">
        <f t="shared" si="7"/>
        <v>0</v>
      </c>
      <c r="J26" s="199" t="e">
        <f t="shared" si="0"/>
        <v>#DIV/0!</v>
      </c>
      <c r="K26" s="201">
        <f t="shared" si="1"/>
        <v>6</v>
      </c>
      <c r="L26" s="200"/>
      <c r="M26" s="199"/>
      <c r="N26" s="199"/>
      <c r="O26" s="199">
        <f t="shared" si="2"/>
        <v>0</v>
      </c>
      <c r="P26" s="199" t="e">
        <f t="shared" si="3"/>
        <v>#DIV/0!</v>
      </c>
      <c r="Q26" s="201">
        <f t="shared" si="8"/>
        <v>6</v>
      </c>
      <c r="R26" s="199">
        <f t="shared" si="4"/>
        <v>0</v>
      </c>
      <c r="S26" s="199">
        <f t="shared" si="5"/>
        <v>0</v>
      </c>
      <c r="T26" s="209">
        <f t="shared" si="9"/>
        <v>16</v>
      </c>
    </row>
    <row r="27" spans="1:20">
      <c r="A27">
        <f t="shared" si="6"/>
        <v>19</v>
      </c>
      <c r="B27" s="207"/>
      <c r="C27" s="208"/>
      <c r="D27" s="208"/>
      <c r="E27" s="208"/>
      <c r="F27" s="200"/>
      <c r="G27" s="199"/>
      <c r="H27" s="199"/>
      <c r="I27" s="199">
        <f t="shared" si="7"/>
        <v>0</v>
      </c>
      <c r="J27" s="199" t="e">
        <f t="shared" si="0"/>
        <v>#DIV/0!</v>
      </c>
      <c r="K27" s="201">
        <f t="shared" si="1"/>
        <v>6</v>
      </c>
      <c r="L27" s="200"/>
      <c r="M27" s="199"/>
      <c r="N27" s="199"/>
      <c r="O27" s="199">
        <f t="shared" si="2"/>
        <v>0</v>
      </c>
      <c r="P27" s="199" t="e">
        <f t="shared" si="3"/>
        <v>#DIV/0!</v>
      </c>
      <c r="Q27" s="201">
        <f t="shared" si="8"/>
        <v>6</v>
      </c>
      <c r="R27" s="199">
        <f t="shared" si="4"/>
        <v>0</v>
      </c>
      <c r="S27" s="199">
        <f t="shared" si="5"/>
        <v>0</v>
      </c>
      <c r="T27" s="209">
        <f t="shared" si="9"/>
        <v>16</v>
      </c>
    </row>
    <row r="28" spans="1:20">
      <c r="A28">
        <f t="shared" si="6"/>
        <v>20</v>
      </c>
      <c r="B28" s="207"/>
      <c r="C28" s="208"/>
      <c r="D28" s="208"/>
      <c r="E28" s="208"/>
      <c r="F28" s="200"/>
      <c r="G28" s="199"/>
      <c r="H28" s="199"/>
      <c r="I28" s="199">
        <f t="shared" si="7"/>
        <v>0</v>
      </c>
      <c r="J28" s="199" t="e">
        <f t="shared" si="0"/>
        <v>#DIV/0!</v>
      </c>
      <c r="K28" s="201">
        <f t="shared" si="1"/>
        <v>6</v>
      </c>
      <c r="L28" s="200"/>
      <c r="M28" s="199"/>
      <c r="N28" s="199"/>
      <c r="O28" s="199">
        <f t="shared" si="2"/>
        <v>0</v>
      </c>
      <c r="P28" s="199" t="e">
        <f t="shared" si="3"/>
        <v>#DIV/0!</v>
      </c>
      <c r="Q28" s="201">
        <f t="shared" si="8"/>
        <v>6</v>
      </c>
      <c r="R28" s="199">
        <f t="shared" si="4"/>
        <v>0</v>
      </c>
      <c r="S28" s="199">
        <f t="shared" si="5"/>
        <v>0</v>
      </c>
      <c r="T28" s="209">
        <f t="shared" si="9"/>
        <v>16</v>
      </c>
    </row>
    <row r="29" spans="1:20">
      <c r="A29">
        <f t="shared" si="6"/>
        <v>21</v>
      </c>
      <c r="B29" s="207"/>
      <c r="C29" s="208"/>
      <c r="D29" s="208"/>
      <c r="E29" s="208"/>
      <c r="F29" s="200"/>
      <c r="G29" s="199"/>
      <c r="H29" s="199"/>
      <c r="I29" s="199">
        <f t="shared" si="7"/>
        <v>0</v>
      </c>
      <c r="J29" s="199" t="e">
        <f t="shared" si="0"/>
        <v>#DIV/0!</v>
      </c>
      <c r="K29" s="201">
        <f t="shared" si="1"/>
        <v>6</v>
      </c>
      <c r="L29" s="200"/>
      <c r="M29" s="199"/>
      <c r="N29" s="199"/>
      <c r="O29" s="199">
        <f t="shared" si="2"/>
        <v>0</v>
      </c>
      <c r="P29" s="199" t="e">
        <f t="shared" si="3"/>
        <v>#DIV/0!</v>
      </c>
      <c r="Q29" s="201">
        <f t="shared" si="8"/>
        <v>6</v>
      </c>
      <c r="R29" s="199">
        <f t="shared" si="4"/>
        <v>0</v>
      </c>
      <c r="S29" s="199">
        <f t="shared" si="5"/>
        <v>0</v>
      </c>
      <c r="T29" s="209">
        <f t="shared" si="9"/>
        <v>16</v>
      </c>
    </row>
    <row r="30" spans="1:20">
      <c r="A30">
        <f t="shared" si="6"/>
        <v>22</v>
      </c>
      <c r="B30" s="207"/>
      <c r="C30" s="208"/>
      <c r="D30" s="208"/>
      <c r="E30" s="208"/>
      <c r="F30" s="200"/>
      <c r="G30" s="199"/>
      <c r="H30" s="199"/>
      <c r="I30" s="199">
        <f t="shared" si="7"/>
        <v>0</v>
      </c>
      <c r="J30" s="199" t="e">
        <f t="shared" si="0"/>
        <v>#DIV/0!</v>
      </c>
      <c r="K30" s="201">
        <f t="shared" si="1"/>
        <v>6</v>
      </c>
      <c r="L30" s="200"/>
      <c r="M30" s="199"/>
      <c r="N30" s="199"/>
      <c r="O30" s="199">
        <f t="shared" si="2"/>
        <v>0</v>
      </c>
      <c r="P30" s="199" t="e">
        <f t="shared" si="3"/>
        <v>#DIV/0!</v>
      </c>
      <c r="Q30" s="201">
        <f t="shared" si="8"/>
        <v>6</v>
      </c>
      <c r="R30" s="199">
        <f t="shared" si="4"/>
        <v>0</v>
      </c>
      <c r="S30" s="199">
        <f t="shared" si="5"/>
        <v>0</v>
      </c>
      <c r="T30" s="209">
        <f t="shared" si="9"/>
        <v>16</v>
      </c>
    </row>
    <row r="31" spans="1:20">
      <c r="A31">
        <f t="shared" si="6"/>
        <v>23</v>
      </c>
      <c r="B31" s="207"/>
      <c r="C31" s="208"/>
      <c r="D31" s="208"/>
      <c r="E31" s="208"/>
      <c r="F31" s="200"/>
      <c r="G31" s="199"/>
      <c r="H31" s="199"/>
      <c r="I31" s="199">
        <f t="shared" si="7"/>
        <v>0</v>
      </c>
      <c r="J31" s="199" t="e">
        <f t="shared" si="0"/>
        <v>#DIV/0!</v>
      </c>
      <c r="K31" s="201">
        <f t="shared" si="1"/>
        <v>6</v>
      </c>
      <c r="L31" s="200"/>
      <c r="M31" s="199"/>
      <c r="N31" s="199"/>
      <c r="O31" s="199">
        <f t="shared" si="2"/>
        <v>0</v>
      </c>
      <c r="P31" s="199" t="e">
        <f t="shared" si="3"/>
        <v>#DIV/0!</v>
      </c>
      <c r="Q31" s="201">
        <f t="shared" si="8"/>
        <v>6</v>
      </c>
      <c r="R31" s="199">
        <f t="shared" si="4"/>
        <v>0</v>
      </c>
      <c r="S31" s="199">
        <f t="shared" si="5"/>
        <v>0</v>
      </c>
      <c r="T31" s="209">
        <f t="shared" si="9"/>
        <v>16</v>
      </c>
    </row>
    <row r="32" spans="1:20">
      <c r="A32">
        <f t="shared" si="6"/>
        <v>24</v>
      </c>
      <c r="B32" s="207"/>
      <c r="C32" s="208"/>
      <c r="D32" s="208"/>
      <c r="E32" s="208"/>
      <c r="F32" s="200"/>
      <c r="G32" s="199"/>
      <c r="H32" s="199"/>
      <c r="I32" s="199">
        <f t="shared" si="7"/>
        <v>0</v>
      </c>
      <c r="J32" s="199" t="e">
        <f t="shared" si="0"/>
        <v>#DIV/0!</v>
      </c>
      <c r="K32" s="201">
        <f t="shared" si="1"/>
        <v>6</v>
      </c>
      <c r="L32" s="200"/>
      <c r="M32" s="199"/>
      <c r="N32" s="199"/>
      <c r="O32" s="199">
        <f t="shared" si="2"/>
        <v>0</v>
      </c>
      <c r="P32" s="199" t="e">
        <f t="shared" si="3"/>
        <v>#DIV/0!</v>
      </c>
      <c r="Q32" s="201">
        <f t="shared" si="8"/>
        <v>6</v>
      </c>
      <c r="R32" s="199">
        <f t="shared" si="4"/>
        <v>0</v>
      </c>
      <c r="S32" s="199">
        <f t="shared" si="5"/>
        <v>0</v>
      </c>
      <c r="T32" s="209">
        <f t="shared" si="9"/>
        <v>16</v>
      </c>
    </row>
    <row r="33" spans="1:20">
      <c r="A33">
        <f t="shared" si="6"/>
        <v>25</v>
      </c>
      <c r="B33" s="207"/>
      <c r="C33" s="208"/>
      <c r="D33" s="208"/>
      <c r="E33" s="208"/>
      <c r="F33" s="200"/>
      <c r="G33" s="199"/>
      <c r="H33" s="199"/>
      <c r="I33" s="199">
        <f t="shared" si="7"/>
        <v>0</v>
      </c>
      <c r="J33" s="199" t="e">
        <f t="shared" si="0"/>
        <v>#DIV/0!</v>
      </c>
      <c r="K33" s="201">
        <f t="shared" si="1"/>
        <v>6</v>
      </c>
      <c r="L33" s="200"/>
      <c r="M33" s="199"/>
      <c r="N33" s="199"/>
      <c r="O33" s="199">
        <f t="shared" si="2"/>
        <v>0</v>
      </c>
      <c r="P33" s="199" t="e">
        <f t="shared" si="3"/>
        <v>#DIV/0!</v>
      </c>
      <c r="Q33" s="201">
        <f t="shared" si="8"/>
        <v>6</v>
      </c>
      <c r="R33" s="199">
        <f t="shared" si="4"/>
        <v>0</v>
      </c>
      <c r="S33" s="199">
        <f t="shared" si="5"/>
        <v>0</v>
      </c>
      <c r="T33" s="209">
        <f t="shared" si="9"/>
        <v>16</v>
      </c>
    </row>
    <row r="34" spans="1:20">
      <c r="A34">
        <f t="shared" si="6"/>
        <v>26</v>
      </c>
      <c r="B34" s="207"/>
      <c r="C34" s="208"/>
      <c r="D34" s="208"/>
      <c r="E34" s="208"/>
      <c r="F34" s="200"/>
      <c r="G34" s="199"/>
      <c r="H34" s="199"/>
      <c r="I34" s="199">
        <f t="shared" si="7"/>
        <v>0</v>
      </c>
      <c r="J34" s="199" t="e">
        <f t="shared" si="0"/>
        <v>#DIV/0!</v>
      </c>
      <c r="K34" s="201">
        <f t="shared" si="1"/>
        <v>6</v>
      </c>
      <c r="L34" s="200"/>
      <c r="M34" s="199"/>
      <c r="N34" s="199"/>
      <c r="O34" s="199">
        <f t="shared" si="2"/>
        <v>0</v>
      </c>
      <c r="P34" s="199" t="e">
        <f t="shared" si="3"/>
        <v>#DIV/0!</v>
      </c>
      <c r="Q34" s="201">
        <f t="shared" si="8"/>
        <v>6</v>
      </c>
      <c r="R34" s="199">
        <f t="shared" si="4"/>
        <v>0</v>
      </c>
      <c r="S34" s="199">
        <f t="shared" si="5"/>
        <v>0</v>
      </c>
      <c r="T34" s="209">
        <f t="shared" si="9"/>
        <v>16</v>
      </c>
    </row>
    <row r="35" spans="1:20">
      <c r="A35">
        <f t="shared" si="6"/>
        <v>27</v>
      </c>
      <c r="B35" s="207"/>
      <c r="C35" s="208"/>
      <c r="D35" s="208"/>
      <c r="E35" s="208"/>
      <c r="F35" s="200"/>
      <c r="G35" s="199"/>
      <c r="H35" s="199"/>
      <c r="I35" s="199">
        <f t="shared" si="7"/>
        <v>0</v>
      </c>
      <c r="J35" s="199" t="e">
        <f t="shared" si="0"/>
        <v>#DIV/0!</v>
      </c>
      <c r="K35" s="201">
        <f t="shared" si="1"/>
        <v>6</v>
      </c>
      <c r="L35" s="200"/>
      <c r="M35" s="199"/>
      <c r="N35" s="199"/>
      <c r="O35" s="199">
        <f t="shared" si="2"/>
        <v>0</v>
      </c>
      <c r="P35" s="199" t="e">
        <f t="shared" si="3"/>
        <v>#DIV/0!</v>
      </c>
      <c r="Q35" s="201">
        <f t="shared" si="8"/>
        <v>6</v>
      </c>
      <c r="R35" s="199">
        <f t="shared" si="4"/>
        <v>0</v>
      </c>
      <c r="S35" s="199">
        <f t="shared" si="5"/>
        <v>0</v>
      </c>
      <c r="T35" s="209">
        <f t="shared" si="9"/>
        <v>16</v>
      </c>
    </row>
    <row r="36" spans="1:20">
      <c r="A36">
        <f t="shared" si="6"/>
        <v>28</v>
      </c>
      <c r="B36" s="207"/>
      <c r="C36" s="208"/>
      <c r="D36" s="208"/>
      <c r="E36" s="208"/>
      <c r="F36" s="200"/>
      <c r="G36" s="199"/>
      <c r="H36" s="199"/>
      <c r="I36" s="199">
        <f t="shared" si="7"/>
        <v>0</v>
      </c>
      <c r="J36" s="199" t="e">
        <f t="shared" si="0"/>
        <v>#DIV/0!</v>
      </c>
      <c r="K36" s="201">
        <f t="shared" si="1"/>
        <v>6</v>
      </c>
      <c r="L36" s="200"/>
      <c r="M36" s="199"/>
      <c r="N36" s="199"/>
      <c r="O36" s="199">
        <f t="shared" si="2"/>
        <v>0</v>
      </c>
      <c r="P36" s="199" t="e">
        <f t="shared" si="3"/>
        <v>#DIV/0!</v>
      </c>
      <c r="Q36" s="201">
        <f t="shared" si="8"/>
        <v>6</v>
      </c>
      <c r="R36" s="199">
        <f t="shared" si="4"/>
        <v>0</v>
      </c>
      <c r="S36" s="199">
        <f t="shared" si="5"/>
        <v>0</v>
      </c>
      <c r="T36" s="209">
        <f t="shared" si="9"/>
        <v>16</v>
      </c>
    </row>
    <row r="37" spans="1:20">
      <c r="A37">
        <f t="shared" si="6"/>
        <v>29</v>
      </c>
      <c r="B37" s="207"/>
      <c r="C37" s="208"/>
      <c r="D37" s="208"/>
      <c r="E37" s="208"/>
      <c r="F37" s="200"/>
      <c r="G37" s="199"/>
      <c r="H37" s="199"/>
      <c r="I37" s="199">
        <f t="shared" si="7"/>
        <v>0</v>
      </c>
      <c r="J37" s="199" t="e">
        <f t="shared" si="0"/>
        <v>#DIV/0!</v>
      </c>
      <c r="K37" s="201">
        <f t="shared" si="1"/>
        <v>6</v>
      </c>
      <c r="L37" s="200"/>
      <c r="M37" s="199"/>
      <c r="N37" s="199"/>
      <c r="O37" s="199">
        <f t="shared" si="2"/>
        <v>0</v>
      </c>
      <c r="P37" s="199" t="e">
        <f t="shared" si="3"/>
        <v>#DIV/0!</v>
      </c>
      <c r="Q37" s="201">
        <f t="shared" si="8"/>
        <v>6</v>
      </c>
      <c r="R37" s="199">
        <f t="shared" si="4"/>
        <v>0</v>
      </c>
      <c r="S37" s="199">
        <f t="shared" si="5"/>
        <v>0</v>
      </c>
      <c r="T37" s="209">
        <f t="shared" si="9"/>
        <v>16</v>
      </c>
    </row>
    <row r="38" spans="1:20" ht="16" thickBot="1">
      <c r="A38">
        <f t="shared" si="6"/>
        <v>30</v>
      </c>
      <c r="B38" s="210"/>
      <c r="C38" s="211"/>
      <c r="D38" s="211"/>
      <c r="E38" s="211"/>
      <c r="F38" s="202"/>
      <c r="G38" s="203"/>
      <c r="H38" s="203"/>
      <c r="I38" s="203">
        <f t="shared" si="7"/>
        <v>0</v>
      </c>
      <c r="J38" s="203" t="e">
        <f t="shared" si="0"/>
        <v>#DIV/0!</v>
      </c>
      <c r="K38" s="204">
        <f t="shared" si="1"/>
        <v>6</v>
      </c>
      <c r="L38" s="202"/>
      <c r="M38" s="203"/>
      <c r="N38" s="203"/>
      <c r="O38" s="203">
        <f t="shared" si="2"/>
        <v>0</v>
      </c>
      <c r="P38" s="203" t="e">
        <f t="shared" si="3"/>
        <v>#DIV/0!</v>
      </c>
      <c r="Q38" s="204">
        <f t="shared" si="8"/>
        <v>6</v>
      </c>
      <c r="R38" s="203">
        <f t="shared" si="4"/>
        <v>0</v>
      </c>
      <c r="S38" s="203">
        <f t="shared" si="5"/>
        <v>0</v>
      </c>
      <c r="T38" s="212">
        <f t="shared" si="9"/>
        <v>16</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174</v>
      </c>
      <c r="G41" s="182">
        <v>49.72</v>
      </c>
      <c r="H41" s="199">
        <f>G41*1.5</f>
        <v>74.58</v>
      </c>
      <c r="I41" s="182">
        <v>3.5</v>
      </c>
      <c r="J41" s="182">
        <f>H45</f>
        <v>56.93</v>
      </c>
      <c r="K41" s="183"/>
      <c r="L41" s="185">
        <v>192</v>
      </c>
      <c r="M41" s="182">
        <v>54.36</v>
      </c>
      <c r="N41" s="199">
        <f>M41*1.5</f>
        <v>81.539999999999992</v>
      </c>
      <c r="O41" s="182">
        <v>3.5</v>
      </c>
      <c r="P41" s="182">
        <f>N44</f>
        <v>42.3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682</v>
      </c>
      <c r="C44" s="208" t="s">
        <v>472</v>
      </c>
      <c r="D44" s="208" t="s">
        <v>465</v>
      </c>
      <c r="E44" s="208" t="s">
        <v>272</v>
      </c>
      <c r="F44" s="200">
        <v>50</v>
      </c>
      <c r="G44" s="199"/>
      <c r="H44" s="199"/>
      <c r="I44" s="199">
        <f>IF(H44&lt;=$H$41,IF(H44&lt;$G$41,F44+G44,F44+G44+(H44-$G$41)),50)</f>
        <v>50</v>
      </c>
      <c r="J44" s="199" t="e">
        <f>$F$41/H44</f>
        <v>#DIV/0!</v>
      </c>
      <c r="K44" s="201">
        <f>IF(I44=0,IF(H44=$J$41,6,4),0)</f>
        <v>0</v>
      </c>
      <c r="L44" s="200">
        <v>5</v>
      </c>
      <c r="M44" s="199">
        <v>0</v>
      </c>
      <c r="N44" s="199">
        <v>42.3</v>
      </c>
      <c r="O44" s="199">
        <f>IF(N44&lt;=$N$41,IF(N44&lt;$M$41,L44+M44,L44+M44+(N44-$M$41)),50)</f>
        <v>5</v>
      </c>
      <c r="P44" s="199">
        <f>$L$41/N44</f>
        <v>4.5390070921985819</v>
      </c>
      <c r="Q44" s="201">
        <f>IF(O44=0,IF(N44=$P$41,6,4),0)</f>
        <v>0</v>
      </c>
      <c r="R44" s="199">
        <f>O44+I44</f>
        <v>55</v>
      </c>
      <c r="S44" s="199">
        <f>N44+H44</f>
        <v>42.3</v>
      </c>
      <c r="T44" s="209">
        <f>IF((O44+I44)=0,4+K44+Q44,K44+Q44)+4</f>
        <v>4</v>
      </c>
    </row>
    <row r="45" spans="1:20">
      <c r="A45">
        <f>A44+1</f>
        <v>2</v>
      </c>
      <c r="B45" s="207">
        <v>683</v>
      </c>
      <c r="C45" s="208" t="s">
        <v>473</v>
      </c>
      <c r="D45" s="208" t="s">
        <v>474</v>
      </c>
      <c r="E45" s="208" t="s">
        <v>269</v>
      </c>
      <c r="F45" s="200">
        <v>0</v>
      </c>
      <c r="G45" s="199">
        <v>5</v>
      </c>
      <c r="H45" s="199">
        <v>56.93</v>
      </c>
      <c r="I45" s="199">
        <f t="shared" ref="I45:I73" si="10">IF(H45&lt;=$H$41,IF(H45&lt;$G$41,F45+G45,F45+G45+(H45-$G$41)),50)</f>
        <v>12.21</v>
      </c>
      <c r="J45" s="199">
        <f t="shared" ref="J45:J73" si="11">$F$41/H45</f>
        <v>3.0563850342525911</v>
      </c>
      <c r="K45" s="201">
        <f t="shared" ref="K45:K73" si="12">IF(I45=0,IF(H45=$J$41,6,4),0)</f>
        <v>0</v>
      </c>
      <c r="L45" s="200">
        <v>50</v>
      </c>
      <c r="M45" s="199"/>
      <c r="N45" s="199"/>
      <c r="O45" s="199">
        <f>IF(N45&lt;=$N$41,IF(N45&lt;$M$41,L45+M45,L45+M45+(N45-$M$41)),50)</f>
        <v>50</v>
      </c>
      <c r="P45" s="199" t="e">
        <f t="shared" ref="P45:P73" si="13">$L$41/N45</f>
        <v>#DIV/0!</v>
      </c>
      <c r="Q45" s="201">
        <f t="shared" ref="Q45:Q73" si="14">IF(O45=0,IF(N45=$P$41,6,4),0)</f>
        <v>0</v>
      </c>
      <c r="R45" s="199">
        <f t="shared" ref="R45:R73" si="15">O45+I45</f>
        <v>62.21</v>
      </c>
      <c r="S45" s="199">
        <f t="shared" ref="S45:S73" si="16">N45+H45</f>
        <v>56.93</v>
      </c>
      <c r="T45" s="209">
        <f>IF((O45+I45)=0,4+K45+Q45,K45+Q45)+2</f>
        <v>2</v>
      </c>
    </row>
    <row r="46" spans="1:20">
      <c r="A46">
        <f t="shared" ref="A46:A60" si="17">A45+1</f>
        <v>3</v>
      </c>
      <c r="B46" s="207">
        <v>713</v>
      </c>
      <c r="C46" s="208" t="s">
        <v>479</v>
      </c>
      <c r="D46" s="208" t="s">
        <v>470</v>
      </c>
      <c r="E46" s="208" t="s">
        <v>272</v>
      </c>
      <c r="F46" s="200">
        <v>10</v>
      </c>
      <c r="G46" s="199">
        <v>5</v>
      </c>
      <c r="H46" s="199">
        <v>53.91</v>
      </c>
      <c r="I46" s="199">
        <f t="shared" si="10"/>
        <v>19.189999999999998</v>
      </c>
      <c r="J46" s="199">
        <f t="shared" si="11"/>
        <v>3.2276015581524766</v>
      </c>
      <c r="K46" s="201">
        <f>IF(I46=0,IF(H46=$J$41,6,4),0)</f>
        <v>0</v>
      </c>
      <c r="L46" s="200">
        <v>50</v>
      </c>
      <c r="M46" s="199"/>
      <c r="N46" s="199"/>
      <c r="O46" s="199">
        <f t="shared" ref="O46:O73" si="18">IF(N46&lt;=$N$41,IF(N46&lt;$M$41,L46+M46,L46+M46+(N46-$M$41)),50)</f>
        <v>50</v>
      </c>
      <c r="P46" s="199" t="e">
        <f>$L$41/N46</f>
        <v>#DIV/0!</v>
      </c>
      <c r="Q46" s="201">
        <f t="shared" si="14"/>
        <v>0</v>
      </c>
      <c r="R46" s="199">
        <f t="shared" si="15"/>
        <v>69.19</v>
      </c>
      <c r="S46" s="199">
        <f t="shared" si="16"/>
        <v>53.91</v>
      </c>
      <c r="T46" s="209">
        <f>IF((O46+I46)=0,4+K46+Q46,K46+Q46)+1</f>
        <v>1</v>
      </c>
    </row>
    <row r="47" spans="1:20">
      <c r="A47">
        <f t="shared" si="17"/>
        <v>4</v>
      </c>
      <c r="B47" s="207">
        <v>729</v>
      </c>
      <c r="C47" s="321" t="s">
        <v>496</v>
      </c>
      <c r="D47" s="321" t="s">
        <v>497</v>
      </c>
      <c r="E47" s="321" t="s">
        <v>269</v>
      </c>
      <c r="F47" s="200">
        <v>50</v>
      </c>
      <c r="G47" s="199"/>
      <c r="H47" s="199"/>
      <c r="I47" s="199">
        <f t="shared" si="10"/>
        <v>50</v>
      </c>
      <c r="J47" s="199" t="e">
        <f>$F$41/H47</f>
        <v>#DIV/0!</v>
      </c>
      <c r="K47" s="201">
        <f t="shared" si="12"/>
        <v>0</v>
      </c>
      <c r="L47" s="200">
        <v>50</v>
      </c>
      <c r="M47" s="199"/>
      <c r="N47" s="199"/>
      <c r="O47" s="199">
        <f t="shared" si="18"/>
        <v>50</v>
      </c>
      <c r="P47" s="199" t="e">
        <f>$L$41/N47</f>
        <v>#DIV/0!</v>
      </c>
      <c r="Q47" s="201">
        <f>IF(O47=0,IF(N47=$P$41,6,4),0)</f>
        <v>0</v>
      </c>
      <c r="R47" s="199">
        <f t="shared" si="15"/>
        <v>100</v>
      </c>
      <c r="S47" s="199">
        <f t="shared" si="16"/>
        <v>0</v>
      </c>
      <c r="T47" s="209">
        <f>IF((O47+I47)=0,4+K47+Q47,K47+Q47)</f>
        <v>0</v>
      </c>
    </row>
    <row r="48" spans="1:20">
      <c r="A48">
        <f t="shared" si="17"/>
        <v>5</v>
      </c>
      <c r="B48" s="207">
        <v>716</v>
      </c>
      <c r="C48" s="321" t="s">
        <v>434</v>
      </c>
      <c r="D48" s="321" t="s">
        <v>435</v>
      </c>
      <c r="E48" s="321" t="s">
        <v>272</v>
      </c>
      <c r="F48" s="200">
        <v>50</v>
      </c>
      <c r="G48" s="199"/>
      <c r="H48" s="199"/>
      <c r="I48" s="199">
        <f t="shared" si="10"/>
        <v>50</v>
      </c>
      <c r="J48" s="199" t="e">
        <f t="shared" si="11"/>
        <v>#DIV/0!</v>
      </c>
      <c r="K48" s="201">
        <f t="shared" si="12"/>
        <v>0</v>
      </c>
      <c r="L48" s="200">
        <v>50</v>
      </c>
      <c r="M48" s="199"/>
      <c r="N48" s="199"/>
      <c r="O48" s="199">
        <f t="shared" si="18"/>
        <v>50</v>
      </c>
      <c r="P48" s="199" t="e">
        <f t="shared" si="13"/>
        <v>#DIV/0!</v>
      </c>
      <c r="Q48" s="201">
        <f t="shared" si="14"/>
        <v>0</v>
      </c>
      <c r="R48" s="199">
        <f t="shared" si="15"/>
        <v>100</v>
      </c>
      <c r="S48" s="199">
        <f t="shared" si="16"/>
        <v>0</v>
      </c>
      <c r="T48" s="209">
        <f t="shared" ref="T48:T73" si="19">IF((O48+I48)=0,4+K48+Q48,K48+Q48)</f>
        <v>0</v>
      </c>
    </row>
    <row r="49" spans="1:20">
      <c r="A49">
        <f t="shared" si="17"/>
        <v>6</v>
      </c>
      <c r="B49" s="207"/>
      <c r="C49" s="208"/>
      <c r="D49" s="208"/>
      <c r="E49" s="208"/>
      <c r="F49" s="200"/>
      <c r="G49" s="199"/>
      <c r="H49" s="199"/>
      <c r="I49" s="199">
        <f t="shared" si="10"/>
        <v>0</v>
      </c>
      <c r="J49" s="199" t="e">
        <f t="shared" si="11"/>
        <v>#DIV/0!</v>
      </c>
      <c r="K49" s="201">
        <f t="shared" si="12"/>
        <v>4</v>
      </c>
      <c r="L49" s="200"/>
      <c r="M49" s="199"/>
      <c r="N49" s="199"/>
      <c r="O49" s="199">
        <f t="shared" si="18"/>
        <v>0</v>
      </c>
      <c r="P49" s="199" t="e">
        <f t="shared" si="13"/>
        <v>#DIV/0!</v>
      </c>
      <c r="Q49" s="201">
        <f t="shared" si="14"/>
        <v>4</v>
      </c>
      <c r="R49" s="199">
        <f t="shared" si="15"/>
        <v>0</v>
      </c>
      <c r="S49" s="199">
        <f t="shared" si="16"/>
        <v>0</v>
      </c>
      <c r="T49" s="209">
        <f t="shared" si="19"/>
        <v>12</v>
      </c>
    </row>
    <row r="50" spans="1:20">
      <c r="A50">
        <f t="shared" si="17"/>
        <v>7</v>
      </c>
      <c r="B50" s="207"/>
      <c r="C50" s="208"/>
      <c r="D50" s="208"/>
      <c r="E50" s="208"/>
      <c r="F50" s="200"/>
      <c r="G50" s="199"/>
      <c r="H50" s="199"/>
      <c r="I50" s="199">
        <f t="shared" si="10"/>
        <v>0</v>
      </c>
      <c r="J50" s="199" t="e">
        <f t="shared" si="11"/>
        <v>#DIV/0!</v>
      </c>
      <c r="K50" s="201">
        <f t="shared" si="12"/>
        <v>4</v>
      </c>
      <c r="L50" s="200"/>
      <c r="M50" s="199"/>
      <c r="N50" s="199"/>
      <c r="O50" s="199">
        <f t="shared" si="18"/>
        <v>0</v>
      </c>
      <c r="P50" s="199" t="e">
        <f t="shared" si="13"/>
        <v>#DIV/0!</v>
      </c>
      <c r="Q50" s="201">
        <f t="shared" si="14"/>
        <v>4</v>
      </c>
      <c r="R50" s="199">
        <f t="shared" si="15"/>
        <v>0</v>
      </c>
      <c r="S50" s="199">
        <f t="shared" si="16"/>
        <v>0</v>
      </c>
      <c r="T50" s="209">
        <f t="shared" si="19"/>
        <v>12</v>
      </c>
    </row>
    <row r="51" spans="1:20">
      <c r="A51">
        <f t="shared" si="17"/>
        <v>8</v>
      </c>
      <c r="B51" s="207"/>
      <c r="C51" s="208"/>
      <c r="D51" s="208"/>
      <c r="E51" s="208"/>
      <c r="F51" s="200"/>
      <c r="G51" s="199"/>
      <c r="H51" s="199"/>
      <c r="I51" s="199">
        <f t="shared" si="10"/>
        <v>0</v>
      </c>
      <c r="J51" s="199" t="e">
        <f t="shared" si="11"/>
        <v>#DIV/0!</v>
      </c>
      <c r="K51" s="201">
        <f t="shared" si="12"/>
        <v>4</v>
      </c>
      <c r="L51" s="200"/>
      <c r="M51" s="199"/>
      <c r="N51" s="199"/>
      <c r="O51" s="199">
        <f t="shared" si="18"/>
        <v>0</v>
      </c>
      <c r="P51" s="199" t="e">
        <f t="shared" si="13"/>
        <v>#DIV/0!</v>
      </c>
      <c r="Q51" s="201">
        <f t="shared" si="14"/>
        <v>4</v>
      </c>
      <c r="R51" s="199">
        <f t="shared" si="15"/>
        <v>0</v>
      </c>
      <c r="S51" s="199">
        <f t="shared" si="16"/>
        <v>0</v>
      </c>
      <c r="T51" s="209">
        <f t="shared" si="19"/>
        <v>12</v>
      </c>
    </row>
    <row r="52" spans="1:20">
      <c r="A52">
        <f t="shared" si="17"/>
        <v>9</v>
      </c>
      <c r="B52" s="207"/>
      <c r="C52" s="208"/>
      <c r="D52" s="208"/>
      <c r="E52" s="208"/>
      <c r="F52" s="200"/>
      <c r="G52" s="199"/>
      <c r="H52" s="199"/>
      <c r="I52" s="199">
        <f t="shared" si="10"/>
        <v>0</v>
      </c>
      <c r="J52" s="199" t="e">
        <f t="shared" si="11"/>
        <v>#DIV/0!</v>
      </c>
      <c r="K52" s="201">
        <f t="shared" si="12"/>
        <v>4</v>
      </c>
      <c r="L52" s="200"/>
      <c r="M52" s="199"/>
      <c r="N52" s="199"/>
      <c r="O52" s="199">
        <f t="shared" si="18"/>
        <v>0</v>
      </c>
      <c r="P52" s="199" t="e">
        <f t="shared" si="13"/>
        <v>#DIV/0!</v>
      </c>
      <c r="Q52" s="201">
        <f t="shared" si="14"/>
        <v>4</v>
      </c>
      <c r="R52" s="199">
        <f t="shared" si="15"/>
        <v>0</v>
      </c>
      <c r="S52" s="199">
        <f t="shared" si="16"/>
        <v>0</v>
      </c>
      <c r="T52" s="209">
        <f t="shared" si="19"/>
        <v>12</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4</v>
      </c>
      <c r="R53" s="199">
        <f t="shared" si="15"/>
        <v>0</v>
      </c>
      <c r="S53" s="199">
        <f t="shared" si="16"/>
        <v>0</v>
      </c>
      <c r="T53" s="209">
        <f t="shared" si="19"/>
        <v>12</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158</v>
      </c>
      <c r="G76" s="182">
        <v>52.67</v>
      </c>
      <c r="H76" s="199">
        <f>G76*1.5</f>
        <v>79.004999999999995</v>
      </c>
      <c r="I76" s="182">
        <v>3</v>
      </c>
      <c r="J76" s="182"/>
      <c r="K76" s="183"/>
      <c r="L76" s="185">
        <v>173</v>
      </c>
      <c r="M76" s="182">
        <v>58.34</v>
      </c>
      <c r="N76" s="199">
        <f>M76*1.5</f>
        <v>87.51</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670</v>
      </c>
      <c r="C79" s="208" t="s">
        <v>483</v>
      </c>
      <c r="D79" s="208" t="s">
        <v>470</v>
      </c>
      <c r="E79" s="208" t="s">
        <v>272</v>
      </c>
      <c r="F79" s="219">
        <v>50</v>
      </c>
      <c r="G79" s="220"/>
      <c r="H79" s="220"/>
      <c r="I79" s="220">
        <f>IF(H79&lt;=$H$76,IF(H79&lt;$G$76,F79+G79,F79+G79+(H79-$G$76)),50)</f>
        <v>50</v>
      </c>
      <c r="J79" s="220" t="e">
        <f>$F$76/H79</f>
        <v>#DIV/0!</v>
      </c>
      <c r="K79" s="195"/>
      <c r="L79" s="219">
        <v>5</v>
      </c>
      <c r="M79" s="220">
        <v>0</v>
      </c>
      <c r="N79" s="220">
        <v>44.24</v>
      </c>
      <c r="O79" s="220">
        <f>IF(N79&lt;=$N$76,IF(N79&lt;$M$76,L79+M79,L79+M79+(N79-$M$76)),50)</f>
        <v>5</v>
      </c>
      <c r="P79" s="220">
        <f>$L$76/N79</f>
        <v>3.9104882459312837</v>
      </c>
      <c r="Q79" s="195"/>
      <c r="R79" s="199">
        <f>O79+I79</f>
        <v>55</v>
      </c>
      <c r="S79" s="199">
        <f>N79+H79</f>
        <v>44.24</v>
      </c>
      <c r="T79" s="209"/>
    </row>
    <row r="80" spans="1:20">
      <c r="A80">
        <f>A79+1</f>
        <v>2</v>
      </c>
      <c r="B80" s="207">
        <v>758</v>
      </c>
      <c r="C80" s="208" t="s">
        <v>507</v>
      </c>
      <c r="D80" s="208" t="s">
        <v>644</v>
      </c>
      <c r="E80" s="208" t="s">
        <v>272</v>
      </c>
      <c r="F80" s="200">
        <v>50</v>
      </c>
      <c r="G80" s="199"/>
      <c r="H80" s="199"/>
      <c r="I80" s="199">
        <f t="shared" ref="I80:I108" si="21">IF(H80&lt;=$H$76,IF(H80&lt;$G$76,F80+G80,F80+G80+(H80-$G$76)),50)</f>
        <v>50</v>
      </c>
      <c r="J80" s="199" t="e">
        <f t="shared" ref="J80:J108" si="22">$F$76/H80</f>
        <v>#DIV/0!</v>
      </c>
      <c r="K80" s="201"/>
      <c r="L80" s="200">
        <v>50</v>
      </c>
      <c r="M80" s="199"/>
      <c r="N80" s="199"/>
      <c r="O80" s="199">
        <f t="shared" ref="O80:O108" si="23">IF(N80&lt;=$N$76,IF(N80&lt;$M$76,L80+M80,L80+M80+(N80-$M$76)),50)</f>
        <v>50</v>
      </c>
      <c r="P80" s="199" t="e">
        <f t="shared" ref="P80:P108" si="24">$L$76/N80</f>
        <v>#DIV/0!</v>
      </c>
      <c r="Q80" s="201"/>
      <c r="R80" s="199">
        <f t="shared" ref="R80:R108" si="25">O80+I80</f>
        <v>100</v>
      </c>
      <c r="S80" s="199">
        <f t="shared" ref="S80:S108" si="26">N80+H80</f>
        <v>0</v>
      </c>
      <c r="T80" s="209"/>
    </row>
    <row r="81" spans="1:20">
      <c r="A81">
        <f t="shared" ref="A81:A95" si="27">A80+1</f>
        <v>3</v>
      </c>
      <c r="B81" s="207"/>
      <c r="C81" s="208"/>
      <c r="D81" s="208"/>
      <c r="E81" s="208"/>
      <c r="F81" s="200"/>
      <c r="G81" s="199"/>
      <c r="H81" s="199"/>
      <c r="I81" s="199">
        <f t="shared" si="21"/>
        <v>0</v>
      </c>
      <c r="J81" s="199" t="e">
        <f t="shared" si="22"/>
        <v>#DIV/0!</v>
      </c>
      <c r="K81" s="201"/>
      <c r="L81" s="200"/>
      <c r="M81" s="199"/>
      <c r="N81" s="199"/>
      <c r="O81" s="199">
        <f t="shared" si="23"/>
        <v>0</v>
      </c>
      <c r="P81" s="199" t="e">
        <f>$L$76/N81</f>
        <v>#DIV/0!</v>
      </c>
      <c r="Q81" s="201"/>
      <c r="R81" s="199">
        <f t="shared" si="25"/>
        <v>0</v>
      </c>
      <c r="S81" s="199">
        <f t="shared" si="26"/>
        <v>0</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147</v>
      </c>
      <c r="G111" s="182">
        <v>58.8</v>
      </c>
      <c r="H111" s="199">
        <f>G111*1.5</f>
        <v>88.199999999999989</v>
      </c>
      <c r="I111" s="182">
        <v>2.5</v>
      </c>
      <c r="J111" s="182"/>
      <c r="K111" s="183"/>
      <c r="L111" s="185">
        <v>182</v>
      </c>
      <c r="M111" s="182">
        <v>72.8</v>
      </c>
      <c r="N111" s="199">
        <f>M111*1.5</f>
        <v>109.19999999999999</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797</v>
      </c>
      <c r="C114" s="208" t="s">
        <v>505</v>
      </c>
      <c r="D114" s="208" t="s">
        <v>506</v>
      </c>
      <c r="E114" s="208" t="s">
        <v>269</v>
      </c>
      <c r="F114" s="200">
        <v>0</v>
      </c>
      <c r="G114" s="199">
        <v>5</v>
      </c>
      <c r="H114" s="199">
        <v>39.799999999999997</v>
      </c>
      <c r="I114" s="199">
        <f>IF(H114&lt;=$H$111,IF(H114&lt;$G$111,F114+G114,F114+G114+(H114-$G$111)),50)</f>
        <v>5</v>
      </c>
      <c r="J114" s="199">
        <f>$F$111/H114</f>
        <v>3.6934673366834172</v>
      </c>
      <c r="K114" s="201"/>
      <c r="L114" s="200">
        <v>0</v>
      </c>
      <c r="M114" s="199">
        <v>20</v>
      </c>
      <c r="N114" s="199">
        <v>67.63</v>
      </c>
      <c r="O114" s="199">
        <f>IF(N114&lt;=$N$111,IF(N114&lt;$M$111,L114+M114,L114+M114+(N114-$M$111)),50)</f>
        <v>20</v>
      </c>
      <c r="P114" s="199">
        <f>$L$111/N114</f>
        <v>2.6911134112080441</v>
      </c>
      <c r="Q114" s="201"/>
      <c r="R114" s="199">
        <f>O114+I114</f>
        <v>25</v>
      </c>
      <c r="S114" s="199">
        <f>N114+H114</f>
        <v>107.42999999999999</v>
      </c>
      <c r="T114" s="209"/>
    </row>
    <row r="115" spans="1:20">
      <c r="A115">
        <f>A114+1</f>
        <v>2</v>
      </c>
      <c r="B115" s="207">
        <v>796</v>
      </c>
      <c r="C115" s="208" t="s">
        <v>567</v>
      </c>
      <c r="D115" s="208" t="s">
        <v>495</v>
      </c>
      <c r="E115" s="332">
        <v>55</v>
      </c>
      <c r="F115" s="200">
        <v>5</v>
      </c>
      <c r="G115" s="199">
        <v>5</v>
      </c>
      <c r="H115" s="199">
        <v>35.880000000000003</v>
      </c>
      <c r="I115" s="199">
        <f t="shared" ref="I115:I133" si="29">IF(H115&lt;=$H$111,IF(H115&lt;$G$111,F115+G115,F115+G115+(H115-$G$111)),50)</f>
        <v>10</v>
      </c>
      <c r="J115" s="199">
        <f t="shared" ref="J115:J133" si="30">$F$111/H115</f>
        <v>4.0969899665551832</v>
      </c>
      <c r="K115" s="201"/>
      <c r="L115" s="200">
        <v>50</v>
      </c>
      <c r="M115" s="199"/>
      <c r="N115" s="199"/>
      <c r="O115" s="199">
        <f t="shared" ref="O115:O132" si="31">IF(N115&lt;=$N$111,IF(N115&lt;$M$111,L115+M115,L115+M115+(N115-$M$111)),50)</f>
        <v>50</v>
      </c>
      <c r="P115" s="199" t="e">
        <f t="shared" ref="P115:P132" si="32">$L$111/N115</f>
        <v>#DIV/0!</v>
      </c>
      <c r="Q115" s="201"/>
      <c r="R115" s="199">
        <f t="shared" ref="R115:R149" si="33">O115+I115</f>
        <v>60</v>
      </c>
      <c r="S115" s="199">
        <f t="shared" ref="S115:S149" si="34">N115+H115</f>
        <v>35.880000000000003</v>
      </c>
      <c r="T115" s="209"/>
    </row>
    <row r="116" spans="1:20">
      <c r="A116">
        <f t="shared" ref="A116:A130" si="35">A115+1</f>
        <v>3</v>
      </c>
      <c r="B116" s="207"/>
      <c r="C116" s="208"/>
      <c r="D116" s="208"/>
      <c r="E116" s="208"/>
      <c r="F116" s="200"/>
      <c r="G116" s="199"/>
      <c r="H116" s="199"/>
      <c r="I116" s="199">
        <f t="shared" si="29"/>
        <v>0</v>
      </c>
      <c r="J116" s="199" t="e">
        <f t="shared" si="30"/>
        <v>#DIV/0!</v>
      </c>
      <c r="K116" s="201"/>
      <c r="L116" s="200"/>
      <c r="M116" s="199"/>
      <c r="N116" s="199"/>
      <c r="O116" s="199">
        <f t="shared" si="31"/>
        <v>0</v>
      </c>
      <c r="P116" s="199" t="e">
        <f t="shared" si="32"/>
        <v>#DIV/0!</v>
      </c>
      <c r="Q116" s="201"/>
      <c r="R116" s="199">
        <f t="shared" si="33"/>
        <v>0</v>
      </c>
      <c r="S116" s="199">
        <f t="shared" si="34"/>
        <v>0</v>
      </c>
      <c r="T116" s="209"/>
    </row>
    <row r="117" spans="1:20">
      <c r="A117">
        <f t="shared" si="35"/>
        <v>4</v>
      </c>
      <c r="B117" s="207"/>
      <c r="C117" s="208"/>
      <c r="D117" s="208"/>
      <c r="E117" s="208"/>
      <c r="F117" s="200"/>
      <c r="G117" s="199"/>
      <c r="H117" s="199"/>
      <c r="I117" s="199">
        <f t="shared" si="29"/>
        <v>0</v>
      </c>
      <c r="J117" s="199" t="e">
        <f t="shared" si="30"/>
        <v>#DIV/0!</v>
      </c>
      <c r="K117" s="201"/>
      <c r="L117" s="200"/>
      <c r="M117" s="199"/>
      <c r="N117" s="199"/>
      <c r="O117" s="199">
        <f t="shared" si="31"/>
        <v>0</v>
      </c>
      <c r="P117" s="199" t="e">
        <f t="shared" si="32"/>
        <v>#DIV/0!</v>
      </c>
      <c r="Q117" s="201"/>
      <c r="R117" s="199">
        <f t="shared" si="33"/>
        <v>0</v>
      </c>
      <c r="S117" s="199">
        <f t="shared" si="34"/>
        <v>0</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814</v>
      </c>
      <c r="C135" s="208" t="s">
        <v>351</v>
      </c>
      <c r="D135" s="208" t="s">
        <v>521</v>
      </c>
      <c r="E135" s="208" t="s">
        <v>275</v>
      </c>
      <c r="F135" s="219">
        <v>5</v>
      </c>
      <c r="G135" s="220">
        <v>20</v>
      </c>
      <c r="H135" s="220">
        <v>47.69</v>
      </c>
      <c r="I135" s="199">
        <f>IF(H135&lt;=$H$111,IF(H135&lt;$G$111,F135+G135,F135+G135+(H135-$G$111)),50)</f>
        <v>25</v>
      </c>
      <c r="J135" s="199">
        <f>$F$111/H135</f>
        <v>3.0824072132522544</v>
      </c>
      <c r="K135" s="201"/>
      <c r="L135" s="200">
        <v>0</v>
      </c>
      <c r="M135" s="199">
        <v>10</v>
      </c>
      <c r="N135" s="199">
        <v>50.49</v>
      </c>
      <c r="O135" s="199">
        <f>IF(N135&lt;=$N$111,IF(N135&lt;$M$111,L135+M135,L135+M135+(N135-$M$111)),50)</f>
        <v>10</v>
      </c>
      <c r="P135" s="199">
        <f>$L$111/N135</f>
        <v>3.6046741929094868</v>
      </c>
      <c r="Q135" s="201"/>
      <c r="R135" s="199">
        <f t="shared" si="33"/>
        <v>35</v>
      </c>
      <c r="S135" s="199">
        <f t="shared" si="34"/>
        <v>98.18</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L31" sqref="L31"/>
    </sheetView>
  </sheetViews>
  <sheetFormatPr baseColWidth="10" defaultRowHeight="15" x14ac:dyDescent="0"/>
  <sheetData>
    <row r="1" spans="1:15">
      <c r="A1" s="485" t="s">
        <v>15</v>
      </c>
      <c r="B1" s="486"/>
      <c r="C1" s="486"/>
      <c r="D1" s="486"/>
      <c r="E1" s="486"/>
      <c r="F1" s="486"/>
      <c r="G1" s="486"/>
      <c r="H1" s="486"/>
      <c r="I1" s="486"/>
      <c r="J1" s="486"/>
      <c r="K1" s="486"/>
      <c r="L1" s="486"/>
      <c r="M1" s="486"/>
      <c r="N1" s="486"/>
      <c r="O1" s="487"/>
    </row>
    <row r="2" spans="1:15">
      <c r="A2" s="488"/>
      <c r="B2" s="489"/>
      <c r="C2" s="489"/>
      <c r="D2" s="489"/>
      <c r="E2" s="489"/>
      <c r="F2" s="489"/>
      <c r="G2" s="489"/>
      <c r="H2" s="489"/>
      <c r="I2" s="489"/>
      <c r="J2" s="489"/>
      <c r="K2" s="489"/>
      <c r="L2" s="489"/>
      <c r="M2" s="489"/>
      <c r="N2" s="489"/>
      <c r="O2" s="490"/>
    </row>
    <row r="3" spans="1:15">
      <c r="A3" s="488"/>
      <c r="B3" s="489"/>
      <c r="C3" s="489"/>
      <c r="D3" s="489"/>
      <c r="E3" s="489"/>
      <c r="F3" s="489"/>
      <c r="G3" s="489"/>
      <c r="H3" s="489"/>
      <c r="I3" s="489"/>
      <c r="J3" s="489"/>
      <c r="K3" s="489"/>
      <c r="L3" s="489"/>
      <c r="M3" s="489"/>
      <c r="N3" s="489"/>
      <c r="O3" s="490"/>
    </row>
    <row r="4" spans="1:15" ht="16" thickBot="1">
      <c r="A4" s="491"/>
      <c r="B4" s="492"/>
      <c r="C4" s="492"/>
      <c r="D4" s="492"/>
      <c r="E4" s="492"/>
      <c r="F4" s="492"/>
      <c r="G4" s="492"/>
      <c r="H4" s="492"/>
      <c r="I4" s="492"/>
      <c r="J4" s="492"/>
      <c r="K4" s="492"/>
      <c r="L4" s="492"/>
      <c r="M4" s="492"/>
      <c r="N4" s="492"/>
      <c r="O4" s="493"/>
    </row>
    <row r="5" spans="1:15" ht="16" thickBot="1">
      <c r="A5" s="494" t="s">
        <v>16</v>
      </c>
      <c r="B5" s="496" t="s">
        <v>17</v>
      </c>
      <c r="C5" s="497"/>
      <c r="D5" s="494" t="s">
        <v>18</v>
      </c>
      <c r="E5" s="494" t="s">
        <v>19</v>
      </c>
      <c r="F5" s="494" t="s">
        <v>20</v>
      </c>
      <c r="G5" s="500" t="s">
        <v>21</v>
      </c>
      <c r="H5" s="501"/>
      <c r="I5" s="502" t="s">
        <v>22</v>
      </c>
      <c r="J5" s="502" t="s">
        <v>23</v>
      </c>
      <c r="K5" s="502" t="s">
        <v>24</v>
      </c>
      <c r="L5" s="502" t="s">
        <v>25</v>
      </c>
      <c r="M5" s="502" t="s">
        <v>26</v>
      </c>
      <c r="N5" s="502" t="s">
        <v>27</v>
      </c>
      <c r="O5" s="502" t="s">
        <v>28</v>
      </c>
    </row>
    <row r="6" spans="1:15" ht="16" thickBot="1">
      <c r="A6" s="495"/>
      <c r="B6" s="498"/>
      <c r="C6" s="499"/>
      <c r="D6" s="495"/>
      <c r="E6" s="495"/>
      <c r="F6" s="495"/>
      <c r="G6" s="4" t="s">
        <v>29</v>
      </c>
      <c r="H6" s="5" t="s">
        <v>30</v>
      </c>
      <c r="I6" s="503"/>
      <c r="J6" s="503"/>
      <c r="K6" s="503"/>
      <c r="L6" s="503"/>
      <c r="M6" s="503"/>
      <c r="N6" s="503"/>
      <c r="O6" s="503"/>
    </row>
    <row r="7" spans="1:15" ht="16" thickBot="1">
      <c r="A7" s="505" t="s">
        <v>31</v>
      </c>
      <c r="B7" s="6">
        <v>4</v>
      </c>
      <c r="C7" s="7" t="s">
        <v>32</v>
      </c>
      <c r="D7" s="8"/>
      <c r="E7" s="9"/>
      <c r="F7" s="9"/>
      <c r="G7" s="9"/>
      <c r="H7" s="10"/>
      <c r="I7" s="11"/>
      <c r="J7" s="11"/>
      <c r="K7" s="12"/>
      <c r="L7" s="12"/>
      <c r="M7" s="12"/>
      <c r="N7" s="12"/>
      <c r="O7" s="13"/>
    </row>
    <row r="8" spans="1:15" ht="16" thickBot="1">
      <c r="A8" s="506"/>
      <c r="B8" s="14">
        <v>11</v>
      </c>
      <c r="C8" s="15">
        <v>12</v>
      </c>
      <c r="D8" s="16"/>
      <c r="E8" s="17"/>
      <c r="F8" s="17"/>
      <c r="G8" s="18"/>
      <c r="H8" s="19"/>
      <c r="I8" s="11"/>
      <c r="J8" s="11"/>
      <c r="K8" s="12"/>
      <c r="L8" s="12"/>
      <c r="M8" s="12"/>
      <c r="N8" s="12"/>
      <c r="O8" s="13"/>
    </row>
    <row r="9" spans="1:15" ht="16" thickBot="1">
      <c r="A9" s="506"/>
      <c r="B9" s="20">
        <v>18</v>
      </c>
      <c r="C9" s="21">
        <v>19</v>
      </c>
      <c r="D9" s="22" t="s">
        <v>33</v>
      </c>
      <c r="E9" s="22" t="s">
        <v>34</v>
      </c>
      <c r="F9" s="22" t="s">
        <v>35</v>
      </c>
      <c r="G9" s="23"/>
      <c r="H9" s="24" t="s">
        <v>36</v>
      </c>
      <c r="I9" s="11"/>
      <c r="J9" s="11">
        <v>1</v>
      </c>
      <c r="K9" s="12"/>
      <c r="L9" s="12"/>
      <c r="M9" s="12"/>
      <c r="N9" s="12"/>
      <c r="O9" s="13"/>
    </row>
    <row r="10" spans="1:15" ht="16" thickBot="1">
      <c r="A10" s="507"/>
      <c r="B10" s="25">
        <v>25</v>
      </c>
      <c r="C10" s="26">
        <v>26</v>
      </c>
      <c r="D10" s="27" t="s">
        <v>37</v>
      </c>
      <c r="E10" s="27" t="s">
        <v>38</v>
      </c>
      <c r="F10" s="27" t="s">
        <v>39</v>
      </c>
      <c r="G10" s="28"/>
      <c r="H10" s="29"/>
      <c r="I10" s="11"/>
      <c r="J10" s="11"/>
      <c r="K10" s="12"/>
      <c r="L10" s="12"/>
      <c r="M10" s="12"/>
      <c r="N10" s="12"/>
      <c r="O10" s="13"/>
    </row>
    <row r="11" spans="1:15" ht="16" thickBot="1">
      <c r="A11" s="506" t="s">
        <v>40</v>
      </c>
      <c r="B11" s="30">
        <v>1</v>
      </c>
      <c r="C11" s="31">
        <v>2</v>
      </c>
      <c r="D11" s="32" t="s">
        <v>41</v>
      </c>
      <c r="E11" s="33" t="s">
        <v>42</v>
      </c>
      <c r="F11" s="32" t="s">
        <v>43</v>
      </c>
      <c r="G11" s="34" t="s">
        <v>44</v>
      </c>
      <c r="H11" s="35" t="s">
        <v>45</v>
      </c>
      <c r="I11" s="11" t="s">
        <v>46</v>
      </c>
      <c r="J11" s="11">
        <v>2</v>
      </c>
      <c r="K11" s="12"/>
      <c r="L11" s="12"/>
      <c r="M11" s="12" t="s">
        <v>47</v>
      </c>
      <c r="N11" s="12"/>
      <c r="O11" s="13"/>
    </row>
    <row r="12" spans="1:15" ht="16" thickBot="1">
      <c r="A12" s="506"/>
      <c r="B12" s="36">
        <v>8</v>
      </c>
      <c r="C12" s="37">
        <v>9</v>
      </c>
      <c r="D12" s="22" t="s">
        <v>33</v>
      </c>
      <c r="E12" s="22" t="s">
        <v>34</v>
      </c>
      <c r="F12" s="22" t="s">
        <v>48</v>
      </c>
      <c r="G12" s="23"/>
      <c r="H12" s="33" t="s">
        <v>49</v>
      </c>
      <c r="I12" s="38"/>
      <c r="J12" s="11">
        <v>3</v>
      </c>
      <c r="K12" s="12"/>
      <c r="L12" s="12"/>
      <c r="M12" s="12">
        <v>8</v>
      </c>
      <c r="N12" s="12"/>
      <c r="O12" s="13"/>
    </row>
    <row r="13" spans="1:15" ht="16" thickBot="1">
      <c r="A13" s="506"/>
      <c r="B13" s="39">
        <v>15</v>
      </c>
      <c r="C13" s="40">
        <v>16</v>
      </c>
      <c r="D13" s="41" t="s">
        <v>50</v>
      </c>
      <c r="E13" s="42" t="s">
        <v>38</v>
      </c>
      <c r="F13" s="43" t="s">
        <v>51</v>
      </c>
      <c r="G13" s="44" t="s">
        <v>52</v>
      </c>
      <c r="H13" s="41" t="s">
        <v>53</v>
      </c>
      <c r="I13" s="38" t="s">
        <v>54</v>
      </c>
      <c r="J13" s="11"/>
      <c r="K13" s="12"/>
      <c r="L13" s="12"/>
      <c r="M13" s="12"/>
      <c r="N13" s="12"/>
      <c r="O13" s="13"/>
    </row>
    <row r="14" spans="1:15" ht="16" thickBot="1">
      <c r="A14" s="507"/>
      <c r="B14" s="45">
        <v>22</v>
      </c>
      <c r="C14" s="46">
        <v>23</v>
      </c>
      <c r="D14" s="47" t="s">
        <v>33</v>
      </c>
      <c r="E14" s="47" t="s">
        <v>34</v>
      </c>
      <c r="F14" s="47" t="s">
        <v>48</v>
      </c>
      <c r="G14" s="48"/>
      <c r="H14" s="47" t="s">
        <v>36</v>
      </c>
      <c r="I14" s="38"/>
      <c r="J14" s="11">
        <v>4</v>
      </c>
      <c r="K14" s="12"/>
      <c r="L14" s="12"/>
      <c r="M14" s="12"/>
      <c r="N14" s="12"/>
      <c r="O14" s="13"/>
    </row>
    <row r="15" spans="1:15" ht="16" thickBot="1">
      <c r="A15" s="505" t="s">
        <v>55</v>
      </c>
      <c r="B15" s="49">
        <v>1</v>
      </c>
      <c r="C15" s="50">
        <v>2</v>
      </c>
      <c r="D15" s="51" t="s">
        <v>50</v>
      </c>
      <c r="E15" s="52" t="s">
        <v>38</v>
      </c>
      <c r="F15" s="52" t="s">
        <v>56</v>
      </c>
      <c r="G15" s="52" t="s">
        <v>57</v>
      </c>
      <c r="H15" s="53" t="s">
        <v>52</v>
      </c>
      <c r="I15" s="38" t="s">
        <v>58</v>
      </c>
      <c r="J15" s="11"/>
      <c r="K15" s="12"/>
      <c r="L15" s="12"/>
      <c r="M15" s="12" t="s">
        <v>59</v>
      </c>
      <c r="N15" s="12"/>
      <c r="O15" s="13"/>
    </row>
    <row r="16" spans="1:15" ht="16" thickBot="1">
      <c r="A16" s="506"/>
      <c r="B16" s="54">
        <v>8</v>
      </c>
      <c r="C16" s="55">
        <v>9</v>
      </c>
      <c r="D16" s="56"/>
      <c r="E16" s="57"/>
      <c r="F16" s="57"/>
      <c r="G16" s="57"/>
      <c r="H16" s="58"/>
      <c r="I16" s="38"/>
      <c r="J16" s="11"/>
      <c r="K16" s="12"/>
      <c r="L16" s="12"/>
      <c r="M16" s="12"/>
      <c r="N16" s="12"/>
      <c r="O16" s="13"/>
    </row>
    <row r="17" spans="1:15" ht="16" thickBot="1">
      <c r="A17" s="506"/>
      <c r="B17" s="59">
        <v>15</v>
      </c>
      <c r="C17" s="60">
        <v>16</v>
      </c>
      <c r="D17" s="61" t="s">
        <v>60</v>
      </c>
      <c r="E17" s="62" t="s">
        <v>61</v>
      </c>
      <c r="F17" s="63" t="s">
        <v>62</v>
      </c>
      <c r="G17" s="22" t="s">
        <v>63</v>
      </c>
      <c r="H17" s="64" t="s">
        <v>63</v>
      </c>
      <c r="I17" s="38"/>
      <c r="J17" s="11">
        <v>5</v>
      </c>
      <c r="K17" s="12">
        <v>1</v>
      </c>
      <c r="L17" s="12"/>
      <c r="M17" s="12">
        <v>11</v>
      </c>
      <c r="N17" s="12">
        <v>1</v>
      </c>
      <c r="O17" s="13"/>
    </row>
    <row r="18" spans="1:15" ht="16" thickBot="1">
      <c r="A18" s="506"/>
      <c r="B18" s="65">
        <v>22</v>
      </c>
      <c r="C18" s="66" t="s">
        <v>64</v>
      </c>
      <c r="D18" s="67" t="s">
        <v>65</v>
      </c>
      <c r="E18" s="68" t="s">
        <v>66</v>
      </c>
      <c r="F18" s="68" t="s">
        <v>67</v>
      </c>
      <c r="G18" s="69" t="s">
        <v>68</v>
      </c>
      <c r="H18" s="70" t="s">
        <v>69</v>
      </c>
      <c r="I18" s="38"/>
      <c r="J18" s="11"/>
      <c r="K18" s="12"/>
      <c r="L18" s="12"/>
      <c r="M18" s="12"/>
      <c r="N18" s="12"/>
      <c r="O18" s="13"/>
    </row>
    <row r="19" spans="1:15" ht="16" thickBot="1">
      <c r="A19" s="507"/>
      <c r="B19" s="71">
        <v>29</v>
      </c>
      <c r="C19" s="72">
        <v>30</v>
      </c>
      <c r="D19" s="73"/>
      <c r="E19" s="74"/>
      <c r="F19" s="74"/>
      <c r="G19" s="74"/>
      <c r="H19" s="75"/>
      <c r="I19" s="38"/>
      <c r="J19" s="11"/>
      <c r="K19" s="12"/>
      <c r="L19" s="12"/>
      <c r="M19" s="12"/>
      <c r="N19" s="12"/>
      <c r="O19" s="13"/>
    </row>
    <row r="20" spans="1:15" ht="16" thickBot="1">
      <c r="A20" s="505" t="s">
        <v>70</v>
      </c>
      <c r="B20" s="76">
        <v>3</v>
      </c>
      <c r="C20" s="77">
        <v>6</v>
      </c>
      <c r="D20" s="78" t="s">
        <v>71</v>
      </c>
      <c r="E20" s="79" t="s">
        <v>72</v>
      </c>
      <c r="F20" s="79"/>
      <c r="G20" s="79"/>
      <c r="H20" s="80"/>
      <c r="I20" s="38"/>
      <c r="J20" s="11"/>
      <c r="K20" s="12"/>
      <c r="L20" s="12"/>
      <c r="M20" s="12"/>
      <c r="N20" s="12"/>
      <c r="O20" s="13"/>
    </row>
    <row r="21" spans="1:15" ht="16" thickBot="1">
      <c r="A21" s="506"/>
      <c r="B21" s="81">
        <v>12</v>
      </c>
      <c r="C21" s="82">
        <v>13</v>
      </c>
      <c r="D21" s="56"/>
      <c r="E21" s="57"/>
      <c r="F21" s="57"/>
      <c r="G21" s="57"/>
      <c r="H21" s="83"/>
      <c r="I21" s="38"/>
      <c r="J21" s="11"/>
      <c r="K21" s="12"/>
      <c r="L21" s="12"/>
      <c r="M21" s="12"/>
      <c r="N21" s="12"/>
      <c r="O21" s="13"/>
    </row>
    <row r="22" spans="1:15" ht="16" thickBot="1">
      <c r="A22" s="506"/>
      <c r="B22" s="84">
        <v>19</v>
      </c>
      <c r="C22" s="85">
        <v>20</v>
      </c>
      <c r="D22" s="86" t="s">
        <v>73</v>
      </c>
      <c r="E22" s="57"/>
      <c r="F22" s="57"/>
      <c r="G22" s="57"/>
      <c r="H22" s="58"/>
      <c r="I22" s="38"/>
      <c r="J22" s="11"/>
      <c r="K22" s="12"/>
      <c r="L22" s="12"/>
      <c r="M22" s="12"/>
      <c r="N22" s="12"/>
      <c r="O22" s="13"/>
    </row>
    <row r="23" spans="1:15" ht="16" thickBot="1">
      <c r="A23" s="507"/>
      <c r="B23" s="87">
        <v>26</v>
      </c>
      <c r="C23" s="88">
        <v>27</v>
      </c>
      <c r="D23" s="89" t="s">
        <v>74</v>
      </c>
      <c r="E23" s="90" t="s">
        <v>66</v>
      </c>
      <c r="F23" s="62" t="s">
        <v>75</v>
      </c>
      <c r="G23" s="91" t="s">
        <v>44</v>
      </c>
      <c r="H23" s="91" t="s">
        <v>76</v>
      </c>
      <c r="I23" s="38"/>
      <c r="J23" s="11"/>
      <c r="K23" s="12" t="s">
        <v>77</v>
      </c>
      <c r="L23" s="12"/>
      <c r="M23" s="12" t="s">
        <v>78</v>
      </c>
      <c r="N23" s="12"/>
      <c r="O23" s="13"/>
    </row>
    <row r="24" spans="1:15" ht="16" thickBot="1">
      <c r="A24" s="505" t="s">
        <v>79</v>
      </c>
      <c r="B24" s="92">
        <v>3</v>
      </c>
      <c r="C24" s="93">
        <v>4</v>
      </c>
      <c r="D24" s="94" t="s">
        <v>33</v>
      </c>
      <c r="E24" s="95" t="s">
        <v>34</v>
      </c>
      <c r="F24" s="22" t="s">
        <v>35</v>
      </c>
      <c r="G24" s="96"/>
      <c r="H24" s="22" t="s">
        <v>80</v>
      </c>
      <c r="I24" s="38"/>
      <c r="J24" s="11">
        <v>6</v>
      </c>
      <c r="K24" s="12"/>
      <c r="L24" s="12"/>
      <c r="M24" s="12"/>
      <c r="N24" s="12"/>
      <c r="O24" s="13"/>
    </row>
    <row r="25" spans="1:15" ht="16" thickBot="1">
      <c r="A25" s="506"/>
      <c r="B25" s="97">
        <v>10</v>
      </c>
      <c r="C25" s="98">
        <v>11</v>
      </c>
      <c r="D25" s="99" t="s">
        <v>81</v>
      </c>
      <c r="E25" s="100"/>
      <c r="F25" s="100"/>
      <c r="G25" s="100"/>
      <c r="H25" s="101"/>
      <c r="I25" s="38"/>
      <c r="J25" s="11"/>
      <c r="K25" s="12"/>
      <c r="L25" s="12"/>
      <c r="M25" s="12"/>
      <c r="N25" s="12"/>
      <c r="O25" s="13"/>
    </row>
    <row r="26" spans="1:15" ht="17" thickTop="1" thickBot="1">
      <c r="A26" s="506"/>
      <c r="B26" s="102">
        <v>17</v>
      </c>
      <c r="C26" s="103">
        <v>18</v>
      </c>
      <c r="D26" s="104" t="s">
        <v>82</v>
      </c>
      <c r="E26" s="105" t="s">
        <v>83</v>
      </c>
      <c r="F26" s="106" t="s">
        <v>84</v>
      </c>
      <c r="G26" s="107"/>
      <c r="H26" s="108" t="s">
        <v>85</v>
      </c>
      <c r="I26" s="11"/>
      <c r="J26" s="11"/>
      <c r="K26" s="12">
        <v>4</v>
      </c>
      <c r="L26" s="12"/>
      <c r="M26" s="12">
        <v>14</v>
      </c>
      <c r="N26" s="12"/>
      <c r="O26" s="13"/>
    </row>
    <row r="27" spans="1:15" ht="17" thickTop="1" thickBot="1">
      <c r="A27" s="506"/>
      <c r="B27" s="109">
        <v>24</v>
      </c>
      <c r="C27" s="110">
        <v>25</v>
      </c>
      <c r="D27" s="111" t="s">
        <v>86</v>
      </c>
      <c r="E27" s="112"/>
      <c r="F27" s="113"/>
      <c r="G27" s="114"/>
      <c r="H27" s="115"/>
      <c r="I27" s="38"/>
      <c r="J27" s="11"/>
      <c r="K27" s="12"/>
      <c r="L27" s="12"/>
      <c r="M27" s="12"/>
      <c r="N27" s="12"/>
      <c r="O27" s="13"/>
    </row>
    <row r="28" spans="1:15" ht="16" thickBot="1">
      <c r="A28" s="508" t="s">
        <v>87</v>
      </c>
      <c r="B28" s="116">
        <v>31</v>
      </c>
      <c r="C28" s="116" t="s">
        <v>88</v>
      </c>
      <c r="D28" s="9"/>
      <c r="E28" s="9"/>
      <c r="F28" s="9"/>
      <c r="G28" s="9"/>
      <c r="H28" s="117"/>
      <c r="I28" s="11"/>
      <c r="J28" s="11"/>
      <c r="K28" s="12"/>
      <c r="L28" s="12"/>
      <c r="M28" s="12"/>
      <c r="N28" s="12"/>
      <c r="O28" s="13"/>
    </row>
    <row r="29" spans="1:15" ht="16" thickBot="1">
      <c r="A29" s="509"/>
      <c r="B29" s="118">
        <v>7</v>
      </c>
      <c r="C29" s="118">
        <v>8</v>
      </c>
      <c r="D29" s="22" t="s">
        <v>33</v>
      </c>
      <c r="E29" s="22" t="s">
        <v>34</v>
      </c>
      <c r="F29" s="22" t="s">
        <v>89</v>
      </c>
      <c r="G29" s="119"/>
      <c r="H29" s="24" t="s">
        <v>90</v>
      </c>
      <c r="I29" s="11"/>
      <c r="J29" s="11">
        <v>7</v>
      </c>
      <c r="K29" s="12"/>
      <c r="L29" s="12"/>
      <c r="M29" s="12"/>
      <c r="N29" s="12"/>
      <c r="O29" s="13"/>
    </row>
    <row r="30" spans="1:15" ht="16" thickBot="1">
      <c r="A30" s="509"/>
      <c r="B30" s="120">
        <v>14</v>
      </c>
      <c r="C30" s="120">
        <v>15</v>
      </c>
      <c r="D30" s="121" t="s">
        <v>91</v>
      </c>
      <c r="E30" s="57"/>
      <c r="F30" s="57"/>
      <c r="G30" s="57"/>
      <c r="H30" s="83"/>
      <c r="I30" s="11"/>
      <c r="J30" s="11"/>
      <c r="K30" s="12"/>
      <c r="L30" s="12"/>
      <c r="M30" s="12"/>
      <c r="N30" s="12"/>
      <c r="O30" s="13"/>
    </row>
    <row r="31" spans="1:15" ht="16" thickBot="1">
      <c r="A31" s="509"/>
      <c r="B31" s="62">
        <v>21</v>
      </c>
      <c r="C31" s="62" t="s">
        <v>92</v>
      </c>
      <c r="D31" s="122" t="s">
        <v>74</v>
      </c>
      <c r="E31" s="122" t="s">
        <v>66</v>
      </c>
      <c r="F31" s="123" t="s">
        <v>93</v>
      </c>
      <c r="G31" s="123" t="s">
        <v>53</v>
      </c>
      <c r="H31" s="58"/>
      <c r="I31" s="11"/>
      <c r="J31" s="11"/>
      <c r="K31" s="12">
        <v>5</v>
      </c>
      <c r="L31" s="12">
        <v>1</v>
      </c>
      <c r="M31" s="12"/>
      <c r="N31" s="12"/>
      <c r="O31" s="13"/>
    </row>
    <row r="32" spans="1:15" ht="16" thickBot="1">
      <c r="A32" s="510"/>
      <c r="B32" s="124">
        <v>28</v>
      </c>
      <c r="C32" s="124" t="s">
        <v>94</v>
      </c>
      <c r="D32" s="125" t="s">
        <v>33</v>
      </c>
      <c r="E32" s="125" t="s">
        <v>34</v>
      </c>
      <c r="F32" s="125" t="s">
        <v>48</v>
      </c>
      <c r="G32" s="126"/>
      <c r="H32" s="127" t="s">
        <v>95</v>
      </c>
      <c r="I32" s="11"/>
      <c r="J32" s="11">
        <v>8</v>
      </c>
      <c r="K32" s="12"/>
      <c r="L32" s="12"/>
      <c r="M32" s="12"/>
      <c r="N32" s="12"/>
      <c r="O32" s="13"/>
    </row>
    <row r="33" spans="1:15" ht="16" thickBot="1">
      <c r="A33" s="508" t="s">
        <v>96</v>
      </c>
      <c r="B33" s="128">
        <v>5</v>
      </c>
      <c r="C33" s="128">
        <v>6</v>
      </c>
      <c r="D33" s="129" t="s">
        <v>74</v>
      </c>
      <c r="E33" s="129" t="s">
        <v>66</v>
      </c>
      <c r="F33" s="130" t="s">
        <v>97</v>
      </c>
      <c r="G33" s="130" t="s">
        <v>57</v>
      </c>
      <c r="H33" s="131" t="s">
        <v>98</v>
      </c>
      <c r="I33" s="11"/>
      <c r="J33" s="11"/>
      <c r="K33" s="12" t="s">
        <v>47</v>
      </c>
      <c r="L33" s="12" t="s">
        <v>77</v>
      </c>
      <c r="M33" s="12"/>
      <c r="N33" s="12" t="s">
        <v>77</v>
      </c>
      <c r="O33" s="13"/>
    </row>
    <row r="34" spans="1:15" ht="16" thickBot="1">
      <c r="A34" s="509"/>
      <c r="B34" s="132">
        <v>12</v>
      </c>
      <c r="C34" s="132">
        <v>13</v>
      </c>
      <c r="D34" s="22" t="s">
        <v>33</v>
      </c>
      <c r="E34" s="22" t="s">
        <v>34</v>
      </c>
      <c r="F34" s="22" t="s">
        <v>35</v>
      </c>
      <c r="G34" s="57"/>
      <c r="H34" s="24" t="s">
        <v>90</v>
      </c>
      <c r="I34" s="11"/>
      <c r="J34" s="11">
        <v>9</v>
      </c>
      <c r="K34" s="12"/>
      <c r="L34" s="12"/>
      <c r="M34" s="12"/>
      <c r="N34" s="12"/>
      <c r="O34" s="13"/>
    </row>
    <row r="35" spans="1:15" ht="16" thickBot="1">
      <c r="A35" s="509"/>
      <c r="B35" s="133">
        <v>19</v>
      </c>
      <c r="C35" s="133">
        <v>20</v>
      </c>
      <c r="D35" s="57"/>
      <c r="E35" s="57"/>
      <c r="F35" s="57"/>
      <c r="G35" s="57"/>
      <c r="H35" s="58"/>
      <c r="I35" s="11"/>
      <c r="J35" s="11"/>
      <c r="K35" s="12"/>
      <c r="L35" s="12"/>
      <c r="M35" s="12"/>
      <c r="N35" s="12"/>
      <c r="O35" s="13"/>
    </row>
    <row r="36" spans="1:15" ht="16" thickBot="1">
      <c r="A36" s="510"/>
      <c r="B36" s="134">
        <v>24</v>
      </c>
      <c r="C36" s="134">
        <v>27</v>
      </c>
      <c r="D36" s="135" t="s">
        <v>99</v>
      </c>
      <c r="E36" s="135"/>
      <c r="F36" s="135"/>
      <c r="G36" s="135"/>
      <c r="H36" s="136"/>
      <c r="I36" s="11"/>
      <c r="J36" s="11"/>
      <c r="K36" s="12"/>
      <c r="L36" s="12"/>
      <c r="M36" s="12"/>
      <c r="N36" s="12"/>
      <c r="O36" s="13"/>
    </row>
    <row r="37" spans="1:15" ht="16" thickBot="1">
      <c r="A37" s="508" t="s">
        <v>100</v>
      </c>
      <c r="B37" s="137">
        <v>2</v>
      </c>
      <c r="C37" s="137">
        <v>3</v>
      </c>
      <c r="D37" s="138" t="s">
        <v>33</v>
      </c>
      <c r="E37" s="138" t="s">
        <v>34</v>
      </c>
      <c r="F37" s="138" t="s">
        <v>89</v>
      </c>
      <c r="G37" s="9"/>
      <c r="H37" s="139" t="s">
        <v>101</v>
      </c>
      <c r="I37" s="11"/>
      <c r="J37" s="11">
        <v>10</v>
      </c>
      <c r="K37" s="12"/>
      <c r="L37" s="12"/>
      <c r="M37" s="12"/>
      <c r="N37" s="12"/>
      <c r="O37" s="13"/>
    </row>
    <row r="38" spans="1:15" ht="16" thickBot="1">
      <c r="A38" s="509"/>
      <c r="B38" s="140">
        <v>9</v>
      </c>
      <c r="C38" s="140">
        <v>10</v>
      </c>
      <c r="D38" s="122" t="s">
        <v>74</v>
      </c>
      <c r="E38" s="122" t="s">
        <v>66</v>
      </c>
      <c r="F38" s="123" t="s">
        <v>102</v>
      </c>
      <c r="G38" s="123" t="s">
        <v>63</v>
      </c>
      <c r="H38" s="141" t="s">
        <v>68</v>
      </c>
      <c r="I38" s="11"/>
      <c r="J38" s="11"/>
      <c r="K38" s="12" t="s">
        <v>103</v>
      </c>
      <c r="L38" s="12" t="s">
        <v>104</v>
      </c>
      <c r="M38" s="12"/>
      <c r="N38" s="12"/>
      <c r="O38" s="13"/>
    </row>
    <row r="39" spans="1:15" ht="16" thickBot="1">
      <c r="A39" s="509"/>
      <c r="B39" s="142">
        <v>16</v>
      </c>
      <c r="C39" s="142" t="s">
        <v>105</v>
      </c>
      <c r="D39" s="57"/>
      <c r="E39" s="57"/>
      <c r="F39" s="57"/>
      <c r="G39" s="143"/>
      <c r="H39" s="58"/>
      <c r="I39" s="11"/>
      <c r="J39" s="11"/>
      <c r="K39" s="12"/>
      <c r="L39" s="12"/>
      <c r="M39" s="12"/>
      <c r="N39" s="12"/>
      <c r="O39" s="13"/>
    </row>
    <row r="40" spans="1:15" ht="16" thickBot="1">
      <c r="A40" s="509"/>
      <c r="B40" s="140">
        <v>23</v>
      </c>
      <c r="C40" s="140">
        <v>24</v>
      </c>
      <c r="D40" s="144" t="s">
        <v>106</v>
      </c>
      <c r="E40" s="144" t="s">
        <v>61</v>
      </c>
      <c r="F40" s="122" t="s">
        <v>48</v>
      </c>
      <c r="G40" s="22" t="s">
        <v>69</v>
      </c>
      <c r="H40" s="145" t="s">
        <v>69</v>
      </c>
      <c r="I40" s="11"/>
      <c r="J40" s="11">
        <v>11</v>
      </c>
      <c r="K40" s="12">
        <v>10</v>
      </c>
      <c r="L40" s="12">
        <v>6</v>
      </c>
      <c r="M40" s="12"/>
      <c r="N40" s="12"/>
      <c r="O40" s="13"/>
    </row>
    <row r="41" spans="1:15" ht="16" thickBot="1">
      <c r="A41" s="510"/>
      <c r="B41" s="146">
        <v>30</v>
      </c>
      <c r="C41" s="146">
        <v>31</v>
      </c>
      <c r="D41" s="147" t="s">
        <v>74</v>
      </c>
      <c r="E41" s="90" t="s">
        <v>66</v>
      </c>
      <c r="F41" s="148" t="s">
        <v>107</v>
      </c>
      <c r="G41" s="149"/>
      <c r="H41" s="150" t="s">
        <v>44</v>
      </c>
      <c r="I41" s="11"/>
      <c r="J41" s="11"/>
      <c r="K41" s="12">
        <v>11</v>
      </c>
      <c r="L41" s="12">
        <v>7</v>
      </c>
      <c r="M41" s="12"/>
      <c r="N41" s="12"/>
      <c r="O41" s="13"/>
    </row>
    <row r="42" spans="1:15" ht="16" thickBot="1">
      <c r="A42" s="508" t="s">
        <v>108</v>
      </c>
      <c r="B42" s="137">
        <v>6</v>
      </c>
      <c r="C42" s="137">
        <v>7</v>
      </c>
      <c r="D42" s="138" t="s">
        <v>33</v>
      </c>
      <c r="E42" s="138" t="s">
        <v>34</v>
      </c>
      <c r="F42" s="138" t="s">
        <v>35</v>
      </c>
      <c r="G42" s="151"/>
      <c r="H42" s="139" t="s">
        <v>109</v>
      </c>
      <c r="I42" s="11"/>
      <c r="J42" s="11">
        <v>12</v>
      </c>
      <c r="K42" s="12"/>
      <c r="L42" s="12"/>
      <c r="M42" s="12"/>
      <c r="N42" s="12"/>
      <c r="O42" s="13"/>
    </row>
    <row r="43" spans="1:15" ht="16" thickBot="1">
      <c r="A43" s="509"/>
      <c r="B43" s="152">
        <v>11</v>
      </c>
      <c r="C43" s="152">
        <v>14</v>
      </c>
      <c r="D43" s="153" t="s">
        <v>110</v>
      </c>
      <c r="E43" s="153"/>
      <c r="F43" s="153"/>
      <c r="G43" s="153"/>
      <c r="H43" s="154"/>
      <c r="I43" s="11"/>
      <c r="J43" s="11"/>
      <c r="K43" s="12"/>
      <c r="L43" s="12"/>
      <c r="M43" s="12"/>
      <c r="N43" s="12"/>
      <c r="O43" s="13"/>
    </row>
    <row r="44" spans="1:15" ht="16" thickBot="1">
      <c r="A44" s="509"/>
      <c r="B44" s="118">
        <v>20</v>
      </c>
      <c r="C44" s="118">
        <v>21</v>
      </c>
      <c r="D44" s="22" t="s">
        <v>33</v>
      </c>
      <c r="E44" s="22" t="s">
        <v>34</v>
      </c>
      <c r="F44" s="22" t="s">
        <v>111</v>
      </c>
      <c r="G44" s="57"/>
      <c r="H44" s="24" t="s">
        <v>80</v>
      </c>
      <c r="I44" s="11"/>
      <c r="J44" s="11">
        <v>13</v>
      </c>
      <c r="K44" s="12"/>
      <c r="L44" s="12"/>
      <c r="M44" s="12"/>
      <c r="N44" s="12"/>
      <c r="O44" s="13"/>
    </row>
    <row r="45" spans="1:15" ht="16" thickBot="1">
      <c r="A45" s="510"/>
      <c r="B45" s="155">
        <v>27</v>
      </c>
      <c r="C45" s="155">
        <v>28</v>
      </c>
      <c r="D45" s="27" t="s">
        <v>65</v>
      </c>
      <c r="E45" s="27" t="s">
        <v>66</v>
      </c>
      <c r="F45" s="27" t="s">
        <v>39</v>
      </c>
      <c r="G45" s="27" t="s">
        <v>112</v>
      </c>
      <c r="H45" s="156" t="s">
        <v>52</v>
      </c>
      <c r="I45" s="11"/>
      <c r="J45" s="11"/>
      <c r="K45" s="12"/>
      <c r="L45" s="12"/>
      <c r="M45" s="12"/>
      <c r="N45" s="12"/>
      <c r="O45" s="13"/>
    </row>
    <row r="46" spans="1:15" ht="16" thickBot="1">
      <c r="A46" s="508" t="s">
        <v>113</v>
      </c>
      <c r="B46" s="137">
        <v>4</v>
      </c>
      <c r="C46" s="137">
        <v>5</v>
      </c>
      <c r="D46" s="138" t="s">
        <v>33</v>
      </c>
      <c r="E46" s="138" t="s">
        <v>34</v>
      </c>
      <c r="F46" s="138" t="s">
        <v>48</v>
      </c>
      <c r="G46" s="9"/>
      <c r="H46" s="139" t="s">
        <v>109</v>
      </c>
      <c r="I46" s="11"/>
      <c r="J46" s="11">
        <v>14</v>
      </c>
      <c r="K46" s="12"/>
      <c r="L46" s="12"/>
      <c r="M46" s="12"/>
      <c r="N46" s="12"/>
      <c r="O46" s="13"/>
    </row>
    <row r="47" spans="1:15" ht="16" thickBot="1">
      <c r="A47" s="509"/>
      <c r="B47" s="157">
        <v>11</v>
      </c>
      <c r="C47" s="157" t="s">
        <v>114</v>
      </c>
      <c r="D47" s="157" t="s">
        <v>115</v>
      </c>
      <c r="E47" s="157" t="s">
        <v>116</v>
      </c>
      <c r="F47" s="157" t="s">
        <v>117</v>
      </c>
      <c r="G47" s="158"/>
      <c r="H47" s="159"/>
      <c r="I47" s="11"/>
      <c r="J47" s="11"/>
      <c r="K47" s="12"/>
      <c r="L47" s="12"/>
      <c r="M47" s="12"/>
      <c r="N47" s="12"/>
      <c r="O47" s="13"/>
    </row>
    <row r="48" spans="1:15" ht="16" thickBot="1">
      <c r="A48" s="509"/>
      <c r="B48" s="62">
        <v>18</v>
      </c>
      <c r="C48" s="62">
        <v>19</v>
      </c>
      <c r="D48" s="122" t="s">
        <v>74</v>
      </c>
      <c r="E48" s="122" t="s">
        <v>66</v>
      </c>
      <c r="F48" s="160" t="s">
        <v>118</v>
      </c>
      <c r="G48" s="160" t="s">
        <v>53</v>
      </c>
      <c r="H48" s="161" t="s">
        <v>57</v>
      </c>
      <c r="I48" s="11"/>
      <c r="J48" s="11"/>
      <c r="K48" s="12" t="s">
        <v>78</v>
      </c>
      <c r="L48" s="12" t="s">
        <v>103</v>
      </c>
      <c r="M48" s="12"/>
      <c r="N48" s="12" t="s">
        <v>104</v>
      </c>
      <c r="O48" s="13" t="s">
        <v>119</v>
      </c>
    </row>
    <row r="49" spans="1:15" ht="16" thickBot="1">
      <c r="A49" s="510"/>
      <c r="B49" s="162">
        <v>25</v>
      </c>
      <c r="C49" s="162">
        <v>26</v>
      </c>
      <c r="D49" s="149"/>
      <c r="E49" s="149"/>
      <c r="F49" s="149"/>
      <c r="G49" s="163"/>
      <c r="H49" s="164"/>
      <c r="I49" s="11"/>
      <c r="J49" s="11"/>
      <c r="K49" s="12"/>
      <c r="L49" s="12"/>
      <c r="M49" s="12"/>
      <c r="N49" s="12"/>
      <c r="O49" s="13"/>
    </row>
    <row r="50" spans="1:15" ht="16" thickBot="1">
      <c r="A50" s="508" t="s">
        <v>120</v>
      </c>
      <c r="B50" s="128">
        <v>1</v>
      </c>
      <c r="C50" s="128" t="s">
        <v>121</v>
      </c>
      <c r="D50" s="129" t="s">
        <v>74</v>
      </c>
      <c r="E50" s="129" t="s">
        <v>34</v>
      </c>
      <c r="F50" s="165" t="s">
        <v>35</v>
      </c>
      <c r="G50" s="165" t="s">
        <v>98</v>
      </c>
      <c r="H50" s="166" t="s">
        <v>98</v>
      </c>
      <c r="I50" s="11"/>
      <c r="J50" s="11"/>
      <c r="K50" s="12" t="s">
        <v>122</v>
      </c>
      <c r="L50" s="12" t="s">
        <v>123</v>
      </c>
      <c r="M50" s="12"/>
      <c r="N50" s="12"/>
      <c r="O50" s="13" t="s">
        <v>124</v>
      </c>
    </row>
    <row r="51" spans="1:15" ht="16" thickBot="1">
      <c r="A51" s="509"/>
      <c r="B51" s="167">
        <v>8</v>
      </c>
      <c r="C51" s="167">
        <v>9</v>
      </c>
      <c r="D51" s="57"/>
      <c r="E51" s="57"/>
      <c r="F51" s="57"/>
      <c r="G51" s="57"/>
      <c r="H51" s="58"/>
      <c r="I51" s="11"/>
      <c r="J51" s="11"/>
      <c r="K51" s="12"/>
      <c r="L51" s="12"/>
      <c r="M51" s="12"/>
      <c r="N51" s="12"/>
      <c r="O51" s="13"/>
    </row>
    <row r="52" spans="1:15" ht="16" thickBot="1">
      <c r="A52" s="509"/>
      <c r="B52" s="142">
        <v>15</v>
      </c>
      <c r="C52" s="142" t="s">
        <v>125</v>
      </c>
      <c r="D52" s="57"/>
      <c r="E52" s="57"/>
      <c r="F52" s="57"/>
      <c r="G52" s="57"/>
      <c r="H52" s="83"/>
      <c r="I52" s="11"/>
      <c r="J52" s="11"/>
      <c r="K52" s="12"/>
      <c r="L52" s="12"/>
      <c r="M52" s="12"/>
      <c r="N52" s="12"/>
      <c r="O52" s="13"/>
    </row>
    <row r="53" spans="1:15" ht="16" thickBot="1">
      <c r="A53" s="509"/>
      <c r="B53" s="132">
        <v>22</v>
      </c>
      <c r="C53" s="132">
        <v>23</v>
      </c>
      <c r="D53" s="22" t="s">
        <v>33</v>
      </c>
      <c r="E53" s="22" t="s">
        <v>34</v>
      </c>
      <c r="F53" s="22" t="s">
        <v>89</v>
      </c>
      <c r="G53" s="58"/>
      <c r="H53" s="24" t="s">
        <v>80</v>
      </c>
      <c r="I53" s="11"/>
      <c r="J53" s="11">
        <v>15</v>
      </c>
      <c r="K53" s="12"/>
      <c r="L53" s="12"/>
      <c r="M53" s="12"/>
      <c r="N53" s="12"/>
      <c r="O53" s="13"/>
    </row>
    <row r="54" spans="1:15" ht="16" thickBot="1">
      <c r="A54" s="510"/>
      <c r="B54" s="146">
        <v>29</v>
      </c>
      <c r="C54" s="146">
        <v>30</v>
      </c>
      <c r="D54" s="147" t="s">
        <v>74</v>
      </c>
      <c r="E54" s="147" t="s">
        <v>66</v>
      </c>
      <c r="F54" s="148" t="s">
        <v>126</v>
      </c>
      <c r="G54" s="168" t="s">
        <v>68</v>
      </c>
      <c r="H54" s="169" t="s">
        <v>44</v>
      </c>
      <c r="I54" s="11"/>
      <c r="J54" s="11"/>
      <c r="K54" s="12" t="s">
        <v>127</v>
      </c>
      <c r="L54" s="12" t="s">
        <v>78</v>
      </c>
      <c r="M54" s="12"/>
      <c r="N54" s="12"/>
      <c r="O54" s="13" t="s">
        <v>58</v>
      </c>
    </row>
    <row r="55" spans="1:15" ht="16" thickBot="1">
      <c r="A55" s="511" t="s">
        <v>128</v>
      </c>
      <c r="B55" s="170">
        <v>6</v>
      </c>
      <c r="C55" s="170" t="s">
        <v>129</v>
      </c>
      <c r="D55" s="96"/>
      <c r="E55" s="96"/>
      <c r="F55" s="96"/>
      <c r="G55" s="171"/>
      <c r="H55" s="171"/>
      <c r="I55" s="11"/>
      <c r="J55" s="11"/>
      <c r="K55" s="12"/>
      <c r="L55" s="12"/>
      <c r="M55" s="12"/>
      <c r="N55" s="12"/>
      <c r="O55" s="13"/>
    </row>
    <row r="56" spans="1:15" ht="16" thickBot="1">
      <c r="A56" s="512"/>
      <c r="B56" s="62">
        <v>13</v>
      </c>
      <c r="C56" s="62">
        <v>14</v>
      </c>
      <c r="D56" s="122" t="s">
        <v>74</v>
      </c>
      <c r="E56" s="122" t="s">
        <v>66</v>
      </c>
      <c r="F56" s="63" t="s">
        <v>130</v>
      </c>
      <c r="G56" s="172"/>
      <c r="H56" s="123" t="s">
        <v>112</v>
      </c>
      <c r="I56" s="11"/>
      <c r="J56" s="11"/>
      <c r="K56" s="12">
        <v>18</v>
      </c>
      <c r="L56" s="12">
        <v>14</v>
      </c>
      <c r="M56" s="12"/>
      <c r="N56" s="12">
        <v>6</v>
      </c>
      <c r="O56" s="13">
        <v>7</v>
      </c>
    </row>
    <row r="57" spans="1:15">
      <c r="A57" s="512"/>
      <c r="B57" s="173">
        <v>20</v>
      </c>
      <c r="C57" s="173">
        <v>21</v>
      </c>
      <c r="D57" s="57"/>
      <c r="E57" s="57"/>
      <c r="F57" s="57"/>
      <c r="G57" s="57"/>
      <c r="H57" s="57"/>
      <c r="I57" s="11"/>
      <c r="J57" s="11"/>
      <c r="K57" s="12"/>
      <c r="L57" s="12"/>
      <c r="M57" s="12"/>
      <c r="N57" s="12"/>
      <c r="O57" s="13"/>
    </row>
    <row r="58" spans="1:15" ht="16" thickBot="1">
      <c r="A58" s="512"/>
      <c r="B58" s="133">
        <v>27</v>
      </c>
      <c r="C58" s="133">
        <v>28</v>
      </c>
      <c r="D58" s="57"/>
      <c r="E58" s="57"/>
      <c r="F58" s="57"/>
      <c r="G58" s="57"/>
      <c r="H58" s="57"/>
      <c r="I58" s="174"/>
      <c r="J58" s="174"/>
      <c r="K58" s="175"/>
      <c r="L58" s="175"/>
      <c r="M58" s="175"/>
      <c r="N58" s="175"/>
      <c r="O58" s="176"/>
    </row>
    <row r="59" spans="1:15">
      <c r="A59" s="504" t="s">
        <v>131</v>
      </c>
      <c r="B59" s="504"/>
      <c r="C59" s="504"/>
      <c r="D59" s="504"/>
      <c r="E59" s="177"/>
      <c r="F59" s="177"/>
      <c r="G59" s="177"/>
      <c r="H59" s="177"/>
      <c r="I59" s="178"/>
      <c r="J59" s="178"/>
      <c r="K59" s="179"/>
      <c r="L59" s="179"/>
      <c r="M59" s="179"/>
      <c r="N59" s="179"/>
      <c r="O59" s="179"/>
    </row>
  </sheetData>
  <mergeCells count="27">
    <mergeCell ref="A59:D59"/>
    <mergeCell ref="J5:J6"/>
    <mergeCell ref="A20:A23"/>
    <mergeCell ref="A24:A27"/>
    <mergeCell ref="A28:A32"/>
    <mergeCell ref="A33:A36"/>
    <mergeCell ref="A37:A41"/>
    <mergeCell ref="A42:A45"/>
    <mergeCell ref="A15:A19"/>
    <mergeCell ref="A7:A10"/>
    <mergeCell ref="A11:A14"/>
    <mergeCell ref="A46:A49"/>
    <mergeCell ref="A50:A54"/>
    <mergeCell ref="A55:A58"/>
    <mergeCell ref="A1:O4"/>
    <mergeCell ref="A5:A6"/>
    <mergeCell ref="B5:C6"/>
    <mergeCell ref="D5:D6"/>
    <mergeCell ref="E5:E6"/>
    <mergeCell ref="F5:F6"/>
    <mergeCell ref="G5:H5"/>
    <mergeCell ref="I5:I6"/>
    <mergeCell ref="K5:K6"/>
    <mergeCell ref="L5:L6"/>
    <mergeCell ref="M5:M6"/>
    <mergeCell ref="N5:N6"/>
    <mergeCell ref="O5:O6"/>
  </mergeCells>
  <pageMargins left="0.75" right="0.75" top="1" bottom="1" header="0.5" footer="0.5"/>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123" workbookViewId="0">
      <selection activeCell="M136" sqref="M136"/>
    </sheetView>
  </sheetViews>
  <sheetFormatPr baseColWidth="10" defaultRowHeight="15" x14ac:dyDescent="0"/>
  <cols>
    <col min="1" max="1" width="3.1640625" bestFit="1" customWidth="1"/>
  </cols>
  <sheetData>
    <row r="1" spans="1:20" ht="25">
      <c r="B1" s="513" t="s">
        <v>161</v>
      </c>
      <c r="C1" s="513"/>
      <c r="D1" s="513"/>
      <c r="E1" s="513"/>
      <c r="F1" s="515" t="s">
        <v>223</v>
      </c>
      <c r="G1" s="515"/>
      <c r="H1" s="515"/>
      <c r="I1" s="515"/>
      <c r="J1" s="515"/>
      <c r="K1" s="515"/>
      <c r="L1" s="515"/>
      <c r="M1" s="515"/>
      <c r="N1" s="515"/>
      <c r="O1" s="515"/>
      <c r="P1" s="515"/>
      <c r="Q1" s="515"/>
      <c r="R1" s="221"/>
      <c r="S1" s="221"/>
    </row>
    <row r="2" spans="1:20" ht="25">
      <c r="B2" s="513" t="s">
        <v>162</v>
      </c>
      <c r="C2" s="513"/>
      <c r="D2" s="513"/>
      <c r="E2" s="513"/>
      <c r="F2" s="516" t="s">
        <v>89</v>
      </c>
      <c r="G2" s="516"/>
      <c r="H2" s="516"/>
      <c r="I2" s="516"/>
      <c r="J2" s="516"/>
      <c r="K2" s="516"/>
      <c r="L2" s="516"/>
      <c r="M2" s="516"/>
      <c r="N2" s="516"/>
      <c r="O2" s="516"/>
      <c r="P2" s="516"/>
      <c r="Q2" s="516"/>
      <c r="R2" s="221"/>
      <c r="S2" s="221"/>
    </row>
    <row r="3" spans="1:20" ht="25">
      <c r="B3" s="513" t="s">
        <v>152</v>
      </c>
      <c r="C3" s="513"/>
      <c r="D3" s="513"/>
      <c r="E3" s="513"/>
      <c r="F3" s="516" t="s">
        <v>178</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134</v>
      </c>
      <c r="G6" s="182">
        <v>33.5</v>
      </c>
      <c r="H6" s="199">
        <f>G6*1.5</f>
        <v>50.25</v>
      </c>
      <c r="I6" s="182">
        <v>4</v>
      </c>
      <c r="J6" s="182">
        <f>H12</f>
        <v>29.27</v>
      </c>
      <c r="K6" s="183"/>
      <c r="L6" s="185">
        <v>157</v>
      </c>
      <c r="M6" s="182">
        <v>39.25</v>
      </c>
      <c r="N6" s="199">
        <v>58.87</v>
      </c>
      <c r="O6" s="182">
        <v>4</v>
      </c>
      <c r="P6" s="182">
        <f>N10</f>
        <v>42.75</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571</v>
      </c>
      <c r="C9" s="208" t="s">
        <v>475</v>
      </c>
      <c r="D9" s="208" t="s">
        <v>476</v>
      </c>
      <c r="E9" s="208" t="s">
        <v>272</v>
      </c>
      <c r="F9" s="200">
        <v>10</v>
      </c>
      <c r="G9" s="199">
        <v>0</v>
      </c>
      <c r="H9" s="199">
        <v>31.82</v>
      </c>
      <c r="I9" s="199">
        <f>IF(H9&lt;=$H$6,IF(H9&lt;$G$6,F9+G9,F9+G9+(H9-$G$6)),50)</f>
        <v>10</v>
      </c>
      <c r="J9" s="199">
        <f>$F$6/H9</f>
        <v>4.2111879321181647</v>
      </c>
      <c r="K9" s="201">
        <f>IF(I9=0,IF(H9=$J$6,6,4),0)</f>
        <v>0</v>
      </c>
      <c r="L9" s="200">
        <v>5</v>
      </c>
      <c r="M9" s="199">
        <v>5</v>
      </c>
      <c r="N9" s="199">
        <v>46.93</v>
      </c>
      <c r="O9" s="199">
        <f>IF(N9&lt;=$N$6,IF(N9&lt;$M$6,L9+M9,L9+M9+(N9-$M$6)),50)</f>
        <v>17.68</v>
      </c>
      <c r="P9" s="199">
        <f>$L$6/N9</f>
        <v>3.345408054549329</v>
      </c>
      <c r="Q9" s="201">
        <f>IF(O9=0,IF(N9=$P$6,6,4),0)</f>
        <v>0</v>
      </c>
      <c r="R9" s="199">
        <f>O9+I9</f>
        <v>27.68</v>
      </c>
      <c r="S9" s="199">
        <f>N9+H9</f>
        <v>78.75</v>
      </c>
      <c r="T9" s="209">
        <f>IF((O9+I9)=0,4+K9+Q9,K9+Q9)+4</f>
        <v>4</v>
      </c>
    </row>
    <row r="10" spans="1:20">
      <c r="A10">
        <f>A9+1</f>
        <v>2</v>
      </c>
      <c r="B10" s="207">
        <v>559</v>
      </c>
      <c r="C10" s="208" t="s">
        <v>469</v>
      </c>
      <c r="D10" s="208" t="s">
        <v>470</v>
      </c>
      <c r="E10" s="208" t="s">
        <v>272</v>
      </c>
      <c r="F10" s="200">
        <v>50</v>
      </c>
      <c r="G10" s="199"/>
      <c r="H10" s="199"/>
      <c r="I10" s="199">
        <f>IF(H10&lt;=$H$6,IF(H10&lt;$G$6,F10+G10,F10+G10+(H10-$G$6)),50)</f>
        <v>50</v>
      </c>
      <c r="J10" s="199" t="e">
        <f t="shared" ref="J10:J38" si="0">$F$6/H10</f>
        <v>#DIV/0!</v>
      </c>
      <c r="K10" s="201">
        <f t="shared" ref="K10:K38" si="1">IF(I10=0,IF(H10=$J$6,6,4),0)</f>
        <v>0</v>
      </c>
      <c r="L10" s="200">
        <v>0</v>
      </c>
      <c r="M10" s="199">
        <v>0</v>
      </c>
      <c r="N10" s="199">
        <v>42.75</v>
      </c>
      <c r="O10" s="199">
        <f t="shared" ref="O10:O38" si="2">IF(N10&lt;=$N$6,IF(N10&lt;$M$6,L10+M10,L10+M10+(N10-$M$6)),50)</f>
        <v>3.5</v>
      </c>
      <c r="P10" s="199">
        <f t="shared" ref="P10:P38" si="3">$L$6/N10</f>
        <v>3.672514619883041</v>
      </c>
      <c r="Q10" s="201">
        <v>2</v>
      </c>
      <c r="R10" s="199">
        <f t="shared" ref="R10:R38" si="4">O10+I10</f>
        <v>53.5</v>
      </c>
      <c r="S10" s="199">
        <f t="shared" ref="S10:S38" si="5">N10+H10</f>
        <v>42.75</v>
      </c>
      <c r="T10" s="209">
        <f>IF((O10+I10)=0,4+K10+Q10,K10+Q10)+2</f>
        <v>4</v>
      </c>
    </row>
    <row r="11" spans="1:20">
      <c r="A11">
        <f t="shared" ref="A11:A38" si="6">A10+1</f>
        <v>3</v>
      </c>
      <c r="B11" s="207">
        <v>607</v>
      </c>
      <c r="C11" s="208" t="s">
        <v>467</v>
      </c>
      <c r="D11" s="208" t="s">
        <v>468</v>
      </c>
      <c r="E11" s="208" t="s">
        <v>272</v>
      </c>
      <c r="F11" s="200">
        <v>15</v>
      </c>
      <c r="G11" s="199">
        <v>0</v>
      </c>
      <c r="H11" s="199">
        <v>37.51</v>
      </c>
      <c r="I11" s="199">
        <f t="shared" ref="I11:I38" si="7">IF(H11&lt;=$H$6,IF(H11&lt;$G$6,F11+G11,F11+G11+(H11-$G$6)),50)</f>
        <v>19.009999999999998</v>
      </c>
      <c r="J11" s="199">
        <f t="shared" si="0"/>
        <v>3.5723806984804054</v>
      </c>
      <c r="K11" s="201">
        <f t="shared" si="1"/>
        <v>0</v>
      </c>
      <c r="L11" s="200">
        <v>50</v>
      </c>
      <c r="M11" s="199"/>
      <c r="N11" s="199"/>
      <c r="O11" s="199">
        <f>IF(N11&lt;=$N$6,IF(N11&lt;$M$6,L11+M11,L11+M11+(N11-$M$6)),50)</f>
        <v>50</v>
      </c>
      <c r="P11" s="199" t="e">
        <f t="shared" si="3"/>
        <v>#DIV/0!</v>
      </c>
      <c r="Q11" s="201">
        <f t="shared" ref="Q11:Q38" si="8">IF(O11=0,IF(N11=$P$6,6,4),0)</f>
        <v>0</v>
      </c>
      <c r="R11" s="199">
        <f t="shared" si="4"/>
        <v>69.009999999999991</v>
      </c>
      <c r="S11" s="199">
        <f t="shared" si="5"/>
        <v>37.51</v>
      </c>
      <c r="T11" s="209">
        <f>IF((O11+I11)=0,4+K11+Q11,K11+Q11)+1</f>
        <v>1</v>
      </c>
    </row>
    <row r="12" spans="1:20">
      <c r="A12">
        <f t="shared" si="6"/>
        <v>4</v>
      </c>
      <c r="B12" s="207">
        <v>634</v>
      </c>
      <c r="C12" s="321" t="s">
        <v>297</v>
      </c>
      <c r="D12" s="321" t="s">
        <v>465</v>
      </c>
      <c r="E12" s="321" t="s">
        <v>275</v>
      </c>
      <c r="F12" s="200">
        <v>0</v>
      </c>
      <c r="G12" s="199">
        <v>0</v>
      </c>
      <c r="H12" s="199">
        <v>29.27</v>
      </c>
      <c r="I12" s="199">
        <f t="shared" si="7"/>
        <v>0</v>
      </c>
      <c r="J12" s="199">
        <f t="shared" si="0"/>
        <v>4.5780662794670315</v>
      </c>
      <c r="K12" s="201">
        <f t="shared" si="1"/>
        <v>6</v>
      </c>
      <c r="L12" s="200">
        <v>100</v>
      </c>
      <c r="M12" s="199"/>
      <c r="N12" s="199"/>
      <c r="O12" s="199">
        <f t="shared" si="2"/>
        <v>100</v>
      </c>
      <c r="P12" s="199" t="e">
        <f>$L$6/N12</f>
        <v>#DIV/0!</v>
      </c>
      <c r="Q12" s="201">
        <f t="shared" si="8"/>
        <v>0</v>
      </c>
      <c r="R12" s="199">
        <f t="shared" si="4"/>
        <v>100</v>
      </c>
      <c r="S12" s="199">
        <f t="shared" si="5"/>
        <v>29.27</v>
      </c>
      <c r="T12" s="209">
        <f>IF((O12+I12)=0,4+K12+Q12,K12+Q12)</f>
        <v>6</v>
      </c>
    </row>
    <row r="13" spans="1:20">
      <c r="A13">
        <f t="shared" si="6"/>
        <v>5</v>
      </c>
      <c r="B13" s="207">
        <v>671</v>
      </c>
      <c r="C13" s="321" t="s">
        <v>477</v>
      </c>
      <c r="D13" s="321" t="s">
        <v>513</v>
      </c>
      <c r="E13" s="321" t="s">
        <v>272</v>
      </c>
      <c r="F13" s="200">
        <v>100</v>
      </c>
      <c r="G13" s="199"/>
      <c r="H13" s="199"/>
      <c r="I13" s="199">
        <f t="shared" si="7"/>
        <v>100</v>
      </c>
      <c r="J13" s="199" t="e">
        <f t="shared" si="0"/>
        <v>#DIV/0!</v>
      </c>
      <c r="K13" s="201">
        <f t="shared" si="1"/>
        <v>0</v>
      </c>
      <c r="L13" s="200">
        <v>100</v>
      </c>
      <c r="M13" s="199"/>
      <c r="N13" s="199"/>
      <c r="O13" s="199">
        <f t="shared" si="2"/>
        <v>100</v>
      </c>
      <c r="P13" s="199" t="e">
        <f>$L$6/N13</f>
        <v>#DIV/0!</v>
      </c>
      <c r="Q13" s="201">
        <f t="shared" si="8"/>
        <v>0</v>
      </c>
      <c r="R13" s="199">
        <f t="shared" si="4"/>
        <v>200</v>
      </c>
      <c r="S13" s="199">
        <f t="shared" si="5"/>
        <v>0</v>
      </c>
      <c r="T13" s="209">
        <f t="shared" ref="T13:T38" si="9">IF((O13+I13)=0,4+K13+Q13,K13+Q13)</f>
        <v>0</v>
      </c>
    </row>
    <row r="14" spans="1:20">
      <c r="A14">
        <f t="shared" si="6"/>
        <v>6</v>
      </c>
      <c r="B14" s="207"/>
      <c r="C14" s="208"/>
      <c r="D14" s="208"/>
      <c r="E14" s="208"/>
      <c r="F14" s="200"/>
      <c r="G14" s="199"/>
      <c r="H14" s="199"/>
      <c r="I14" s="199">
        <f>IF(H14&lt;=$H$6,IF(H14&lt;$G$6,F14+G14,F14+G14+(H14-$G$6)),50)</f>
        <v>0</v>
      </c>
      <c r="J14" s="199" t="e">
        <f t="shared" si="0"/>
        <v>#DIV/0!</v>
      </c>
      <c r="K14" s="201">
        <f t="shared" si="1"/>
        <v>4</v>
      </c>
      <c r="L14" s="200"/>
      <c r="M14" s="199"/>
      <c r="N14" s="199"/>
      <c r="O14" s="199">
        <f t="shared" si="2"/>
        <v>0</v>
      </c>
      <c r="P14" s="199" t="e">
        <f t="shared" si="3"/>
        <v>#DIV/0!</v>
      </c>
      <c r="Q14" s="201">
        <f t="shared" si="8"/>
        <v>4</v>
      </c>
      <c r="R14" s="199">
        <f t="shared" si="4"/>
        <v>0</v>
      </c>
      <c r="S14" s="199">
        <f t="shared" si="5"/>
        <v>0</v>
      </c>
      <c r="T14" s="209">
        <f t="shared" si="9"/>
        <v>12</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133</v>
      </c>
      <c r="G41" s="182">
        <f>F41/I41</f>
        <v>38</v>
      </c>
      <c r="H41" s="199">
        <f>G41*1.5</f>
        <v>57</v>
      </c>
      <c r="I41" s="182">
        <v>3.5</v>
      </c>
      <c r="J41" s="182">
        <f>H49</f>
        <v>29</v>
      </c>
      <c r="K41" s="183"/>
      <c r="L41" s="185">
        <v>155</v>
      </c>
      <c r="M41" s="182">
        <v>40.78</v>
      </c>
      <c r="N41" s="199">
        <v>61.18</v>
      </c>
      <c r="O41" s="182">
        <v>3.8</v>
      </c>
      <c r="P41" s="182">
        <f>N45</f>
        <v>42.21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598</v>
      </c>
      <c r="C44" s="208" t="s">
        <v>480</v>
      </c>
      <c r="D44" s="208" t="s">
        <v>481</v>
      </c>
      <c r="E44" s="208" t="s">
        <v>272</v>
      </c>
      <c r="F44" s="200">
        <v>15</v>
      </c>
      <c r="G44" s="199">
        <v>0</v>
      </c>
      <c r="H44" s="199">
        <v>32.31</v>
      </c>
      <c r="I44" s="199">
        <f>IF(H44&lt;=$H$41,IF(H44&lt;$G$41,F44+G44,F44+G44+(H44-$G$41)),50)</f>
        <v>15</v>
      </c>
      <c r="J44" s="199">
        <f>$F$41/H44</f>
        <v>4.1163726400495202</v>
      </c>
      <c r="K44" s="201">
        <f>IF(I44=0,IF(H44=$J$41,6,4),0)</f>
        <v>0</v>
      </c>
      <c r="L44" s="200">
        <v>5</v>
      </c>
      <c r="M44" s="199">
        <v>0</v>
      </c>
      <c r="N44" s="199">
        <v>44.13</v>
      </c>
      <c r="O44" s="199">
        <f>IF(N44&lt;=$N$41,IF(N44&lt;$M$41,L44+M44,L44+M44+(N44-$M$41)),50)</f>
        <v>8.3500000000000014</v>
      </c>
      <c r="P44" s="199">
        <f>$L$41/N44</f>
        <v>3.5123498753682298</v>
      </c>
      <c r="Q44" s="201">
        <f>IF(O44=0,IF(N44=$P$41,6,4),0)</f>
        <v>0</v>
      </c>
      <c r="R44" s="199">
        <f>O44+I44</f>
        <v>23.35</v>
      </c>
      <c r="S44" s="199">
        <f>N44+H44</f>
        <v>76.44</v>
      </c>
      <c r="T44" s="209">
        <f>IF((O44+I44)=0,4+K44+Q44,K44+Q44)+4</f>
        <v>4</v>
      </c>
    </row>
    <row r="45" spans="1:20">
      <c r="A45">
        <f>A44+1</f>
        <v>2</v>
      </c>
      <c r="B45" s="207">
        <v>713</v>
      </c>
      <c r="C45" s="208" t="s">
        <v>479</v>
      </c>
      <c r="D45" s="208" t="s">
        <v>470</v>
      </c>
      <c r="E45" s="208" t="s">
        <v>272</v>
      </c>
      <c r="F45" s="200">
        <v>50</v>
      </c>
      <c r="G45" s="199"/>
      <c r="H45" s="199"/>
      <c r="I45" s="199">
        <f t="shared" ref="I45:I73" si="10">IF(H45&lt;=$H$41,IF(H45&lt;$G$41,F45+G45,F45+G45+(H45-$G$41)),50)</f>
        <v>50</v>
      </c>
      <c r="J45" s="199" t="e">
        <f t="shared" ref="J45:J73" si="11">$F$41/H45</f>
        <v>#DIV/0!</v>
      </c>
      <c r="K45" s="201">
        <f t="shared" ref="K45:K73" si="12">IF(I45=0,IF(H45=$J$41,6,4),0)</f>
        <v>0</v>
      </c>
      <c r="L45" s="200">
        <v>0</v>
      </c>
      <c r="M45" s="199">
        <v>0</v>
      </c>
      <c r="N45" s="199">
        <v>42.21</v>
      </c>
      <c r="O45" s="199">
        <f>IF(N45&lt;=$N$41,IF(N45&lt;$M$41,L45+M45,L45+M45+(N45-$M$41)),50)</f>
        <v>1.4299999999999997</v>
      </c>
      <c r="P45" s="199">
        <f t="shared" ref="P45:P73" si="13">$L$41/N45</f>
        <v>3.6721156124141197</v>
      </c>
      <c r="Q45" s="201">
        <v>2</v>
      </c>
      <c r="R45" s="199">
        <f t="shared" ref="R45:R73" si="14">O45+I45</f>
        <v>51.43</v>
      </c>
      <c r="S45" s="199">
        <f t="shared" ref="S45:S73" si="15">N45+H45</f>
        <v>42.21</v>
      </c>
      <c r="T45" s="209">
        <f>IF((O45+I45)=0,4+K45+Q45,K45+Q45)+2</f>
        <v>4</v>
      </c>
    </row>
    <row r="46" spans="1:20">
      <c r="A46">
        <f t="shared" ref="A46:A60" si="16">A45+1</f>
        <v>3</v>
      </c>
      <c r="B46" s="207">
        <v>729</v>
      </c>
      <c r="C46" s="208" t="s">
        <v>496</v>
      </c>
      <c r="D46" s="208" t="s">
        <v>497</v>
      </c>
      <c r="E46" s="208" t="s">
        <v>269</v>
      </c>
      <c r="F46" s="200">
        <v>0</v>
      </c>
      <c r="G46" s="199">
        <v>5</v>
      </c>
      <c r="H46" s="199">
        <v>33.83</v>
      </c>
      <c r="I46" s="199">
        <f t="shared" si="10"/>
        <v>5</v>
      </c>
      <c r="J46" s="199">
        <f t="shared" si="11"/>
        <v>3.9314218149571389</v>
      </c>
      <c r="K46" s="201">
        <f>IF(I46=0,IF(H46=$J$41,6,4),0)</f>
        <v>0</v>
      </c>
      <c r="L46" s="200">
        <v>50</v>
      </c>
      <c r="M46" s="199"/>
      <c r="N46" s="199"/>
      <c r="O46" s="199">
        <f t="shared" ref="O46:O73" si="17">IF(N46&lt;=$N$41,IF(N46&lt;$M$41,L46+M46,L46+M46+(N46-$M$41)),50)</f>
        <v>50</v>
      </c>
      <c r="P46" s="199" t="e">
        <f>$L$41/N46</f>
        <v>#DIV/0!</v>
      </c>
      <c r="Q46" s="201">
        <f t="shared" ref="Q46:Q73" si="18">IF(O46=0,IF(N46=$P$41,6,4),0)</f>
        <v>0</v>
      </c>
      <c r="R46" s="199">
        <f t="shared" si="14"/>
        <v>55</v>
      </c>
      <c r="S46" s="199">
        <f t="shared" si="15"/>
        <v>33.83</v>
      </c>
      <c r="T46" s="209">
        <f>IF((O46+I46)=0,4+K46+Q46,K46+Q46)+1</f>
        <v>1</v>
      </c>
    </row>
    <row r="47" spans="1:20">
      <c r="A47">
        <f t="shared" si="16"/>
        <v>4</v>
      </c>
      <c r="B47" s="207">
        <v>683</v>
      </c>
      <c r="C47" s="321" t="s">
        <v>473</v>
      </c>
      <c r="D47" s="321" t="s">
        <v>474</v>
      </c>
      <c r="E47" s="321" t="s">
        <v>269</v>
      </c>
      <c r="F47" s="200">
        <v>0</v>
      </c>
      <c r="G47" s="199">
        <v>0</v>
      </c>
      <c r="H47" s="199">
        <v>43</v>
      </c>
      <c r="I47" s="199">
        <f t="shared" si="10"/>
        <v>5</v>
      </c>
      <c r="J47" s="199">
        <f>$F$41/H47</f>
        <v>3.0930232558139537</v>
      </c>
      <c r="K47" s="201">
        <f t="shared" si="12"/>
        <v>0</v>
      </c>
      <c r="L47" s="200">
        <v>50</v>
      </c>
      <c r="M47" s="199"/>
      <c r="N47" s="199"/>
      <c r="O47" s="199">
        <f t="shared" si="17"/>
        <v>50</v>
      </c>
      <c r="P47" s="199" t="e">
        <f>$L$41/N47</f>
        <v>#DIV/0!</v>
      </c>
      <c r="Q47" s="201">
        <f>IF(O47=0,IF(N47=$P$41,6,4),0)</f>
        <v>0</v>
      </c>
      <c r="R47" s="199">
        <f t="shared" si="14"/>
        <v>55</v>
      </c>
      <c r="S47" s="199">
        <f t="shared" si="15"/>
        <v>43</v>
      </c>
      <c r="T47" s="209">
        <f>IF((O47+I47)=0,4+K47+Q47,K47+Q47)</f>
        <v>0</v>
      </c>
    </row>
    <row r="48" spans="1:20">
      <c r="A48">
        <f t="shared" si="16"/>
        <v>5</v>
      </c>
      <c r="B48" s="207">
        <v>785</v>
      </c>
      <c r="C48" s="321" t="s">
        <v>482</v>
      </c>
      <c r="D48" s="321" t="s">
        <v>481</v>
      </c>
      <c r="E48" s="321" t="s">
        <v>272</v>
      </c>
      <c r="F48" s="200">
        <v>50</v>
      </c>
      <c r="G48" s="199"/>
      <c r="H48" s="199"/>
      <c r="I48" s="199">
        <f t="shared" si="10"/>
        <v>50</v>
      </c>
      <c r="J48" s="199" t="e">
        <f t="shared" si="11"/>
        <v>#DIV/0!</v>
      </c>
      <c r="K48" s="201">
        <f t="shared" si="12"/>
        <v>0</v>
      </c>
      <c r="L48" s="200">
        <v>50</v>
      </c>
      <c r="M48" s="199"/>
      <c r="N48" s="199"/>
      <c r="O48" s="199">
        <f t="shared" si="17"/>
        <v>50</v>
      </c>
      <c r="P48" s="199" t="e">
        <f t="shared" si="13"/>
        <v>#DIV/0!</v>
      </c>
      <c r="Q48" s="201">
        <f t="shared" si="18"/>
        <v>0</v>
      </c>
      <c r="R48" s="199">
        <f t="shared" si="14"/>
        <v>100</v>
      </c>
      <c r="S48" s="199">
        <f t="shared" si="15"/>
        <v>0</v>
      </c>
      <c r="T48" s="209">
        <f t="shared" ref="T48:T73" si="19">IF((O48+I48)=0,4+K48+Q48,K48+Q48)</f>
        <v>0</v>
      </c>
    </row>
    <row r="49" spans="1:20">
      <c r="A49">
        <f t="shared" si="16"/>
        <v>6</v>
      </c>
      <c r="B49" s="207">
        <v>682</v>
      </c>
      <c r="C49" s="321" t="s">
        <v>472</v>
      </c>
      <c r="D49" s="321" t="s">
        <v>465</v>
      </c>
      <c r="E49" s="321" t="s">
        <v>272</v>
      </c>
      <c r="F49" s="200">
        <v>0</v>
      </c>
      <c r="G49" s="199">
        <v>0</v>
      </c>
      <c r="H49" s="199">
        <v>29</v>
      </c>
      <c r="I49" s="199">
        <f t="shared" si="10"/>
        <v>0</v>
      </c>
      <c r="J49" s="199">
        <f t="shared" si="11"/>
        <v>4.5862068965517242</v>
      </c>
      <c r="K49" s="201">
        <f t="shared" si="12"/>
        <v>6</v>
      </c>
      <c r="L49" s="200">
        <v>100</v>
      </c>
      <c r="M49" s="199"/>
      <c r="N49" s="199"/>
      <c r="O49" s="199">
        <f t="shared" si="17"/>
        <v>100</v>
      </c>
      <c r="P49" s="199" t="e">
        <f t="shared" si="13"/>
        <v>#DIV/0!</v>
      </c>
      <c r="Q49" s="201">
        <f t="shared" si="18"/>
        <v>0</v>
      </c>
      <c r="R49" s="199">
        <f t="shared" si="14"/>
        <v>100</v>
      </c>
      <c r="S49" s="199">
        <f t="shared" si="15"/>
        <v>29</v>
      </c>
      <c r="T49" s="209">
        <f t="shared" si="19"/>
        <v>6</v>
      </c>
    </row>
    <row r="50" spans="1:20">
      <c r="A50">
        <f t="shared" si="16"/>
        <v>7</v>
      </c>
      <c r="B50" s="207"/>
      <c r="C50" s="208"/>
      <c r="D50" s="208"/>
      <c r="E50" s="208"/>
      <c r="F50" s="200"/>
      <c r="G50" s="199"/>
      <c r="H50" s="199"/>
      <c r="I50" s="199">
        <f t="shared" si="10"/>
        <v>0</v>
      </c>
      <c r="J50" s="199" t="e">
        <f t="shared" si="11"/>
        <v>#DIV/0!</v>
      </c>
      <c r="K50" s="201">
        <f t="shared" si="12"/>
        <v>4</v>
      </c>
      <c r="L50" s="200"/>
      <c r="M50" s="199"/>
      <c r="N50" s="199"/>
      <c r="O50" s="199">
        <f t="shared" si="17"/>
        <v>0</v>
      </c>
      <c r="P50" s="199" t="e">
        <f t="shared" si="13"/>
        <v>#DIV/0!</v>
      </c>
      <c r="Q50" s="201">
        <f t="shared" si="18"/>
        <v>4</v>
      </c>
      <c r="R50" s="199">
        <f t="shared" si="14"/>
        <v>0</v>
      </c>
      <c r="S50" s="199">
        <f t="shared" si="15"/>
        <v>0</v>
      </c>
      <c r="T50" s="209">
        <f t="shared" si="19"/>
        <v>12</v>
      </c>
    </row>
    <row r="51" spans="1:20">
      <c r="A51">
        <f t="shared" si="16"/>
        <v>8</v>
      </c>
      <c r="B51" s="207"/>
      <c r="C51" s="208"/>
      <c r="D51" s="208"/>
      <c r="E51" s="208"/>
      <c r="F51" s="200"/>
      <c r="G51" s="199"/>
      <c r="H51" s="199"/>
      <c r="I51" s="199">
        <f t="shared" si="10"/>
        <v>0</v>
      </c>
      <c r="J51" s="199" t="e">
        <f t="shared" si="11"/>
        <v>#DIV/0!</v>
      </c>
      <c r="K51" s="201">
        <f t="shared" si="12"/>
        <v>4</v>
      </c>
      <c r="L51" s="200"/>
      <c r="M51" s="199"/>
      <c r="N51" s="199"/>
      <c r="O51" s="199">
        <f t="shared" si="17"/>
        <v>0</v>
      </c>
      <c r="P51" s="199" t="e">
        <f t="shared" si="13"/>
        <v>#DIV/0!</v>
      </c>
      <c r="Q51" s="201">
        <f t="shared" si="18"/>
        <v>4</v>
      </c>
      <c r="R51" s="199">
        <f t="shared" si="14"/>
        <v>0</v>
      </c>
      <c r="S51" s="199">
        <f t="shared" si="15"/>
        <v>0</v>
      </c>
      <c r="T51" s="209">
        <f t="shared" si="19"/>
        <v>12</v>
      </c>
    </row>
    <row r="52" spans="1:20">
      <c r="A52">
        <f t="shared" si="16"/>
        <v>9</v>
      </c>
      <c r="B52" s="207"/>
      <c r="C52" s="208"/>
      <c r="D52" s="208"/>
      <c r="E52" s="208"/>
      <c r="F52" s="200"/>
      <c r="G52" s="199"/>
      <c r="H52" s="199"/>
      <c r="I52" s="199">
        <f t="shared" si="10"/>
        <v>0</v>
      </c>
      <c r="J52" s="199" t="e">
        <f t="shared" si="11"/>
        <v>#DIV/0!</v>
      </c>
      <c r="K52" s="201">
        <f t="shared" si="12"/>
        <v>4</v>
      </c>
      <c r="L52" s="200"/>
      <c r="M52" s="199"/>
      <c r="N52" s="199"/>
      <c r="O52" s="199">
        <f t="shared" si="17"/>
        <v>0</v>
      </c>
      <c r="P52" s="199" t="e">
        <f t="shared" si="13"/>
        <v>#DIV/0!</v>
      </c>
      <c r="Q52" s="201">
        <f t="shared" si="18"/>
        <v>4</v>
      </c>
      <c r="R52" s="199">
        <f t="shared" si="14"/>
        <v>0</v>
      </c>
      <c r="S52" s="199">
        <f t="shared" si="15"/>
        <v>0</v>
      </c>
      <c r="T52" s="209">
        <f t="shared" si="19"/>
        <v>12</v>
      </c>
    </row>
    <row r="53" spans="1:20">
      <c r="A53">
        <f t="shared" si="16"/>
        <v>10</v>
      </c>
      <c r="B53" s="207"/>
      <c r="C53" s="208"/>
      <c r="D53" s="208"/>
      <c r="E53" s="208"/>
      <c r="F53" s="200"/>
      <c r="G53" s="199"/>
      <c r="H53" s="199"/>
      <c r="I53" s="199">
        <f t="shared" si="10"/>
        <v>0</v>
      </c>
      <c r="J53" s="199" t="e">
        <f t="shared" si="11"/>
        <v>#DIV/0!</v>
      </c>
      <c r="K53" s="201">
        <f t="shared" si="12"/>
        <v>4</v>
      </c>
      <c r="L53" s="200"/>
      <c r="M53" s="199"/>
      <c r="N53" s="199"/>
      <c r="O53" s="199">
        <f t="shared" si="17"/>
        <v>0</v>
      </c>
      <c r="P53" s="199" t="e">
        <f t="shared" si="13"/>
        <v>#DIV/0!</v>
      </c>
      <c r="Q53" s="201">
        <f t="shared" si="18"/>
        <v>4</v>
      </c>
      <c r="R53" s="199">
        <f t="shared" si="14"/>
        <v>0</v>
      </c>
      <c r="S53" s="199">
        <f t="shared" si="15"/>
        <v>0</v>
      </c>
      <c r="T53" s="209">
        <f t="shared" si="19"/>
        <v>12</v>
      </c>
    </row>
    <row r="54" spans="1:20">
      <c r="A54">
        <f t="shared" si="16"/>
        <v>11</v>
      </c>
      <c r="B54" s="207"/>
      <c r="C54" s="208"/>
      <c r="D54" s="208"/>
      <c r="E54" s="208"/>
      <c r="F54" s="200"/>
      <c r="G54" s="199"/>
      <c r="H54" s="199"/>
      <c r="I54" s="199">
        <f t="shared" si="10"/>
        <v>0</v>
      </c>
      <c r="J54" s="199" t="e">
        <f t="shared" si="11"/>
        <v>#DIV/0!</v>
      </c>
      <c r="K54" s="201">
        <f t="shared" si="12"/>
        <v>4</v>
      </c>
      <c r="L54" s="200"/>
      <c r="M54" s="199"/>
      <c r="N54" s="199"/>
      <c r="O54" s="199">
        <f t="shared" si="17"/>
        <v>0</v>
      </c>
      <c r="P54" s="199" t="e">
        <f t="shared" si="13"/>
        <v>#DIV/0!</v>
      </c>
      <c r="Q54" s="201">
        <f t="shared" si="18"/>
        <v>4</v>
      </c>
      <c r="R54" s="199">
        <f t="shared" si="14"/>
        <v>0</v>
      </c>
      <c r="S54" s="199">
        <f t="shared" si="15"/>
        <v>0</v>
      </c>
      <c r="T54" s="209">
        <f t="shared" si="19"/>
        <v>12</v>
      </c>
    </row>
    <row r="55" spans="1:20">
      <c r="A55">
        <f t="shared" si="16"/>
        <v>12</v>
      </c>
      <c r="B55" s="207"/>
      <c r="C55" s="208"/>
      <c r="D55" s="208"/>
      <c r="E55" s="208"/>
      <c r="F55" s="200"/>
      <c r="G55" s="199"/>
      <c r="H55" s="199"/>
      <c r="I55" s="199">
        <f t="shared" si="10"/>
        <v>0</v>
      </c>
      <c r="J55" s="199" t="e">
        <f t="shared" si="11"/>
        <v>#DIV/0!</v>
      </c>
      <c r="K55" s="201">
        <f t="shared" si="12"/>
        <v>4</v>
      </c>
      <c r="L55" s="200"/>
      <c r="M55" s="199"/>
      <c r="N55" s="199"/>
      <c r="O55" s="199">
        <f t="shared" si="17"/>
        <v>0</v>
      </c>
      <c r="P55" s="199" t="e">
        <f t="shared" si="13"/>
        <v>#DIV/0!</v>
      </c>
      <c r="Q55" s="201">
        <f t="shared" si="18"/>
        <v>4</v>
      </c>
      <c r="R55" s="199">
        <f t="shared" si="14"/>
        <v>0</v>
      </c>
      <c r="S55" s="199">
        <f t="shared" si="15"/>
        <v>0</v>
      </c>
      <c r="T55" s="209">
        <f t="shared" si="19"/>
        <v>12</v>
      </c>
    </row>
    <row r="56" spans="1:20">
      <c r="A56">
        <f t="shared" si="16"/>
        <v>13</v>
      </c>
      <c r="B56" s="207"/>
      <c r="C56" s="208"/>
      <c r="D56" s="208"/>
      <c r="E56" s="208"/>
      <c r="F56" s="200"/>
      <c r="G56" s="199"/>
      <c r="H56" s="199"/>
      <c r="I56" s="199">
        <f t="shared" si="10"/>
        <v>0</v>
      </c>
      <c r="J56" s="199" t="e">
        <f t="shared" si="11"/>
        <v>#DIV/0!</v>
      </c>
      <c r="K56" s="201">
        <f t="shared" si="12"/>
        <v>4</v>
      </c>
      <c r="L56" s="200"/>
      <c r="M56" s="199"/>
      <c r="N56" s="199"/>
      <c r="O56" s="199">
        <f t="shared" si="17"/>
        <v>0</v>
      </c>
      <c r="P56" s="199" t="e">
        <f t="shared" si="13"/>
        <v>#DIV/0!</v>
      </c>
      <c r="Q56" s="201">
        <f t="shared" si="18"/>
        <v>4</v>
      </c>
      <c r="R56" s="199">
        <f t="shared" si="14"/>
        <v>0</v>
      </c>
      <c r="S56" s="199">
        <f t="shared" si="15"/>
        <v>0</v>
      </c>
      <c r="T56" s="209">
        <f t="shared" si="19"/>
        <v>12</v>
      </c>
    </row>
    <row r="57" spans="1:20">
      <c r="A57">
        <f t="shared" si="16"/>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7"/>
        <v>0</v>
      </c>
      <c r="P57" s="199" t="e">
        <f t="shared" si="13"/>
        <v>#DIV/0!</v>
      </c>
      <c r="Q57" s="201">
        <f t="shared" si="18"/>
        <v>4</v>
      </c>
      <c r="R57" s="199">
        <f t="shared" si="14"/>
        <v>0</v>
      </c>
      <c r="S57" s="199">
        <f t="shared" si="15"/>
        <v>0</v>
      </c>
      <c r="T57" s="209">
        <f t="shared" si="19"/>
        <v>12</v>
      </c>
    </row>
    <row r="58" spans="1:20">
      <c r="A58">
        <f t="shared" si="16"/>
        <v>15</v>
      </c>
      <c r="B58" s="207"/>
      <c r="C58" s="208"/>
      <c r="D58" s="208"/>
      <c r="E58" s="208"/>
      <c r="F58" s="200"/>
      <c r="G58" s="199"/>
      <c r="H58" s="199"/>
      <c r="I58" s="199">
        <f t="shared" si="10"/>
        <v>0</v>
      </c>
      <c r="J58" s="199" t="e">
        <f t="shared" si="11"/>
        <v>#DIV/0!</v>
      </c>
      <c r="K58" s="201">
        <f t="shared" si="12"/>
        <v>4</v>
      </c>
      <c r="L58" s="200"/>
      <c r="M58" s="199"/>
      <c r="N58" s="199"/>
      <c r="O58" s="199">
        <f t="shared" si="17"/>
        <v>0</v>
      </c>
      <c r="P58" s="199" t="e">
        <f t="shared" si="13"/>
        <v>#DIV/0!</v>
      </c>
      <c r="Q58" s="201">
        <f t="shared" si="18"/>
        <v>4</v>
      </c>
      <c r="R58" s="199">
        <f t="shared" si="14"/>
        <v>0</v>
      </c>
      <c r="S58" s="199">
        <f t="shared" si="15"/>
        <v>0</v>
      </c>
      <c r="T58" s="209">
        <f t="shared" si="19"/>
        <v>12</v>
      </c>
    </row>
    <row r="59" spans="1:20">
      <c r="A59">
        <f t="shared" si="16"/>
        <v>16</v>
      </c>
      <c r="B59" s="207"/>
      <c r="C59" s="208"/>
      <c r="D59" s="208"/>
      <c r="E59" s="208"/>
      <c r="F59" s="200"/>
      <c r="G59" s="199"/>
      <c r="H59" s="199"/>
      <c r="I59" s="199">
        <f t="shared" si="10"/>
        <v>0</v>
      </c>
      <c r="J59" s="199" t="e">
        <f t="shared" si="11"/>
        <v>#DIV/0!</v>
      </c>
      <c r="K59" s="201">
        <f t="shared" si="12"/>
        <v>4</v>
      </c>
      <c r="L59" s="200"/>
      <c r="M59" s="199"/>
      <c r="N59" s="199"/>
      <c r="O59" s="199">
        <f t="shared" si="17"/>
        <v>0</v>
      </c>
      <c r="P59" s="199" t="e">
        <f t="shared" si="13"/>
        <v>#DIV/0!</v>
      </c>
      <c r="Q59" s="201">
        <f t="shared" si="18"/>
        <v>4</v>
      </c>
      <c r="R59" s="199">
        <f t="shared" si="14"/>
        <v>0</v>
      </c>
      <c r="S59" s="199">
        <f t="shared" si="15"/>
        <v>0</v>
      </c>
      <c r="T59" s="209">
        <f t="shared" si="19"/>
        <v>12</v>
      </c>
    </row>
    <row r="60" spans="1:20">
      <c r="A60">
        <f t="shared" si="16"/>
        <v>17</v>
      </c>
      <c r="B60" s="207"/>
      <c r="C60" s="208"/>
      <c r="D60" s="208"/>
      <c r="E60" s="208"/>
      <c r="F60" s="200"/>
      <c r="G60" s="199"/>
      <c r="H60" s="199"/>
      <c r="I60" s="199">
        <f t="shared" si="10"/>
        <v>0</v>
      </c>
      <c r="J60" s="199" t="e">
        <f t="shared" si="11"/>
        <v>#DIV/0!</v>
      </c>
      <c r="K60" s="201">
        <f t="shared" si="12"/>
        <v>4</v>
      </c>
      <c r="L60" s="200"/>
      <c r="M60" s="199"/>
      <c r="N60" s="199"/>
      <c r="O60" s="199">
        <f t="shared" si="17"/>
        <v>0</v>
      </c>
      <c r="P60" s="199" t="e">
        <f t="shared" si="13"/>
        <v>#DIV/0!</v>
      </c>
      <c r="Q60" s="201">
        <f t="shared" si="18"/>
        <v>4</v>
      </c>
      <c r="R60" s="199">
        <f t="shared" si="14"/>
        <v>0</v>
      </c>
      <c r="S60" s="199">
        <f t="shared" si="15"/>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7"/>
        <v>0</v>
      </c>
      <c r="P61" s="199" t="e">
        <f t="shared" si="13"/>
        <v>#DIV/0!</v>
      </c>
      <c r="Q61" s="201">
        <f t="shared" si="18"/>
        <v>4</v>
      </c>
      <c r="R61" s="199">
        <f t="shared" si="14"/>
        <v>0</v>
      </c>
      <c r="S61" s="199">
        <f t="shared" si="15"/>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7"/>
        <v>0</v>
      </c>
      <c r="P62" s="199" t="e">
        <f t="shared" si="13"/>
        <v>#DIV/0!</v>
      </c>
      <c r="Q62" s="201">
        <f t="shared" si="18"/>
        <v>4</v>
      </c>
      <c r="R62" s="199">
        <f t="shared" si="14"/>
        <v>0</v>
      </c>
      <c r="S62" s="199">
        <f t="shared" si="15"/>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7"/>
        <v>0</v>
      </c>
      <c r="P63" s="199" t="e">
        <f t="shared" si="13"/>
        <v>#DIV/0!</v>
      </c>
      <c r="Q63" s="201">
        <f t="shared" si="18"/>
        <v>4</v>
      </c>
      <c r="R63" s="199">
        <f t="shared" si="14"/>
        <v>0</v>
      </c>
      <c r="S63" s="199">
        <f t="shared" si="15"/>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7"/>
        <v>0</v>
      </c>
      <c r="P64" s="199" t="e">
        <f t="shared" si="13"/>
        <v>#DIV/0!</v>
      </c>
      <c r="Q64" s="201">
        <f t="shared" si="18"/>
        <v>4</v>
      </c>
      <c r="R64" s="199">
        <f t="shared" si="14"/>
        <v>0</v>
      </c>
      <c r="S64" s="199">
        <f t="shared" si="15"/>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7"/>
        <v>0</v>
      </c>
      <c r="P65" s="199" t="e">
        <f t="shared" si="13"/>
        <v>#DIV/0!</v>
      </c>
      <c r="Q65" s="201">
        <f t="shared" si="18"/>
        <v>4</v>
      </c>
      <c r="R65" s="199">
        <f t="shared" si="14"/>
        <v>0</v>
      </c>
      <c r="S65" s="199">
        <f t="shared" si="15"/>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7"/>
        <v>0</v>
      </c>
      <c r="P66" s="199" t="e">
        <f t="shared" si="13"/>
        <v>#DIV/0!</v>
      </c>
      <c r="Q66" s="201">
        <f t="shared" si="18"/>
        <v>4</v>
      </c>
      <c r="R66" s="199">
        <f t="shared" si="14"/>
        <v>0</v>
      </c>
      <c r="S66" s="199">
        <f t="shared" si="15"/>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7"/>
        <v>0</v>
      </c>
      <c r="P67" s="199" t="e">
        <f t="shared" si="13"/>
        <v>#DIV/0!</v>
      </c>
      <c r="Q67" s="201">
        <f t="shared" si="18"/>
        <v>4</v>
      </c>
      <c r="R67" s="199">
        <f t="shared" si="14"/>
        <v>0</v>
      </c>
      <c r="S67" s="199">
        <f t="shared" si="15"/>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7"/>
        <v>0</v>
      </c>
      <c r="P68" s="199" t="e">
        <f t="shared" si="13"/>
        <v>#DIV/0!</v>
      </c>
      <c r="Q68" s="201">
        <f t="shared" si="18"/>
        <v>4</v>
      </c>
      <c r="R68" s="199">
        <f t="shared" si="14"/>
        <v>0</v>
      </c>
      <c r="S68" s="199">
        <f t="shared" si="15"/>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7"/>
        <v>0</v>
      </c>
      <c r="P69" s="199" t="e">
        <f t="shared" si="13"/>
        <v>#DIV/0!</v>
      </c>
      <c r="Q69" s="201">
        <f t="shared" si="18"/>
        <v>4</v>
      </c>
      <c r="R69" s="199">
        <f t="shared" si="14"/>
        <v>0</v>
      </c>
      <c r="S69" s="199">
        <f t="shared" si="15"/>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7"/>
        <v>0</v>
      </c>
      <c r="P70" s="199" t="e">
        <f t="shared" si="13"/>
        <v>#DIV/0!</v>
      </c>
      <c r="Q70" s="201">
        <f t="shared" si="18"/>
        <v>4</v>
      </c>
      <c r="R70" s="199">
        <f t="shared" si="14"/>
        <v>0</v>
      </c>
      <c r="S70" s="199">
        <f t="shared" si="15"/>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7"/>
        <v>0</v>
      </c>
      <c r="P71" s="199" t="e">
        <f t="shared" si="13"/>
        <v>#DIV/0!</v>
      </c>
      <c r="Q71" s="201">
        <f t="shared" si="18"/>
        <v>4</v>
      </c>
      <c r="R71" s="199">
        <f t="shared" si="14"/>
        <v>0</v>
      </c>
      <c r="S71" s="199">
        <f t="shared" si="15"/>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7"/>
        <v>0</v>
      </c>
      <c r="P72" s="199" t="e">
        <f t="shared" si="13"/>
        <v>#DIV/0!</v>
      </c>
      <c r="Q72" s="201">
        <f t="shared" si="18"/>
        <v>4</v>
      </c>
      <c r="R72" s="199">
        <f t="shared" si="14"/>
        <v>0</v>
      </c>
      <c r="S72" s="199">
        <f t="shared" si="15"/>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7"/>
        <v>0</v>
      </c>
      <c r="P73" s="203" t="e">
        <f t="shared" si="13"/>
        <v>#DIV/0!</v>
      </c>
      <c r="Q73" s="204">
        <f t="shared" si="18"/>
        <v>4</v>
      </c>
      <c r="R73" s="203">
        <f t="shared" si="14"/>
        <v>0</v>
      </c>
      <c r="S73" s="203">
        <f t="shared" si="15"/>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122</v>
      </c>
      <c r="G76" s="182">
        <f>F76/I76</f>
        <v>38.125</v>
      </c>
      <c r="H76" s="199">
        <f>G76*1.5</f>
        <v>57.1875</v>
      </c>
      <c r="I76" s="182">
        <v>3.2</v>
      </c>
      <c r="J76" s="182"/>
      <c r="K76" s="183"/>
      <c r="L76" s="185">
        <v>146</v>
      </c>
      <c r="M76" s="182">
        <f>L76/O76</f>
        <v>45.625</v>
      </c>
      <c r="N76" s="199">
        <f>M76*1.5</f>
        <v>68.4375</v>
      </c>
      <c r="O76" s="182">
        <v>3.2</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733</v>
      </c>
      <c r="C79" s="208" t="s">
        <v>494</v>
      </c>
      <c r="D79" s="208" t="s">
        <v>495</v>
      </c>
      <c r="E79" s="332">
        <v>55</v>
      </c>
      <c r="F79" s="219">
        <v>50</v>
      </c>
      <c r="G79" s="220"/>
      <c r="H79" s="220"/>
      <c r="I79" s="220">
        <f>IF(H79&lt;=$H$76,IF(H79&lt;$G$76,F79+G79,F79+G79+(H79-$G$76)),50)</f>
        <v>50</v>
      </c>
      <c r="J79" s="220" t="e">
        <f>$F$76/H79</f>
        <v>#DIV/0!</v>
      </c>
      <c r="K79" s="195"/>
      <c r="L79" s="219">
        <v>50</v>
      </c>
      <c r="M79" s="220"/>
      <c r="N79" s="220"/>
      <c r="O79" s="220">
        <f>IF(N79&lt;=$N$76,IF(N79&lt;$M$76,L79+M79,L79+M79+(N79-$M$76)),50)</f>
        <v>50</v>
      </c>
      <c r="P79" s="220" t="e">
        <f>$L$76/N79</f>
        <v>#DIV/0!</v>
      </c>
      <c r="Q79" s="195"/>
      <c r="R79" s="199">
        <f>O79+I79</f>
        <v>100</v>
      </c>
      <c r="S79" s="199">
        <f>N79+H79</f>
        <v>0</v>
      </c>
      <c r="T79" s="209"/>
    </row>
    <row r="80" spans="1:20">
      <c r="A80">
        <f>A79+1</f>
        <v>2</v>
      </c>
      <c r="B80" s="207">
        <v>758</v>
      </c>
      <c r="C80" s="208" t="s">
        <v>507</v>
      </c>
      <c r="D80" s="208" t="s">
        <v>644</v>
      </c>
      <c r="E80" s="208" t="s">
        <v>272</v>
      </c>
      <c r="F80" s="200">
        <v>50</v>
      </c>
      <c r="G80" s="199"/>
      <c r="H80" s="199"/>
      <c r="I80" s="199">
        <f t="shared" ref="I80:I108" si="21">IF(H80&lt;=$H$76,IF(H80&lt;$G$76,F80+G80,F80+G80+(H80-$G$76)),50)</f>
        <v>50</v>
      </c>
      <c r="J80" s="199" t="e">
        <f t="shared" ref="J80:J108" si="22">$F$76/H80</f>
        <v>#DIV/0!</v>
      </c>
      <c r="K80" s="201"/>
      <c r="L80" s="200">
        <v>50</v>
      </c>
      <c r="M80" s="199"/>
      <c r="N80" s="199"/>
      <c r="O80" s="199">
        <f t="shared" ref="O80:O108" si="23">IF(N80&lt;=$N$76,IF(N80&lt;$M$76,L80+M80,L80+M80+(N80-$M$76)),50)</f>
        <v>50</v>
      </c>
      <c r="P80" s="199" t="e">
        <f t="shared" ref="P80:P108" si="24">$L$76/N80</f>
        <v>#DIV/0!</v>
      </c>
      <c r="Q80" s="201"/>
      <c r="R80" s="199">
        <f t="shared" ref="R80:R108" si="25">O80+I80</f>
        <v>100</v>
      </c>
      <c r="S80" s="199">
        <f t="shared" ref="S80:S108" si="26">N80+H80</f>
        <v>0</v>
      </c>
      <c r="T80" s="209"/>
    </row>
    <row r="81" spans="1:20">
      <c r="A81">
        <f t="shared" ref="A81:A95" si="27">A80+1</f>
        <v>3</v>
      </c>
      <c r="B81" s="207">
        <v>713</v>
      </c>
      <c r="C81" s="208" t="s">
        <v>483</v>
      </c>
      <c r="D81" s="208" t="s">
        <v>470</v>
      </c>
      <c r="E81" s="208" t="s">
        <v>272</v>
      </c>
      <c r="F81" s="200">
        <v>50</v>
      </c>
      <c r="G81" s="199"/>
      <c r="H81" s="199"/>
      <c r="I81" s="199">
        <f t="shared" si="21"/>
        <v>50</v>
      </c>
      <c r="J81" s="199" t="e">
        <f t="shared" si="22"/>
        <v>#DIV/0!</v>
      </c>
      <c r="K81" s="201"/>
      <c r="L81" s="200">
        <v>50</v>
      </c>
      <c r="M81" s="199"/>
      <c r="N81" s="199"/>
      <c r="O81" s="199">
        <f t="shared" si="23"/>
        <v>50</v>
      </c>
      <c r="P81" s="199" t="e">
        <f>$L$76/N81</f>
        <v>#DIV/0!</v>
      </c>
      <c r="Q81" s="201"/>
      <c r="R81" s="199">
        <f t="shared" si="25"/>
        <v>100</v>
      </c>
      <c r="S81" s="199">
        <f t="shared" si="26"/>
        <v>0</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106</v>
      </c>
      <c r="G111" s="182">
        <f>F111/I111</f>
        <v>42.4</v>
      </c>
      <c r="H111" s="199">
        <f>G111*1.5</f>
        <v>63.599999999999994</v>
      </c>
      <c r="I111" s="182">
        <v>2.5</v>
      </c>
      <c r="J111" s="182"/>
      <c r="K111" s="183"/>
      <c r="L111" s="185">
        <v>105</v>
      </c>
      <c r="M111" s="182">
        <f>L111/O111</f>
        <v>42</v>
      </c>
      <c r="N111" s="199">
        <f>M111*1.5</f>
        <v>63</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332">
        <v>55</v>
      </c>
      <c r="F114" s="200">
        <v>5</v>
      </c>
      <c r="G114" s="199">
        <v>5</v>
      </c>
      <c r="H114" s="199">
        <v>22.91</v>
      </c>
      <c r="I114" s="199">
        <f>IF(H114&lt;=$H$111,IF(H114&lt;$G$111,F114+G114,F114+G114+(H114-$G$111)),50)</f>
        <v>10</v>
      </c>
      <c r="J114" s="199">
        <f>$F$111/H114</f>
        <v>4.6268005237887389</v>
      </c>
      <c r="K114" s="201"/>
      <c r="L114" s="200">
        <v>0</v>
      </c>
      <c r="M114" s="199">
        <v>5</v>
      </c>
      <c r="N114" s="199">
        <v>32.81</v>
      </c>
      <c r="O114" s="199">
        <f>IF(N114&lt;=$N$111,IF(N114&lt;$M$111,L114+M114,L114+M114+(N114-$M$111)),50)</f>
        <v>5</v>
      </c>
      <c r="P114" s="199">
        <f>$L$111/N114</f>
        <v>3.2002438281011885</v>
      </c>
      <c r="Q114" s="201"/>
      <c r="R114" s="199">
        <f>O114+I114</f>
        <v>15</v>
      </c>
      <c r="S114" s="199">
        <f>N114+H114</f>
        <v>55.72</v>
      </c>
      <c r="T114" s="209"/>
    </row>
    <row r="115" spans="1:20">
      <c r="A115">
        <f>A114+1</f>
        <v>2</v>
      </c>
      <c r="B115" s="207">
        <v>787</v>
      </c>
      <c r="C115" s="208" t="s">
        <v>485</v>
      </c>
      <c r="D115" s="208" t="s">
        <v>516</v>
      </c>
      <c r="E115" s="208" t="s">
        <v>269</v>
      </c>
      <c r="F115" s="200">
        <v>0</v>
      </c>
      <c r="G115" s="199">
        <v>5</v>
      </c>
      <c r="H115" s="199">
        <v>30.44</v>
      </c>
      <c r="I115" s="199">
        <f t="shared" ref="I115:I133" si="29">IF(H115&lt;=$H$111,IF(H115&lt;$G$111,F115+G115,F115+G115+(H115-$G$111)),50)</f>
        <v>5</v>
      </c>
      <c r="J115" s="199">
        <f t="shared" ref="J115:J133" si="30">$F$111/H115</f>
        <v>3.4822601839684624</v>
      </c>
      <c r="K115" s="201"/>
      <c r="L115" s="200">
        <v>50</v>
      </c>
      <c r="M115" s="199"/>
      <c r="N115" s="199"/>
      <c r="O115" s="199">
        <f t="shared" ref="O115:O132" si="31">IF(N115&lt;=$N$111,IF(N115&lt;$M$111,L115+M115,L115+M115+(N115-$M$111)),50)</f>
        <v>50</v>
      </c>
      <c r="P115" s="199" t="e">
        <f t="shared" ref="P115:P132" si="32">$L$111/N115</f>
        <v>#DIV/0!</v>
      </c>
      <c r="Q115" s="201"/>
      <c r="R115" s="199">
        <f t="shared" ref="R115:R149" si="33">O115+I115</f>
        <v>55</v>
      </c>
      <c r="S115" s="199">
        <f t="shared" ref="S115:S149" si="34">N115+H115</f>
        <v>30.44</v>
      </c>
      <c r="T115" s="209"/>
    </row>
    <row r="116" spans="1:20">
      <c r="A116">
        <f t="shared" ref="A116:A130" si="35">A115+1</f>
        <v>3</v>
      </c>
      <c r="B116" s="207">
        <v>797</v>
      </c>
      <c r="C116" s="208" t="s">
        <v>505</v>
      </c>
      <c r="D116" s="208" t="s">
        <v>685</v>
      </c>
      <c r="E116" s="208" t="s">
        <v>269</v>
      </c>
      <c r="F116" s="200">
        <v>0</v>
      </c>
      <c r="G116" s="199">
        <v>5</v>
      </c>
      <c r="H116" s="199">
        <v>31.24</v>
      </c>
      <c r="I116" s="199">
        <f t="shared" si="29"/>
        <v>5</v>
      </c>
      <c r="J116" s="199">
        <f t="shared" si="30"/>
        <v>3.3930857874519846</v>
      </c>
      <c r="K116" s="201"/>
      <c r="L116" s="200">
        <v>50</v>
      </c>
      <c r="M116" s="199"/>
      <c r="N116" s="199"/>
      <c r="O116" s="199">
        <f t="shared" si="31"/>
        <v>50</v>
      </c>
      <c r="P116" s="199" t="e">
        <f t="shared" si="32"/>
        <v>#DIV/0!</v>
      </c>
      <c r="Q116" s="201"/>
      <c r="R116" s="199">
        <f t="shared" si="33"/>
        <v>55</v>
      </c>
      <c r="S116" s="199">
        <f t="shared" si="34"/>
        <v>31.24</v>
      </c>
      <c r="T116" s="209"/>
    </row>
    <row r="117" spans="1:20">
      <c r="A117">
        <f t="shared" si="35"/>
        <v>4</v>
      </c>
      <c r="B117" s="207">
        <v>762</v>
      </c>
      <c r="C117" s="321" t="s">
        <v>509</v>
      </c>
      <c r="D117" s="321" t="s">
        <v>510</v>
      </c>
      <c r="E117" s="332">
        <v>55</v>
      </c>
      <c r="F117" s="200">
        <v>50</v>
      </c>
      <c r="G117" s="199"/>
      <c r="H117" s="199"/>
      <c r="I117" s="199">
        <f t="shared" si="29"/>
        <v>50</v>
      </c>
      <c r="J117" s="199" t="e">
        <f t="shared" si="30"/>
        <v>#DIV/0!</v>
      </c>
      <c r="K117" s="201"/>
      <c r="L117" s="200">
        <v>0</v>
      </c>
      <c r="M117" s="199">
        <v>10</v>
      </c>
      <c r="N117" s="199">
        <v>36.74</v>
      </c>
      <c r="O117" s="199">
        <f t="shared" si="31"/>
        <v>10</v>
      </c>
      <c r="P117" s="199">
        <f t="shared" si="32"/>
        <v>2.857920522591181</v>
      </c>
      <c r="Q117" s="201"/>
      <c r="R117" s="199">
        <f t="shared" si="33"/>
        <v>60</v>
      </c>
      <c r="S117" s="199">
        <f t="shared" si="34"/>
        <v>36.74</v>
      </c>
      <c r="T117" s="209"/>
    </row>
    <row r="118" spans="1:20">
      <c r="A118">
        <f t="shared" si="35"/>
        <v>5</v>
      </c>
      <c r="B118" s="207">
        <v>796</v>
      </c>
      <c r="C118" s="321" t="s">
        <v>567</v>
      </c>
      <c r="D118" s="321" t="s">
        <v>495</v>
      </c>
      <c r="E118" s="332">
        <v>55</v>
      </c>
      <c r="F118" s="200">
        <v>5</v>
      </c>
      <c r="G118" s="199">
        <v>10</v>
      </c>
      <c r="H118" s="199">
        <v>27.31</v>
      </c>
      <c r="I118" s="199">
        <f t="shared" si="29"/>
        <v>15</v>
      </c>
      <c r="J118" s="199">
        <f t="shared" si="30"/>
        <v>3.8813621384108385</v>
      </c>
      <c r="K118" s="201"/>
      <c r="L118" s="200">
        <v>50</v>
      </c>
      <c r="M118" s="199"/>
      <c r="N118" s="199"/>
      <c r="O118" s="199">
        <f t="shared" si="31"/>
        <v>50</v>
      </c>
      <c r="P118" s="199" t="e">
        <f t="shared" si="32"/>
        <v>#DIV/0!</v>
      </c>
      <c r="Q118" s="201"/>
      <c r="R118" s="199">
        <f t="shared" si="33"/>
        <v>65</v>
      </c>
      <c r="S118" s="199">
        <f t="shared" si="34"/>
        <v>27.31</v>
      </c>
      <c r="T118" s="209"/>
    </row>
    <row r="119" spans="1:20">
      <c r="A119">
        <f t="shared" si="35"/>
        <v>6</v>
      </c>
      <c r="B119" s="207">
        <v>788</v>
      </c>
      <c r="C119" s="321" t="s">
        <v>487</v>
      </c>
      <c r="D119" s="321" t="s">
        <v>476</v>
      </c>
      <c r="E119" s="334">
        <v>55</v>
      </c>
      <c r="F119" s="200">
        <v>50</v>
      </c>
      <c r="G119" s="199"/>
      <c r="H119" s="199"/>
      <c r="I119" s="199">
        <f t="shared" si="29"/>
        <v>50</v>
      </c>
      <c r="J119" s="199" t="e">
        <f t="shared" si="30"/>
        <v>#DIV/0!</v>
      </c>
      <c r="K119" s="201"/>
      <c r="L119" s="200">
        <v>5</v>
      </c>
      <c r="M119" s="199">
        <v>20</v>
      </c>
      <c r="N119" s="199">
        <v>39.25</v>
      </c>
      <c r="O119" s="199">
        <f t="shared" si="31"/>
        <v>25</v>
      </c>
      <c r="P119" s="199">
        <f t="shared" si="32"/>
        <v>2.6751592356687897</v>
      </c>
      <c r="Q119" s="201"/>
      <c r="R119" s="199">
        <f t="shared" si="33"/>
        <v>75</v>
      </c>
      <c r="S119" s="199">
        <f t="shared" si="34"/>
        <v>39.25</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814</v>
      </c>
      <c r="C135" s="208" t="s">
        <v>351</v>
      </c>
      <c r="D135" s="208" t="s">
        <v>521</v>
      </c>
      <c r="E135" s="208" t="s">
        <v>275</v>
      </c>
      <c r="F135" s="219">
        <v>0</v>
      </c>
      <c r="G135" s="220">
        <v>10</v>
      </c>
      <c r="H135" s="220">
        <v>31.2</v>
      </c>
      <c r="I135" s="199">
        <f>IF(H135&lt;=$H$111,IF(H135&lt;$G$111,F135+G135,F135+G135+(H135-$G$111)),50)</f>
        <v>10</v>
      </c>
      <c r="J135" s="199">
        <f>$F$111/H135</f>
        <v>3.3974358974358974</v>
      </c>
      <c r="K135" s="201"/>
      <c r="L135" s="200">
        <v>0</v>
      </c>
      <c r="M135" s="199">
        <v>15</v>
      </c>
      <c r="N135" s="199">
        <v>34.130000000000003</v>
      </c>
      <c r="O135" s="199">
        <f>IF(N135&lt;=$N$111,IF(N135&lt;$M$111,L135+M135,L135+M135+(N135-$M$111)),50)</f>
        <v>15</v>
      </c>
      <c r="P135" s="199">
        <f>$L$111/N135</f>
        <v>3.0764723117491939</v>
      </c>
      <c r="Q135" s="201"/>
      <c r="R135" s="199">
        <f t="shared" si="33"/>
        <v>25</v>
      </c>
      <c r="S135" s="199">
        <f t="shared" si="34"/>
        <v>65.33</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40" workbookViewId="0">
      <selection activeCell="L7" sqref="L7:P7"/>
    </sheetView>
  </sheetViews>
  <sheetFormatPr baseColWidth="10" defaultRowHeight="15" x14ac:dyDescent="0"/>
  <cols>
    <col min="1" max="1" width="3.1640625" bestFit="1" customWidth="1"/>
  </cols>
  <sheetData>
    <row r="1" spans="1:20" ht="25">
      <c r="B1" s="513" t="s">
        <v>161</v>
      </c>
      <c r="C1" s="513"/>
      <c r="D1" s="513"/>
      <c r="E1" s="513"/>
      <c r="F1" s="515" t="s">
        <v>224</v>
      </c>
      <c r="G1" s="515"/>
      <c r="H1" s="515"/>
      <c r="I1" s="515"/>
      <c r="J1" s="515"/>
      <c r="K1" s="515"/>
      <c r="L1" s="515"/>
      <c r="M1" s="515"/>
      <c r="N1" s="515"/>
      <c r="O1" s="515"/>
      <c r="P1" s="515"/>
      <c r="Q1" s="515"/>
      <c r="R1" s="221"/>
      <c r="S1" s="221"/>
    </row>
    <row r="2" spans="1:20" ht="25">
      <c r="B2" s="513" t="s">
        <v>162</v>
      </c>
      <c r="C2" s="513"/>
      <c r="D2" s="513"/>
      <c r="E2" s="513"/>
      <c r="F2" s="516" t="s">
        <v>171</v>
      </c>
      <c r="G2" s="516"/>
      <c r="H2" s="516"/>
      <c r="I2" s="516"/>
      <c r="J2" s="516"/>
      <c r="K2" s="516"/>
      <c r="L2" s="516"/>
      <c r="M2" s="516"/>
      <c r="N2" s="516"/>
      <c r="O2" s="516"/>
      <c r="P2" s="516"/>
      <c r="Q2" s="516"/>
      <c r="R2" s="221"/>
      <c r="S2" s="221"/>
    </row>
    <row r="3" spans="1:20" ht="25">
      <c r="B3" s="513" t="s">
        <v>152</v>
      </c>
      <c r="C3" s="513"/>
      <c r="D3" s="513"/>
      <c r="E3" s="513"/>
      <c r="F3" s="516" t="s">
        <v>194</v>
      </c>
      <c r="G3" s="516"/>
      <c r="H3" s="516"/>
      <c r="I3" s="516"/>
      <c r="J3" s="516"/>
      <c r="K3" s="516"/>
      <c r="L3" s="516"/>
      <c r="M3" s="516"/>
      <c r="N3" s="516"/>
      <c r="O3" s="516"/>
      <c r="P3" s="516"/>
      <c r="Q3" s="516"/>
      <c r="R3" s="221"/>
      <c r="S3" s="221"/>
    </row>
    <row r="4" spans="1:20" ht="26" thickBot="1">
      <c r="B4" s="514" t="s">
        <v>163</v>
      </c>
      <c r="C4" s="514"/>
      <c r="D4" s="514"/>
      <c r="E4" s="514"/>
      <c r="F4" s="517" t="s">
        <v>225</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203</v>
      </c>
      <c r="G6" s="182">
        <f>J6*1.1</f>
        <v>47.773000000000003</v>
      </c>
      <c r="H6" s="199">
        <f>G6*1.5</f>
        <v>71.659500000000008</v>
      </c>
      <c r="I6" s="182">
        <f>F6/G6</f>
        <v>4.2492621355158766</v>
      </c>
      <c r="J6" s="182">
        <f>H9</f>
        <v>43.43</v>
      </c>
      <c r="K6" s="183"/>
      <c r="L6" s="185">
        <v>178</v>
      </c>
      <c r="M6" s="182">
        <f>P6*1.1</f>
        <v>40.249000000000009</v>
      </c>
      <c r="N6" s="199">
        <f>M6*1.5</f>
        <v>60.373500000000014</v>
      </c>
      <c r="O6" s="182">
        <f>L6/M6</f>
        <v>4.422470123481328</v>
      </c>
      <c r="P6" s="182">
        <f>N16</f>
        <v>36.590000000000003</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654</v>
      </c>
      <c r="C9" s="208" t="s">
        <v>270</v>
      </c>
      <c r="D9" s="208" t="s">
        <v>271</v>
      </c>
      <c r="E9" s="208" t="s">
        <v>272</v>
      </c>
      <c r="F9" s="200">
        <v>5</v>
      </c>
      <c r="G9" s="199">
        <v>0</v>
      </c>
      <c r="H9" s="199">
        <v>43.43</v>
      </c>
      <c r="I9" s="199">
        <f>IF(H9&lt;=$H$6,IF(H9&lt;$G$6,F9+G9,F9+G9+(H9-$G$6)),50)</f>
        <v>5</v>
      </c>
      <c r="J9" s="199">
        <f>$F$6/H9</f>
        <v>4.6741883490674647</v>
      </c>
      <c r="K9" s="201">
        <v>2</v>
      </c>
      <c r="L9" s="200">
        <v>5</v>
      </c>
      <c r="M9" s="199">
        <v>0</v>
      </c>
      <c r="N9" s="199">
        <v>36.58</v>
      </c>
      <c r="O9" s="199">
        <f>IF(N9&lt;=$N$6,IF(N9&lt;$M$6,L9+M9,L9+M9+(N9-$M$6)),50)</f>
        <v>5</v>
      </c>
      <c r="P9" s="199">
        <f>$L$6/N9</f>
        <v>4.866047020229634</v>
      </c>
      <c r="Q9" s="201">
        <f>IF(O9=0,IF(N9=$P$6,6,4),0)</f>
        <v>0</v>
      </c>
      <c r="R9" s="199">
        <f>O9+I9</f>
        <v>10</v>
      </c>
      <c r="S9" s="199">
        <f>N9+H9</f>
        <v>80.009999999999991</v>
      </c>
      <c r="T9" s="209">
        <f>IF((O9+I9)=0,4+K9+Q9,K9+Q9)+4</f>
        <v>6</v>
      </c>
    </row>
    <row r="10" spans="1:20">
      <c r="A10">
        <f>A9+1</f>
        <v>2</v>
      </c>
      <c r="B10" s="207">
        <v>662</v>
      </c>
      <c r="C10" s="208" t="s">
        <v>267</v>
      </c>
      <c r="D10" s="208" t="s">
        <v>417</v>
      </c>
      <c r="E10" s="208" t="s">
        <v>269</v>
      </c>
      <c r="F10" s="200">
        <v>5</v>
      </c>
      <c r="G10" s="199">
        <v>0</v>
      </c>
      <c r="H10" s="199">
        <v>43.68</v>
      </c>
      <c r="I10" s="199">
        <f>IF(H10&lt;=$H$6,IF(H10&lt;$G$6,F10+G10,F10+G10+(H10-$G$6)),50)</f>
        <v>5</v>
      </c>
      <c r="J10" s="199">
        <f t="shared" ref="J10:J38" si="0">$F$6/H10</f>
        <v>4.6474358974358978</v>
      </c>
      <c r="K10" s="201">
        <f t="shared" ref="K10:K38" si="1">IF(I10=0,IF(H10=$J$6,6,4),0)</f>
        <v>0</v>
      </c>
      <c r="L10" s="200">
        <v>5</v>
      </c>
      <c r="M10" s="199">
        <v>0</v>
      </c>
      <c r="N10" s="199">
        <v>38.51</v>
      </c>
      <c r="O10" s="199">
        <f t="shared" ref="O10:O38" si="2">IF(N10&lt;=$N$6,IF(N10&lt;$M$6,L10+M10,L10+M10+(N10-$M$6)),50)</f>
        <v>5</v>
      </c>
      <c r="P10" s="199">
        <f t="shared" ref="P10:P38" si="3">$L$6/N10</f>
        <v>4.6221760581667102</v>
      </c>
      <c r="Q10" s="201">
        <f>IF(O10=0,IF(N10=$P$6,6,4),0)</f>
        <v>0</v>
      </c>
      <c r="R10" s="199">
        <f t="shared" ref="R10:R38" si="4">O10+I10</f>
        <v>10</v>
      </c>
      <c r="S10" s="199">
        <f t="shared" ref="S10:S38" si="5">N10+H10</f>
        <v>82.19</v>
      </c>
      <c r="T10" s="209">
        <f>IF((O10+I10)=0,4+K10+Q10,K10+Q10)+2</f>
        <v>2</v>
      </c>
    </row>
    <row r="11" spans="1:20">
      <c r="A11">
        <f t="shared" ref="A11:A38" si="6">A10+1</f>
        <v>3</v>
      </c>
      <c r="B11" s="207">
        <v>767</v>
      </c>
      <c r="C11" s="208" t="s">
        <v>454</v>
      </c>
      <c r="D11" s="208" t="s">
        <v>52</v>
      </c>
      <c r="E11" s="208" t="s">
        <v>272</v>
      </c>
      <c r="F11" s="200">
        <v>15</v>
      </c>
      <c r="G11" s="199">
        <v>0</v>
      </c>
      <c r="H11" s="199">
        <v>45.21</v>
      </c>
      <c r="I11" s="199">
        <f t="shared" ref="I11:I38" si="7">IF(H11&lt;=$H$6,IF(H11&lt;$G$6,F11+G11,F11+G11+(H11-$G$6)),50)</f>
        <v>15</v>
      </c>
      <c r="J11" s="199">
        <f t="shared" si="0"/>
        <v>4.4901570449015704</v>
      </c>
      <c r="K11" s="201">
        <f t="shared" si="1"/>
        <v>0</v>
      </c>
      <c r="L11" s="200">
        <v>0</v>
      </c>
      <c r="M11" s="199">
        <v>0</v>
      </c>
      <c r="N11" s="199">
        <v>37.590000000000003</v>
      </c>
      <c r="O11" s="199">
        <f>IF(N11&lt;=$N$6,IF(N11&lt;$M$6,L11+M11,L11+M11+(N11-$M$6)),50)</f>
        <v>0</v>
      </c>
      <c r="P11" s="199">
        <f t="shared" si="3"/>
        <v>4.7353019420058517</v>
      </c>
      <c r="Q11" s="201">
        <f t="shared" ref="Q11:Q38" si="8">IF(O11=0,IF(N11=$P$6,6,4),0)</f>
        <v>4</v>
      </c>
      <c r="R11" s="199">
        <f t="shared" si="4"/>
        <v>15</v>
      </c>
      <c r="S11" s="199">
        <f t="shared" si="5"/>
        <v>82.800000000000011</v>
      </c>
      <c r="T11" s="209">
        <f>IF((O11+I11)=0,4+K11+Q11,K11+Q11)+1</f>
        <v>5</v>
      </c>
    </row>
    <row r="12" spans="1:20">
      <c r="A12">
        <f t="shared" si="6"/>
        <v>4</v>
      </c>
      <c r="B12" s="207">
        <v>536</v>
      </c>
      <c r="C12" s="321" t="s">
        <v>296</v>
      </c>
      <c r="D12" s="321" t="s">
        <v>561</v>
      </c>
      <c r="E12" s="321" t="s">
        <v>269</v>
      </c>
      <c r="F12" s="200">
        <v>15</v>
      </c>
      <c r="G12" s="199">
        <v>0</v>
      </c>
      <c r="H12" s="199">
        <v>45.43</v>
      </c>
      <c r="I12" s="199">
        <f t="shared" si="7"/>
        <v>15</v>
      </c>
      <c r="J12" s="199">
        <f t="shared" si="0"/>
        <v>4.4684129429892145</v>
      </c>
      <c r="K12" s="201">
        <f t="shared" si="1"/>
        <v>0</v>
      </c>
      <c r="L12" s="200">
        <v>0</v>
      </c>
      <c r="M12" s="199">
        <v>0</v>
      </c>
      <c r="N12" s="199">
        <v>38.04</v>
      </c>
      <c r="O12" s="199">
        <f t="shared" si="2"/>
        <v>0</v>
      </c>
      <c r="P12" s="199">
        <f>$L$6/N12</f>
        <v>4.6792849631966353</v>
      </c>
      <c r="Q12" s="201">
        <f t="shared" si="8"/>
        <v>4</v>
      </c>
      <c r="R12" s="199">
        <f t="shared" si="4"/>
        <v>15</v>
      </c>
      <c r="S12" s="199">
        <f t="shared" si="5"/>
        <v>83.47</v>
      </c>
      <c r="T12" s="209">
        <f>IF((O12+I12)=0,4+K12+Q12,K12+Q12)</f>
        <v>4</v>
      </c>
    </row>
    <row r="13" spans="1:20">
      <c r="A13">
        <f t="shared" si="6"/>
        <v>5</v>
      </c>
      <c r="B13" s="207">
        <v>602</v>
      </c>
      <c r="C13" s="321" t="s">
        <v>285</v>
      </c>
      <c r="D13" s="321" t="s">
        <v>52</v>
      </c>
      <c r="E13" s="321" t="s">
        <v>272</v>
      </c>
      <c r="F13" s="200">
        <v>15</v>
      </c>
      <c r="G13" s="199">
        <v>0</v>
      </c>
      <c r="H13" s="199">
        <v>41.36</v>
      </c>
      <c r="I13" s="199">
        <f t="shared" si="7"/>
        <v>15</v>
      </c>
      <c r="J13" s="199">
        <f t="shared" si="0"/>
        <v>4.9081237911025148</v>
      </c>
      <c r="K13" s="201">
        <f t="shared" si="1"/>
        <v>0</v>
      </c>
      <c r="L13" s="200">
        <v>5</v>
      </c>
      <c r="M13" s="199">
        <v>5</v>
      </c>
      <c r="N13" s="199">
        <v>36.229999999999997</v>
      </c>
      <c r="O13" s="199">
        <f t="shared" si="2"/>
        <v>10</v>
      </c>
      <c r="P13" s="199">
        <f>$L$6/N13</f>
        <v>4.9130554788849023</v>
      </c>
      <c r="Q13" s="201">
        <f t="shared" si="8"/>
        <v>0</v>
      </c>
      <c r="R13" s="199">
        <f t="shared" si="4"/>
        <v>25</v>
      </c>
      <c r="S13" s="199">
        <f t="shared" si="5"/>
        <v>77.59</v>
      </c>
      <c r="T13" s="209">
        <f t="shared" ref="T13:T38" si="9">IF((O13+I13)=0,4+K13+Q13,K13+Q13)</f>
        <v>0</v>
      </c>
    </row>
    <row r="14" spans="1:20">
      <c r="A14">
        <f t="shared" si="6"/>
        <v>6</v>
      </c>
      <c r="B14" s="207">
        <v>663</v>
      </c>
      <c r="C14" s="321" t="s">
        <v>289</v>
      </c>
      <c r="D14" s="321" t="s">
        <v>418</v>
      </c>
      <c r="E14" s="321" t="s">
        <v>275</v>
      </c>
      <c r="F14" s="200">
        <v>10</v>
      </c>
      <c r="G14" s="199">
        <v>0</v>
      </c>
      <c r="H14" s="199">
        <v>42.88</v>
      </c>
      <c r="I14" s="199">
        <f>IF(H14&lt;=$H$6,IF(H14&lt;$G$6,F14+G14,F14+G14+(H14-$G$6)),50)</f>
        <v>10</v>
      </c>
      <c r="J14" s="199">
        <f t="shared" si="0"/>
        <v>4.7341417910447756</v>
      </c>
      <c r="K14" s="201">
        <f t="shared" si="1"/>
        <v>0</v>
      </c>
      <c r="L14" s="200">
        <v>5</v>
      </c>
      <c r="M14" s="199">
        <v>10</v>
      </c>
      <c r="N14" s="199">
        <v>51.16</v>
      </c>
      <c r="O14" s="199">
        <f t="shared" si="2"/>
        <v>25.910999999999987</v>
      </c>
      <c r="P14" s="199">
        <f t="shared" si="3"/>
        <v>3.4792806880375298</v>
      </c>
      <c r="Q14" s="201">
        <f t="shared" si="8"/>
        <v>0</v>
      </c>
      <c r="R14" s="199">
        <f t="shared" si="4"/>
        <v>35.910999999999987</v>
      </c>
      <c r="S14" s="199">
        <f t="shared" si="5"/>
        <v>94.039999999999992</v>
      </c>
      <c r="T14" s="209">
        <f t="shared" si="9"/>
        <v>0</v>
      </c>
    </row>
    <row r="15" spans="1:20">
      <c r="A15">
        <f t="shared" si="6"/>
        <v>7</v>
      </c>
      <c r="B15" s="207">
        <v>334</v>
      </c>
      <c r="C15" s="321" t="s">
        <v>273</v>
      </c>
      <c r="D15" s="321" t="s">
        <v>418</v>
      </c>
      <c r="E15" s="321" t="s">
        <v>275</v>
      </c>
      <c r="F15" s="200">
        <v>50</v>
      </c>
      <c r="G15" s="199"/>
      <c r="H15" s="199"/>
      <c r="I15" s="199">
        <f t="shared" si="7"/>
        <v>50</v>
      </c>
      <c r="J15" s="199" t="e">
        <f t="shared" si="0"/>
        <v>#DIV/0!</v>
      </c>
      <c r="K15" s="201">
        <f t="shared" si="1"/>
        <v>0</v>
      </c>
      <c r="L15" s="200">
        <v>0</v>
      </c>
      <c r="M15" s="199">
        <v>0</v>
      </c>
      <c r="N15" s="199">
        <v>39.770000000000003</v>
      </c>
      <c r="O15" s="199">
        <f t="shared" si="2"/>
        <v>0</v>
      </c>
      <c r="P15" s="199">
        <f t="shared" si="3"/>
        <v>4.4757354790042738</v>
      </c>
      <c r="Q15" s="201">
        <f t="shared" si="8"/>
        <v>4</v>
      </c>
      <c r="R15" s="199">
        <f t="shared" si="4"/>
        <v>50</v>
      </c>
      <c r="S15" s="199">
        <f t="shared" si="5"/>
        <v>39.770000000000003</v>
      </c>
      <c r="T15" s="209">
        <f t="shared" si="9"/>
        <v>4</v>
      </c>
    </row>
    <row r="16" spans="1:20">
      <c r="A16">
        <f t="shared" si="6"/>
        <v>8</v>
      </c>
      <c r="B16" s="207">
        <v>512</v>
      </c>
      <c r="C16" s="321" t="s">
        <v>290</v>
      </c>
      <c r="D16" s="321" t="s">
        <v>291</v>
      </c>
      <c r="E16" s="321" t="s">
        <v>272</v>
      </c>
      <c r="F16" s="200">
        <v>50</v>
      </c>
      <c r="G16" s="199"/>
      <c r="H16" s="199"/>
      <c r="I16" s="199">
        <f t="shared" si="7"/>
        <v>50</v>
      </c>
      <c r="J16" s="199" t="e">
        <f t="shared" si="0"/>
        <v>#DIV/0!</v>
      </c>
      <c r="K16" s="201">
        <f t="shared" si="1"/>
        <v>0</v>
      </c>
      <c r="L16" s="200">
        <v>0</v>
      </c>
      <c r="M16" s="199">
        <v>0</v>
      </c>
      <c r="N16" s="199">
        <v>36.590000000000003</v>
      </c>
      <c r="O16" s="199">
        <f t="shared" si="2"/>
        <v>0</v>
      </c>
      <c r="P16" s="199">
        <f t="shared" si="3"/>
        <v>4.8647171358294612</v>
      </c>
      <c r="Q16" s="201">
        <f t="shared" si="8"/>
        <v>6</v>
      </c>
      <c r="R16" s="199">
        <f t="shared" si="4"/>
        <v>50</v>
      </c>
      <c r="S16" s="199">
        <f t="shared" si="5"/>
        <v>36.590000000000003</v>
      </c>
      <c r="T16" s="209">
        <f t="shared" si="9"/>
        <v>6</v>
      </c>
    </row>
    <row r="17" spans="1:20">
      <c r="A17">
        <v>9</v>
      </c>
      <c r="B17" s="207">
        <v>732</v>
      </c>
      <c r="C17" s="321" t="s">
        <v>338</v>
      </c>
      <c r="D17" s="321" t="s">
        <v>339</v>
      </c>
      <c r="E17" s="321" t="s">
        <v>269</v>
      </c>
      <c r="F17" s="200">
        <v>50</v>
      </c>
      <c r="G17" s="199"/>
      <c r="H17" s="199"/>
      <c r="I17" s="199">
        <f>IF(H17&lt;=$H$6,IF(H17&lt;$G$6,F17+G17,F17+G17+(H17-$G$6)),50)</f>
        <v>50</v>
      </c>
      <c r="J17" s="199" t="e">
        <f>$F$6/H17</f>
        <v>#DIV/0!</v>
      </c>
      <c r="K17" s="201">
        <f>IF(I17=0,IF(H17=$J$6,6,4),0)</f>
        <v>0</v>
      </c>
      <c r="L17" s="200">
        <v>0</v>
      </c>
      <c r="M17" s="199">
        <v>0</v>
      </c>
      <c r="N17" s="199">
        <v>44.85</v>
      </c>
      <c r="O17" s="199">
        <f>IF(N17&lt;=$N$6,IF(N17&lt;$M$6,L17+M17,L17+M17+(N17-$M$6)),50)</f>
        <v>4.600999999999992</v>
      </c>
      <c r="P17" s="199">
        <f>$L$6/N17</f>
        <v>3.9687848383500555</v>
      </c>
      <c r="Q17" s="201">
        <f>IF(O17=0,IF(N17=$P$6,6,4),0)</f>
        <v>0</v>
      </c>
      <c r="R17" s="199">
        <f>O17+I17</f>
        <v>54.600999999999992</v>
      </c>
      <c r="S17" s="199">
        <f>N17+H17</f>
        <v>44.85</v>
      </c>
      <c r="T17" s="209">
        <f>IF((O17+I17)=0,4+K17+Q17,K17+Q17)</f>
        <v>0</v>
      </c>
    </row>
    <row r="18" spans="1:20">
      <c r="A18">
        <v>10</v>
      </c>
      <c r="B18" s="207">
        <v>720</v>
      </c>
      <c r="C18" s="321" t="s">
        <v>300</v>
      </c>
      <c r="D18" s="321" t="s">
        <v>366</v>
      </c>
      <c r="E18" s="321" t="s">
        <v>272</v>
      </c>
      <c r="F18" s="200">
        <v>50</v>
      </c>
      <c r="G18" s="199"/>
      <c r="H18" s="199"/>
      <c r="I18" s="199">
        <f t="shared" si="7"/>
        <v>50</v>
      </c>
      <c r="J18" s="199" t="e">
        <f t="shared" si="0"/>
        <v>#DIV/0!</v>
      </c>
      <c r="K18" s="201">
        <f t="shared" si="1"/>
        <v>0</v>
      </c>
      <c r="L18" s="200">
        <v>5</v>
      </c>
      <c r="M18" s="199">
        <v>0</v>
      </c>
      <c r="N18" s="199">
        <v>37.51</v>
      </c>
      <c r="O18" s="199">
        <f t="shared" si="2"/>
        <v>5</v>
      </c>
      <c r="P18" s="199">
        <f t="shared" si="3"/>
        <v>4.7454012263396432</v>
      </c>
      <c r="Q18" s="201">
        <f t="shared" si="8"/>
        <v>0</v>
      </c>
      <c r="R18" s="199">
        <f t="shared" si="4"/>
        <v>55</v>
      </c>
      <c r="S18" s="199">
        <f t="shared" si="5"/>
        <v>37.51</v>
      </c>
      <c r="T18" s="209">
        <f t="shared" si="9"/>
        <v>0</v>
      </c>
    </row>
    <row r="19" spans="1:20">
      <c r="A19">
        <v>11</v>
      </c>
      <c r="B19" s="207">
        <v>534</v>
      </c>
      <c r="C19" s="321" t="s">
        <v>309</v>
      </c>
      <c r="D19" s="321" t="s">
        <v>68</v>
      </c>
      <c r="E19" s="321" t="s">
        <v>272</v>
      </c>
      <c r="F19" s="200">
        <v>50</v>
      </c>
      <c r="G19" s="199"/>
      <c r="H19" s="199"/>
      <c r="I19" s="199">
        <f t="shared" si="7"/>
        <v>50</v>
      </c>
      <c r="J19" s="199" t="e">
        <f t="shared" si="0"/>
        <v>#DIV/0!</v>
      </c>
      <c r="K19" s="201">
        <f t="shared" si="1"/>
        <v>0</v>
      </c>
      <c r="L19" s="200">
        <v>10</v>
      </c>
      <c r="M19" s="199">
        <v>0</v>
      </c>
      <c r="N19" s="199">
        <v>38.39</v>
      </c>
      <c r="O19" s="199">
        <f t="shared" si="2"/>
        <v>10</v>
      </c>
      <c r="P19" s="199">
        <f t="shared" si="3"/>
        <v>4.6366241208648082</v>
      </c>
      <c r="Q19" s="201">
        <f t="shared" si="8"/>
        <v>0</v>
      </c>
      <c r="R19" s="199">
        <f t="shared" si="4"/>
        <v>60</v>
      </c>
      <c r="S19" s="199">
        <f t="shared" si="5"/>
        <v>38.39</v>
      </c>
      <c r="T19" s="209">
        <f t="shared" si="9"/>
        <v>0</v>
      </c>
    </row>
    <row r="20" spans="1:20">
      <c r="A20">
        <f t="shared" si="6"/>
        <v>12</v>
      </c>
      <c r="B20" s="207">
        <v>481</v>
      </c>
      <c r="C20" s="321" t="s">
        <v>292</v>
      </c>
      <c r="D20" s="321" t="s">
        <v>419</v>
      </c>
      <c r="E20" s="321" t="s">
        <v>272</v>
      </c>
      <c r="F20" s="200">
        <v>20</v>
      </c>
      <c r="G20" s="199">
        <v>0</v>
      </c>
      <c r="H20" s="199">
        <v>42.83</v>
      </c>
      <c r="I20" s="199">
        <f t="shared" si="7"/>
        <v>20</v>
      </c>
      <c r="J20" s="199">
        <f t="shared" si="0"/>
        <v>4.7396684566892366</v>
      </c>
      <c r="K20" s="201">
        <f t="shared" si="1"/>
        <v>0</v>
      </c>
      <c r="L20" s="200">
        <v>50</v>
      </c>
      <c r="M20" s="199"/>
      <c r="N20" s="199"/>
      <c r="O20" s="199">
        <f t="shared" si="2"/>
        <v>50</v>
      </c>
      <c r="P20" s="199" t="e">
        <f t="shared" si="3"/>
        <v>#DIV/0!</v>
      </c>
      <c r="Q20" s="201">
        <f t="shared" si="8"/>
        <v>0</v>
      </c>
      <c r="R20" s="199">
        <f t="shared" si="4"/>
        <v>70</v>
      </c>
      <c r="S20" s="199">
        <f t="shared" si="5"/>
        <v>42.83</v>
      </c>
      <c r="T20" s="209">
        <f t="shared" si="9"/>
        <v>0</v>
      </c>
    </row>
    <row r="21" spans="1:20">
      <c r="A21">
        <f t="shared" si="6"/>
        <v>13</v>
      </c>
      <c r="B21" s="207">
        <v>597</v>
      </c>
      <c r="C21" s="321" t="s">
        <v>283</v>
      </c>
      <c r="D21" s="321" t="s">
        <v>561</v>
      </c>
      <c r="E21" s="321" t="s">
        <v>272</v>
      </c>
      <c r="F21" s="200">
        <v>50</v>
      </c>
      <c r="G21" s="199"/>
      <c r="H21" s="199"/>
      <c r="I21" s="199">
        <f t="shared" si="7"/>
        <v>50</v>
      </c>
      <c r="J21" s="199" t="e">
        <f t="shared" si="0"/>
        <v>#DIV/0!</v>
      </c>
      <c r="K21" s="201">
        <f t="shared" si="1"/>
        <v>0</v>
      </c>
      <c r="L21" s="200">
        <v>50</v>
      </c>
      <c r="M21" s="199"/>
      <c r="N21" s="199"/>
      <c r="O21" s="199">
        <f t="shared" si="2"/>
        <v>50</v>
      </c>
      <c r="P21" s="199" t="e">
        <f t="shared" si="3"/>
        <v>#DIV/0!</v>
      </c>
      <c r="Q21" s="201">
        <f t="shared" si="8"/>
        <v>0</v>
      </c>
      <c r="R21" s="199">
        <f t="shared" si="4"/>
        <v>100</v>
      </c>
      <c r="S21" s="199">
        <f t="shared" si="5"/>
        <v>0</v>
      </c>
      <c r="T21" s="209">
        <f t="shared" si="9"/>
        <v>0</v>
      </c>
    </row>
    <row r="22" spans="1:20">
      <c r="A22">
        <f t="shared" si="6"/>
        <v>14</v>
      </c>
      <c r="B22" s="207">
        <v>637</v>
      </c>
      <c r="C22" s="321" t="s">
        <v>282</v>
      </c>
      <c r="D22" s="321" t="s">
        <v>419</v>
      </c>
      <c r="E22" s="321" t="s">
        <v>272</v>
      </c>
      <c r="F22" s="200">
        <v>50</v>
      </c>
      <c r="G22" s="199"/>
      <c r="H22" s="199"/>
      <c r="I22" s="199">
        <f t="shared" si="7"/>
        <v>50</v>
      </c>
      <c r="J22" s="199" t="e">
        <f t="shared" si="0"/>
        <v>#DIV/0!</v>
      </c>
      <c r="K22" s="201">
        <f t="shared" si="1"/>
        <v>0</v>
      </c>
      <c r="L22" s="200">
        <v>50</v>
      </c>
      <c r="M22" s="199"/>
      <c r="N22" s="199"/>
      <c r="O22" s="199">
        <f t="shared" si="2"/>
        <v>50</v>
      </c>
      <c r="P22" s="199" t="e">
        <f t="shared" si="3"/>
        <v>#DIV/0!</v>
      </c>
      <c r="Q22" s="201">
        <f t="shared" si="8"/>
        <v>0</v>
      </c>
      <c r="R22" s="199">
        <f t="shared" si="4"/>
        <v>100</v>
      </c>
      <c r="S22" s="199">
        <f t="shared" si="5"/>
        <v>0</v>
      </c>
      <c r="T22" s="209">
        <f t="shared" si="9"/>
        <v>0</v>
      </c>
    </row>
    <row r="23" spans="1:20">
      <c r="A23">
        <f t="shared" si="6"/>
        <v>15</v>
      </c>
      <c r="B23" s="207">
        <v>693</v>
      </c>
      <c r="C23" s="321" t="s">
        <v>276</v>
      </c>
      <c r="D23" s="321" t="s">
        <v>420</v>
      </c>
      <c r="E23" s="321" t="s">
        <v>272</v>
      </c>
      <c r="F23" s="200">
        <v>100</v>
      </c>
      <c r="G23" s="199"/>
      <c r="H23" s="199"/>
      <c r="I23" s="199">
        <f t="shared" si="7"/>
        <v>100</v>
      </c>
      <c r="J23" s="199" t="e">
        <f t="shared" si="0"/>
        <v>#DIV/0!</v>
      </c>
      <c r="K23" s="201">
        <f t="shared" si="1"/>
        <v>0</v>
      </c>
      <c r="L23" s="200">
        <v>100</v>
      </c>
      <c r="M23" s="199"/>
      <c r="N23" s="199"/>
      <c r="O23" s="199">
        <f t="shared" si="2"/>
        <v>100</v>
      </c>
      <c r="P23" s="199" t="e">
        <f t="shared" si="3"/>
        <v>#DIV/0!</v>
      </c>
      <c r="Q23" s="201">
        <f t="shared" si="8"/>
        <v>0</v>
      </c>
      <c r="R23" s="199">
        <f t="shared" si="4"/>
        <v>200</v>
      </c>
      <c r="S23" s="199">
        <f t="shared" si="5"/>
        <v>0</v>
      </c>
      <c r="T23" s="209">
        <f t="shared" si="9"/>
        <v>0</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178</v>
      </c>
      <c r="G41" s="182">
        <f>F41/I41</f>
        <v>50.857142857142854</v>
      </c>
      <c r="H41" s="199">
        <f>G41*1.5</f>
        <v>76.285714285714278</v>
      </c>
      <c r="I41" s="182">
        <v>3.5</v>
      </c>
      <c r="J41" s="182">
        <f>H47</f>
        <v>34.92</v>
      </c>
      <c r="K41" s="183"/>
      <c r="L41" s="185">
        <v>196.5</v>
      </c>
      <c r="M41" s="182">
        <f>L41/O41</f>
        <v>56.142857142857146</v>
      </c>
      <c r="N41" s="199">
        <f>M41*1.5</f>
        <v>84.214285714285722</v>
      </c>
      <c r="O41" s="182">
        <v>3.5</v>
      </c>
      <c r="P41" s="182">
        <f>N44</f>
        <v>42.07</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819</v>
      </c>
      <c r="C44" s="208" t="s">
        <v>592</v>
      </c>
      <c r="D44" s="208" t="s">
        <v>68</v>
      </c>
      <c r="E44" s="208" t="s">
        <v>272</v>
      </c>
      <c r="F44" s="200">
        <v>5</v>
      </c>
      <c r="G44" s="199">
        <v>5</v>
      </c>
      <c r="H44" s="199">
        <v>44.15</v>
      </c>
      <c r="I44" s="199">
        <f>IF(H44&lt;=$H$41,IF(H44&lt;$G$41,F44+G44,F44+G44+(H44-$G$41)),50)</f>
        <v>10</v>
      </c>
      <c r="J44" s="199">
        <f>$F$41/H44</f>
        <v>4.0317100792751983</v>
      </c>
      <c r="K44" s="201">
        <f>IF(I44=0,IF(H44=$J$41,6,4),0)</f>
        <v>0</v>
      </c>
      <c r="L44" s="200">
        <v>0</v>
      </c>
      <c r="M44" s="199">
        <v>0</v>
      </c>
      <c r="N44" s="199">
        <v>42.07</v>
      </c>
      <c r="O44" s="199">
        <f>IF(N44&lt;=$N$41,IF(N44&lt;$M$41,L44+M44,L44+M44+(N44-$M$41)),50)</f>
        <v>0</v>
      </c>
      <c r="P44" s="199">
        <f>$L$41/N44</f>
        <v>4.6707867839315425</v>
      </c>
      <c r="Q44" s="201">
        <f>IF(O44=0,IF(N44=$P$41,6,4),0)</f>
        <v>6</v>
      </c>
      <c r="R44" s="199">
        <f>O44+I44</f>
        <v>10</v>
      </c>
      <c r="S44" s="199">
        <f>N44+H44</f>
        <v>86.22</v>
      </c>
      <c r="T44" s="209">
        <f>IF((O44+I44)=0,4+K44+Q44,K44+Q44)+4</f>
        <v>10</v>
      </c>
    </row>
    <row r="45" spans="1:20">
      <c r="A45">
        <f>A44+1</f>
        <v>2</v>
      </c>
      <c r="B45" s="207">
        <v>810</v>
      </c>
      <c r="C45" s="208" t="s">
        <v>462</v>
      </c>
      <c r="D45" s="208" t="s">
        <v>546</v>
      </c>
      <c r="E45" s="208" t="s">
        <v>275</v>
      </c>
      <c r="F45" s="200">
        <v>0</v>
      </c>
      <c r="G45" s="199">
        <v>0</v>
      </c>
      <c r="H45" s="199">
        <v>64.7</v>
      </c>
      <c r="I45" s="199">
        <f t="shared" ref="I45:I73" si="10">IF(H45&lt;=$H$41,IF(H45&lt;$G$41,F45+G45,F45+G45+(H45-$G$41)),50)</f>
        <v>13.842857142857149</v>
      </c>
      <c r="J45" s="199">
        <f t="shared" ref="J45:J73" si="11">$F$41/H45</f>
        <v>2.7511591962905717</v>
      </c>
      <c r="K45" s="201">
        <f t="shared" ref="K45:K73" si="12">IF(I45=0,IF(H45=$J$41,6,4),0)</f>
        <v>0</v>
      </c>
      <c r="L45" s="200">
        <v>0</v>
      </c>
      <c r="M45" s="199">
        <v>0</v>
      </c>
      <c r="N45" s="199">
        <v>60.08</v>
      </c>
      <c r="O45" s="199">
        <f>IF(N45&lt;=$N$41,IF(N45&lt;$M$41,L45+M45,L45+M45+(N45-$M$41)),50)</f>
        <v>3.9371428571428524</v>
      </c>
      <c r="P45" s="199">
        <f t="shared" ref="P45:P73" si="13">$L$41/N45</f>
        <v>3.2706391478029295</v>
      </c>
      <c r="Q45" s="201">
        <f t="shared" ref="Q45:Q73" si="14">IF(O45=0,IF(N45=$P$41,6,4),0)</f>
        <v>0</v>
      </c>
      <c r="R45" s="199">
        <f t="shared" ref="R45:R73" si="15">O45+I45</f>
        <v>17.78</v>
      </c>
      <c r="S45" s="199">
        <f t="shared" ref="S45:S73" si="16">N45+H45</f>
        <v>124.78</v>
      </c>
      <c r="T45" s="209">
        <f>IF((O45+I45)=0,4+K45+Q45,K45+Q45)+2</f>
        <v>2</v>
      </c>
    </row>
    <row r="46" spans="1:20">
      <c r="A46">
        <f t="shared" ref="A46:A60" si="17">A45+1</f>
        <v>3</v>
      </c>
      <c r="B46" s="207">
        <v>719</v>
      </c>
      <c r="C46" s="208" t="s">
        <v>314</v>
      </c>
      <c r="D46" s="208" t="s">
        <v>112</v>
      </c>
      <c r="E46" s="208" t="s">
        <v>272</v>
      </c>
      <c r="F46" s="200">
        <v>15</v>
      </c>
      <c r="G46" s="199">
        <v>0</v>
      </c>
      <c r="H46" s="199">
        <v>33.159999999999997</v>
      </c>
      <c r="I46" s="199">
        <f t="shared" si="10"/>
        <v>15</v>
      </c>
      <c r="J46" s="199">
        <f t="shared" si="11"/>
        <v>5.3679131483715326</v>
      </c>
      <c r="K46" s="201">
        <f>IF(I46=0,IF(H46=$J$41,6,4),0)</f>
        <v>0</v>
      </c>
      <c r="L46" s="200">
        <v>20</v>
      </c>
      <c r="M46" s="199">
        <v>10</v>
      </c>
      <c r="N46" s="199">
        <v>43.3</v>
      </c>
      <c r="O46" s="199">
        <f t="shared" ref="O46:O73" si="18">IF(N46&lt;=$N$41,IF(N46&lt;$M$41,L46+M46,L46+M46+(N46-$M$41)),50)</f>
        <v>30</v>
      </c>
      <c r="P46" s="199">
        <f>$L$41/N46</f>
        <v>4.5381062355658202</v>
      </c>
      <c r="Q46" s="201">
        <f t="shared" si="14"/>
        <v>0</v>
      </c>
      <c r="R46" s="199">
        <f t="shared" si="15"/>
        <v>45</v>
      </c>
      <c r="S46" s="199">
        <f t="shared" si="16"/>
        <v>76.459999999999994</v>
      </c>
      <c r="T46" s="209">
        <f>IF((O46+I46)=0,4+K46+Q46,K46+Q46)+1</f>
        <v>1</v>
      </c>
    </row>
    <row r="47" spans="1:20">
      <c r="A47">
        <v>4</v>
      </c>
      <c r="B47" s="207">
        <v>753</v>
      </c>
      <c r="C47" s="321" t="s">
        <v>530</v>
      </c>
      <c r="D47" s="321" t="s">
        <v>417</v>
      </c>
      <c r="E47" s="321" t="s">
        <v>269</v>
      </c>
      <c r="F47" s="200">
        <v>0</v>
      </c>
      <c r="G47" s="199">
        <v>0</v>
      </c>
      <c r="H47" s="199">
        <v>34.92</v>
      </c>
      <c r="I47" s="199">
        <f>IF(H47&lt;=$H$41,IF(H47&lt;$G$41,F47+G47,F47+G47+(H47-$G$41)),50)</f>
        <v>0</v>
      </c>
      <c r="J47" s="199">
        <f>$F$41/H47</f>
        <v>5.0973654066437568</v>
      </c>
      <c r="K47" s="201">
        <f>IF(I47=0,IF(H47=$J$41,6,4),0)</f>
        <v>6</v>
      </c>
      <c r="L47" s="200">
        <v>50</v>
      </c>
      <c r="M47" s="199"/>
      <c r="N47" s="199"/>
      <c r="O47" s="199">
        <f>IF(N47&lt;=$N$41,IF(N47&lt;$M$41,L47+M47,L47+M47+(N47-$M$41)),50)</f>
        <v>50</v>
      </c>
      <c r="P47" s="199" t="e">
        <f>$L$41/N47</f>
        <v>#DIV/0!</v>
      </c>
      <c r="Q47" s="201">
        <f>IF(O47=0,IF(N47=$P$41,6,4),0)</f>
        <v>0</v>
      </c>
      <c r="R47" s="199">
        <f>O47+I47</f>
        <v>50</v>
      </c>
      <c r="S47" s="199">
        <f>N47+H47</f>
        <v>34.92</v>
      </c>
      <c r="T47" s="209">
        <f>IF((O47+I47)=0,4+K47+Q47,K47+Q47)</f>
        <v>6</v>
      </c>
    </row>
    <row r="48" spans="1:20">
      <c r="A48">
        <v>5</v>
      </c>
      <c r="B48" s="207">
        <v>752</v>
      </c>
      <c r="C48" s="321" t="s">
        <v>599</v>
      </c>
      <c r="D48" s="321" t="s">
        <v>68</v>
      </c>
      <c r="E48" s="321" t="s">
        <v>269</v>
      </c>
      <c r="F48" s="200">
        <v>0</v>
      </c>
      <c r="G48" s="199">
        <v>5</v>
      </c>
      <c r="H48" s="199">
        <v>41.37</v>
      </c>
      <c r="I48" s="199">
        <f t="shared" si="10"/>
        <v>5</v>
      </c>
      <c r="J48" s="199">
        <f>$F$41/H48</f>
        <v>4.3026347594875514</v>
      </c>
      <c r="K48" s="201">
        <f t="shared" si="12"/>
        <v>0</v>
      </c>
      <c r="L48" s="200">
        <v>50</v>
      </c>
      <c r="M48" s="199"/>
      <c r="N48" s="199"/>
      <c r="O48" s="199">
        <f t="shared" si="18"/>
        <v>50</v>
      </c>
      <c r="P48" s="199" t="e">
        <f>$L$41/N48</f>
        <v>#DIV/0!</v>
      </c>
      <c r="Q48" s="201">
        <f>IF(O48=0,IF(N48=$P$41,6,4),0)</f>
        <v>0</v>
      </c>
      <c r="R48" s="199">
        <f t="shared" si="15"/>
        <v>55</v>
      </c>
      <c r="S48" s="199">
        <f t="shared" si="16"/>
        <v>41.37</v>
      </c>
      <c r="T48" s="209">
        <f>IF((O48+I48)=0,4+K48+Q48,K48+Q48)</f>
        <v>0</v>
      </c>
    </row>
    <row r="49" spans="1:20">
      <c r="A49">
        <f t="shared" si="17"/>
        <v>6</v>
      </c>
      <c r="B49" s="207">
        <v>469</v>
      </c>
      <c r="C49" s="321" t="s">
        <v>429</v>
      </c>
      <c r="D49" s="321" t="s">
        <v>271</v>
      </c>
      <c r="E49" s="321" t="s">
        <v>272</v>
      </c>
      <c r="F49" s="200">
        <v>25</v>
      </c>
      <c r="G49" s="199">
        <v>0</v>
      </c>
      <c r="H49" s="199">
        <v>39.44</v>
      </c>
      <c r="I49" s="199">
        <f t="shared" si="10"/>
        <v>25</v>
      </c>
      <c r="J49" s="199">
        <f t="shared" si="11"/>
        <v>4.5131845841784992</v>
      </c>
      <c r="K49" s="201">
        <f t="shared" si="12"/>
        <v>0</v>
      </c>
      <c r="L49" s="200">
        <v>25</v>
      </c>
      <c r="M49" s="199">
        <v>5</v>
      </c>
      <c r="N49" s="199">
        <v>46.76</v>
      </c>
      <c r="O49" s="199">
        <f t="shared" si="18"/>
        <v>30</v>
      </c>
      <c r="P49" s="199">
        <f t="shared" si="13"/>
        <v>4.2023096663815229</v>
      </c>
      <c r="Q49" s="201">
        <f t="shared" si="14"/>
        <v>0</v>
      </c>
      <c r="R49" s="199">
        <f t="shared" si="15"/>
        <v>55</v>
      </c>
      <c r="S49" s="199">
        <f t="shared" si="16"/>
        <v>86.199999999999989</v>
      </c>
      <c r="T49" s="209">
        <f t="shared" ref="T49:T73" si="19">IF((O49+I49)=0,4+K49+Q49,K49+Q49)</f>
        <v>0</v>
      </c>
    </row>
    <row r="50" spans="1:20">
      <c r="A50">
        <v>7</v>
      </c>
      <c r="B50" s="207">
        <v>616</v>
      </c>
      <c r="C50" s="321" t="s">
        <v>302</v>
      </c>
      <c r="D50" s="321" t="s">
        <v>303</v>
      </c>
      <c r="E50" s="321" t="s">
        <v>272</v>
      </c>
      <c r="F50" s="200">
        <v>5</v>
      </c>
      <c r="G50" s="199">
        <v>0</v>
      </c>
      <c r="H50" s="199">
        <v>34.450000000000003</v>
      </c>
      <c r="I50" s="199">
        <f t="shared" si="10"/>
        <v>5</v>
      </c>
      <c r="J50" s="199">
        <f t="shared" si="11"/>
        <v>5.166908563134978</v>
      </c>
      <c r="K50" s="201">
        <f t="shared" si="12"/>
        <v>0</v>
      </c>
      <c r="L50" s="200">
        <v>50</v>
      </c>
      <c r="M50" s="199"/>
      <c r="N50" s="199"/>
      <c r="O50" s="199">
        <f t="shared" si="18"/>
        <v>50</v>
      </c>
      <c r="P50" s="199" t="e">
        <f t="shared" si="13"/>
        <v>#DIV/0!</v>
      </c>
      <c r="Q50" s="201">
        <f t="shared" si="14"/>
        <v>0</v>
      </c>
      <c r="R50" s="199">
        <f t="shared" si="15"/>
        <v>55</v>
      </c>
      <c r="S50" s="199">
        <f t="shared" si="16"/>
        <v>34.450000000000003</v>
      </c>
      <c r="T50" s="209">
        <f t="shared" si="19"/>
        <v>0</v>
      </c>
    </row>
    <row r="51" spans="1:20">
      <c r="A51">
        <f t="shared" si="17"/>
        <v>8</v>
      </c>
      <c r="B51" s="207">
        <v>504</v>
      </c>
      <c r="C51" s="321" t="s">
        <v>297</v>
      </c>
      <c r="D51" s="321" t="s">
        <v>291</v>
      </c>
      <c r="E51" s="321" t="s">
        <v>272</v>
      </c>
      <c r="F51" s="200">
        <v>15</v>
      </c>
      <c r="G51" s="199">
        <v>0</v>
      </c>
      <c r="H51" s="199">
        <v>37.81</v>
      </c>
      <c r="I51" s="199">
        <f t="shared" si="10"/>
        <v>15</v>
      </c>
      <c r="J51" s="199">
        <f t="shared" si="11"/>
        <v>4.7077492726791847</v>
      </c>
      <c r="K51" s="201">
        <f t="shared" si="12"/>
        <v>0</v>
      </c>
      <c r="L51" s="200">
        <v>50</v>
      </c>
      <c r="M51" s="199"/>
      <c r="N51" s="199"/>
      <c r="O51" s="199">
        <f t="shared" si="18"/>
        <v>50</v>
      </c>
      <c r="P51" s="199" t="e">
        <f t="shared" si="13"/>
        <v>#DIV/0!</v>
      </c>
      <c r="Q51" s="201">
        <f t="shared" si="14"/>
        <v>0</v>
      </c>
      <c r="R51" s="199">
        <f t="shared" si="15"/>
        <v>65</v>
      </c>
      <c r="S51" s="199">
        <f t="shared" si="16"/>
        <v>37.81</v>
      </c>
      <c r="T51" s="209">
        <f t="shared" si="19"/>
        <v>0</v>
      </c>
    </row>
    <row r="52" spans="1:20">
      <c r="A52">
        <f t="shared" si="17"/>
        <v>9</v>
      </c>
      <c r="B52" s="207">
        <v>619</v>
      </c>
      <c r="C52" s="321" t="s">
        <v>686</v>
      </c>
      <c r="D52" s="321" t="s">
        <v>564</v>
      </c>
      <c r="E52" s="321" t="s">
        <v>272</v>
      </c>
      <c r="F52" s="200">
        <v>50</v>
      </c>
      <c r="G52" s="199"/>
      <c r="H52" s="199"/>
      <c r="I52" s="199">
        <f t="shared" si="10"/>
        <v>50</v>
      </c>
      <c r="J52" s="199" t="e">
        <f t="shared" si="11"/>
        <v>#DIV/0!</v>
      </c>
      <c r="K52" s="201">
        <f t="shared" si="12"/>
        <v>0</v>
      </c>
      <c r="L52" s="200">
        <v>10</v>
      </c>
      <c r="M52" s="199">
        <v>10</v>
      </c>
      <c r="N52" s="199">
        <v>51.21</v>
      </c>
      <c r="O52" s="199">
        <f t="shared" si="18"/>
        <v>20</v>
      </c>
      <c r="P52" s="199">
        <f t="shared" si="13"/>
        <v>3.8371411833626246</v>
      </c>
      <c r="Q52" s="201">
        <f t="shared" si="14"/>
        <v>0</v>
      </c>
      <c r="R52" s="199">
        <f t="shared" si="15"/>
        <v>70</v>
      </c>
      <c r="S52" s="199">
        <f t="shared" si="16"/>
        <v>51.21</v>
      </c>
      <c r="T52" s="209">
        <f t="shared" si="19"/>
        <v>0</v>
      </c>
    </row>
    <row r="53" spans="1:20">
      <c r="A53">
        <f t="shared" si="17"/>
        <v>10</v>
      </c>
      <c r="B53" s="207">
        <v>531</v>
      </c>
      <c r="C53" s="321" t="s">
        <v>321</v>
      </c>
      <c r="D53" s="321" t="s">
        <v>322</v>
      </c>
      <c r="E53" s="321" t="s">
        <v>272</v>
      </c>
      <c r="F53" s="200">
        <v>30</v>
      </c>
      <c r="G53" s="199">
        <v>5</v>
      </c>
      <c r="H53" s="199">
        <v>38</v>
      </c>
      <c r="I53" s="199">
        <f t="shared" si="10"/>
        <v>35</v>
      </c>
      <c r="J53" s="199">
        <f t="shared" si="11"/>
        <v>4.6842105263157894</v>
      </c>
      <c r="K53" s="201">
        <f t="shared" si="12"/>
        <v>0</v>
      </c>
      <c r="L53" s="200">
        <v>50</v>
      </c>
      <c r="M53" s="199"/>
      <c r="N53" s="199"/>
      <c r="O53" s="199">
        <f t="shared" si="18"/>
        <v>50</v>
      </c>
      <c r="P53" s="199" t="e">
        <f t="shared" si="13"/>
        <v>#DIV/0!</v>
      </c>
      <c r="Q53" s="201">
        <f t="shared" si="14"/>
        <v>0</v>
      </c>
      <c r="R53" s="199">
        <f t="shared" si="15"/>
        <v>85</v>
      </c>
      <c r="S53" s="199">
        <f t="shared" si="16"/>
        <v>38</v>
      </c>
      <c r="T53" s="209">
        <f t="shared" si="19"/>
        <v>0</v>
      </c>
    </row>
    <row r="54" spans="1:20">
      <c r="A54">
        <f t="shared" si="17"/>
        <v>11</v>
      </c>
      <c r="B54" s="207">
        <v>809</v>
      </c>
      <c r="C54" s="321" t="s">
        <v>460</v>
      </c>
      <c r="D54" s="321" t="s">
        <v>461</v>
      </c>
      <c r="E54" s="321" t="s">
        <v>275</v>
      </c>
      <c r="F54" s="200">
        <v>50</v>
      </c>
      <c r="G54" s="199"/>
      <c r="H54" s="199"/>
      <c r="I54" s="199">
        <f t="shared" si="10"/>
        <v>50</v>
      </c>
      <c r="J54" s="199" t="e">
        <f t="shared" si="11"/>
        <v>#DIV/0!</v>
      </c>
      <c r="K54" s="201">
        <f t="shared" si="12"/>
        <v>0</v>
      </c>
      <c r="L54" s="200">
        <v>50</v>
      </c>
      <c r="M54" s="199"/>
      <c r="N54" s="199"/>
      <c r="O54" s="199">
        <f t="shared" si="18"/>
        <v>50</v>
      </c>
      <c r="P54" s="199" t="e">
        <f t="shared" si="13"/>
        <v>#DIV/0!</v>
      </c>
      <c r="Q54" s="201">
        <f t="shared" si="14"/>
        <v>0</v>
      </c>
      <c r="R54" s="199">
        <f t="shared" si="15"/>
        <v>100</v>
      </c>
      <c r="S54" s="199">
        <f t="shared" si="16"/>
        <v>0</v>
      </c>
      <c r="T54" s="209">
        <f t="shared" si="19"/>
        <v>0</v>
      </c>
    </row>
    <row r="55" spans="1:20">
      <c r="A55">
        <f t="shared" si="17"/>
        <v>12</v>
      </c>
      <c r="B55" s="207">
        <v>716</v>
      </c>
      <c r="C55" s="321" t="s">
        <v>434</v>
      </c>
      <c r="D55" s="321" t="s">
        <v>435</v>
      </c>
      <c r="E55" s="321" t="s">
        <v>272</v>
      </c>
      <c r="F55" s="200">
        <v>50</v>
      </c>
      <c r="G55" s="199"/>
      <c r="H55" s="199"/>
      <c r="I55" s="199">
        <f t="shared" si="10"/>
        <v>50</v>
      </c>
      <c r="J55" s="199" t="e">
        <f t="shared" si="11"/>
        <v>#DIV/0!</v>
      </c>
      <c r="K55" s="201">
        <f t="shared" si="12"/>
        <v>0</v>
      </c>
      <c r="L55" s="200">
        <v>50</v>
      </c>
      <c r="M55" s="199"/>
      <c r="N55" s="199"/>
      <c r="O55" s="199">
        <f t="shared" si="18"/>
        <v>50</v>
      </c>
      <c r="P55" s="199" t="e">
        <f t="shared" si="13"/>
        <v>#DIV/0!</v>
      </c>
      <c r="Q55" s="201">
        <f t="shared" si="14"/>
        <v>0</v>
      </c>
      <c r="R55" s="199">
        <f t="shared" si="15"/>
        <v>100</v>
      </c>
      <c r="S55" s="199">
        <f t="shared" si="16"/>
        <v>0</v>
      </c>
      <c r="T55" s="209">
        <f t="shared" si="19"/>
        <v>0</v>
      </c>
    </row>
    <row r="56" spans="1:20">
      <c r="A56">
        <f t="shared" si="17"/>
        <v>13</v>
      </c>
      <c r="B56" s="207">
        <v>803</v>
      </c>
      <c r="C56" s="321" t="s">
        <v>323</v>
      </c>
      <c r="D56" s="321" t="s">
        <v>564</v>
      </c>
      <c r="E56" s="321" t="s">
        <v>272</v>
      </c>
      <c r="F56" s="200">
        <v>50</v>
      </c>
      <c r="G56" s="199"/>
      <c r="H56" s="199"/>
      <c r="I56" s="199">
        <f t="shared" si="10"/>
        <v>50</v>
      </c>
      <c r="J56" s="199" t="e">
        <f t="shared" si="11"/>
        <v>#DIV/0!</v>
      </c>
      <c r="K56" s="201">
        <f t="shared" si="12"/>
        <v>0</v>
      </c>
      <c r="L56" s="200">
        <v>50</v>
      </c>
      <c r="M56" s="199"/>
      <c r="N56" s="199"/>
      <c r="O56" s="199">
        <f t="shared" si="18"/>
        <v>50</v>
      </c>
      <c r="P56" s="199" t="e">
        <f t="shared" si="13"/>
        <v>#DIV/0!</v>
      </c>
      <c r="Q56" s="201">
        <f t="shared" si="14"/>
        <v>0</v>
      </c>
      <c r="R56" s="199">
        <f t="shared" si="15"/>
        <v>100</v>
      </c>
      <c r="S56" s="199">
        <f t="shared" si="16"/>
        <v>0</v>
      </c>
      <c r="T56" s="209">
        <f t="shared" si="19"/>
        <v>0</v>
      </c>
    </row>
    <row r="57" spans="1:20">
      <c r="A57">
        <f t="shared" si="17"/>
        <v>14</v>
      </c>
      <c r="B57" s="207">
        <v>620</v>
      </c>
      <c r="C57" s="321" t="s">
        <v>317</v>
      </c>
      <c r="D57" s="321" t="s">
        <v>98</v>
      </c>
      <c r="E57" s="321" t="s">
        <v>272</v>
      </c>
      <c r="F57" s="200">
        <v>50</v>
      </c>
      <c r="G57" s="199"/>
      <c r="H57" s="199"/>
      <c r="I57" s="199">
        <f>IF(H57&lt;=$H$41,IF(H57&lt;$G$41,F57+G57,F57+G57+(H57-$G$41)),50)</f>
        <v>50</v>
      </c>
      <c r="J57" s="199" t="e">
        <f t="shared" si="11"/>
        <v>#DIV/0!</v>
      </c>
      <c r="K57" s="201">
        <f t="shared" si="12"/>
        <v>0</v>
      </c>
      <c r="L57" s="200">
        <v>50</v>
      </c>
      <c r="M57" s="199"/>
      <c r="N57" s="199"/>
      <c r="O57" s="199">
        <f t="shared" si="18"/>
        <v>50</v>
      </c>
      <c r="P57" s="199" t="e">
        <f t="shared" si="13"/>
        <v>#DIV/0!</v>
      </c>
      <c r="Q57" s="201">
        <f t="shared" si="14"/>
        <v>0</v>
      </c>
      <c r="R57" s="199">
        <f t="shared" si="15"/>
        <v>100</v>
      </c>
      <c r="S57" s="199">
        <f t="shared" si="16"/>
        <v>0</v>
      </c>
      <c r="T57" s="209">
        <f t="shared" si="19"/>
        <v>0</v>
      </c>
    </row>
    <row r="58" spans="1:20">
      <c r="A58">
        <f t="shared" si="17"/>
        <v>15</v>
      </c>
      <c r="B58" s="207">
        <v>696</v>
      </c>
      <c r="C58" s="321" t="s">
        <v>329</v>
      </c>
      <c r="D58" s="321" t="s">
        <v>330</v>
      </c>
      <c r="E58" s="321" t="s">
        <v>269</v>
      </c>
      <c r="F58" s="200">
        <v>50</v>
      </c>
      <c r="G58" s="199"/>
      <c r="H58" s="199"/>
      <c r="I58" s="199">
        <f t="shared" si="10"/>
        <v>50</v>
      </c>
      <c r="J58" s="199" t="e">
        <f t="shared" si="11"/>
        <v>#DIV/0!</v>
      </c>
      <c r="K58" s="201">
        <f t="shared" si="12"/>
        <v>0</v>
      </c>
      <c r="L58" s="200">
        <v>50</v>
      </c>
      <c r="M58" s="199"/>
      <c r="N58" s="199"/>
      <c r="O58" s="199">
        <f t="shared" si="18"/>
        <v>50</v>
      </c>
      <c r="P58" s="199" t="e">
        <f t="shared" si="13"/>
        <v>#DIV/0!</v>
      </c>
      <c r="Q58" s="201">
        <f t="shared" si="14"/>
        <v>0</v>
      </c>
      <c r="R58" s="199">
        <f t="shared" si="15"/>
        <v>100</v>
      </c>
      <c r="S58" s="199">
        <f t="shared" si="16"/>
        <v>0</v>
      </c>
      <c r="T58" s="209">
        <f t="shared" si="19"/>
        <v>0</v>
      </c>
    </row>
    <row r="59" spans="1:20">
      <c r="A59">
        <f t="shared" si="17"/>
        <v>16</v>
      </c>
      <c r="B59" s="207">
        <v>757</v>
      </c>
      <c r="C59" s="321" t="s">
        <v>344</v>
      </c>
      <c r="D59" s="321" t="s">
        <v>330</v>
      </c>
      <c r="E59" s="321" t="s">
        <v>269</v>
      </c>
      <c r="F59" s="200">
        <v>50</v>
      </c>
      <c r="G59" s="199"/>
      <c r="H59" s="199"/>
      <c r="I59" s="199">
        <f t="shared" si="10"/>
        <v>50</v>
      </c>
      <c r="J59" s="199" t="e">
        <f t="shared" si="11"/>
        <v>#DIV/0!</v>
      </c>
      <c r="K59" s="201">
        <f t="shared" si="12"/>
        <v>0</v>
      </c>
      <c r="L59" s="200">
        <v>50</v>
      </c>
      <c r="M59" s="199"/>
      <c r="N59" s="199"/>
      <c r="O59" s="199">
        <f t="shared" si="18"/>
        <v>50</v>
      </c>
      <c r="P59" s="199" t="e">
        <f t="shared" si="13"/>
        <v>#DIV/0!</v>
      </c>
      <c r="Q59" s="201">
        <f t="shared" si="14"/>
        <v>0</v>
      </c>
      <c r="R59" s="199">
        <f t="shared" si="15"/>
        <v>100</v>
      </c>
      <c r="S59" s="199">
        <f t="shared" si="16"/>
        <v>0</v>
      </c>
      <c r="T59" s="209">
        <f t="shared" si="19"/>
        <v>0</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135</v>
      </c>
      <c r="G76" s="182">
        <f>F76/I76</f>
        <v>45</v>
      </c>
      <c r="H76" s="199">
        <v>68</v>
      </c>
      <c r="I76" s="182">
        <v>3</v>
      </c>
      <c r="J76" s="182"/>
      <c r="K76" s="183"/>
      <c r="L76" s="185">
        <v>178</v>
      </c>
      <c r="M76" s="182">
        <v>59</v>
      </c>
      <c r="N76" s="199">
        <v>87</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519</v>
      </c>
      <c r="C79" s="208" t="s">
        <v>577</v>
      </c>
      <c r="D79" s="208" t="s">
        <v>613</v>
      </c>
      <c r="E79" s="332">
        <v>55</v>
      </c>
      <c r="F79" s="219">
        <v>5</v>
      </c>
      <c r="G79" s="220">
        <v>0</v>
      </c>
      <c r="H79" s="220">
        <v>27</v>
      </c>
      <c r="I79" s="220">
        <f>IF(H79&lt;=$H$76,IF(H79&lt;$G$76,F79+G79,F79+G79+(H79-$G$76)),50)</f>
        <v>5</v>
      </c>
      <c r="J79" s="220">
        <f>$F$76/H79</f>
        <v>5</v>
      </c>
      <c r="K79" s="195"/>
      <c r="L79" s="219">
        <v>50</v>
      </c>
      <c r="M79" s="220"/>
      <c r="N79" s="220"/>
      <c r="O79" s="220">
        <f>IF(N79&lt;=$N$76,IF(N79&lt;$M$76,L79+M79,L79+M79+(N79-$M$76)),50)</f>
        <v>50</v>
      </c>
      <c r="P79" s="220" t="e">
        <f>$L$76/N79</f>
        <v>#DIV/0!</v>
      </c>
      <c r="Q79" s="195"/>
      <c r="R79" s="199">
        <f>O79+I79</f>
        <v>55</v>
      </c>
      <c r="S79" s="199">
        <f>N79+H79</f>
        <v>27</v>
      </c>
      <c r="T79" s="209"/>
    </row>
    <row r="80" spans="1:20">
      <c r="A80">
        <f>A79+1</f>
        <v>2</v>
      </c>
      <c r="B80" s="207">
        <v>668</v>
      </c>
      <c r="C80" s="208" t="s">
        <v>349</v>
      </c>
      <c r="D80" s="208" t="s">
        <v>438</v>
      </c>
      <c r="E80" s="208" t="s">
        <v>272</v>
      </c>
      <c r="F80" s="200">
        <v>10</v>
      </c>
      <c r="G80" s="199">
        <v>5</v>
      </c>
      <c r="H80" s="199">
        <v>40.46</v>
      </c>
      <c r="I80" s="199">
        <f t="shared" ref="I80:I108" si="21">IF(H80&lt;=$H$76,IF(H80&lt;$G$76,F80+G80,F80+G80+(H80-$G$76)),50)</f>
        <v>15</v>
      </c>
      <c r="J80" s="199">
        <f t="shared" ref="J80:J108" si="22">$F$76/H80</f>
        <v>3.3366287691547205</v>
      </c>
      <c r="K80" s="201"/>
      <c r="L80" s="200">
        <v>50</v>
      </c>
      <c r="M80" s="199"/>
      <c r="N80" s="199"/>
      <c r="O80" s="199">
        <f t="shared" ref="O80:O108" si="23">IF(N80&lt;=$N$76,IF(N80&lt;$M$76,L80+M80,L80+M80+(N80-$M$76)),50)</f>
        <v>50</v>
      </c>
      <c r="P80" s="199" t="e">
        <f t="shared" ref="P80:P108" si="24">$L$76/N80</f>
        <v>#DIV/0!</v>
      </c>
      <c r="Q80" s="201"/>
      <c r="R80" s="199">
        <f t="shared" ref="R80:R108" si="25">O80+I80</f>
        <v>65</v>
      </c>
      <c r="S80" s="199">
        <f t="shared" ref="S80:S108" si="26">N80+H80</f>
        <v>40.46</v>
      </c>
      <c r="T80" s="209"/>
    </row>
    <row r="81" spans="1:20">
      <c r="A81">
        <f t="shared" ref="A81:A95" si="27">A80+1</f>
        <v>3</v>
      </c>
      <c r="B81" s="207">
        <v>697</v>
      </c>
      <c r="C81" s="208" t="s">
        <v>342</v>
      </c>
      <c r="D81" s="208" t="s">
        <v>433</v>
      </c>
      <c r="E81" s="208" t="s">
        <v>275</v>
      </c>
      <c r="F81" s="200">
        <v>50</v>
      </c>
      <c r="G81" s="199"/>
      <c r="H81" s="199"/>
      <c r="I81" s="199">
        <f t="shared" si="21"/>
        <v>50</v>
      </c>
      <c r="J81" s="199" t="e">
        <f t="shared" si="22"/>
        <v>#DIV/0!</v>
      </c>
      <c r="K81" s="201"/>
      <c r="L81" s="200">
        <v>50</v>
      </c>
      <c r="M81" s="199"/>
      <c r="N81" s="199"/>
      <c r="O81" s="199">
        <f t="shared" si="23"/>
        <v>50</v>
      </c>
      <c r="P81" s="199" t="e">
        <f>$L$76/N81</f>
        <v>#DIV/0!</v>
      </c>
      <c r="Q81" s="201"/>
      <c r="R81" s="199">
        <f t="shared" si="25"/>
        <v>100</v>
      </c>
      <c r="S81" s="199">
        <f t="shared" si="26"/>
        <v>0</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124</v>
      </c>
      <c r="G111" s="182">
        <v>50</v>
      </c>
      <c r="H111" s="199">
        <f>G111*1.5</f>
        <v>75</v>
      </c>
      <c r="I111" s="182">
        <v>2.5</v>
      </c>
      <c r="J111" s="182"/>
      <c r="K111" s="183"/>
      <c r="L111" s="185">
        <v>118</v>
      </c>
      <c r="M111" s="182">
        <v>48</v>
      </c>
      <c r="N111" s="199">
        <v>70</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813</v>
      </c>
      <c r="C114" s="208" t="s">
        <v>540</v>
      </c>
      <c r="D114" s="208" t="s">
        <v>366</v>
      </c>
      <c r="E114" s="208" t="s">
        <v>269</v>
      </c>
      <c r="F114" s="200">
        <v>0</v>
      </c>
      <c r="G114" s="199">
        <v>0</v>
      </c>
      <c r="H114" s="199">
        <v>26.79</v>
      </c>
      <c r="I114" s="199">
        <f>IF(H114&lt;=$H$111,IF(H114&lt;$G$111,F114+G114,F114+G114+(H114-$G$111)),50)</f>
        <v>0</v>
      </c>
      <c r="J114" s="199">
        <f>$F$111/H114</f>
        <v>4.6285927584919744</v>
      </c>
      <c r="K114" s="201"/>
      <c r="L114" s="200">
        <v>0</v>
      </c>
      <c r="M114" s="199">
        <v>0</v>
      </c>
      <c r="N114" s="199">
        <v>26.84</v>
      </c>
      <c r="O114" s="199">
        <f>IF(N114&lt;=$N$111,IF(N114&lt;$M$111,L114+M114,L114+M114+(N114-$M$111)),50)</f>
        <v>0</v>
      </c>
      <c r="P114" s="199">
        <f>$L$111/N114</f>
        <v>4.3964232488822654</v>
      </c>
      <c r="Q114" s="201"/>
      <c r="R114" s="199">
        <f>O114+I114</f>
        <v>0</v>
      </c>
      <c r="S114" s="199">
        <f>N114+H114</f>
        <v>53.629999999999995</v>
      </c>
      <c r="T114" s="209"/>
    </row>
    <row r="115" spans="1:20">
      <c r="A115">
        <f>A114+1</f>
        <v>2</v>
      </c>
      <c r="B115" s="207">
        <v>820</v>
      </c>
      <c r="C115" s="208" t="s">
        <v>609</v>
      </c>
      <c r="D115" s="208" t="s">
        <v>68</v>
      </c>
      <c r="E115" s="208" t="s">
        <v>269</v>
      </c>
      <c r="F115" s="200">
        <v>0</v>
      </c>
      <c r="G115" s="199">
        <v>10</v>
      </c>
      <c r="H115" s="199">
        <v>34.090000000000003</v>
      </c>
      <c r="I115" s="199">
        <f t="shared" ref="I115:I133" si="29">IF(H115&lt;=$H$111,IF(H115&lt;$G$111,F115+G115,F115+G115+(H115-$G$111)),50)</f>
        <v>10</v>
      </c>
      <c r="J115" s="199">
        <f t="shared" ref="J115:J133" si="30">$F$111/H115</f>
        <v>3.6374303314755054</v>
      </c>
      <c r="K115" s="201"/>
      <c r="L115" s="200">
        <v>5</v>
      </c>
      <c r="M115" s="199">
        <v>0</v>
      </c>
      <c r="N115" s="199">
        <v>26.06</v>
      </c>
      <c r="O115" s="199">
        <f t="shared" ref="O115:O132" si="31">IF(N115&lt;=$N$111,IF(N115&lt;$M$111,L115+M115,L115+M115+(N115-$M$111)),50)</f>
        <v>5</v>
      </c>
      <c r="P115" s="199">
        <f t="shared" ref="P115:P132" si="32">$L$111/N115</f>
        <v>4.5280122793553339</v>
      </c>
      <c r="Q115" s="201"/>
      <c r="R115" s="199">
        <f t="shared" ref="R115:R149" si="33">O115+I115</f>
        <v>15</v>
      </c>
      <c r="S115" s="199">
        <f t="shared" ref="S115:S149" si="34">N115+H115</f>
        <v>60.150000000000006</v>
      </c>
      <c r="T115" s="209"/>
    </row>
    <row r="116" spans="1:20">
      <c r="A116">
        <f t="shared" ref="A116:A130" si="35">A115+1</f>
        <v>3</v>
      </c>
      <c r="B116" s="207">
        <v>866</v>
      </c>
      <c r="C116" s="208" t="s">
        <v>394</v>
      </c>
      <c r="D116" s="208" t="s">
        <v>561</v>
      </c>
      <c r="E116" s="208" t="s">
        <v>269</v>
      </c>
      <c r="F116" s="200">
        <v>0</v>
      </c>
      <c r="G116" s="199">
        <v>15</v>
      </c>
      <c r="H116" s="199">
        <v>42.39</v>
      </c>
      <c r="I116" s="199">
        <f t="shared" si="29"/>
        <v>15</v>
      </c>
      <c r="J116" s="199">
        <f t="shared" si="30"/>
        <v>2.9252182118424157</v>
      </c>
      <c r="K116" s="201"/>
      <c r="L116" s="200">
        <v>0</v>
      </c>
      <c r="M116" s="199">
        <v>0</v>
      </c>
      <c r="N116" s="199">
        <v>25.38</v>
      </c>
      <c r="O116" s="199">
        <f t="shared" si="31"/>
        <v>0</v>
      </c>
      <c r="P116" s="199">
        <f t="shared" si="32"/>
        <v>4.6493301812450749</v>
      </c>
      <c r="Q116" s="201"/>
      <c r="R116" s="199">
        <f t="shared" si="33"/>
        <v>15</v>
      </c>
      <c r="S116" s="199">
        <f t="shared" si="34"/>
        <v>67.77</v>
      </c>
      <c r="T116" s="209"/>
    </row>
    <row r="117" spans="1:20">
      <c r="A117">
        <f t="shared" si="35"/>
        <v>4</v>
      </c>
      <c r="B117" s="207"/>
      <c r="C117" s="208"/>
      <c r="D117" s="208"/>
      <c r="E117" s="208"/>
      <c r="F117" s="200"/>
      <c r="G117" s="199"/>
      <c r="H117" s="199"/>
      <c r="I117" s="199">
        <f t="shared" si="29"/>
        <v>0</v>
      </c>
      <c r="J117" s="199" t="e">
        <f t="shared" si="30"/>
        <v>#DIV/0!</v>
      </c>
      <c r="K117" s="201"/>
      <c r="L117" s="200"/>
      <c r="M117" s="199"/>
      <c r="N117" s="199"/>
      <c r="O117" s="199">
        <f t="shared" si="31"/>
        <v>0</v>
      </c>
      <c r="P117" s="199" t="e">
        <f t="shared" si="32"/>
        <v>#DIV/0!</v>
      </c>
      <c r="Q117" s="201"/>
      <c r="R117" s="199">
        <f t="shared" si="33"/>
        <v>0</v>
      </c>
      <c r="S117" s="199">
        <f t="shared" si="34"/>
        <v>0</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800</v>
      </c>
      <c r="C135" s="208" t="s">
        <v>469</v>
      </c>
      <c r="D135" s="208" t="s">
        <v>635</v>
      </c>
      <c r="E135" s="208" t="s">
        <v>275</v>
      </c>
      <c r="F135" s="219">
        <v>0</v>
      </c>
      <c r="G135" s="220">
        <v>0</v>
      </c>
      <c r="H135" s="220">
        <v>26.87</v>
      </c>
      <c r="I135" s="199">
        <f>IF(H135&lt;=$H$111,IF(H135&lt;$G$111,F135+G135,F135+G135+(H135-$G$111)),50)</f>
        <v>0</v>
      </c>
      <c r="J135" s="199">
        <f>$F$111/H135</f>
        <v>4.6148120580573124</v>
      </c>
      <c r="K135" s="201"/>
      <c r="L135" s="200">
        <v>0</v>
      </c>
      <c r="M135" s="199">
        <v>0</v>
      </c>
      <c r="N135" s="199">
        <v>26.05</v>
      </c>
      <c r="O135" s="199">
        <f>IF(N135&lt;=$N$111,IF(N135&lt;$M$111,L135+M135,L135+M135+(N135-$M$111)),50)</f>
        <v>0</v>
      </c>
      <c r="P135" s="199">
        <f>$L$111/N135</f>
        <v>4.5297504798464487</v>
      </c>
      <c r="Q135" s="201"/>
      <c r="R135" s="199">
        <f t="shared" si="33"/>
        <v>0</v>
      </c>
      <c r="S135" s="199">
        <f t="shared" si="34"/>
        <v>52.92</v>
      </c>
      <c r="T135" s="209"/>
    </row>
    <row r="136" spans="1:20">
      <c r="A136">
        <f>A135+1</f>
        <v>2</v>
      </c>
      <c r="B136" s="207">
        <v>811</v>
      </c>
      <c r="C136" s="208" t="s">
        <v>386</v>
      </c>
      <c r="D136" s="208" t="s">
        <v>681</v>
      </c>
      <c r="E136" s="208" t="s">
        <v>275</v>
      </c>
      <c r="F136" s="200">
        <v>5</v>
      </c>
      <c r="G136" s="199">
        <v>0</v>
      </c>
      <c r="H136" s="199">
        <v>21.81</v>
      </c>
      <c r="I136" s="199">
        <f t="shared" ref="I136:I149" si="37">IF(H136&lt;=$H$111,IF(H136&lt;$G$111,F136+G136,F136+G136+(H136-$G$111)),50)</f>
        <v>5</v>
      </c>
      <c r="J136" s="199">
        <f t="shared" ref="J136:J149" si="38">$F$111/H136</f>
        <v>5.6854653828519028</v>
      </c>
      <c r="K136" s="201"/>
      <c r="L136" s="200">
        <v>0</v>
      </c>
      <c r="M136" s="199">
        <v>0</v>
      </c>
      <c r="N136" s="199">
        <v>21.82</v>
      </c>
      <c r="O136" s="199">
        <f t="shared" ref="O136:O149" si="39">IF(N136&lt;=$N$111,IF(N136&lt;$M$111,L136+M136,L136+M136+(N136-$M$111)),50)</f>
        <v>0</v>
      </c>
      <c r="P136" s="199">
        <f t="shared" ref="P136:P149" si="40">$L$111/N136</f>
        <v>5.4078826764436299</v>
      </c>
      <c r="Q136" s="201"/>
      <c r="R136" s="199">
        <f t="shared" si="33"/>
        <v>5</v>
      </c>
      <c r="S136" s="199">
        <f t="shared" si="34"/>
        <v>43.629999999999995</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837</v>
      </c>
      <c r="C151" s="208" t="s">
        <v>657</v>
      </c>
      <c r="D151" s="208" t="s">
        <v>658</v>
      </c>
      <c r="E151" s="208"/>
      <c r="F151" s="219">
        <v>0</v>
      </c>
      <c r="G151" s="220">
        <v>0</v>
      </c>
      <c r="H151" s="220">
        <v>21.99</v>
      </c>
      <c r="I151" s="220">
        <f>IF(H151&lt;=$H$111,IF(H151&lt;$G$111,F151+G151,F151+G151+(H151-$G$111)),50)</f>
        <v>0</v>
      </c>
      <c r="J151" s="220">
        <f>$F$111/H151</f>
        <v>5.6389267849022291</v>
      </c>
      <c r="K151" s="195"/>
      <c r="L151" s="219">
        <v>0</v>
      </c>
      <c r="M151" s="220">
        <v>15</v>
      </c>
      <c r="N151" s="220">
        <v>27.29</v>
      </c>
      <c r="O151" s="220">
        <f>IF(N151&lt;=$N$111,IF(N151&lt;$M$111,L151+M151,L151+M151+(N151-$M$111)),50)</f>
        <v>15</v>
      </c>
      <c r="P151" s="220">
        <f>$L$111/N151</f>
        <v>4.323928178820081</v>
      </c>
      <c r="Q151" s="195"/>
      <c r="R151" s="199">
        <f t="shared" ref="R151:R165" si="42">O151+I151</f>
        <v>15</v>
      </c>
      <c r="S151" s="199">
        <f t="shared" ref="S151:S165" si="43">N151+H151</f>
        <v>49.28</v>
      </c>
      <c r="T151" s="209"/>
    </row>
    <row r="152" spans="1:20">
      <c r="A152">
        <f>A151+1</f>
        <v>2</v>
      </c>
      <c r="B152" s="207">
        <v>838</v>
      </c>
      <c r="C152" s="208" t="s">
        <v>304</v>
      </c>
      <c r="D152" s="208" t="s">
        <v>656</v>
      </c>
      <c r="E152" s="208"/>
      <c r="F152" s="200">
        <v>0</v>
      </c>
      <c r="G152" s="199">
        <v>10</v>
      </c>
      <c r="H152" s="199">
        <v>32.5</v>
      </c>
      <c r="I152" s="199">
        <f t="shared" ref="I152:I165" si="44">IF(H152&lt;=$H$111,IF(H152&lt;$G$111,F152+G152,F152+G152+(H152-$G$111)),50)</f>
        <v>10</v>
      </c>
      <c r="J152" s="199">
        <f t="shared" ref="J152:J165" si="45">$F$111/H152</f>
        <v>3.8153846153846156</v>
      </c>
      <c r="K152" s="201"/>
      <c r="L152" s="200">
        <v>0</v>
      </c>
      <c r="M152" s="199">
        <v>5</v>
      </c>
      <c r="N152" s="199">
        <v>25.64</v>
      </c>
      <c r="O152" s="199">
        <f t="shared" ref="O152:O158" si="46">IF(N152&lt;=$N$111,IF(N152&lt;$M$111,L152+M152,L152+M152+(N152-$M$111)),50)</f>
        <v>5</v>
      </c>
      <c r="P152" s="199">
        <f t="shared" ref="P152:P165" si="47">$L$111/N152</f>
        <v>4.6021840873634945</v>
      </c>
      <c r="Q152" s="201"/>
      <c r="R152" s="199">
        <f t="shared" si="42"/>
        <v>15</v>
      </c>
      <c r="S152" s="199">
        <f t="shared" si="43"/>
        <v>58.14</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31" workbookViewId="0">
      <selection activeCell="R44" sqref="R44"/>
    </sheetView>
  </sheetViews>
  <sheetFormatPr baseColWidth="10" defaultRowHeight="15" x14ac:dyDescent="0"/>
  <cols>
    <col min="1" max="1" width="3.1640625" bestFit="1" customWidth="1"/>
  </cols>
  <sheetData>
    <row r="1" spans="1:20" ht="25">
      <c r="B1" s="513" t="s">
        <v>161</v>
      </c>
      <c r="C1" s="513"/>
      <c r="D1" s="513"/>
      <c r="E1" s="513"/>
      <c r="F1" s="515" t="s">
        <v>226</v>
      </c>
      <c r="G1" s="515"/>
      <c r="H1" s="515"/>
      <c r="I1" s="515"/>
      <c r="J1" s="515"/>
      <c r="K1" s="515"/>
      <c r="L1" s="515"/>
      <c r="M1" s="515"/>
      <c r="N1" s="515"/>
      <c r="O1" s="515"/>
      <c r="P1" s="515"/>
      <c r="Q1" s="515"/>
      <c r="R1" s="221"/>
      <c r="S1" s="221"/>
    </row>
    <row r="2" spans="1:20" ht="25">
      <c r="B2" s="513" t="s">
        <v>162</v>
      </c>
      <c r="C2" s="513"/>
      <c r="D2" s="513"/>
      <c r="E2" s="513"/>
      <c r="F2" s="516" t="s">
        <v>193</v>
      </c>
      <c r="G2" s="516"/>
      <c r="H2" s="516"/>
      <c r="I2" s="516"/>
      <c r="J2" s="516"/>
      <c r="K2" s="516"/>
      <c r="L2" s="516"/>
      <c r="M2" s="516"/>
      <c r="N2" s="516"/>
      <c r="O2" s="516"/>
      <c r="P2" s="516"/>
      <c r="Q2" s="516"/>
      <c r="R2" s="221"/>
      <c r="S2" s="221"/>
    </row>
    <row r="3" spans="1:20" ht="25">
      <c r="B3" s="513" t="s">
        <v>152</v>
      </c>
      <c r="C3" s="513"/>
      <c r="D3" s="513"/>
      <c r="E3" s="513"/>
      <c r="F3" s="516" t="s">
        <v>175</v>
      </c>
      <c r="G3" s="516"/>
      <c r="H3" s="516"/>
      <c r="I3" s="516"/>
      <c r="J3" s="516"/>
      <c r="K3" s="516"/>
      <c r="L3" s="516"/>
      <c r="M3" s="516"/>
      <c r="N3" s="516"/>
      <c r="O3" s="516"/>
      <c r="P3" s="516"/>
      <c r="Q3" s="516"/>
      <c r="R3" s="221"/>
      <c r="S3" s="221"/>
    </row>
    <row r="4" spans="1:20" ht="26" thickBot="1">
      <c r="B4" s="514" t="s">
        <v>163</v>
      </c>
      <c r="C4" s="514"/>
      <c r="D4" s="514"/>
      <c r="E4" s="514"/>
      <c r="F4" s="517" t="s">
        <v>225</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178</v>
      </c>
      <c r="G6" s="182">
        <f>J6*1.1</f>
        <v>38.83</v>
      </c>
      <c r="H6" s="199">
        <f>G6*1.5</f>
        <v>58.244999999999997</v>
      </c>
      <c r="I6" s="182">
        <f>F6/G6</f>
        <v>4.5840844707700237</v>
      </c>
      <c r="J6" s="182">
        <f>H9</f>
        <v>35.299999999999997</v>
      </c>
      <c r="K6" s="183"/>
      <c r="L6" s="185">
        <v>199</v>
      </c>
      <c r="M6" s="182">
        <f>P6*1.1</f>
        <v>48.95</v>
      </c>
      <c r="N6" s="199">
        <f>M6*1.5</f>
        <v>73.425000000000011</v>
      </c>
      <c r="O6" s="182">
        <f>L6/M6</f>
        <v>4.0653728294177727</v>
      </c>
      <c r="P6" s="182">
        <f>N9</f>
        <v>44.5</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512</v>
      </c>
      <c r="C9" s="208" t="s">
        <v>290</v>
      </c>
      <c r="D9" s="208" t="s">
        <v>291</v>
      </c>
      <c r="E9" s="208" t="s">
        <v>272</v>
      </c>
      <c r="F9" s="200">
        <v>0</v>
      </c>
      <c r="G9" s="199">
        <v>0</v>
      </c>
      <c r="H9" s="199">
        <v>35.299999999999997</v>
      </c>
      <c r="I9" s="199">
        <f>IF(H9&lt;=$H$6,IF(H9&lt;$G$6,F9+G9,F9+G9+(H9-$G$6)),50)</f>
        <v>0</v>
      </c>
      <c r="J9" s="199">
        <f>$F$6/H9</f>
        <v>5.0424929178470261</v>
      </c>
      <c r="K9" s="201">
        <f>IF(I9=0,IF(H9=$J$6,6,4),0)</f>
        <v>6</v>
      </c>
      <c r="L9" s="200">
        <v>0</v>
      </c>
      <c r="M9" s="199">
        <v>0</v>
      </c>
      <c r="N9" s="199">
        <v>44.5</v>
      </c>
      <c r="O9" s="199">
        <f>IF(N9&lt;=$N$6,IF(N9&lt;$M$6,L9+M9,L9+M9+(N9-$M$6)),50)</f>
        <v>0</v>
      </c>
      <c r="P9" s="199">
        <f>$L$6/N9</f>
        <v>4.4719101123595504</v>
      </c>
      <c r="Q9" s="201">
        <f>IF(O9=0,IF(N9=$P$6,6,4),0)</f>
        <v>6</v>
      </c>
      <c r="R9" s="199">
        <f>O9+I9</f>
        <v>0</v>
      </c>
      <c r="S9" s="199">
        <f>N9+H9</f>
        <v>79.8</v>
      </c>
      <c r="T9" s="209">
        <f>IF((O9+I9)=0,4+K9+Q9,K9+Q9)+4</f>
        <v>20</v>
      </c>
    </row>
    <row r="10" spans="1:20">
      <c r="A10">
        <f>A9+1</f>
        <v>2</v>
      </c>
      <c r="B10" s="207">
        <v>662</v>
      </c>
      <c r="C10" s="208" t="s">
        <v>267</v>
      </c>
      <c r="D10" s="208" t="s">
        <v>417</v>
      </c>
      <c r="E10" s="208" t="s">
        <v>269</v>
      </c>
      <c r="F10" s="200">
        <v>0</v>
      </c>
      <c r="G10" s="199">
        <v>0</v>
      </c>
      <c r="H10" s="199">
        <v>37.44</v>
      </c>
      <c r="I10" s="199">
        <f>IF(H10&lt;=$H$6,IF(H10&lt;$G$6,F10+G10,F10+G10+(H10-$G$6)),50)</f>
        <v>0</v>
      </c>
      <c r="J10" s="199">
        <f t="shared" ref="J10:J38" si="0">$F$6/H10</f>
        <v>4.7542735042735043</v>
      </c>
      <c r="K10" s="201">
        <f t="shared" ref="K10:K38" si="1">IF(I10=0,IF(H10=$J$6,6,4),0)</f>
        <v>4</v>
      </c>
      <c r="L10" s="200">
        <v>0</v>
      </c>
      <c r="M10" s="199">
        <v>0</v>
      </c>
      <c r="N10" s="199">
        <v>48.38</v>
      </c>
      <c r="O10" s="199">
        <f t="shared" ref="O10:O38" si="2">IF(N10&lt;=$N$6,IF(N10&lt;$M$6,L10+M10,L10+M10+(N10-$M$6)),50)</f>
        <v>0</v>
      </c>
      <c r="P10" s="199">
        <f t="shared" ref="P10:P38" si="3">$L$6/N10</f>
        <v>4.1132699462587841</v>
      </c>
      <c r="Q10" s="201">
        <f>IF(O10=0,IF(N10=$P$6,6,4),0)</f>
        <v>4</v>
      </c>
      <c r="R10" s="199">
        <f t="shared" ref="R10:R38" si="4">O10+I10</f>
        <v>0</v>
      </c>
      <c r="S10" s="199">
        <f t="shared" ref="S10:S38" si="5">N10+H10</f>
        <v>85.82</v>
      </c>
      <c r="T10" s="209">
        <f>IF((O10+I10)=0,4+K10+Q10,K10+Q10)+2</f>
        <v>14</v>
      </c>
    </row>
    <row r="11" spans="1:20">
      <c r="A11">
        <f t="shared" ref="A11:A38" si="6">A10+1</f>
        <v>3</v>
      </c>
      <c r="B11" s="207">
        <v>628</v>
      </c>
      <c r="C11" s="208" t="s">
        <v>364</v>
      </c>
      <c r="D11" s="208" t="s">
        <v>44</v>
      </c>
      <c r="E11" s="208" t="s">
        <v>272</v>
      </c>
      <c r="F11" s="200">
        <v>0</v>
      </c>
      <c r="G11" s="199">
        <v>5</v>
      </c>
      <c r="H11" s="199">
        <v>39.799999999999997</v>
      </c>
      <c r="I11" s="199">
        <f t="shared" ref="I11:I38" si="7">IF(H11&lt;=$H$6,IF(H11&lt;$G$6,F11+G11,F11+G11+(H11-$G$6)),50)</f>
        <v>5.9699999999999989</v>
      </c>
      <c r="J11" s="199">
        <f t="shared" si="0"/>
        <v>4.4723618090452266</v>
      </c>
      <c r="K11" s="201">
        <f t="shared" si="1"/>
        <v>0</v>
      </c>
      <c r="L11" s="200">
        <v>0</v>
      </c>
      <c r="M11" s="199">
        <v>0</v>
      </c>
      <c r="N11" s="199">
        <v>48.19</v>
      </c>
      <c r="O11" s="199">
        <f>IF(N11&lt;=$N$6,IF(N11&lt;$M$6,L11+M11,L11+M11+(N11-$M$6)),50)</f>
        <v>0</v>
      </c>
      <c r="P11" s="199">
        <f t="shared" si="3"/>
        <v>4.1294874455281176</v>
      </c>
      <c r="Q11" s="201">
        <f t="shared" ref="Q11:Q38" si="8">IF(O11=0,IF(N11=$P$6,6,4),0)</f>
        <v>4</v>
      </c>
      <c r="R11" s="199">
        <f t="shared" si="4"/>
        <v>5.9699999999999989</v>
      </c>
      <c r="S11" s="199">
        <f t="shared" si="5"/>
        <v>87.99</v>
      </c>
      <c r="T11" s="209">
        <f>IF((O11+I11)=0,4+K11+Q11,K11+Q11)+1</f>
        <v>5</v>
      </c>
    </row>
    <row r="12" spans="1:20">
      <c r="A12">
        <f t="shared" si="6"/>
        <v>4</v>
      </c>
      <c r="B12" s="207">
        <v>579</v>
      </c>
      <c r="C12" s="321" t="s">
        <v>550</v>
      </c>
      <c r="D12" s="321" t="s">
        <v>294</v>
      </c>
      <c r="E12" s="321" t="s">
        <v>269</v>
      </c>
      <c r="F12" s="200">
        <v>0</v>
      </c>
      <c r="G12" s="199">
        <v>0</v>
      </c>
      <c r="H12" s="199">
        <v>37.92</v>
      </c>
      <c r="I12" s="199">
        <f t="shared" si="7"/>
        <v>0</v>
      </c>
      <c r="J12" s="199">
        <f t="shared" si="0"/>
        <v>4.6940928270042193</v>
      </c>
      <c r="K12" s="201">
        <f t="shared" si="1"/>
        <v>4</v>
      </c>
      <c r="L12" s="200">
        <v>10</v>
      </c>
      <c r="M12" s="199">
        <v>0</v>
      </c>
      <c r="N12" s="199">
        <v>44.92</v>
      </c>
      <c r="O12" s="199">
        <f t="shared" si="2"/>
        <v>10</v>
      </c>
      <c r="P12" s="199">
        <f>$L$6/N12</f>
        <v>4.4300979519145143</v>
      </c>
      <c r="Q12" s="201">
        <f t="shared" si="8"/>
        <v>0</v>
      </c>
      <c r="R12" s="199">
        <f t="shared" si="4"/>
        <v>10</v>
      </c>
      <c r="S12" s="199">
        <f t="shared" si="5"/>
        <v>82.84</v>
      </c>
      <c r="T12" s="209">
        <f>IF((O12+I12)=0,4+K12+Q12,K12+Q12)</f>
        <v>4</v>
      </c>
    </row>
    <row r="13" spans="1:20">
      <c r="A13">
        <f t="shared" si="6"/>
        <v>5</v>
      </c>
      <c r="B13" s="207">
        <v>654</v>
      </c>
      <c r="C13" s="321" t="s">
        <v>270</v>
      </c>
      <c r="D13" s="321" t="s">
        <v>271</v>
      </c>
      <c r="E13" s="321" t="s">
        <v>272</v>
      </c>
      <c r="F13" s="200">
        <v>5</v>
      </c>
      <c r="G13" s="199">
        <v>0</v>
      </c>
      <c r="H13" s="199">
        <v>35.700000000000003</v>
      </c>
      <c r="I13" s="199">
        <f t="shared" si="7"/>
        <v>5</v>
      </c>
      <c r="J13" s="199">
        <f t="shared" si="0"/>
        <v>4.9859943977591028</v>
      </c>
      <c r="K13" s="201">
        <f t="shared" si="1"/>
        <v>0</v>
      </c>
      <c r="L13" s="200">
        <v>5</v>
      </c>
      <c r="M13" s="199">
        <v>0</v>
      </c>
      <c r="N13" s="199">
        <v>46.82</v>
      </c>
      <c r="O13" s="199">
        <f t="shared" si="2"/>
        <v>5</v>
      </c>
      <c r="P13" s="199">
        <f>$L$6/N13</f>
        <v>4.2503203759077319</v>
      </c>
      <c r="Q13" s="201">
        <f t="shared" si="8"/>
        <v>0</v>
      </c>
      <c r="R13" s="199">
        <f t="shared" si="4"/>
        <v>10</v>
      </c>
      <c r="S13" s="199">
        <f t="shared" si="5"/>
        <v>82.52000000000001</v>
      </c>
      <c r="T13" s="209">
        <f t="shared" ref="T13:T38" si="9">IF((O13+I13)=0,4+K13+Q13,K13+Q13)</f>
        <v>0</v>
      </c>
    </row>
    <row r="14" spans="1:20">
      <c r="A14">
        <f t="shared" si="6"/>
        <v>6</v>
      </c>
      <c r="B14" s="207">
        <v>637</v>
      </c>
      <c r="C14" s="321" t="s">
        <v>282</v>
      </c>
      <c r="D14" s="321" t="s">
        <v>419</v>
      </c>
      <c r="E14" s="321" t="s">
        <v>272</v>
      </c>
      <c r="F14" s="200">
        <v>5</v>
      </c>
      <c r="G14" s="199">
        <v>0</v>
      </c>
      <c r="H14" s="199">
        <v>35.6</v>
      </c>
      <c r="I14" s="199">
        <f>IF(H14&lt;=$H$6,IF(H14&lt;$G$6,F14+G14,F14+G14+(H14-$G$6)),50)</f>
        <v>5</v>
      </c>
      <c r="J14" s="199">
        <f t="shared" si="0"/>
        <v>5</v>
      </c>
      <c r="K14" s="201">
        <f t="shared" si="1"/>
        <v>0</v>
      </c>
      <c r="L14" s="200">
        <v>5</v>
      </c>
      <c r="M14" s="199">
        <v>0</v>
      </c>
      <c r="N14" s="199">
        <v>43.58</v>
      </c>
      <c r="O14" s="199">
        <f t="shared" si="2"/>
        <v>5</v>
      </c>
      <c r="P14" s="199">
        <f t="shared" si="3"/>
        <v>4.566314823313447</v>
      </c>
      <c r="Q14" s="201">
        <f t="shared" si="8"/>
        <v>0</v>
      </c>
      <c r="R14" s="199">
        <f t="shared" si="4"/>
        <v>10</v>
      </c>
      <c r="S14" s="199">
        <f t="shared" si="5"/>
        <v>79.180000000000007</v>
      </c>
      <c r="T14" s="209">
        <f t="shared" si="9"/>
        <v>0</v>
      </c>
    </row>
    <row r="15" spans="1:20">
      <c r="A15">
        <f t="shared" si="6"/>
        <v>7</v>
      </c>
      <c r="B15" s="207">
        <v>602</v>
      </c>
      <c r="C15" s="321" t="s">
        <v>285</v>
      </c>
      <c r="D15" s="321" t="s">
        <v>52</v>
      </c>
      <c r="E15" s="321" t="s">
        <v>272</v>
      </c>
      <c r="F15" s="200">
        <v>5</v>
      </c>
      <c r="G15" s="199">
        <v>0</v>
      </c>
      <c r="H15" s="199">
        <v>34.99</v>
      </c>
      <c r="I15" s="199">
        <f t="shared" si="7"/>
        <v>5</v>
      </c>
      <c r="J15" s="199">
        <f t="shared" si="0"/>
        <v>5.087167762217776</v>
      </c>
      <c r="K15" s="201">
        <f t="shared" si="1"/>
        <v>0</v>
      </c>
      <c r="L15" s="200">
        <v>5</v>
      </c>
      <c r="M15" s="199">
        <v>0</v>
      </c>
      <c r="N15" s="199">
        <v>45.94</v>
      </c>
      <c r="O15" s="199">
        <f t="shared" si="2"/>
        <v>5</v>
      </c>
      <c r="P15" s="199">
        <f t="shared" si="3"/>
        <v>4.3317370483239008</v>
      </c>
      <c r="Q15" s="201">
        <f t="shared" si="8"/>
        <v>0</v>
      </c>
      <c r="R15" s="199">
        <f t="shared" si="4"/>
        <v>10</v>
      </c>
      <c r="S15" s="199">
        <f t="shared" si="5"/>
        <v>80.930000000000007</v>
      </c>
      <c r="T15" s="209">
        <f t="shared" si="9"/>
        <v>0</v>
      </c>
    </row>
    <row r="16" spans="1:20">
      <c r="A16">
        <f t="shared" si="6"/>
        <v>8</v>
      </c>
      <c r="B16" s="207">
        <v>597</v>
      </c>
      <c r="C16" s="321" t="s">
        <v>283</v>
      </c>
      <c r="D16" s="321" t="s">
        <v>561</v>
      </c>
      <c r="E16" s="321" t="s">
        <v>272</v>
      </c>
      <c r="F16" s="200">
        <v>5</v>
      </c>
      <c r="G16" s="199">
        <v>0</v>
      </c>
      <c r="H16" s="199">
        <v>39.799999999999997</v>
      </c>
      <c r="I16" s="199">
        <f t="shared" si="7"/>
        <v>5.9699999999999989</v>
      </c>
      <c r="J16" s="199">
        <f t="shared" si="0"/>
        <v>4.4723618090452266</v>
      </c>
      <c r="K16" s="201">
        <f t="shared" si="1"/>
        <v>0</v>
      </c>
      <c r="L16" s="200">
        <v>10</v>
      </c>
      <c r="M16" s="199">
        <v>0</v>
      </c>
      <c r="N16" s="199">
        <v>39.340000000000003</v>
      </c>
      <c r="O16" s="199">
        <f t="shared" si="2"/>
        <v>10</v>
      </c>
      <c r="P16" s="199">
        <f t="shared" si="3"/>
        <v>5.0584646670055919</v>
      </c>
      <c r="Q16" s="201">
        <f t="shared" si="8"/>
        <v>0</v>
      </c>
      <c r="R16" s="199">
        <f t="shared" si="4"/>
        <v>15.969999999999999</v>
      </c>
      <c r="S16" s="199">
        <f t="shared" si="5"/>
        <v>79.14</v>
      </c>
      <c r="T16" s="209">
        <f t="shared" si="9"/>
        <v>0</v>
      </c>
    </row>
    <row r="17" spans="1:20">
      <c r="A17">
        <f t="shared" si="6"/>
        <v>9</v>
      </c>
      <c r="B17" s="207">
        <v>536</v>
      </c>
      <c r="C17" s="321" t="s">
        <v>296</v>
      </c>
      <c r="D17" s="321" t="s">
        <v>561</v>
      </c>
      <c r="E17" s="321" t="s">
        <v>269</v>
      </c>
      <c r="F17" s="200">
        <v>5</v>
      </c>
      <c r="G17" s="199">
        <v>0</v>
      </c>
      <c r="H17" s="199">
        <v>36.479999999999997</v>
      </c>
      <c r="I17" s="199">
        <f t="shared" si="7"/>
        <v>5</v>
      </c>
      <c r="J17" s="199">
        <f t="shared" si="0"/>
        <v>4.8793859649122808</v>
      </c>
      <c r="K17" s="201">
        <f t="shared" si="1"/>
        <v>0</v>
      </c>
      <c r="L17" s="200">
        <v>10</v>
      </c>
      <c r="M17" s="199">
        <v>0</v>
      </c>
      <c r="N17" s="199">
        <v>45.88</v>
      </c>
      <c r="O17" s="199">
        <f t="shared" si="2"/>
        <v>10</v>
      </c>
      <c r="P17" s="199">
        <f t="shared" si="3"/>
        <v>4.3374019180470791</v>
      </c>
      <c r="Q17" s="201">
        <f t="shared" si="8"/>
        <v>0</v>
      </c>
      <c r="R17" s="199">
        <f t="shared" si="4"/>
        <v>15</v>
      </c>
      <c r="S17" s="199">
        <f t="shared" si="5"/>
        <v>82.36</v>
      </c>
      <c r="T17" s="209">
        <f t="shared" si="9"/>
        <v>0</v>
      </c>
    </row>
    <row r="18" spans="1:20">
      <c r="A18">
        <f t="shared" si="6"/>
        <v>10</v>
      </c>
      <c r="B18" s="207">
        <v>481</v>
      </c>
      <c r="C18" s="321" t="s">
        <v>292</v>
      </c>
      <c r="D18" s="321" t="s">
        <v>419</v>
      </c>
      <c r="E18" s="321" t="s">
        <v>272</v>
      </c>
      <c r="F18" s="200">
        <v>50</v>
      </c>
      <c r="G18" s="199"/>
      <c r="H18" s="199"/>
      <c r="I18" s="199">
        <f t="shared" si="7"/>
        <v>50</v>
      </c>
      <c r="J18" s="199" t="e">
        <f t="shared" si="0"/>
        <v>#DIV/0!</v>
      </c>
      <c r="K18" s="201">
        <f t="shared" si="1"/>
        <v>0</v>
      </c>
      <c r="L18" s="200">
        <v>0</v>
      </c>
      <c r="M18" s="199">
        <v>0</v>
      </c>
      <c r="N18" s="199">
        <v>48.74</v>
      </c>
      <c r="O18" s="199">
        <f t="shared" si="2"/>
        <v>0</v>
      </c>
      <c r="P18" s="199">
        <f t="shared" si="3"/>
        <v>4.0828887977020925</v>
      </c>
      <c r="Q18" s="201">
        <f t="shared" si="8"/>
        <v>4</v>
      </c>
      <c r="R18" s="199">
        <f t="shared" si="4"/>
        <v>50</v>
      </c>
      <c r="S18" s="199">
        <f t="shared" si="5"/>
        <v>48.74</v>
      </c>
      <c r="T18" s="209">
        <f t="shared" si="9"/>
        <v>4</v>
      </c>
    </row>
    <row r="19" spans="1:20">
      <c r="A19">
        <f t="shared" si="6"/>
        <v>11</v>
      </c>
      <c r="B19" s="207">
        <v>334</v>
      </c>
      <c r="C19" s="321" t="s">
        <v>273</v>
      </c>
      <c r="D19" s="321" t="s">
        <v>418</v>
      </c>
      <c r="E19" s="321" t="s">
        <v>275</v>
      </c>
      <c r="F19" s="200">
        <v>10</v>
      </c>
      <c r="G19" s="199">
        <v>0</v>
      </c>
      <c r="H19" s="199">
        <v>38.979999999999997</v>
      </c>
      <c r="I19" s="199">
        <f t="shared" si="7"/>
        <v>10.149999999999999</v>
      </c>
      <c r="J19" s="199">
        <f t="shared" si="0"/>
        <v>4.5664443304258597</v>
      </c>
      <c r="K19" s="201">
        <f t="shared" si="1"/>
        <v>0</v>
      </c>
      <c r="L19" s="200">
        <v>50</v>
      </c>
      <c r="M19" s="199"/>
      <c r="N19" s="199"/>
      <c r="O19" s="199">
        <f t="shared" si="2"/>
        <v>50</v>
      </c>
      <c r="P19" s="199" t="e">
        <f t="shared" si="3"/>
        <v>#DIV/0!</v>
      </c>
      <c r="Q19" s="201">
        <f t="shared" si="8"/>
        <v>0</v>
      </c>
      <c r="R19" s="199">
        <f t="shared" si="4"/>
        <v>60.15</v>
      </c>
      <c r="S19" s="199">
        <f t="shared" si="5"/>
        <v>38.979999999999997</v>
      </c>
      <c r="T19" s="209">
        <f t="shared" si="9"/>
        <v>0</v>
      </c>
    </row>
    <row r="20" spans="1:20">
      <c r="A20">
        <f t="shared" si="6"/>
        <v>12</v>
      </c>
      <c r="B20" s="207">
        <v>663</v>
      </c>
      <c r="C20" s="321" t="s">
        <v>289</v>
      </c>
      <c r="D20" s="321" t="s">
        <v>418</v>
      </c>
      <c r="E20" s="321" t="s">
        <v>275</v>
      </c>
      <c r="F20" s="200">
        <v>5</v>
      </c>
      <c r="G20" s="199">
        <v>0</v>
      </c>
      <c r="H20" s="199">
        <v>36.04</v>
      </c>
      <c r="I20" s="199">
        <f t="shared" si="7"/>
        <v>5</v>
      </c>
      <c r="J20" s="199">
        <f t="shared" si="0"/>
        <v>4.9389567147613764</v>
      </c>
      <c r="K20" s="201">
        <f t="shared" si="1"/>
        <v>0</v>
      </c>
      <c r="L20" s="200">
        <v>50</v>
      </c>
      <c r="M20" s="199"/>
      <c r="N20" s="199"/>
      <c r="O20" s="199">
        <f t="shared" si="2"/>
        <v>50</v>
      </c>
      <c r="P20" s="199" t="e">
        <f t="shared" si="3"/>
        <v>#DIV/0!</v>
      </c>
      <c r="Q20" s="201">
        <f t="shared" si="8"/>
        <v>0</v>
      </c>
      <c r="R20" s="199">
        <f t="shared" si="4"/>
        <v>55</v>
      </c>
      <c r="S20" s="199">
        <f t="shared" si="5"/>
        <v>36.04</v>
      </c>
      <c r="T20" s="209">
        <f t="shared" si="9"/>
        <v>0</v>
      </c>
    </row>
    <row r="21" spans="1:20">
      <c r="A21">
        <f t="shared" si="6"/>
        <v>13</v>
      </c>
      <c r="B21" s="207">
        <v>610</v>
      </c>
      <c r="C21" s="321" t="s">
        <v>360</v>
      </c>
      <c r="D21" s="321" t="s">
        <v>63</v>
      </c>
      <c r="E21" s="321" t="s">
        <v>272</v>
      </c>
      <c r="F21" s="200">
        <v>50</v>
      </c>
      <c r="G21" s="199"/>
      <c r="H21" s="199"/>
      <c r="I21" s="199">
        <f t="shared" si="7"/>
        <v>50</v>
      </c>
      <c r="J21" s="199" t="e">
        <f t="shared" si="0"/>
        <v>#DIV/0!</v>
      </c>
      <c r="K21" s="201">
        <f t="shared" si="1"/>
        <v>0</v>
      </c>
      <c r="L21" s="200">
        <v>5</v>
      </c>
      <c r="M21" s="199">
        <v>0</v>
      </c>
      <c r="N21" s="199">
        <v>43.22</v>
      </c>
      <c r="O21" s="199">
        <f t="shared" si="2"/>
        <v>5</v>
      </c>
      <c r="P21" s="199">
        <f t="shared" si="3"/>
        <v>4.6043498380379457</v>
      </c>
      <c r="Q21" s="201">
        <f t="shared" si="8"/>
        <v>0</v>
      </c>
      <c r="R21" s="199">
        <f t="shared" si="4"/>
        <v>55</v>
      </c>
      <c r="S21" s="199">
        <f t="shared" si="5"/>
        <v>43.22</v>
      </c>
      <c r="T21" s="209">
        <f t="shared" si="9"/>
        <v>0</v>
      </c>
    </row>
    <row r="22" spans="1:20">
      <c r="A22">
        <f t="shared" si="6"/>
        <v>14</v>
      </c>
      <c r="B22" s="207">
        <v>693</v>
      </c>
      <c r="C22" s="321" t="s">
        <v>276</v>
      </c>
      <c r="D22" s="321" t="s">
        <v>420</v>
      </c>
      <c r="E22" s="321" t="s">
        <v>272</v>
      </c>
      <c r="F22" s="200">
        <v>5</v>
      </c>
      <c r="G22" s="199">
        <v>5</v>
      </c>
      <c r="H22" s="199">
        <v>34.409999999999997</v>
      </c>
      <c r="I22" s="199">
        <f t="shared" si="7"/>
        <v>10</v>
      </c>
      <c r="J22" s="199">
        <f t="shared" si="0"/>
        <v>5.1729148503342053</v>
      </c>
      <c r="K22" s="201">
        <f t="shared" si="1"/>
        <v>0</v>
      </c>
      <c r="L22" s="200">
        <v>50</v>
      </c>
      <c r="M22" s="199"/>
      <c r="N22" s="199"/>
      <c r="O22" s="199">
        <f t="shared" si="2"/>
        <v>50</v>
      </c>
      <c r="P22" s="199" t="e">
        <f t="shared" si="3"/>
        <v>#DIV/0!</v>
      </c>
      <c r="Q22" s="201">
        <f t="shared" si="8"/>
        <v>0</v>
      </c>
      <c r="R22" s="199">
        <f t="shared" si="4"/>
        <v>60</v>
      </c>
      <c r="S22" s="199">
        <f t="shared" si="5"/>
        <v>34.409999999999997</v>
      </c>
      <c r="T22" s="209">
        <f t="shared" si="9"/>
        <v>0</v>
      </c>
    </row>
    <row r="23" spans="1:20">
      <c r="A23">
        <f t="shared" si="6"/>
        <v>15</v>
      </c>
      <c r="B23" s="207">
        <v>534</v>
      </c>
      <c r="C23" s="321" t="s">
        <v>309</v>
      </c>
      <c r="D23" s="321" t="s">
        <v>68</v>
      </c>
      <c r="E23" s="321" t="s">
        <v>272</v>
      </c>
      <c r="F23" s="200">
        <v>50</v>
      </c>
      <c r="G23" s="199"/>
      <c r="H23" s="199"/>
      <c r="I23" s="199">
        <f t="shared" si="7"/>
        <v>50</v>
      </c>
      <c r="J23" s="199" t="e">
        <f t="shared" si="0"/>
        <v>#DIV/0!</v>
      </c>
      <c r="K23" s="201">
        <f t="shared" si="1"/>
        <v>0</v>
      </c>
      <c r="L23" s="200">
        <v>5</v>
      </c>
      <c r="M23" s="199">
        <v>5</v>
      </c>
      <c r="N23" s="199">
        <v>50.4</v>
      </c>
      <c r="O23" s="199">
        <f t="shared" si="2"/>
        <v>11.449999999999996</v>
      </c>
      <c r="P23" s="199">
        <f t="shared" si="3"/>
        <v>3.9484126984126986</v>
      </c>
      <c r="Q23" s="201">
        <f t="shared" si="8"/>
        <v>0</v>
      </c>
      <c r="R23" s="199">
        <f t="shared" si="4"/>
        <v>61.449999999999996</v>
      </c>
      <c r="S23" s="199">
        <f t="shared" si="5"/>
        <v>50.4</v>
      </c>
      <c r="T23" s="209">
        <f t="shared" si="9"/>
        <v>0</v>
      </c>
    </row>
    <row r="24" spans="1:20">
      <c r="A24">
        <f t="shared" si="6"/>
        <v>16</v>
      </c>
      <c r="B24" s="207">
        <v>767</v>
      </c>
      <c r="C24" s="321" t="s">
        <v>454</v>
      </c>
      <c r="D24" s="321" t="s">
        <v>52</v>
      </c>
      <c r="E24" s="321" t="s">
        <v>272</v>
      </c>
      <c r="F24" s="200">
        <v>50</v>
      </c>
      <c r="G24" s="199"/>
      <c r="H24" s="199"/>
      <c r="I24" s="199">
        <f t="shared" si="7"/>
        <v>50</v>
      </c>
      <c r="J24" s="199" t="e">
        <f t="shared" si="0"/>
        <v>#DIV/0!</v>
      </c>
      <c r="K24" s="201">
        <f t="shared" si="1"/>
        <v>0</v>
      </c>
      <c r="L24" s="200">
        <v>0</v>
      </c>
      <c r="M24" s="199">
        <v>10</v>
      </c>
      <c r="N24" s="199">
        <v>52.14</v>
      </c>
      <c r="O24" s="199">
        <f t="shared" si="2"/>
        <v>13.189999999999998</v>
      </c>
      <c r="P24" s="199">
        <f t="shared" si="3"/>
        <v>3.8166474875335634</v>
      </c>
      <c r="Q24" s="201">
        <f t="shared" si="8"/>
        <v>0</v>
      </c>
      <c r="R24" s="199">
        <f t="shared" si="4"/>
        <v>63.19</v>
      </c>
      <c r="S24" s="199">
        <f t="shared" si="5"/>
        <v>52.14</v>
      </c>
      <c r="T24" s="209">
        <f t="shared" si="9"/>
        <v>0</v>
      </c>
    </row>
    <row r="25" spans="1:20">
      <c r="A25">
        <f t="shared" si="6"/>
        <v>17</v>
      </c>
      <c r="B25" s="207">
        <v>732</v>
      </c>
      <c r="C25" s="321" t="s">
        <v>338</v>
      </c>
      <c r="D25" s="321" t="s">
        <v>687</v>
      </c>
      <c r="E25" s="321" t="s">
        <v>269</v>
      </c>
      <c r="F25" s="200">
        <v>50</v>
      </c>
      <c r="G25" s="199"/>
      <c r="H25" s="199"/>
      <c r="I25" s="199">
        <f t="shared" si="7"/>
        <v>50</v>
      </c>
      <c r="J25" s="199" t="e">
        <f t="shared" si="0"/>
        <v>#DIV/0!</v>
      </c>
      <c r="K25" s="201">
        <f t="shared" si="1"/>
        <v>0</v>
      </c>
      <c r="L25" s="200">
        <v>5</v>
      </c>
      <c r="M25" s="199">
        <v>0</v>
      </c>
      <c r="N25" s="199">
        <v>57.61</v>
      </c>
      <c r="O25" s="199">
        <f t="shared" si="2"/>
        <v>13.659999999999997</v>
      </c>
      <c r="P25" s="199">
        <f t="shared" si="3"/>
        <v>3.4542614129491409</v>
      </c>
      <c r="Q25" s="201">
        <f t="shared" si="8"/>
        <v>0</v>
      </c>
      <c r="R25" s="199">
        <f t="shared" si="4"/>
        <v>63.66</v>
      </c>
      <c r="S25" s="199">
        <f t="shared" si="5"/>
        <v>57.61</v>
      </c>
      <c r="T25" s="209">
        <f t="shared" si="9"/>
        <v>0</v>
      </c>
    </row>
    <row r="26" spans="1:20">
      <c r="A26">
        <f>A25+1</f>
        <v>18</v>
      </c>
      <c r="B26" s="207">
        <v>720</v>
      </c>
      <c r="C26" s="321" t="s">
        <v>300</v>
      </c>
      <c r="D26" s="321" t="s">
        <v>366</v>
      </c>
      <c r="E26" s="321" t="s">
        <v>272</v>
      </c>
      <c r="F26" s="200">
        <v>50</v>
      </c>
      <c r="G26" s="199"/>
      <c r="H26" s="199"/>
      <c r="I26" s="199">
        <f t="shared" si="7"/>
        <v>50</v>
      </c>
      <c r="J26" s="199" t="e">
        <f t="shared" si="0"/>
        <v>#DIV/0!</v>
      </c>
      <c r="K26" s="201">
        <f t="shared" si="1"/>
        <v>0</v>
      </c>
      <c r="L26" s="200">
        <v>50</v>
      </c>
      <c r="M26" s="199"/>
      <c r="N26" s="199"/>
      <c r="O26" s="199">
        <f t="shared" si="2"/>
        <v>50</v>
      </c>
      <c r="P26" s="199" t="e">
        <f t="shared" si="3"/>
        <v>#DIV/0!</v>
      </c>
      <c r="Q26" s="201">
        <f t="shared" si="8"/>
        <v>0</v>
      </c>
      <c r="R26" s="199">
        <f t="shared" si="4"/>
        <v>100</v>
      </c>
      <c r="S26" s="199">
        <f t="shared" si="5"/>
        <v>0</v>
      </c>
      <c r="T26" s="209">
        <f t="shared" si="9"/>
        <v>0</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175</v>
      </c>
      <c r="G41" s="182">
        <f>F41/I41</f>
        <v>50</v>
      </c>
      <c r="H41" s="199">
        <f>G41*1.5</f>
        <v>75</v>
      </c>
      <c r="I41" s="182">
        <v>3.5</v>
      </c>
      <c r="J41" s="182"/>
      <c r="K41" s="183"/>
      <c r="L41" s="185">
        <v>178</v>
      </c>
      <c r="M41" s="182">
        <f>L41/O41</f>
        <v>50.857142857142854</v>
      </c>
      <c r="N41" s="199">
        <f>M41*1.5</f>
        <v>76.285714285714278</v>
      </c>
      <c r="O41" s="182">
        <v>3.5</v>
      </c>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616</v>
      </c>
      <c r="C44" s="208" t="s">
        <v>302</v>
      </c>
      <c r="D44" s="208" t="s">
        <v>303</v>
      </c>
      <c r="E44" s="208" t="s">
        <v>272</v>
      </c>
      <c r="F44" s="200">
        <v>0</v>
      </c>
      <c r="G44" s="199">
        <v>0</v>
      </c>
      <c r="H44" s="199">
        <v>33.119999999999997</v>
      </c>
      <c r="I44" s="199">
        <f>IF(H44&lt;=$H$41,IF(H44&lt;$G$41,F44+G44,F44+G44+(H44-$G$41)),50)</f>
        <v>0</v>
      </c>
      <c r="J44" s="199">
        <f>$F$41/H44</f>
        <v>5.2838164251207731</v>
      </c>
      <c r="K44" s="201">
        <f>IF(I44=0,IF(H44=$J$41,6,4),0)</f>
        <v>4</v>
      </c>
      <c r="L44" s="200">
        <v>0</v>
      </c>
      <c r="M44" s="199">
        <v>0</v>
      </c>
      <c r="N44" s="199">
        <v>38.94</v>
      </c>
      <c r="O44" s="199">
        <f>IF(N44&lt;=$N$41,IF(N44&lt;$M$41,L44+M44,L44+M44+(N44-$M$41)),50)</f>
        <v>0</v>
      </c>
      <c r="P44" s="199">
        <f>$L$41/N44</f>
        <v>4.5711350796096557</v>
      </c>
      <c r="Q44" s="201">
        <f>IF(O44=0,IF(N44=$P$41,6,4),0)</f>
        <v>4</v>
      </c>
      <c r="R44" s="199">
        <f>O44+I44</f>
        <v>0</v>
      </c>
      <c r="S44" s="199">
        <f>N44+H44</f>
        <v>72.06</v>
      </c>
      <c r="T44" s="209">
        <f>IF((O44+I44)=0,4+K44+Q44,K44+Q44)+4</f>
        <v>16</v>
      </c>
    </row>
    <row r="45" spans="1:20">
      <c r="A45">
        <f>A44+1</f>
        <v>2</v>
      </c>
      <c r="B45" s="207">
        <v>753</v>
      </c>
      <c r="C45" s="208" t="s">
        <v>530</v>
      </c>
      <c r="D45" s="208" t="s">
        <v>417</v>
      </c>
      <c r="E45" s="208" t="s">
        <v>269</v>
      </c>
      <c r="F45" s="200">
        <v>0</v>
      </c>
      <c r="G45" s="199">
        <v>0</v>
      </c>
      <c r="H45" s="199">
        <v>34.9</v>
      </c>
      <c r="I45" s="199">
        <f t="shared" ref="I45:I73" si="10">IF(H45&lt;=$H$41,IF(H45&lt;$G$41,F45+G45,F45+G45+(H45-$G$41)),50)</f>
        <v>0</v>
      </c>
      <c r="J45" s="199">
        <f t="shared" ref="J45:J73" si="11">$F$41/H45</f>
        <v>5.0143266475644701</v>
      </c>
      <c r="K45" s="201">
        <f t="shared" ref="K45:K73" si="12">IF(I45=0,IF(H45=$J$41,6,4),0)</f>
        <v>4</v>
      </c>
      <c r="L45" s="200">
        <v>0</v>
      </c>
      <c r="M45" s="199">
        <v>0</v>
      </c>
      <c r="N45" s="199">
        <v>39.049999999999997</v>
      </c>
      <c r="O45" s="199">
        <f>IF(N45&lt;=$N$41,IF(N45&lt;$M$41,L45+M45,L45+M45+(N45-$M$41)),50)</f>
        <v>0</v>
      </c>
      <c r="P45" s="199">
        <f t="shared" ref="P45:P73" si="13">$L$41/N45</f>
        <v>4.5582586427656855</v>
      </c>
      <c r="Q45" s="201">
        <f t="shared" ref="Q45:Q73" si="14">IF(O45=0,IF(N45=$P$41,6,4),0)</f>
        <v>4</v>
      </c>
      <c r="R45" s="199">
        <f t="shared" ref="R45:R73" si="15">O45+I45</f>
        <v>0</v>
      </c>
      <c r="S45" s="199">
        <f t="shared" ref="S45:S73" si="16">N45+H45</f>
        <v>73.949999999999989</v>
      </c>
      <c r="T45" s="209">
        <f>IF((O45+I45)=0,4+K45+Q45,K45+Q45)+2</f>
        <v>14</v>
      </c>
    </row>
    <row r="46" spans="1:20">
      <c r="A46">
        <f t="shared" ref="A46:A60" si="17">A45+1</f>
        <v>3</v>
      </c>
      <c r="B46" s="207">
        <v>752</v>
      </c>
      <c r="C46" s="208" t="s">
        <v>599</v>
      </c>
      <c r="D46" s="208" t="s">
        <v>68</v>
      </c>
      <c r="E46" s="208" t="s">
        <v>269</v>
      </c>
      <c r="F46" s="200">
        <v>0</v>
      </c>
      <c r="G46" s="199">
        <v>5</v>
      </c>
      <c r="H46" s="199">
        <v>38.880000000000003</v>
      </c>
      <c r="I46" s="199">
        <f t="shared" si="10"/>
        <v>5</v>
      </c>
      <c r="J46" s="199">
        <f t="shared" si="11"/>
        <v>4.5010288065843618</v>
      </c>
      <c r="K46" s="201">
        <f>IF(I46=0,IF(H46=$J$41,6,4),0)</f>
        <v>0</v>
      </c>
      <c r="L46" s="200">
        <v>0</v>
      </c>
      <c r="M46" s="199">
        <v>0</v>
      </c>
      <c r="N46" s="199">
        <v>38.270000000000003</v>
      </c>
      <c r="O46" s="199">
        <f t="shared" ref="O46:O73" si="18">IF(N46&lt;=$N$41,IF(N46&lt;$M$41,L46+M46,L46+M46+(N46-$M$41)),50)</f>
        <v>0</v>
      </c>
      <c r="P46" s="199">
        <f>$L$41/N46</f>
        <v>4.6511627906976738</v>
      </c>
      <c r="Q46" s="201">
        <f t="shared" si="14"/>
        <v>4</v>
      </c>
      <c r="R46" s="199">
        <f t="shared" si="15"/>
        <v>5</v>
      </c>
      <c r="S46" s="199">
        <f t="shared" si="16"/>
        <v>77.150000000000006</v>
      </c>
      <c r="T46" s="209">
        <f>IF((O46+I46)=0,4+K46+Q46,K46+Q46)+1</f>
        <v>5</v>
      </c>
    </row>
    <row r="47" spans="1:20">
      <c r="A47">
        <f t="shared" si="17"/>
        <v>4</v>
      </c>
      <c r="B47" s="207">
        <v>504</v>
      </c>
      <c r="C47" s="321" t="s">
        <v>297</v>
      </c>
      <c r="D47" s="321" t="s">
        <v>291</v>
      </c>
      <c r="E47" s="321" t="s">
        <v>272</v>
      </c>
      <c r="F47" s="200">
        <v>5</v>
      </c>
      <c r="G47" s="199">
        <v>0</v>
      </c>
      <c r="H47" s="199">
        <v>36.43</v>
      </c>
      <c r="I47" s="199">
        <f t="shared" si="10"/>
        <v>5</v>
      </c>
      <c r="J47" s="199">
        <f>$F$41/H47</f>
        <v>4.8037331869338455</v>
      </c>
      <c r="K47" s="201">
        <f t="shared" si="12"/>
        <v>0</v>
      </c>
      <c r="L47" s="200">
        <v>0</v>
      </c>
      <c r="M47" s="199">
        <v>0</v>
      </c>
      <c r="N47" s="199">
        <v>42.6</v>
      </c>
      <c r="O47" s="199">
        <f t="shared" si="18"/>
        <v>0</v>
      </c>
      <c r="P47" s="199">
        <f>$L$41/N47</f>
        <v>4.1784037558685441</v>
      </c>
      <c r="Q47" s="201">
        <f>IF(O47=0,IF(N47=$P$41,6,4),0)</f>
        <v>4</v>
      </c>
      <c r="R47" s="199">
        <f t="shared" si="15"/>
        <v>5</v>
      </c>
      <c r="S47" s="199">
        <f t="shared" si="16"/>
        <v>79.03</v>
      </c>
      <c r="T47" s="209">
        <f>IF((O47+I47)=0,4+K47+Q47,K47+Q47)</f>
        <v>4</v>
      </c>
    </row>
    <row r="48" spans="1:20">
      <c r="A48">
        <f t="shared" si="17"/>
        <v>5</v>
      </c>
      <c r="B48" s="207">
        <v>819</v>
      </c>
      <c r="C48" s="321" t="s">
        <v>592</v>
      </c>
      <c r="D48" s="321" t="s">
        <v>68</v>
      </c>
      <c r="E48" s="321" t="s">
        <v>272</v>
      </c>
      <c r="F48" s="200">
        <v>0</v>
      </c>
      <c r="G48" s="199">
        <v>0</v>
      </c>
      <c r="H48" s="199">
        <v>36.520000000000003</v>
      </c>
      <c r="I48" s="199">
        <f t="shared" si="10"/>
        <v>0</v>
      </c>
      <c r="J48" s="199">
        <f t="shared" si="11"/>
        <v>4.7918948521358153</v>
      </c>
      <c r="K48" s="201">
        <f t="shared" si="12"/>
        <v>4</v>
      </c>
      <c r="L48" s="200">
        <v>10</v>
      </c>
      <c r="M48" s="199">
        <v>0</v>
      </c>
      <c r="N48" s="199">
        <v>40.799999999999997</v>
      </c>
      <c r="O48" s="199">
        <f t="shared" si="18"/>
        <v>10</v>
      </c>
      <c r="P48" s="199">
        <f t="shared" si="13"/>
        <v>4.3627450980392162</v>
      </c>
      <c r="Q48" s="201">
        <f t="shared" si="14"/>
        <v>0</v>
      </c>
      <c r="R48" s="199">
        <f t="shared" si="15"/>
        <v>10</v>
      </c>
      <c r="S48" s="199">
        <f t="shared" si="16"/>
        <v>77.319999999999993</v>
      </c>
      <c r="T48" s="209">
        <f t="shared" ref="T48:T73" si="19">IF((O48+I48)=0,4+K48+Q48,K48+Q48)</f>
        <v>4</v>
      </c>
    </row>
    <row r="49" spans="1:20">
      <c r="A49">
        <f t="shared" si="17"/>
        <v>6</v>
      </c>
      <c r="B49" s="207">
        <v>620</v>
      </c>
      <c r="C49" s="321" t="s">
        <v>317</v>
      </c>
      <c r="D49" s="321" t="s">
        <v>98</v>
      </c>
      <c r="E49" s="321" t="s">
        <v>272</v>
      </c>
      <c r="F49" s="200">
        <v>10</v>
      </c>
      <c r="G49" s="199">
        <v>0</v>
      </c>
      <c r="H49" s="199">
        <v>33.78</v>
      </c>
      <c r="I49" s="199">
        <f t="shared" si="10"/>
        <v>10</v>
      </c>
      <c r="J49" s="199">
        <f t="shared" si="11"/>
        <v>5.1805802249851984</v>
      </c>
      <c r="K49" s="201">
        <f t="shared" si="12"/>
        <v>0</v>
      </c>
      <c r="L49" s="200">
        <v>15</v>
      </c>
      <c r="M49" s="199">
        <v>0</v>
      </c>
      <c r="N49" s="199">
        <v>39.58</v>
      </c>
      <c r="O49" s="199">
        <f t="shared" si="18"/>
        <v>15</v>
      </c>
      <c r="P49" s="199">
        <f t="shared" si="13"/>
        <v>4.4972208185952507</v>
      </c>
      <c r="Q49" s="201">
        <f t="shared" si="14"/>
        <v>0</v>
      </c>
      <c r="R49" s="199">
        <f t="shared" si="15"/>
        <v>25</v>
      </c>
      <c r="S49" s="199">
        <f t="shared" si="16"/>
        <v>73.36</v>
      </c>
      <c r="T49" s="209">
        <f t="shared" si="19"/>
        <v>0</v>
      </c>
    </row>
    <row r="50" spans="1:20">
      <c r="A50">
        <f t="shared" si="17"/>
        <v>7</v>
      </c>
      <c r="B50" s="207">
        <v>619</v>
      </c>
      <c r="C50" s="321" t="s">
        <v>686</v>
      </c>
      <c r="D50" s="321" t="s">
        <v>564</v>
      </c>
      <c r="E50" s="321" t="s">
        <v>272</v>
      </c>
      <c r="F50" s="200">
        <v>5</v>
      </c>
      <c r="G50" s="199">
        <v>5</v>
      </c>
      <c r="H50" s="199">
        <v>41.93</v>
      </c>
      <c r="I50" s="199">
        <f t="shared" si="10"/>
        <v>10</v>
      </c>
      <c r="J50" s="199">
        <f t="shared" si="11"/>
        <v>4.1736227045075127</v>
      </c>
      <c r="K50" s="201">
        <f t="shared" si="12"/>
        <v>0</v>
      </c>
      <c r="L50" s="200">
        <v>5</v>
      </c>
      <c r="M50" s="199">
        <v>5</v>
      </c>
      <c r="N50" s="199">
        <v>45.06</v>
      </c>
      <c r="O50" s="199">
        <f t="shared" si="18"/>
        <v>10</v>
      </c>
      <c r="P50" s="199">
        <f t="shared" si="13"/>
        <v>3.9502885042166</v>
      </c>
      <c r="Q50" s="201">
        <f t="shared" si="14"/>
        <v>0</v>
      </c>
      <c r="R50" s="199">
        <f t="shared" si="15"/>
        <v>20</v>
      </c>
      <c r="S50" s="199">
        <f t="shared" si="16"/>
        <v>86.990000000000009</v>
      </c>
      <c r="T50" s="209">
        <f t="shared" si="19"/>
        <v>0</v>
      </c>
    </row>
    <row r="51" spans="1:20">
      <c r="A51">
        <f t="shared" si="17"/>
        <v>8</v>
      </c>
      <c r="B51" s="207">
        <v>716</v>
      </c>
      <c r="C51" s="321" t="s">
        <v>434</v>
      </c>
      <c r="D51" s="321" t="s">
        <v>435</v>
      </c>
      <c r="E51" s="321" t="s">
        <v>272</v>
      </c>
      <c r="F51" s="200">
        <v>10</v>
      </c>
      <c r="G51" s="199">
        <v>5</v>
      </c>
      <c r="H51" s="199">
        <v>40</v>
      </c>
      <c r="I51" s="199">
        <f t="shared" si="10"/>
        <v>15</v>
      </c>
      <c r="J51" s="199">
        <f t="shared" si="11"/>
        <v>4.375</v>
      </c>
      <c r="K51" s="201">
        <f t="shared" si="12"/>
        <v>0</v>
      </c>
      <c r="L51" s="200">
        <v>0</v>
      </c>
      <c r="M51" s="199">
        <v>10</v>
      </c>
      <c r="N51" s="199">
        <v>42.91</v>
      </c>
      <c r="O51" s="199">
        <f t="shared" si="18"/>
        <v>10</v>
      </c>
      <c r="P51" s="199">
        <f t="shared" si="13"/>
        <v>4.1482171987881618</v>
      </c>
      <c r="Q51" s="201">
        <f t="shared" si="14"/>
        <v>0</v>
      </c>
      <c r="R51" s="199">
        <f t="shared" si="15"/>
        <v>25</v>
      </c>
      <c r="S51" s="199">
        <f t="shared" si="16"/>
        <v>82.91</v>
      </c>
      <c r="T51" s="209">
        <f t="shared" si="19"/>
        <v>0</v>
      </c>
    </row>
    <row r="52" spans="1:20">
      <c r="A52">
        <f t="shared" si="17"/>
        <v>9</v>
      </c>
      <c r="B52" s="207">
        <v>672</v>
      </c>
      <c r="C52" s="321" t="s">
        <v>371</v>
      </c>
      <c r="D52" s="321" t="s">
        <v>427</v>
      </c>
      <c r="E52" s="332">
        <v>55</v>
      </c>
      <c r="F52" s="427">
        <v>0</v>
      </c>
      <c r="G52" s="199">
        <v>5</v>
      </c>
      <c r="H52" s="199">
        <v>43.86</v>
      </c>
      <c r="I52" s="199">
        <f t="shared" si="10"/>
        <v>5</v>
      </c>
      <c r="J52" s="199">
        <f t="shared" si="11"/>
        <v>3.9899680802553581</v>
      </c>
      <c r="K52" s="201">
        <f t="shared" si="12"/>
        <v>0</v>
      </c>
      <c r="L52" s="200">
        <v>5</v>
      </c>
      <c r="M52" s="199">
        <v>5</v>
      </c>
      <c r="N52" s="199">
        <v>66.87</v>
      </c>
      <c r="O52" s="199">
        <f t="shared" si="18"/>
        <v>26.01285714285715</v>
      </c>
      <c r="P52" s="199">
        <f t="shared" si="13"/>
        <v>2.6618812621504411</v>
      </c>
      <c r="Q52" s="201">
        <f t="shared" si="14"/>
        <v>0</v>
      </c>
      <c r="R52" s="199">
        <f t="shared" si="15"/>
        <v>31.01285714285715</v>
      </c>
      <c r="S52" s="199">
        <f t="shared" si="16"/>
        <v>110.73</v>
      </c>
      <c r="T52" s="209">
        <f t="shared" si="19"/>
        <v>0</v>
      </c>
    </row>
    <row r="53" spans="1:20">
      <c r="A53">
        <f t="shared" si="17"/>
        <v>10</v>
      </c>
      <c r="B53" s="207">
        <v>779</v>
      </c>
      <c r="C53" s="321" t="s">
        <v>327</v>
      </c>
      <c r="D53" s="321" t="s">
        <v>346</v>
      </c>
      <c r="E53" s="321" t="s">
        <v>275</v>
      </c>
      <c r="F53" s="200">
        <v>10</v>
      </c>
      <c r="G53" s="199">
        <v>10</v>
      </c>
      <c r="H53" s="199">
        <v>54.42</v>
      </c>
      <c r="I53" s="199">
        <f t="shared" si="10"/>
        <v>24.42</v>
      </c>
      <c r="J53" s="199">
        <f t="shared" si="11"/>
        <v>3.2157295112091142</v>
      </c>
      <c r="K53" s="201">
        <f t="shared" si="12"/>
        <v>0</v>
      </c>
      <c r="L53" s="200">
        <v>0</v>
      </c>
      <c r="M53" s="199">
        <v>0</v>
      </c>
      <c r="N53" s="199">
        <v>56.02</v>
      </c>
      <c r="O53" s="199">
        <f t="shared" si="18"/>
        <v>5.162857142857149</v>
      </c>
      <c r="P53" s="199">
        <f t="shared" si="13"/>
        <v>3.1774366297750802</v>
      </c>
      <c r="Q53" s="201">
        <f t="shared" si="14"/>
        <v>0</v>
      </c>
      <c r="R53" s="199">
        <f t="shared" si="15"/>
        <v>29.582857142857151</v>
      </c>
      <c r="S53" s="199">
        <f t="shared" si="16"/>
        <v>110.44</v>
      </c>
      <c r="T53" s="209">
        <f t="shared" si="19"/>
        <v>0</v>
      </c>
    </row>
    <row r="54" spans="1:20">
      <c r="A54">
        <f t="shared" si="17"/>
        <v>11</v>
      </c>
      <c r="B54" s="207">
        <v>696</v>
      </c>
      <c r="C54" s="321" t="s">
        <v>329</v>
      </c>
      <c r="D54" s="321" t="s">
        <v>330</v>
      </c>
      <c r="E54" s="321" t="s">
        <v>269</v>
      </c>
      <c r="F54" s="200">
        <v>0</v>
      </c>
      <c r="G54" s="199">
        <v>5</v>
      </c>
      <c r="H54" s="199">
        <v>37.31</v>
      </c>
      <c r="I54" s="199">
        <f t="shared" si="10"/>
        <v>5</v>
      </c>
      <c r="J54" s="199">
        <f t="shared" si="11"/>
        <v>4.6904315196998123</v>
      </c>
      <c r="K54" s="201">
        <f t="shared" si="12"/>
        <v>0</v>
      </c>
      <c r="L54" s="200">
        <v>50</v>
      </c>
      <c r="M54" s="199"/>
      <c r="N54" s="199"/>
      <c r="O54" s="199">
        <f t="shared" si="18"/>
        <v>50</v>
      </c>
      <c r="P54" s="199" t="e">
        <f t="shared" si="13"/>
        <v>#DIV/0!</v>
      </c>
      <c r="Q54" s="201">
        <f t="shared" si="14"/>
        <v>0</v>
      </c>
      <c r="R54" s="199">
        <f t="shared" si="15"/>
        <v>55</v>
      </c>
      <c r="S54" s="199">
        <f t="shared" si="16"/>
        <v>37.31</v>
      </c>
      <c r="T54" s="209">
        <f t="shared" si="19"/>
        <v>0</v>
      </c>
    </row>
    <row r="55" spans="1:20">
      <c r="A55">
        <f t="shared" si="17"/>
        <v>12</v>
      </c>
      <c r="B55" s="207">
        <v>809</v>
      </c>
      <c r="C55" s="321" t="s">
        <v>460</v>
      </c>
      <c r="D55" s="321" t="s">
        <v>461</v>
      </c>
      <c r="E55" s="321" t="s">
        <v>275</v>
      </c>
      <c r="F55" s="200">
        <v>50</v>
      </c>
      <c r="G55" s="199"/>
      <c r="H55" s="199"/>
      <c r="I55" s="199">
        <f t="shared" si="10"/>
        <v>50</v>
      </c>
      <c r="J55" s="199" t="e">
        <f t="shared" si="11"/>
        <v>#DIV/0!</v>
      </c>
      <c r="K55" s="201">
        <f t="shared" si="12"/>
        <v>0</v>
      </c>
      <c r="L55" s="200">
        <v>5</v>
      </c>
      <c r="M55" s="199">
        <v>0</v>
      </c>
      <c r="N55" s="199">
        <v>47.68</v>
      </c>
      <c r="O55" s="199">
        <f t="shared" si="18"/>
        <v>5</v>
      </c>
      <c r="P55" s="199">
        <f t="shared" si="13"/>
        <v>3.7332214765100673</v>
      </c>
      <c r="Q55" s="201">
        <f t="shared" si="14"/>
        <v>0</v>
      </c>
      <c r="R55" s="199">
        <f t="shared" si="15"/>
        <v>55</v>
      </c>
      <c r="S55" s="199">
        <f t="shared" si="16"/>
        <v>47.68</v>
      </c>
      <c r="T55" s="209">
        <f t="shared" si="19"/>
        <v>0</v>
      </c>
    </row>
    <row r="56" spans="1:20">
      <c r="A56">
        <f t="shared" si="17"/>
        <v>13</v>
      </c>
      <c r="B56" s="207">
        <v>636</v>
      </c>
      <c r="C56" s="321" t="s">
        <v>627</v>
      </c>
      <c r="D56" s="321" t="s">
        <v>428</v>
      </c>
      <c r="E56" s="321" t="s">
        <v>272</v>
      </c>
      <c r="F56" s="200">
        <v>50</v>
      </c>
      <c r="G56" s="199"/>
      <c r="H56" s="199"/>
      <c r="I56" s="199">
        <f t="shared" si="10"/>
        <v>50</v>
      </c>
      <c r="J56" s="199" t="e">
        <f t="shared" si="11"/>
        <v>#DIV/0!</v>
      </c>
      <c r="K56" s="201">
        <f t="shared" si="12"/>
        <v>0</v>
      </c>
      <c r="L56" s="200">
        <v>10</v>
      </c>
      <c r="M56" s="199">
        <v>0</v>
      </c>
      <c r="N56" s="199">
        <v>39.82</v>
      </c>
      <c r="O56" s="199">
        <f t="shared" si="18"/>
        <v>10</v>
      </c>
      <c r="P56" s="199">
        <f t="shared" si="13"/>
        <v>4.4701155198392764</v>
      </c>
      <c r="Q56" s="201">
        <f t="shared" si="14"/>
        <v>0</v>
      </c>
      <c r="R56" s="199">
        <f t="shared" si="15"/>
        <v>60</v>
      </c>
      <c r="S56" s="199">
        <f t="shared" si="16"/>
        <v>39.82</v>
      </c>
      <c r="T56" s="209">
        <f t="shared" si="19"/>
        <v>0</v>
      </c>
    </row>
    <row r="57" spans="1:20">
      <c r="A57">
        <f t="shared" si="17"/>
        <v>14</v>
      </c>
      <c r="B57" s="207">
        <v>810</v>
      </c>
      <c r="C57" s="321" t="s">
        <v>462</v>
      </c>
      <c r="D57" s="321" t="s">
        <v>546</v>
      </c>
      <c r="E57" s="321" t="s">
        <v>275</v>
      </c>
      <c r="F57" s="200">
        <v>0</v>
      </c>
      <c r="G57" s="199">
        <v>5</v>
      </c>
      <c r="H57" s="199">
        <v>39.479999999999997</v>
      </c>
      <c r="I57" s="199">
        <f>IF(H57&lt;=$H$41,IF(H57&lt;$G$41,F57+G57,F57+G57+(H57-$G$41)),50)</f>
        <v>5</v>
      </c>
      <c r="J57" s="199">
        <f t="shared" si="11"/>
        <v>4.4326241134751774</v>
      </c>
      <c r="K57" s="201">
        <f t="shared" si="12"/>
        <v>0</v>
      </c>
      <c r="L57" s="200">
        <v>50</v>
      </c>
      <c r="M57" s="199"/>
      <c r="N57" s="199"/>
      <c r="O57" s="199">
        <f t="shared" si="18"/>
        <v>50</v>
      </c>
      <c r="P57" s="199" t="e">
        <f t="shared" si="13"/>
        <v>#DIV/0!</v>
      </c>
      <c r="Q57" s="201">
        <f t="shared" si="14"/>
        <v>0</v>
      </c>
      <c r="R57" s="199">
        <f t="shared" si="15"/>
        <v>55</v>
      </c>
      <c r="S57" s="199">
        <f t="shared" si="16"/>
        <v>39.479999999999997</v>
      </c>
      <c r="T57" s="209">
        <f t="shared" si="19"/>
        <v>0</v>
      </c>
    </row>
    <row r="58" spans="1:20">
      <c r="A58">
        <f t="shared" si="17"/>
        <v>15</v>
      </c>
      <c r="B58" s="207">
        <v>531</v>
      </c>
      <c r="C58" s="321" t="s">
        <v>321</v>
      </c>
      <c r="D58" s="321" t="s">
        <v>322</v>
      </c>
      <c r="E58" s="321" t="s">
        <v>272</v>
      </c>
      <c r="F58" s="200">
        <v>15</v>
      </c>
      <c r="G58" s="199">
        <v>0</v>
      </c>
      <c r="H58" s="199">
        <v>34.020000000000003</v>
      </c>
      <c r="I58" s="199">
        <f t="shared" si="10"/>
        <v>15</v>
      </c>
      <c r="J58" s="199">
        <f t="shared" si="11"/>
        <v>5.144032921810699</v>
      </c>
      <c r="K58" s="201">
        <f t="shared" si="12"/>
        <v>0</v>
      </c>
      <c r="L58" s="200">
        <v>50</v>
      </c>
      <c r="M58" s="199"/>
      <c r="N58" s="199"/>
      <c r="O58" s="199">
        <f t="shared" si="18"/>
        <v>50</v>
      </c>
      <c r="P58" s="199" t="e">
        <f t="shared" si="13"/>
        <v>#DIV/0!</v>
      </c>
      <c r="Q58" s="201">
        <f t="shared" si="14"/>
        <v>0</v>
      </c>
      <c r="R58" s="199">
        <f t="shared" si="15"/>
        <v>65</v>
      </c>
      <c r="S58" s="199">
        <f t="shared" si="16"/>
        <v>34.020000000000003</v>
      </c>
      <c r="T58" s="209">
        <f t="shared" si="19"/>
        <v>0</v>
      </c>
    </row>
    <row r="59" spans="1:20">
      <c r="A59">
        <f t="shared" si="17"/>
        <v>16</v>
      </c>
      <c r="B59" s="207">
        <v>470</v>
      </c>
      <c r="C59" s="321" t="s">
        <v>304</v>
      </c>
      <c r="D59" s="321" t="s">
        <v>428</v>
      </c>
      <c r="E59" s="321" t="s">
        <v>272</v>
      </c>
      <c r="F59" s="200">
        <v>50</v>
      </c>
      <c r="G59" s="199"/>
      <c r="H59" s="199"/>
      <c r="I59" s="199">
        <f t="shared" si="10"/>
        <v>50</v>
      </c>
      <c r="J59" s="199" t="e">
        <f t="shared" si="11"/>
        <v>#DIV/0!</v>
      </c>
      <c r="K59" s="201">
        <f t="shared" si="12"/>
        <v>0</v>
      </c>
      <c r="L59" s="200">
        <v>15</v>
      </c>
      <c r="M59" s="199">
        <v>0</v>
      </c>
      <c r="N59" s="199">
        <v>39.6</v>
      </c>
      <c r="O59" s="199">
        <f t="shared" si="18"/>
        <v>15</v>
      </c>
      <c r="P59" s="199">
        <f t="shared" si="13"/>
        <v>4.4949494949494948</v>
      </c>
      <c r="Q59" s="201">
        <f t="shared" si="14"/>
        <v>0</v>
      </c>
      <c r="R59" s="199">
        <f t="shared" si="15"/>
        <v>65</v>
      </c>
      <c r="S59" s="199">
        <f t="shared" si="16"/>
        <v>39.6</v>
      </c>
      <c r="T59" s="209">
        <f t="shared" si="19"/>
        <v>0</v>
      </c>
    </row>
    <row r="60" spans="1:20">
      <c r="A60">
        <f t="shared" si="17"/>
        <v>17</v>
      </c>
      <c r="B60" s="207">
        <v>803</v>
      </c>
      <c r="C60" s="321" t="s">
        <v>323</v>
      </c>
      <c r="D60" s="321" t="s">
        <v>564</v>
      </c>
      <c r="E60" s="321" t="s">
        <v>272</v>
      </c>
      <c r="F60" s="200">
        <v>10</v>
      </c>
      <c r="G60" s="199">
        <v>5</v>
      </c>
      <c r="H60" s="199">
        <v>39.520000000000003</v>
      </c>
      <c r="I60" s="199">
        <f t="shared" si="10"/>
        <v>15</v>
      </c>
      <c r="J60" s="199">
        <f t="shared" si="11"/>
        <v>4.4281376518218618</v>
      </c>
      <c r="K60" s="201">
        <f t="shared" si="12"/>
        <v>0</v>
      </c>
      <c r="L60" s="200">
        <v>50</v>
      </c>
      <c r="M60" s="199"/>
      <c r="N60" s="199"/>
      <c r="O60" s="199">
        <f t="shared" si="18"/>
        <v>50</v>
      </c>
      <c r="P60" s="199" t="e">
        <f t="shared" si="13"/>
        <v>#DIV/0!</v>
      </c>
      <c r="Q60" s="201">
        <f t="shared" si="14"/>
        <v>0</v>
      </c>
      <c r="R60" s="199">
        <f t="shared" si="15"/>
        <v>65</v>
      </c>
      <c r="S60" s="199">
        <f t="shared" si="16"/>
        <v>39.520000000000003</v>
      </c>
      <c r="T60" s="209">
        <f t="shared" si="19"/>
        <v>0</v>
      </c>
    </row>
    <row r="61" spans="1:20">
      <c r="A61">
        <f>A60+1</f>
        <v>18</v>
      </c>
      <c r="B61" s="207">
        <v>757</v>
      </c>
      <c r="C61" s="321" t="s">
        <v>344</v>
      </c>
      <c r="D61" s="321" t="s">
        <v>330</v>
      </c>
      <c r="E61" s="321" t="s">
        <v>269</v>
      </c>
      <c r="F61" s="200">
        <v>10</v>
      </c>
      <c r="G61" s="199">
        <v>5</v>
      </c>
      <c r="H61" s="199">
        <v>56.7</v>
      </c>
      <c r="I61" s="199">
        <f t="shared" si="10"/>
        <v>21.700000000000003</v>
      </c>
      <c r="J61" s="199">
        <f t="shared" si="11"/>
        <v>3.0864197530864197</v>
      </c>
      <c r="K61" s="201">
        <f t="shared" si="12"/>
        <v>0</v>
      </c>
      <c r="L61" s="200">
        <v>50</v>
      </c>
      <c r="M61" s="199"/>
      <c r="N61" s="199"/>
      <c r="O61" s="199">
        <f t="shared" si="18"/>
        <v>50</v>
      </c>
      <c r="P61" s="199" t="e">
        <f t="shared" si="13"/>
        <v>#DIV/0!</v>
      </c>
      <c r="Q61" s="201">
        <f t="shared" si="14"/>
        <v>0</v>
      </c>
      <c r="R61" s="199">
        <f t="shared" si="15"/>
        <v>71.7</v>
      </c>
      <c r="S61" s="199">
        <f t="shared" si="16"/>
        <v>56.7</v>
      </c>
      <c r="T61" s="209">
        <f t="shared" si="19"/>
        <v>0</v>
      </c>
    </row>
    <row r="62" spans="1:20">
      <c r="A62">
        <f t="shared" ref="A62:A73" si="20">A61+1</f>
        <v>19</v>
      </c>
      <c r="B62" s="207"/>
      <c r="C62" s="208"/>
      <c r="D62" s="208"/>
      <c r="E62" s="208"/>
      <c r="F62" s="200"/>
      <c r="G62" s="199"/>
      <c r="H62" s="199"/>
      <c r="I62" s="199">
        <f t="shared" si="10"/>
        <v>0</v>
      </c>
      <c r="J62" s="199" t="e">
        <f t="shared" si="11"/>
        <v>#DIV/0!</v>
      </c>
      <c r="K62" s="201">
        <f t="shared" si="12"/>
        <v>6</v>
      </c>
      <c r="L62" s="200"/>
      <c r="M62" s="199"/>
      <c r="N62" s="199"/>
      <c r="O62" s="199">
        <f t="shared" si="18"/>
        <v>0</v>
      </c>
      <c r="P62" s="199" t="e">
        <f t="shared" si="13"/>
        <v>#DIV/0!</v>
      </c>
      <c r="Q62" s="201">
        <f t="shared" si="14"/>
        <v>6</v>
      </c>
      <c r="R62" s="199">
        <f t="shared" si="15"/>
        <v>0</v>
      </c>
      <c r="S62" s="199">
        <f t="shared" si="16"/>
        <v>0</v>
      </c>
      <c r="T62" s="209">
        <f t="shared" si="19"/>
        <v>16</v>
      </c>
    </row>
    <row r="63" spans="1:20">
      <c r="A63">
        <f t="shared" si="20"/>
        <v>20</v>
      </c>
      <c r="B63" s="207"/>
      <c r="C63" s="208"/>
      <c r="D63" s="208"/>
      <c r="E63" s="208"/>
      <c r="F63" s="200"/>
      <c r="G63" s="199"/>
      <c r="H63" s="199"/>
      <c r="I63" s="199">
        <f t="shared" si="10"/>
        <v>0</v>
      </c>
      <c r="J63" s="199" t="e">
        <f t="shared" si="11"/>
        <v>#DIV/0!</v>
      </c>
      <c r="K63" s="201">
        <f t="shared" si="12"/>
        <v>6</v>
      </c>
      <c r="L63" s="200"/>
      <c r="M63" s="199"/>
      <c r="N63" s="199"/>
      <c r="O63" s="199">
        <f t="shared" si="18"/>
        <v>0</v>
      </c>
      <c r="P63" s="199" t="e">
        <f t="shared" si="13"/>
        <v>#DIV/0!</v>
      </c>
      <c r="Q63" s="201">
        <f t="shared" si="14"/>
        <v>6</v>
      </c>
      <c r="R63" s="199">
        <f t="shared" si="15"/>
        <v>0</v>
      </c>
      <c r="S63" s="199">
        <f t="shared" si="16"/>
        <v>0</v>
      </c>
      <c r="T63" s="209">
        <f t="shared" si="19"/>
        <v>16</v>
      </c>
    </row>
    <row r="64" spans="1:20">
      <c r="A64">
        <f t="shared" si="20"/>
        <v>21</v>
      </c>
      <c r="B64" s="207"/>
      <c r="C64" s="208"/>
      <c r="D64" s="208"/>
      <c r="E64" s="208"/>
      <c r="F64" s="200"/>
      <c r="G64" s="199"/>
      <c r="H64" s="199"/>
      <c r="I64" s="199">
        <f t="shared" si="10"/>
        <v>0</v>
      </c>
      <c r="J64" s="199" t="e">
        <f t="shared" si="11"/>
        <v>#DIV/0!</v>
      </c>
      <c r="K64" s="201">
        <f t="shared" si="12"/>
        <v>6</v>
      </c>
      <c r="L64" s="200"/>
      <c r="M64" s="199"/>
      <c r="N64" s="199"/>
      <c r="O64" s="199">
        <f t="shared" si="18"/>
        <v>0</v>
      </c>
      <c r="P64" s="199" t="e">
        <f t="shared" si="13"/>
        <v>#DIV/0!</v>
      </c>
      <c r="Q64" s="201">
        <f t="shared" si="14"/>
        <v>6</v>
      </c>
      <c r="R64" s="199">
        <f t="shared" si="15"/>
        <v>0</v>
      </c>
      <c r="S64" s="199">
        <f t="shared" si="16"/>
        <v>0</v>
      </c>
      <c r="T64" s="209">
        <f t="shared" si="19"/>
        <v>16</v>
      </c>
    </row>
    <row r="65" spans="1:20">
      <c r="A65">
        <f t="shared" si="20"/>
        <v>22</v>
      </c>
      <c r="B65" s="207"/>
      <c r="C65" s="208"/>
      <c r="D65" s="208"/>
      <c r="E65" s="208"/>
      <c r="F65" s="200"/>
      <c r="G65" s="199"/>
      <c r="H65" s="199"/>
      <c r="I65" s="199">
        <f t="shared" si="10"/>
        <v>0</v>
      </c>
      <c r="J65" s="199" t="e">
        <f t="shared" si="11"/>
        <v>#DIV/0!</v>
      </c>
      <c r="K65" s="201">
        <f t="shared" si="12"/>
        <v>6</v>
      </c>
      <c r="L65" s="200"/>
      <c r="M65" s="199"/>
      <c r="N65" s="199"/>
      <c r="O65" s="199">
        <f t="shared" si="18"/>
        <v>0</v>
      </c>
      <c r="P65" s="199" t="e">
        <f t="shared" si="13"/>
        <v>#DIV/0!</v>
      </c>
      <c r="Q65" s="201">
        <f t="shared" si="14"/>
        <v>6</v>
      </c>
      <c r="R65" s="199">
        <f t="shared" si="15"/>
        <v>0</v>
      </c>
      <c r="S65" s="199">
        <f t="shared" si="16"/>
        <v>0</v>
      </c>
      <c r="T65" s="209">
        <f t="shared" si="19"/>
        <v>16</v>
      </c>
    </row>
    <row r="66" spans="1:20">
      <c r="A66">
        <f t="shared" si="20"/>
        <v>23</v>
      </c>
      <c r="B66" s="207"/>
      <c r="C66" s="208"/>
      <c r="D66" s="208"/>
      <c r="E66" s="208"/>
      <c r="F66" s="200"/>
      <c r="G66" s="199"/>
      <c r="H66" s="199"/>
      <c r="I66" s="199">
        <f t="shared" si="10"/>
        <v>0</v>
      </c>
      <c r="J66" s="199" t="e">
        <f t="shared" si="11"/>
        <v>#DIV/0!</v>
      </c>
      <c r="K66" s="201">
        <f t="shared" si="12"/>
        <v>6</v>
      </c>
      <c r="L66" s="200"/>
      <c r="M66" s="199"/>
      <c r="N66" s="199"/>
      <c r="O66" s="199">
        <f t="shared" si="18"/>
        <v>0</v>
      </c>
      <c r="P66" s="199" t="e">
        <f t="shared" si="13"/>
        <v>#DIV/0!</v>
      </c>
      <c r="Q66" s="201">
        <f t="shared" si="14"/>
        <v>6</v>
      </c>
      <c r="R66" s="199">
        <f t="shared" si="15"/>
        <v>0</v>
      </c>
      <c r="S66" s="199">
        <f t="shared" si="16"/>
        <v>0</v>
      </c>
      <c r="T66" s="209">
        <f t="shared" si="19"/>
        <v>16</v>
      </c>
    </row>
    <row r="67" spans="1:20">
      <c r="A67">
        <f t="shared" si="20"/>
        <v>24</v>
      </c>
      <c r="B67" s="207"/>
      <c r="C67" s="208"/>
      <c r="D67" s="208"/>
      <c r="E67" s="208"/>
      <c r="F67" s="200"/>
      <c r="G67" s="199"/>
      <c r="H67" s="199"/>
      <c r="I67" s="199">
        <f t="shared" si="10"/>
        <v>0</v>
      </c>
      <c r="J67" s="199" t="e">
        <f t="shared" si="11"/>
        <v>#DIV/0!</v>
      </c>
      <c r="K67" s="201">
        <f t="shared" si="12"/>
        <v>6</v>
      </c>
      <c r="L67" s="200"/>
      <c r="M67" s="199"/>
      <c r="N67" s="199"/>
      <c r="O67" s="199">
        <f t="shared" si="18"/>
        <v>0</v>
      </c>
      <c r="P67" s="199" t="e">
        <f t="shared" si="13"/>
        <v>#DIV/0!</v>
      </c>
      <c r="Q67" s="201">
        <f t="shared" si="14"/>
        <v>6</v>
      </c>
      <c r="R67" s="199">
        <f t="shared" si="15"/>
        <v>0</v>
      </c>
      <c r="S67" s="199">
        <f t="shared" si="16"/>
        <v>0</v>
      </c>
      <c r="T67" s="209">
        <f t="shared" si="19"/>
        <v>16</v>
      </c>
    </row>
    <row r="68" spans="1:20">
      <c r="A68">
        <f t="shared" si="20"/>
        <v>25</v>
      </c>
      <c r="B68" s="207"/>
      <c r="C68" s="208"/>
      <c r="D68" s="208"/>
      <c r="E68" s="208"/>
      <c r="F68" s="200"/>
      <c r="G68" s="199"/>
      <c r="H68" s="199"/>
      <c r="I68" s="199">
        <f t="shared" si="10"/>
        <v>0</v>
      </c>
      <c r="J68" s="199" t="e">
        <f t="shared" si="11"/>
        <v>#DIV/0!</v>
      </c>
      <c r="K68" s="201">
        <f t="shared" si="12"/>
        <v>6</v>
      </c>
      <c r="L68" s="200"/>
      <c r="M68" s="199"/>
      <c r="N68" s="199"/>
      <c r="O68" s="199">
        <f t="shared" si="18"/>
        <v>0</v>
      </c>
      <c r="P68" s="199" t="e">
        <f t="shared" si="13"/>
        <v>#DIV/0!</v>
      </c>
      <c r="Q68" s="201">
        <f t="shared" si="14"/>
        <v>6</v>
      </c>
      <c r="R68" s="199">
        <f t="shared" si="15"/>
        <v>0</v>
      </c>
      <c r="S68" s="199">
        <f t="shared" si="16"/>
        <v>0</v>
      </c>
      <c r="T68" s="209">
        <f t="shared" si="19"/>
        <v>16</v>
      </c>
    </row>
    <row r="69" spans="1:20">
      <c r="A69">
        <f t="shared" si="20"/>
        <v>26</v>
      </c>
      <c r="B69" s="207"/>
      <c r="C69" s="208"/>
      <c r="D69" s="208"/>
      <c r="E69" s="208"/>
      <c r="F69" s="200"/>
      <c r="G69" s="199"/>
      <c r="H69" s="199"/>
      <c r="I69" s="199">
        <f t="shared" si="10"/>
        <v>0</v>
      </c>
      <c r="J69" s="199" t="e">
        <f t="shared" si="11"/>
        <v>#DIV/0!</v>
      </c>
      <c r="K69" s="201">
        <f t="shared" si="12"/>
        <v>6</v>
      </c>
      <c r="L69" s="200"/>
      <c r="M69" s="199"/>
      <c r="N69" s="199"/>
      <c r="O69" s="199">
        <f t="shared" si="18"/>
        <v>0</v>
      </c>
      <c r="P69" s="199" t="e">
        <f t="shared" si="13"/>
        <v>#DIV/0!</v>
      </c>
      <c r="Q69" s="201">
        <f t="shared" si="14"/>
        <v>6</v>
      </c>
      <c r="R69" s="199">
        <f t="shared" si="15"/>
        <v>0</v>
      </c>
      <c r="S69" s="199">
        <f t="shared" si="16"/>
        <v>0</v>
      </c>
      <c r="T69" s="209">
        <f t="shared" si="19"/>
        <v>16</v>
      </c>
    </row>
    <row r="70" spans="1:20">
      <c r="A70">
        <f t="shared" si="20"/>
        <v>27</v>
      </c>
      <c r="B70" s="207"/>
      <c r="C70" s="208"/>
      <c r="D70" s="208"/>
      <c r="E70" s="208"/>
      <c r="F70" s="200"/>
      <c r="G70" s="199"/>
      <c r="H70" s="199"/>
      <c r="I70" s="199">
        <f t="shared" si="10"/>
        <v>0</v>
      </c>
      <c r="J70" s="199" t="e">
        <f t="shared" si="11"/>
        <v>#DIV/0!</v>
      </c>
      <c r="K70" s="201">
        <f t="shared" si="12"/>
        <v>6</v>
      </c>
      <c r="L70" s="200"/>
      <c r="M70" s="199"/>
      <c r="N70" s="199"/>
      <c r="O70" s="199">
        <f t="shared" si="18"/>
        <v>0</v>
      </c>
      <c r="P70" s="199" t="e">
        <f t="shared" si="13"/>
        <v>#DIV/0!</v>
      </c>
      <c r="Q70" s="201">
        <f t="shared" si="14"/>
        <v>6</v>
      </c>
      <c r="R70" s="199">
        <f t="shared" si="15"/>
        <v>0</v>
      </c>
      <c r="S70" s="199">
        <f t="shared" si="16"/>
        <v>0</v>
      </c>
      <c r="T70" s="209">
        <f t="shared" si="19"/>
        <v>16</v>
      </c>
    </row>
    <row r="71" spans="1:20">
      <c r="A71">
        <f t="shared" si="20"/>
        <v>28</v>
      </c>
      <c r="B71" s="207"/>
      <c r="C71" s="208"/>
      <c r="D71" s="208"/>
      <c r="E71" s="208"/>
      <c r="F71" s="200"/>
      <c r="G71" s="199"/>
      <c r="H71" s="199"/>
      <c r="I71" s="199">
        <f t="shared" si="10"/>
        <v>0</v>
      </c>
      <c r="J71" s="199" t="e">
        <f t="shared" si="11"/>
        <v>#DIV/0!</v>
      </c>
      <c r="K71" s="201">
        <f t="shared" si="12"/>
        <v>6</v>
      </c>
      <c r="L71" s="200"/>
      <c r="M71" s="199"/>
      <c r="N71" s="199"/>
      <c r="O71" s="199">
        <f t="shared" si="18"/>
        <v>0</v>
      </c>
      <c r="P71" s="199" t="e">
        <f t="shared" si="13"/>
        <v>#DIV/0!</v>
      </c>
      <c r="Q71" s="201">
        <f t="shared" si="14"/>
        <v>6</v>
      </c>
      <c r="R71" s="199">
        <f t="shared" si="15"/>
        <v>0</v>
      </c>
      <c r="S71" s="199">
        <f t="shared" si="16"/>
        <v>0</v>
      </c>
      <c r="T71" s="209">
        <f t="shared" si="19"/>
        <v>16</v>
      </c>
    </row>
    <row r="72" spans="1:20">
      <c r="A72">
        <f t="shared" si="20"/>
        <v>29</v>
      </c>
      <c r="B72" s="207"/>
      <c r="C72" s="208"/>
      <c r="D72" s="208"/>
      <c r="E72" s="208"/>
      <c r="F72" s="200"/>
      <c r="G72" s="199"/>
      <c r="H72" s="199"/>
      <c r="I72" s="199">
        <f t="shared" si="10"/>
        <v>0</v>
      </c>
      <c r="J72" s="199" t="e">
        <f t="shared" si="11"/>
        <v>#DIV/0!</v>
      </c>
      <c r="K72" s="201">
        <f t="shared" si="12"/>
        <v>6</v>
      </c>
      <c r="L72" s="200"/>
      <c r="M72" s="199"/>
      <c r="N72" s="199"/>
      <c r="O72" s="199">
        <f t="shared" si="18"/>
        <v>0</v>
      </c>
      <c r="P72" s="199" t="e">
        <f t="shared" si="13"/>
        <v>#DIV/0!</v>
      </c>
      <c r="Q72" s="201">
        <f t="shared" si="14"/>
        <v>6</v>
      </c>
      <c r="R72" s="199">
        <f t="shared" si="15"/>
        <v>0</v>
      </c>
      <c r="S72" s="199">
        <f t="shared" si="16"/>
        <v>0</v>
      </c>
      <c r="T72" s="209">
        <f t="shared" si="19"/>
        <v>16</v>
      </c>
    </row>
    <row r="73" spans="1:20" ht="16" thickBot="1">
      <c r="A73">
        <f t="shared" si="20"/>
        <v>30</v>
      </c>
      <c r="B73" s="210"/>
      <c r="C73" s="211"/>
      <c r="D73" s="211"/>
      <c r="E73" s="211"/>
      <c r="F73" s="202"/>
      <c r="G73" s="203"/>
      <c r="H73" s="203"/>
      <c r="I73" s="203">
        <f t="shared" si="10"/>
        <v>0</v>
      </c>
      <c r="J73" s="203" t="e">
        <f t="shared" si="11"/>
        <v>#DIV/0!</v>
      </c>
      <c r="K73" s="204">
        <f t="shared" si="12"/>
        <v>6</v>
      </c>
      <c r="L73" s="202"/>
      <c r="M73" s="203"/>
      <c r="N73" s="203"/>
      <c r="O73" s="203">
        <f t="shared" si="18"/>
        <v>0</v>
      </c>
      <c r="P73" s="203" t="e">
        <f t="shared" si="13"/>
        <v>#DIV/0!</v>
      </c>
      <c r="Q73" s="204">
        <f t="shared" si="14"/>
        <v>6</v>
      </c>
      <c r="R73" s="203">
        <f t="shared" si="15"/>
        <v>0</v>
      </c>
      <c r="S73" s="203">
        <f t="shared" si="16"/>
        <v>0</v>
      </c>
      <c r="T73" s="212">
        <f t="shared" si="19"/>
        <v>16</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157</v>
      </c>
      <c r="G76" s="182">
        <f>F76/I76</f>
        <v>52.333333333333336</v>
      </c>
      <c r="H76" s="199">
        <f>G76*1.5</f>
        <v>78.5</v>
      </c>
      <c r="I76" s="182">
        <v>3</v>
      </c>
      <c r="J76" s="182"/>
      <c r="K76" s="183"/>
      <c r="L76" s="185">
        <v>170</v>
      </c>
      <c r="M76" s="182">
        <f>L76/O76</f>
        <v>56.666666666666664</v>
      </c>
      <c r="N76" s="199">
        <f>M76*1.5</f>
        <v>85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697</v>
      </c>
      <c r="C79" s="208" t="s">
        <v>342</v>
      </c>
      <c r="D79" s="208" t="s">
        <v>433</v>
      </c>
      <c r="E79" s="208" t="s">
        <v>275</v>
      </c>
      <c r="F79" s="219">
        <v>5</v>
      </c>
      <c r="G79" s="220">
        <v>10</v>
      </c>
      <c r="H79" s="220">
        <v>39.14</v>
      </c>
      <c r="I79" s="220">
        <f>IF(H79&lt;=$H$76,IF(H79&lt;$G$76,F79+G79,F79+G79+(H79-$G$76)),50)</f>
        <v>15</v>
      </c>
      <c r="J79" s="220">
        <f>$F$76/H79</f>
        <v>4.0112416964741948</v>
      </c>
      <c r="K79" s="195"/>
      <c r="L79" s="219">
        <v>10</v>
      </c>
      <c r="M79" s="220">
        <v>5</v>
      </c>
      <c r="N79" s="220">
        <v>39.83</v>
      </c>
      <c r="O79" s="220">
        <f>IF(N79&lt;=$N$76,IF(N79&lt;$M$76,L79+M79,L79+M79+(N79-$M$76)),50)</f>
        <v>15</v>
      </c>
      <c r="P79" s="220">
        <f>$L$76/N79</f>
        <v>4.2681395932714032</v>
      </c>
      <c r="Q79" s="195"/>
      <c r="R79" s="199">
        <f>O79+I79</f>
        <v>30</v>
      </c>
      <c r="S79" s="199">
        <f>N79+H79</f>
        <v>78.97</v>
      </c>
      <c r="T79" s="209"/>
    </row>
    <row r="80" spans="1:20">
      <c r="A80">
        <f>A79+1</f>
        <v>2</v>
      </c>
      <c r="B80" s="207">
        <v>784</v>
      </c>
      <c r="C80" s="208" t="s">
        <v>336</v>
      </c>
      <c r="D80" s="208" t="s">
        <v>629</v>
      </c>
      <c r="E80" s="332">
        <v>55</v>
      </c>
      <c r="F80" s="200">
        <v>0</v>
      </c>
      <c r="G80" s="199">
        <v>0</v>
      </c>
      <c r="H80" s="199">
        <v>71.55</v>
      </c>
      <c r="I80" s="199">
        <f t="shared" ref="I80:I108" si="21">IF(H80&lt;=$H$76,IF(H80&lt;$G$76,F80+G80,F80+G80+(H80-$G$76)),50)</f>
        <v>19.216666666666661</v>
      </c>
      <c r="J80" s="199">
        <f t="shared" ref="J80:J108" si="22">$F$76/H80</f>
        <v>2.1942697414395527</v>
      </c>
      <c r="K80" s="201"/>
      <c r="L80" s="200">
        <v>5</v>
      </c>
      <c r="M80" s="199">
        <v>10</v>
      </c>
      <c r="N80" s="199">
        <v>63.62</v>
      </c>
      <c r="O80" s="199">
        <f t="shared" ref="O80:O108" si="23">IF(N80&lt;=$N$76,IF(N80&lt;$M$76,L80+M80,L80+M80+(N80-$M$76)),50)</f>
        <v>21.953333333333333</v>
      </c>
      <c r="P80" s="199">
        <f t="shared" ref="P80:P108" si="24">$L$76/N80</f>
        <v>2.6721156868909151</v>
      </c>
      <c r="Q80" s="201"/>
      <c r="R80" s="199">
        <f t="shared" ref="R80:R108" si="25">O80+I80</f>
        <v>41.169999999999995</v>
      </c>
      <c r="S80" s="199">
        <f t="shared" ref="S80:S108" si="26">N80+H80</f>
        <v>135.16999999999999</v>
      </c>
      <c r="T80" s="209"/>
    </row>
    <row r="81" spans="1:20">
      <c r="A81">
        <f t="shared" ref="A81:A95" si="27">A80+1</f>
        <v>3</v>
      </c>
      <c r="B81" s="207">
        <v>668</v>
      </c>
      <c r="C81" s="208" t="s">
        <v>349</v>
      </c>
      <c r="D81" s="208" t="s">
        <v>438</v>
      </c>
      <c r="E81" s="208" t="s">
        <v>272</v>
      </c>
      <c r="F81" s="200">
        <v>5</v>
      </c>
      <c r="G81" s="199">
        <v>10</v>
      </c>
      <c r="H81" s="199">
        <v>41.94</v>
      </c>
      <c r="I81" s="199">
        <f t="shared" si="21"/>
        <v>15</v>
      </c>
      <c r="J81" s="199">
        <f t="shared" si="22"/>
        <v>3.74344301382928</v>
      </c>
      <c r="K81" s="201"/>
      <c r="L81" s="200">
        <v>30</v>
      </c>
      <c r="M81" s="199">
        <v>0</v>
      </c>
      <c r="N81" s="199">
        <v>35.97</v>
      </c>
      <c r="O81" s="199">
        <f t="shared" si="23"/>
        <v>30</v>
      </c>
      <c r="P81" s="199">
        <f>$L$76/N81</f>
        <v>4.726160689463442</v>
      </c>
      <c r="Q81" s="201"/>
      <c r="R81" s="199">
        <f t="shared" si="25"/>
        <v>45</v>
      </c>
      <c r="S81" s="199">
        <f t="shared" si="26"/>
        <v>77.91</v>
      </c>
      <c r="T81" s="209"/>
    </row>
    <row r="82" spans="1:20">
      <c r="A82">
        <f t="shared" si="27"/>
        <v>4</v>
      </c>
      <c r="B82" s="207">
        <v>756</v>
      </c>
      <c r="C82" s="321" t="s">
        <v>654</v>
      </c>
      <c r="D82" s="321" t="s">
        <v>63</v>
      </c>
      <c r="E82" s="208" t="s">
        <v>272</v>
      </c>
      <c r="F82" s="200">
        <v>5</v>
      </c>
      <c r="G82" s="199">
        <v>0</v>
      </c>
      <c r="H82" s="199">
        <v>29.47</v>
      </c>
      <c r="I82" s="199">
        <f>IF(H82&lt;=$H$76,IF(H82&lt;$G$76,F82+G82,F82+G82+(H82-$G$76)),50)</f>
        <v>5</v>
      </c>
      <c r="J82" s="199">
        <f t="shared" si="22"/>
        <v>5.3274516457414318</v>
      </c>
      <c r="K82" s="201"/>
      <c r="L82" s="200">
        <v>50</v>
      </c>
      <c r="M82" s="199"/>
      <c r="N82" s="199"/>
      <c r="O82" s="199">
        <f>IF(N82&lt;=$N$76,IF(N82&lt;$M$76,L82+M82,L82+M82+(N82-$M$76)),50)</f>
        <v>50</v>
      </c>
      <c r="P82" s="199" t="e">
        <f t="shared" si="24"/>
        <v>#DIV/0!</v>
      </c>
      <c r="Q82" s="201"/>
      <c r="R82" s="199">
        <f t="shared" si="25"/>
        <v>55</v>
      </c>
      <c r="S82" s="199">
        <f t="shared" si="26"/>
        <v>29.47</v>
      </c>
      <c r="T82" s="209"/>
    </row>
    <row r="83" spans="1:20">
      <c r="A83">
        <f t="shared" si="27"/>
        <v>5</v>
      </c>
      <c r="B83" s="207">
        <v>519</v>
      </c>
      <c r="C83" s="321" t="s">
        <v>577</v>
      </c>
      <c r="D83" s="321" t="s">
        <v>613</v>
      </c>
      <c r="E83" s="332">
        <v>55</v>
      </c>
      <c r="F83" s="200">
        <v>10</v>
      </c>
      <c r="G83" s="199">
        <v>0</v>
      </c>
      <c r="H83" s="199">
        <v>33.15</v>
      </c>
      <c r="I83" s="199">
        <f t="shared" si="21"/>
        <v>10</v>
      </c>
      <c r="J83" s="199">
        <f>$F$76/H83</f>
        <v>4.7360482654600302</v>
      </c>
      <c r="K83" s="201"/>
      <c r="L83" s="200">
        <v>50</v>
      </c>
      <c r="M83" s="199"/>
      <c r="N83" s="199"/>
      <c r="O83" s="199">
        <f t="shared" si="23"/>
        <v>50</v>
      </c>
      <c r="P83" s="199" t="e">
        <f t="shared" si="24"/>
        <v>#DIV/0!</v>
      </c>
      <c r="Q83" s="201"/>
      <c r="R83" s="199">
        <f t="shared" si="25"/>
        <v>60</v>
      </c>
      <c r="S83" s="199">
        <f t="shared" si="26"/>
        <v>33.15</v>
      </c>
      <c r="T83" s="209"/>
    </row>
    <row r="84" spans="1:20">
      <c r="A84">
        <f t="shared" si="27"/>
        <v>6</v>
      </c>
      <c r="B84" s="207">
        <v>635</v>
      </c>
      <c r="C84" s="321" t="s">
        <v>527</v>
      </c>
      <c r="D84" s="321" t="s">
        <v>457</v>
      </c>
      <c r="E84" s="321" t="s">
        <v>272</v>
      </c>
      <c r="F84" s="200">
        <v>15</v>
      </c>
      <c r="G84" s="199">
        <v>0</v>
      </c>
      <c r="H84" s="199">
        <v>32.07</v>
      </c>
      <c r="I84" s="199">
        <f t="shared" si="21"/>
        <v>15</v>
      </c>
      <c r="J84" s="199">
        <f t="shared" si="22"/>
        <v>4.8955410040536327</v>
      </c>
      <c r="K84" s="201"/>
      <c r="L84" s="200">
        <v>50</v>
      </c>
      <c r="M84" s="199"/>
      <c r="N84" s="199"/>
      <c r="O84" s="199">
        <f t="shared" si="23"/>
        <v>50</v>
      </c>
      <c r="P84" s="199" t="e">
        <f t="shared" si="24"/>
        <v>#DIV/0!</v>
      </c>
      <c r="Q84" s="201"/>
      <c r="R84" s="199">
        <f t="shared" si="25"/>
        <v>65</v>
      </c>
      <c r="S84" s="199">
        <f t="shared" si="26"/>
        <v>32.07</v>
      </c>
      <c r="T84" s="209"/>
    </row>
    <row r="85" spans="1:20">
      <c r="A85">
        <f t="shared" si="27"/>
        <v>7</v>
      </c>
      <c r="B85" s="207">
        <v>709</v>
      </c>
      <c r="C85" s="321" t="s">
        <v>378</v>
      </c>
      <c r="D85" s="321" t="s">
        <v>432</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783</v>
      </c>
      <c r="C86" s="321" t="s">
        <v>580</v>
      </c>
      <c r="D86" s="321" t="s">
        <v>688</v>
      </c>
      <c r="E86" s="321" t="s">
        <v>275</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100</v>
      </c>
      <c r="G111" s="182">
        <f>F111/I111</f>
        <v>40</v>
      </c>
      <c r="H111" s="199">
        <f>G111*1.5</f>
        <v>60</v>
      </c>
      <c r="I111" s="182">
        <v>2.5</v>
      </c>
      <c r="J111" s="182"/>
      <c r="K111" s="183"/>
      <c r="L111" s="185">
        <v>105</v>
      </c>
      <c r="M111" s="182">
        <f>L111/O111</f>
        <v>42</v>
      </c>
      <c r="N111" s="199">
        <f>M111*1.5</f>
        <v>63</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815</v>
      </c>
      <c r="C114" s="208" t="s">
        <v>540</v>
      </c>
      <c r="D114" s="208" t="s">
        <v>366</v>
      </c>
      <c r="E114" s="208" t="s">
        <v>269</v>
      </c>
      <c r="F114" s="200">
        <v>0</v>
      </c>
      <c r="G114" s="199">
        <v>0</v>
      </c>
      <c r="H114" s="199">
        <v>22.11</v>
      </c>
      <c r="I114" s="199">
        <f>IF(H114&lt;=$H$111,IF(H114&lt;$G$111,F114+G114,F114+G114+(H114-$G$111)),50)</f>
        <v>0</v>
      </c>
      <c r="J114" s="199">
        <f>$F$111/H114</f>
        <v>4.522840343735866</v>
      </c>
      <c r="K114" s="201"/>
      <c r="L114" s="200">
        <v>0</v>
      </c>
      <c r="M114" s="199">
        <v>0</v>
      </c>
      <c r="N114" s="199">
        <v>25.2</v>
      </c>
      <c r="O114" s="199">
        <f>IF(N114&lt;=$N$111,IF(N114&lt;$M$111,L114+M114,L114+M114+(N114-$M$111)),50)</f>
        <v>0</v>
      </c>
      <c r="P114" s="199">
        <f>$L$111/N114</f>
        <v>4.166666666666667</v>
      </c>
      <c r="Q114" s="201"/>
      <c r="R114" s="199">
        <f>O114+I114</f>
        <v>0</v>
      </c>
      <c r="S114" s="199">
        <f>N114+H114</f>
        <v>47.31</v>
      </c>
      <c r="T114" s="209"/>
    </row>
    <row r="115" spans="1:20">
      <c r="A115">
        <f>A114+1</f>
        <v>2</v>
      </c>
      <c r="B115" s="207">
        <v>828</v>
      </c>
      <c r="C115" s="208" t="s">
        <v>607</v>
      </c>
      <c r="D115" s="208" t="s">
        <v>608</v>
      </c>
      <c r="E115" s="332">
        <v>55</v>
      </c>
      <c r="F115" s="200">
        <v>0</v>
      </c>
      <c r="G115" s="199">
        <v>0</v>
      </c>
      <c r="H115" s="199">
        <v>29.49</v>
      </c>
      <c r="I115" s="199">
        <f t="shared" ref="I115:I133" si="29">IF(H115&lt;=$H$111,IF(H115&lt;$G$111,F115+G115,F115+G115+(H115-$G$111)),50)</f>
        <v>0</v>
      </c>
      <c r="J115" s="199">
        <f t="shared" ref="J115:J133" si="30">$F$111/H115</f>
        <v>3.39097999321804</v>
      </c>
      <c r="K115" s="201"/>
      <c r="L115" s="200">
        <v>0</v>
      </c>
      <c r="M115" s="199">
        <v>0</v>
      </c>
      <c r="N115" s="199">
        <v>32.76</v>
      </c>
      <c r="O115" s="199">
        <f t="shared" ref="O115:O132" si="31">IF(N115&lt;=$N$111,IF(N115&lt;$M$111,L115+M115,L115+M115+(N115-$M$111)),50)</f>
        <v>0</v>
      </c>
      <c r="P115" s="199">
        <f t="shared" ref="P115:P132" si="32">$L$111/N115</f>
        <v>3.2051282051282053</v>
      </c>
      <c r="Q115" s="201"/>
      <c r="R115" s="199">
        <f t="shared" ref="R115:R149" si="33">O115+I115</f>
        <v>0</v>
      </c>
      <c r="S115" s="199">
        <f t="shared" ref="S115:S149" si="34">N115+H115</f>
        <v>62.25</v>
      </c>
      <c r="T115" s="209"/>
    </row>
    <row r="116" spans="1:20">
      <c r="A116">
        <f t="shared" ref="A116:A130" si="35">A115+1</f>
        <v>3</v>
      </c>
      <c r="B116" s="207">
        <v>789</v>
      </c>
      <c r="C116" s="208" t="s">
        <v>388</v>
      </c>
      <c r="D116" s="208" t="s">
        <v>539</v>
      </c>
      <c r="E116" s="208" t="s">
        <v>272</v>
      </c>
      <c r="F116" s="200">
        <v>0</v>
      </c>
      <c r="G116" s="199">
        <v>0</v>
      </c>
      <c r="H116" s="199">
        <v>20.83</v>
      </c>
      <c r="I116" s="199">
        <f t="shared" si="29"/>
        <v>0</v>
      </c>
      <c r="J116" s="199">
        <f t="shared" si="30"/>
        <v>4.8007681228996644</v>
      </c>
      <c r="K116" s="201"/>
      <c r="L116" s="200">
        <v>5</v>
      </c>
      <c r="M116" s="199">
        <v>0</v>
      </c>
      <c r="N116" s="199">
        <v>23.71</v>
      </c>
      <c r="O116" s="199">
        <f t="shared" si="31"/>
        <v>5</v>
      </c>
      <c r="P116" s="199">
        <f t="shared" si="32"/>
        <v>4.4285111767186836</v>
      </c>
      <c r="Q116" s="201"/>
      <c r="R116" s="199">
        <f t="shared" si="33"/>
        <v>5</v>
      </c>
      <c r="S116" s="199">
        <f t="shared" si="34"/>
        <v>44.54</v>
      </c>
      <c r="T116" s="209"/>
    </row>
    <row r="117" spans="1:20">
      <c r="A117">
        <f t="shared" si="35"/>
        <v>4</v>
      </c>
      <c r="B117" s="207">
        <v>808</v>
      </c>
      <c r="C117" s="321" t="s">
        <v>345</v>
      </c>
      <c r="D117" s="321" t="s">
        <v>328</v>
      </c>
      <c r="E117" s="332">
        <v>25</v>
      </c>
      <c r="F117" s="200">
        <v>0</v>
      </c>
      <c r="G117" s="199">
        <v>5</v>
      </c>
      <c r="H117" s="199">
        <v>39.83</v>
      </c>
      <c r="I117" s="199">
        <f t="shared" si="29"/>
        <v>5</v>
      </c>
      <c r="J117" s="199">
        <f t="shared" si="30"/>
        <v>2.5106703489831785</v>
      </c>
      <c r="K117" s="201"/>
      <c r="L117" s="200">
        <v>0</v>
      </c>
      <c r="M117" s="199">
        <v>0</v>
      </c>
      <c r="N117" s="199">
        <v>35.96</v>
      </c>
      <c r="O117" s="199">
        <f t="shared" si="31"/>
        <v>0</v>
      </c>
      <c r="P117" s="199">
        <f t="shared" si="32"/>
        <v>2.9199110122358176</v>
      </c>
      <c r="Q117" s="201"/>
      <c r="R117" s="199">
        <f t="shared" si="33"/>
        <v>5</v>
      </c>
      <c r="S117" s="199">
        <f t="shared" si="34"/>
        <v>75.789999999999992</v>
      </c>
      <c r="T117" s="209"/>
    </row>
    <row r="118" spans="1:20">
      <c r="A118">
        <f t="shared" si="35"/>
        <v>5</v>
      </c>
      <c r="B118" s="207">
        <v>806</v>
      </c>
      <c r="C118" s="321" t="s">
        <v>394</v>
      </c>
      <c r="D118" s="321" t="s">
        <v>689</v>
      </c>
      <c r="E118" s="208" t="s">
        <v>269</v>
      </c>
      <c r="F118" s="200">
        <v>0</v>
      </c>
      <c r="G118" s="199">
        <v>10</v>
      </c>
      <c r="H118" s="199">
        <v>36.380000000000003</v>
      </c>
      <c r="I118" s="199">
        <f t="shared" si="29"/>
        <v>10</v>
      </c>
      <c r="J118" s="199">
        <f t="shared" si="30"/>
        <v>2.7487630566245187</v>
      </c>
      <c r="K118" s="201"/>
      <c r="L118" s="200">
        <v>0</v>
      </c>
      <c r="M118" s="199">
        <v>0</v>
      </c>
      <c r="N118" s="199">
        <v>25.62</v>
      </c>
      <c r="O118" s="199">
        <f t="shared" si="31"/>
        <v>0</v>
      </c>
      <c r="P118" s="199">
        <f t="shared" si="32"/>
        <v>4.0983606557377046</v>
      </c>
      <c r="Q118" s="201"/>
      <c r="R118" s="199">
        <f t="shared" si="33"/>
        <v>10</v>
      </c>
      <c r="S118" s="199">
        <f t="shared" si="34"/>
        <v>62</v>
      </c>
      <c r="T118" s="209"/>
    </row>
    <row r="119" spans="1:20">
      <c r="A119">
        <f t="shared" si="35"/>
        <v>6</v>
      </c>
      <c r="B119" s="207">
        <v>841</v>
      </c>
      <c r="C119" s="321" t="s">
        <v>690</v>
      </c>
      <c r="D119" s="321" t="s">
        <v>339</v>
      </c>
      <c r="E119" s="332">
        <v>55</v>
      </c>
      <c r="F119" s="200">
        <v>0</v>
      </c>
      <c r="G119" s="199">
        <v>0</v>
      </c>
      <c r="H119" s="199">
        <v>27.28</v>
      </c>
      <c r="I119" s="199">
        <f t="shared" si="29"/>
        <v>0</v>
      </c>
      <c r="J119" s="199">
        <f t="shared" si="30"/>
        <v>3.6656891495601172</v>
      </c>
      <c r="K119" s="201"/>
      <c r="L119" s="200">
        <v>5</v>
      </c>
      <c r="M119" s="199">
        <v>10</v>
      </c>
      <c r="N119" s="199">
        <v>44.03</v>
      </c>
      <c r="O119" s="199">
        <f t="shared" si="31"/>
        <v>17.03</v>
      </c>
      <c r="P119" s="199">
        <f t="shared" si="32"/>
        <v>2.3847376788553261</v>
      </c>
      <c r="Q119" s="201"/>
      <c r="R119" s="199">
        <f t="shared" si="33"/>
        <v>17.03</v>
      </c>
      <c r="S119" s="199">
        <f t="shared" si="34"/>
        <v>71.31</v>
      </c>
      <c r="T119" s="209"/>
    </row>
    <row r="120" spans="1:20">
      <c r="A120">
        <f t="shared" si="35"/>
        <v>7</v>
      </c>
      <c r="B120" s="207">
        <v>836</v>
      </c>
      <c r="C120" s="321" t="s">
        <v>652</v>
      </c>
      <c r="D120" s="321" t="s">
        <v>653</v>
      </c>
      <c r="E120" s="334">
        <v>25</v>
      </c>
      <c r="F120" s="200">
        <v>50</v>
      </c>
      <c r="G120" s="199"/>
      <c r="H120" s="199"/>
      <c r="I120" s="199">
        <f t="shared" si="29"/>
        <v>50</v>
      </c>
      <c r="J120" s="199" t="e">
        <f t="shared" si="30"/>
        <v>#DIV/0!</v>
      </c>
      <c r="K120" s="201"/>
      <c r="L120" s="200">
        <v>0</v>
      </c>
      <c r="M120" s="199">
        <v>5</v>
      </c>
      <c r="N120" s="199">
        <v>37.69</v>
      </c>
      <c r="O120" s="199">
        <f t="shared" si="31"/>
        <v>5</v>
      </c>
      <c r="P120" s="199">
        <f t="shared" si="32"/>
        <v>2.785884850092863</v>
      </c>
      <c r="Q120" s="201"/>
      <c r="R120" s="199">
        <f t="shared" si="33"/>
        <v>55</v>
      </c>
      <c r="S120" s="199">
        <f t="shared" si="34"/>
        <v>37.69</v>
      </c>
      <c r="T120" s="209"/>
    </row>
    <row r="121" spans="1:20">
      <c r="A121">
        <f t="shared" si="35"/>
        <v>8</v>
      </c>
      <c r="B121" s="207">
        <v>781</v>
      </c>
      <c r="C121" s="321" t="s">
        <v>588</v>
      </c>
      <c r="D121" s="321" t="s">
        <v>589</v>
      </c>
      <c r="E121" s="334">
        <v>55</v>
      </c>
      <c r="F121" s="200">
        <v>10</v>
      </c>
      <c r="G121" s="199">
        <v>10</v>
      </c>
      <c r="H121" s="199">
        <v>23.27</v>
      </c>
      <c r="I121" s="199">
        <f t="shared" si="29"/>
        <v>20</v>
      </c>
      <c r="J121" s="199">
        <f t="shared" si="30"/>
        <v>4.2973785990545768</v>
      </c>
      <c r="K121" s="201"/>
      <c r="L121" s="200">
        <v>50</v>
      </c>
      <c r="M121" s="199"/>
      <c r="N121" s="199"/>
      <c r="O121" s="199">
        <f t="shared" si="31"/>
        <v>50</v>
      </c>
      <c r="P121" s="199" t="e">
        <f t="shared" si="32"/>
        <v>#DIV/0!</v>
      </c>
      <c r="Q121" s="201"/>
      <c r="R121" s="199">
        <f t="shared" si="33"/>
        <v>70</v>
      </c>
      <c r="S121" s="199">
        <f t="shared" si="34"/>
        <v>23.27</v>
      </c>
      <c r="T121" s="209"/>
    </row>
    <row r="122" spans="1:20">
      <c r="A122">
        <f t="shared" si="35"/>
        <v>9</v>
      </c>
      <c r="B122" s="207">
        <v>772</v>
      </c>
      <c r="C122" s="321" t="s">
        <v>691</v>
      </c>
      <c r="D122" s="321" t="s">
        <v>692</v>
      </c>
      <c r="E122" s="334">
        <v>25</v>
      </c>
      <c r="F122" s="200">
        <v>100</v>
      </c>
      <c r="G122" s="199"/>
      <c r="H122" s="199"/>
      <c r="I122" s="199">
        <f t="shared" si="29"/>
        <v>100</v>
      </c>
      <c r="J122" s="199" t="e">
        <f t="shared" si="30"/>
        <v>#DIV/0!</v>
      </c>
      <c r="K122" s="201"/>
      <c r="L122" s="200">
        <v>100</v>
      </c>
      <c r="M122" s="199"/>
      <c r="N122" s="199"/>
      <c r="O122" s="199">
        <f t="shared" si="31"/>
        <v>100</v>
      </c>
      <c r="P122" s="199" t="e">
        <f t="shared" si="32"/>
        <v>#DIV/0!</v>
      </c>
      <c r="Q122" s="201"/>
      <c r="R122" s="199">
        <f t="shared" si="33"/>
        <v>200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800</v>
      </c>
      <c r="C135" s="208" t="s">
        <v>469</v>
      </c>
      <c r="D135" s="208" t="s">
        <v>635</v>
      </c>
      <c r="E135" s="208" t="s">
        <v>275</v>
      </c>
      <c r="F135" s="219">
        <v>0</v>
      </c>
      <c r="G135" s="220">
        <v>0</v>
      </c>
      <c r="H135" s="220">
        <v>22.22</v>
      </c>
      <c r="I135" s="199">
        <f>IF(H135&lt;=$H$111,IF(H135&lt;$G$111,F135+G135,F135+G135+(H135-$G$111)),50)</f>
        <v>0</v>
      </c>
      <c r="J135" s="199">
        <f>$F$111/H135</f>
        <v>4.5004500450045004</v>
      </c>
      <c r="K135" s="201"/>
      <c r="L135" s="200">
        <v>0</v>
      </c>
      <c r="M135" s="199">
        <v>0</v>
      </c>
      <c r="N135" s="199">
        <v>23.01</v>
      </c>
      <c r="O135" s="199">
        <f>IF(N135&lt;=$N$111,IF(N135&lt;$M$111,L135+M135,L135+M135+(N135-$M$111)),50)</f>
        <v>0</v>
      </c>
      <c r="P135" s="199">
        <f>$L$111/N135</f>
        <v>4.5632333767926987</v>
      </c>
      <c r="Q135" s="201"/>
      <c r="R135" s="199">
        <f t="shared" si="33"/>
        <v>0</v>
      </c>
      <c r="S135" s="199">
        <f t="shared" si="34"/>
        <v>45.230000000000004</v>
      </c>
      <c r="T135" s="209"/>
    </row>
    <row r="136" spans="1:20">
      <c r="A136">
        <f>A135+1</f>
        <v>2</v>
      </c>
      <c r="B136" s="207">
        <v>801</v>
      </c>
      <c r="C136" s="208" t="s">
        <v>437</v>
      </c>
      <c r="D136" s="208" t="s">
        <v>418</v>
      </c>
      <c r="E136" s="208" t="s">
        <v>269</v>
      </c>
      <c r="F136" s="200">
        <v>0</v>
      </c>
      <c r="G136" s="199">
        <v>0</v>
      </c>
      <c r="H136" s="199">
        <v>16.8</v>
      </c>
      <c r="I136" s="199">
        <f t="shared" ref="I136:I149" si="37">IF(H136&lt;=$H$111,IF(H136&lt;$G$111,F136+G136,F136+G136+(H136-$G$111)),50)</f>
        <v>0</v>
      </c>
      <c r="J136" s="199">
        <f t="shared" ref="J136:J149" si="38">$F$111/H136</f>
        <v>5.9523809523809526</v>
      </c>
      <c r="K136" s="201"/>
      <c r="L136" s="200">
        <v>5</v>
      </c>
      <c r="M136" s="199">
        <v>5</v>
      </c>
      <c r="N136" s="199">
        <v>23.57</v>
      </c>
      <c r="O136" s="199">
        <f t="shared" ref="O136:O149" si="39">IF(N136&lt;=$N$111,IF(N136&lt;$M$111,L136+M136,L136+M136+(N136-$M$111)),50)</f>
        <v>10</v>
      </c>
      <c r="P136" s="199">
        <f t="shared" ref="P136:P149" si="40">$L$111/N136</f>
        <v>4.4548154433602036</v>
      </c>
      <c r="Q136" s="201"/>
      <c r="R136" s="199">
        <f t="shared" si="33"/>
        <v>10</v>
      </c>
      <c r="S136" s="199">
        <f t="shared" si="34"/>
        <v>40.370000000000005</v>
      </c>
      <c r="T136" s="209"/>
    </row>
    <row r="137" spans="1:20">
      <c r="A137">
        <f t="shared" ref="A137:A148" si="41">A136+1</f>
        <v>3</v>
      </c>
      <c r="B137" s="207">
        <v>811</v>
      </c>
      <c r="C137" s="208" t="s">
        <v>386</v>
      </c>
      <c r="D137" s="208" t="s">
        <v>436</v>
      </c>
      <c r="E137" s="208" t="s">
        <v>275</v>
      </c>
      <c r="F137" s="200">
        <v>10</v>
      </c>
      <c r="G137" s="199">
        <v>5</v>
      </c>
      <c r="H137" s="199">
        <v>21.06</v>
      </c>
      <c r="I137" s="199">
        <f t="shared" si="37"/>
        <v>15</v>
      </c>
      <c r="J137" s="199">
        <f t="shared" si="38"/>
        <v>4.7483380816714149</v>
      </c>
      <c r="K137" s="201"/>
      <c r="L137" s="200">
        <v>5</v>
      </c>
      <c r="M137" s="199">
        <v>0</v>
      </c>
      <c r="N137" s="199">
        <v>21.55</v>
      </c>
      <c r="O137" s="199">
        <f t="shared" si="39"/>
        <v>5</v>
      </c>
      <c r="P137" s="199">
        <f t="shared" si="40"/>
        <v>4.8723897911832941</v>
      </c>
      <c r="Q137" s="201"/>
      <c r="R137" s="199">
        <f t="shared" si="33"/>
        <v>20</v>
      </c>
      <c r="S137" s="199">
        <f t="shared" si="34"/>
        <v>42.61</v>
      </c>
      <c r="T137" s="209"/>
    </row>
    <row r="138" spans="1:20">
      <c r="A138">
        <f t="shared" si="41"/>
        <v>4</v>
      </c>
      <c r="B138" s="207">
        <v>839</v>
      </c>
      <c r="C138" s="321" t="s">
        <v>693</v>
      </c>
      <c r="D138" s="321" t="s">
        <v>322</v>
      </c>
      <c r="E138" s="321" t="s">
        <v>275</v>
      </c>
      <c r="F138" s="200">
        <v>5</v>
      </c>
      <c r="G138" s="199">
        <v>10</v>
      </c>
      <c r="H138" s="199">
        <v>23.4</v>
      </c>
      <c r="I138" s="199">
        <f t="shared" si="37"/>
        <v>15</v>
      </c>
      <c r="J138" s="199">
        <f t="shared" si="38"/>
        <v>4.2735042735042734</v>
      </c>
      <c r="K138" s="201"/>
      <c r="L138" s="200">
        <v>5</v>
      </c>
      <c r="M138" s="199">
        <v>10</v>
      </c>
      <c r="N138" s="199">
        <v>26.27</v>
      </c>
      <c r="O138" s="199">
        <f t="shared" si="39"/>
        <v>15</v>
      </c>
      <c r="P138" s="199">
        <f t="shared" si="40"/>
        <v>3.9969547011800532</v>
      </c>
      <c r="Q138" s="201"/>
      <c r="R138" s="199">
        <f t="shared" si="33"/>
        <v>30</v>
      </c>
      <c r="S138" s="199">
        <f t="shared" si="34"/>
        <v>49.67</v>
      </c>
      <c r="T138" s="209"/>
    </row>
    <row r="139" spans="1:20">
      <c r="A139">
        <f t="shared" si="41"/>
        <v>5</v>
      </c>
      <c r="B139" s="207">
        <v>835</v>
      </c>
      <c r="C139" s="321" t="s">
        <v>636</v>
      </c>
      <c r="D139" s="321" t="s">
        <v>694</v>
      </c>
      <c r="E139" s="321" t="s">
        <v>275</v>
      </c>
      <c r="F139" s="200">
        <v>50</v>
      </c>
      <c r="G139" s="199"/>
      <c r="H139" s="199"/>
      <c r="I139" s="199">
        <f t="shared" si="37"/>
        <v>50</v>
      </c>
      <c r="J139" s="199" t="e">
        <f t="shared" si="38"/>
        <v>#DIV/0!</v>
      </c>
      <c r="K139" s="201"/>
      <c r="L139" s="200">
        <v>50</v>
      </c>
      <c r="M139" s="199"/>
      <c r="N139" s="199"/>
      <c r="O139" s="199">
        <f t="shared" si="39"/>
        <v>50</v>
      </c>
      <c r="P139" s="199" t="e">
        <f t="shared" si="40"/>
        <v>#DIV/0!</v>
      </c>
      <c r="Q139" s="201"/>
      <c r="R139" s="199">
        <f t="shared" si="33"/>
        <v>100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838</v>
      </c>
      <c r="C151" s="208" t="s">
        <v>304</v>
      </c>
      <c r="D151" s="208" t="s">
        <v>656</v>
      </c>
      <c r="E151" s="208"/>
      <c r="F151" s="219">
        <v>5</v>
      </c>
      <c r="G151" s="220">
        <v>5</v>
      </c>
      <c r="H151" s="220">
        <v>20.170000000000002</v>
      </c>
      <c r="I151" s="220">
        <f>IF(H151&lt;=$H$111,IF(H151&lt;$G$111,F151+G151,F151+G151+(H151-$G$111)),50)</f>
        <v>10</v>
      </c>
      <c r="J151" s="220">
        <f>$F$111/H151</f>
        <v>4.9578582052553291</v>
      </c>
      <c r="K151" s="195"/>
      <c r="L151" s="219">
        <v>0</v>
      </c>
      <c r="M151" s="220">
        <v>0</v>
      </c>
      <c r="N151" s="220">
        <v>19</v>
      </c>
      <c r="O151" s="220">
        <f>IF(N151&lt;=$N$111,IF(N151&lt;$M$111,L151+M151,L151+M151+(N151-$M$111)),50)</f>
        <v>0</v>
      </c>
      <c r="P151" s="220">
        <f>$L$111/N151</f>
        <v>5.5263157894736841</v>
      </c>
      <c r="Q151" s="195"/>
      <c r="R151" s="199">
        <f t="shared" ref="R151:R165" si="42">O151+I151</f>
        <v>10</v>
      </c>
      <c r="S151" s="199">
        <f t="shared" ref="S151:S165" si="43">N151+H151</f>
        <v>39.17</v>
      </c>
      <c r="T151" s="209"/>
    </row>
    <row r="152" spans="1:20">
      <c r="A152">
        <f>A151+1</f>
        <v>2</v>
      </c>
      <c r="B152" s="207">
        <v>837</v>
      </c>
      <c r="C152" s="208" t="s">
        <v>657</v>
      </c>
      <c r="D152" s="208" t="s">
        <v>658</v>
      </c>
      <c r="E152" s="208"/>
      <c r="F152" s="200">
        <v>0</v>
      </c>
      <c r="G152" s="199">
        <v>20</v>
      </c>
      <c r="H152" s="199">
        <v>25.08</v>
      </c>
      <c r="I152" s="199">
        <f t="shared" ref="I152:I165" si="44">IF(H152&lt;=$H$111,IF(H152&lt;$G$111,F152+G152,F152+G152+(H152-$G$111)),50)</f>
        <v>20</v>
      </c>
      <c r="J152" s="199">
        <f t="shared" ref="J152:J165" si="45">$F$111/H152</f>
        <v>3.9872408293460926</v>
      </c>
      <c r="K152" s="201"/>
      <c r="L152" s="200">
        <v>0</v>
      </c>
      <c r="M152" s="199">
        <v>5</v>
      </c>
      <c r="N152" s="199">
        <v>23.76</v>
      </c>
      <c r="O152" s="199">
        <f t="shared" ref="O152:O158" si="46">IF(N152&lt;=$N$111,IF(N152&lt;$M$111,L152+M152,L152+M152+(N152-$M$111)),50)</f>
        <v>5</v>
      </c>
      <c r="P152" s="199">
        <f t="shared" ref="P152:P165" si="47">$L$111/N152</f>
        <v>4.4191919191919187</v>
      </c>
      <c r="Q152" s="201"/>
      <c r="R152" s="199">
        <f t="shared" si="42"/>
        <v>25</v>
      </c>
      <c r="S152" s="199">
        <f t="shared" si="43"/>
        <v>48.84</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37" workbookViewId="0">
      <selection activeCell="B51" sqref="B51"/>
    </sheetView>
  </sheetViews>
  <sheetFormatPr baseColWidth="10" defaultRowHeight="15" x14ac:dyDescent="0"/>
  <cols>
    <col min="1" max="1" width="3.1640625" bestFit="1" customWidth="1"/>
  </cols>
  <sheetData>
    <row r="1" spans="1:20" ht="25">
      <c r="B1" s="513" t="s">
        <v>161</v>
      </c>
      <c r="C1" s="513"/>
      <c r="D1" s="513"/>
      <c r="E1" s="513"/>
      <c r="F1" s="515" t="s">
        <v>227</v>
      </c>
      <c r="G1" s="515"/>
      <c r="H1" s="515"/>
      <c r="I1" s="515"/>
      <c r="J1" s="515"/>
      <c r="K1" s="515"/>
      <c r="L1" s="515"/>
      <c r="M1" s="515"/>
      <c r="N1" s="515"/>
      <c r="O1" s="515"/>
      <c r="P1" s="515"/>
      <c r="Q1" s="515"/>
      <c r="R1" s="221"/>
      <c r="S1" s="221"/>
    </row>
    <row r="2" spans="1:20" ht="25">
      <c r="B2" s="513" t="s">
        <v>162</v>
      </c>
      <c r="C2" s="513"/>
      <c r="D2" s="513"/>
      <c r="E2" s="513"/>
      <c r="F2" s="516" t="s">
        <v>48</v>
      </c>
      <c r="G2" s="516"/>
      <c r="H2" s="516"/>
      <c r="I2" s="516"/>
      <c r="J2" s="516"/>
      <c r="K2" s="516"/>
      <c r="L2" s="516"/>
      <c r="M2" s="516"/>
      <c r="N2" s="516"/>
      <c r="O2" s="516"/>
      <c r="P2" s="516"/>
      <c r="Q2" s="516"/>
      <c r="R2" s="221"/>
      <c r="S2" s="221"/>
    </row>
    <row r="3" spans="1:20" ht="25">
      <c r="B3" s="513" t="s">
        <v>152</v>
      </c>
      <c r="C3" s="513"/>
      <c r="D3" s="513"/>
      <c r="E3" s="513"/>
      <c r="F3" s="516" t="s">
        <v>202</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175</v>
      </c>
      <c r="G6" s="182">
        <f>J6*1.1</f>
        <v>38.445000000000007</v>
      </c>
      <c r="H6" s="199">
        <f>G6*1.5</f>
        <v>57.667500000000011</v>
      </c>
      <c r="I6" s="182">
        <f>F6/G6</f>
        <v>4.5519573416569115</v>
      </c>
      <c r="J6" s="182">
        <f>H15</f>
        <v>34.950000000000003</v>
      </c>
      <c r="K6" s="183"/>
      <c r="L6" s="185">
        <v>192</v>
      </c>
      <c r="M6" s="182">
        <f>P6*1.1</f>
        <v>43.989000000000004</v>
      </c>
      <c r="N6" s="199">
        <f>M6*1.5</f>
        <v>65.983500000000006</v>
      </c>
      <c r="O6" s="182">
        <f>L6/M6</f>
        <v>4.3647275455227437</v>
      </c>
      <c r="P6" s="182">
        <f>N9</f>
        <v>39.99</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559</v>
      </c>
      <c r="C9" s="208" t="s">
        <v>469</v>
      </c>
      <c r="D9" s="208" t="s">
        <v>470</v>
      </c>
      <c r="E9" s="208" t="s">
        <v>272</v>
      </c>
      <c r="F9" s="200">
        <v>0</v>
      </c>
      <c r="G9" s="199">
        <v>5</v>
      </c>
      <c r="H9" s="199">
        <v>37.979999999999997</v>
      </c>
      <c r="I9" s="199">
        <f>IF(H9&lt;=$H$6,IF(H9&lt;$G$6,F9+G9,F9+G9+(H9-$G$6)),50)</f>
        <v>5</v>
      </c>
      <c r="J9" s="199">
        <f>$F$6/H9</f>
        <v>4.6076882569773572</v>
      </c>
      <c r="K9" s="201">
        <f>IF(I9=0,IF(H9=$J$6,6,4),0)</f>
        <v>0</v>
      </c>
      <c r="L9" s="200">
        <v>0</v>
      </c>
      <c r="M9" s="199">
        <v>0</v>
      </c>
      <c r="N9" s="199">
        <v>39.99</v>
      </c>
      <c r="O9" s="199">
        <f>IF(N9&lt;=$N$6,IF(N9&lt;$M$6,L9+M9,L9+M9+(N9-$M$6)),50)</f>
        <v>0</v>
      </c>
      <c r="P9" s="199">
        <f>$L$6/N9</f>
        <v>4.8012003000750187</v>
      </c>
      <c r="Q9" s="201">
        <f>IF(O9=0,IF(N9=$P$6,6,4),0)</f>
        <v>6</v>
      </c>
      <c r="R9" s="199">
        <f>O9+I9</f>
        <v>5</v>
      </c>
      <c r="S9" s="199">
        <f>N9+H9</f>
        <v>77.97</v>
      </c>
      <c r="T9" s="209">
        <f>IF((O9+I9)=0,4+K9+Q9,K9+Q9)+4</f>
        <v>10</v>
      </c>
    </row>
    <row r="10" spans="1:20">
      <c r="A10">
        <f>A9+1</f>
        <v>2</v>
      </c>
      <c r="B10" s="207">
        <v>637</v>
      </c>
      <c r="C10" s="208" t="s">
        <v>282</v>
      </c>
      <c r="D10" s="208" t="s">
        <v>419</v>
      </c>
      <c r="E10" s="208" t="s">
        <v>272</v>
      </c>
      <c r="F10" s="200">
        <v>0</v>
      </c>
      <c r="G10" s="199">
        <v>0</v>
      </c>
      <c r="H10" s="199">
        <v>36.950000000000003</v>
      </c>
      <c r="I10" s="199">
        <f>IF(H10&lt;=$H$6,IF(H10&lt;$G$6,F10+G10,F10+G10+(H10-$G$6)),50)</f>
        <v>0</v>
      </c>
      <c r="J10" s="199">
        <f t="shared" ref="J10:J38" si="0">$F$6/H10</f>
        <v>4.7361299052774015</v>
      </c>
      <c r="K10" s="201">
        <f t="shared" ref="K10:K38" si="1">IF(I10=0,IF(H10=$J$6,6,4),0)</f>
        <v>4</v>
      </c>
      <c r="L10" s="200">
        <v>5</v>
      </c>
      <c r="M10" s="199">
        <v>0</v>
      </c>
      <c r="N10" s="199">
        <v>41.24</v>
      </c>
      <c r="O10" s="199">
        <f t="shared" ref="O10:O38" si="2">IF(N10&lt;=$N$6,IF(N10&lt;$M$6,L10+M10,L10+M10+(N10-$M$6)),50)</f>
        <v>5</v>
      </c>
      <c r="P10" s="199">
        <f t="shared" ref="P10:P38" si="3">$L$6/N10</f>
        <v>4.655674102812803</v>
      </c>
      <c r="Q10" s="201">
        <f>IF(O10=0,IF(N10=$P$6,6,4),0)</f>
        <v>0</v>
      </c>
      <c r="R10" s="199">
        <f t="shared" ref="R10:R38" si="4">O10+I10</f>
        <v>5</v>
      </c>
      <c r="S10" s="199">
        <f t="shared" ref="S10:S38" si="5">N10+H10</f>
        <v>78.19</v>
      </c>
      <c r="T10" s="209">
        <f>IF((O10+I10)=0,4+K10+Q10,K10+Q10)+2</f>
        <v>6</v>
      </c>
    </row>
    <row r="11" spans="1:20">
      <c r="A11">
        <f t="shared" ref="A11:A38" si="6">A10+1</f>
        <v>3</v>
      </c>
      <c r="B11" s="207">
        <v>607</v>
      </c>
      <c r="C11" s="208" t="s">
        <v>467</v>
      </c>
      <c r="D11" s="208" t="s">
        <v>468</v>
      </c>
      <c r="E11" s="208" t="s">
        <v>272</v>
      </c>
      <c r="F11" s="200">
        <v>10</v>
      </c>
      <c r="G11" s="199">
        <v>0</v>
      </c>
      <c r="H11" s="199">
        <v>38.729999999999997</v>
      </c>
      <c r="I11" s="199">
        <f t="shared" ref="I11:I38" si="7">IF(H11&lt;=$H$6,IF(H11&lt;$G$6,F11+G11,F11+G11+(H11-$G$6)),50)</f>
        <v>10.284999999999989</v>
      </c>
      <c r="J11" s="199">
        <f t="shared" si="0"/>
        <v>4.5184611412341855</v>
      </c>
      <c r="K11" s="201">
        <f t="shared" si="1"/>
        <v>0</v>
      </c>
      <c r="L11" s="200">
        <v>0</v>
      </c>
      <c r="M11" s="199">
        <v>0</v>
      </c>
      <c r="N11" s="199">
        <v>43.98</v>
      </c>
      <c r="O11" s="199">
        <f>IF(N11&lt;=$N$6,IF(N11&lt;$M$6,L11+M11,L11+M11+(N11-$M$6)),50)</f>
        <v>0</v>
      </c>
      <c r="P11" s="199">
        <f t="shared" si="3"/>
        <v>4.3656207366984994</v>
      </c>
      <c r="Q11" s="201">
        <f t="shared" ref="Q11:Q38" si="8">IF(O11=0,IF(N11=$P$6,6,4),0)</f>
        <v>4</v>
      </c>
      <c r="R11" s="199">
        <f t="shared" si="4"/>
        <v>10.284999999999989</v>
      </c>
      <c r="S11" s="199">
        <f t="shared" si="5"/>
        <v>82.71</v>
      </c>
      <c r="T11" s="209">
        <f>IF((O11+I11)=0,4+K11+Q11,K11+Q11)+1</f>
        <v>5</v>
      </c>
    </row>
    <row r="12" spans="1:20">
      <c r="A12">
        <f t="shared" si="6"/>
        <v>4</v>
      </c>
      <c r="B12" s="207">
        <v>671</v>
      </c>
      <c r="C12" s="321" t="s">
        <v>477</v>
      </c>
      <c r="D12" s="321" t="s">
        <v>513</v>
      </c>
      <c r="E12" s="321" t="s">
        <v>272</v>
      </c>
      <c r="F12" s="200">
        <v>5</v>
      </c>
      <c r="G12" s="199">
        <v>10</v>
      </c>
      <c r="H12" s="199">
        <v>38.15</v>
      </c>
      <c r="I12" s="199">
        <f t="shared" si="7"/>
        <v>15</v>
      </c>
      <c r="J12" s="199">
        <f t="shared" si="0"/>
        <v>4.5871559633027523</v>
      </c>
      <c r="K12" s="201">
        <f t="shared" si="1"/>
        <v>0</v>
      </c>
      <c r="L12" s="200">
        <v>10</v>
      </c>
      <c r="M12" s="199">
        <v>5</v>
      </c>
      <c r="N12" s="199">
        <v>40.880000000000003</v>
      </c>
      <c r="O12" s="199">
        <f t="shared" si="2"/>
        <v>15</v>
      </c>
      <c r="P12" s="199">
        <f>$L$6/N12</f>
        <v>4.6966731898238745</v>
      </c>
      <c r="Q12" s="201">
        <f t="shared" si="8"/>
        <v>0</v>
      </c>
      <c r="R12" s="199">
        <f t="shared" si="4"/>
        <v>30</v>
      </c>
      <c r="S12" s="199">
        <f t="shared" si="5"/>
        <v>79.03</v>
      </c>
      <c r="T12" s="209">
        <f>IF((O12+I12)=0,4+K12+Q12,K12+Q12)</f>
        <v>0</v>
      </c>
    </row>
    <row r="13" spans="1:20">
      <c r="A13">
        <f t="shared" si="6"/>
        <v>5</v>
      </c>
      <c r="B13" s="207">
        <v>481</v>
      </c>
      <c r="C13" s="321" t="s">
        <v>292</v>
      </c>
      <c r="D13" s="321" t="s">
        <v>419</v>
      </c>
      <c r="E13" s="321" t="s">
        <v>272</v>
      </c>
      <c r="F13" s="200">
        <v>10</v>
      </c>
      <c r="G13" s="199">
        <v>0</v>
      </c>
      <c r="H13" s="199">
        <v>37.380000000000003</v>
      </c>
      <c r="I13" s="199">
        <f t="shared" si="7"/>
        <v>10</v>
      </c>
      <c r="J13" s="199">
        <f t="shared" si="0"/>
        <v>4.6816479400749058</v>
      </c>
      <c r="K13" s="201">
        <f t="shared" si="1"/>
        <v>0</v>
      </c>
      <c r="L13" s="200">
        <v>15</v>
      </c>
      <c r="M13" s="199">
        <v>5</v>
      </c>
      <c r="N13" s="199">
        <v>49.23</v>
      </c>
      <c r="O13" s="199">
        <f t="shared" si="2"/>
        <v>25.240999999999993</v>
      </c>
      <c r="P13" s="199">
        <f>$L$6/N13</f>
        <v>3.9000609384521634</v>
      </c>
      <c r="Q13" s="201">
        <f t="shared" si="8"/>
        <v>0</v>
      </c>
      <c r="R13" s="199">
        <f t="shared" si="4"/>
        <v>35.240999999999993</v>
      </c>
      <c r="S13" s="199">
        <f t="shared" si="5"/>
        <v>86.61</v>
      </c>
      <c r="T13" s="209">
        <f t="shared" ref="T13:T38" si="9">IF((O13+I13)=0,4+K13+Q13,K13+Q13)</f>
        <v>0</v>
      </c>
    </row>
    <row r="14" spans="1:20">
      <c r="A14">
        <f t="shared" si="6"/>
        <v>6</v>
      </c>
      <c r="B14" s="207">
        <v>454</v>
      </c>
      <c r="C14" s="321" t="s">
        <v>490</v>
      </c>
      <c r="D14" s="321" t="s">
        <v>491</v>
      </c>
      <c r="E14" s="321" t="s">
        <v>272</v>
      </c>
      <c r="F14" s="200">
        <v>5</v>
      </c>
      <c r="G14" s="199">
        <v>10</v>
      </c>
      <c r="H14" s="199">
        <v>52.45</v>
      </c>
      <c r="I14" s="199">
        <f>IF(H14&lt;=$H$6,IF(H14&lt;$G$6,F14+G14,F14+G14+(H14-$G$6)),50)</f>
        <v>29.004999999999995</v>
      </c>
      <c r="J14" s="199">
        <f t="shared" si="0"/>
        <v>3.3365109628217349</v>
      </c>
      <c r="K14" s="201">
        <f t="shared" si="1"/>
        <v>0</v>
      </c>
      <c r="L14" s="200">
        <v>0</v>
      </c>
      <c r="M14" s="199">
        <v>0</v>
      </c>
      <c r="N14" s="199">
        <v>57.15</v>
      </c>
      <c r="O14" s="199">
        <f t="shared" si="2"/>
        <v>13.160999999999994</v>
      </c>
      <c r="P14" s="199">
        <f t="shared" si="3"/>
        <v>3.3595800524934383</v>
      </c>
      <c r="Q14" s="201">
        <f t="shared" si="8"/>
        <v>0</v>
      </c>
      <c r="R14" s="199">
        <f t="shared" si="4"/>
        <v>42.16599999999999</v>
      </c>
      <c r="S14" s="199">
        <f t="shared" si="5"/>
        <v>109.6</v>
      </c>
      <c r="T14" s="209">
        <f t="shared" si="9"/>
        <v>0</v>
      </c>
    </row>
    <row r="15" spans="1:20">
      <c r="A15">
        <f t="shared" si="6"/>
        <v>7</v>
      </c>
      <c r="B15" s="207">
        <v>616</v>
      </c>
      <c r="C15" s="321" t="s">
        <v>302</v>
      </c>
      <c r="D15" s="321" t="s">
        <v>303</v>
      </c>
      <c r="E15" s="321" t="s">
        <v>272</v>
      </c>
      <c r="F15" s="200">
        <v>0</v>
      </c>
      <c r="G15" s="199">
        <v>0</v>
      </c>
      <c r="H15" s="199">
        <v>34.950000000000003</v>
      </c>
      <c r="I15" s="199">
        <f t="shared" si="7"/>
        <v>0</v>
      </c>
      <c r="J15" s="199">
        <f t="shared" si="0"/>
        <v>5.007153075822603</v>
      </c>
      <c r="K15" s="201">
        <f t="shared" si="1"/>
        <v>6</v>
      </c>
      <c r="L15" s="200">
        <v>50</v>
      </c>
      <c r="M15" s="199"/>
      <c r="N15" s="199"/>
      <c r="O15" s="199">
        <f t="shared" si="2"/>
        <v>50</v>
      </c>
      <c r="P15" s="199" t="e">
        <f t="shared" si="3"/>
        <v>#DIV/0!</v>
      </c>
      <c r="Q15" s="201">
        <f t="shared" si="8"/>
        <v>0</v>
      </c>
      <c r="R15" s="199">
        <f t="shared" si="4"/>
        <v>50</v>
      </c>
      <c r="S15" s="199">
        <f t="shared" si="5"/>
        <v>34.950000000000003</v>
      </c>
      <c r="T15" s="209">
        <f t="shared" si="9"/>
        <v>6</v>
      </c>
    </row>
    <row r="16" spans="1:20">
      <c r="A16">
        <f t="shared" si="6"/>
        <v>8</v>
      </c>
      <c r="B16" s="207">
        <v>634</v>
      </c>
      <c r="C16" s="321" t="s">
        <v>297</v>
      </c>
      <c r="D16" s="321" t="s">
        <v>465</v>
      </c>
      <c r="E16" s="321" t="s">
        <v>275</v>
      </c>
      <c r="F16" s="200">
        <v>50</v>
      </c>
      <c r="G16" s="199"/>
      <c r="H16" s="199"/>
      <c r="I16" s="199">
        <f t="shared" si="7"/>
        <v>50</v>
      </c>
      <c r="J16" s="199" t="e">
        <f t="shared" si="0"/>
        <v>#DIV/0!</v>
      </c>
      <c r="K16" s="201">
        <f t="shared" si="1"/>
        <v>0</v>
      </c>
      <c r="L16" s="200">
        <v>0</v>
      </c>
      <c r="M16" s="199">
        <v>0</v>
      </c>
      <c r="N16" s="199">
        <v>43.15</v>
      </c>
      <c r="O16" s="199">
        <f t="shared" si="2"/>
        <v>0</v>
      </c>
      <c r="P16" s="199">
        <f t="shared" si="3"/>
        <v>4.4495944380069528</v>
      </c>
      <c r="Q16" s="201">
        <f t="shared" si="8"/>
        <v>4</v>
      </c>
      <c r="R16" s="199">
        <f t="shared" si="4"/>
        <v>50</v>
      </c>
      <c r="S16" s="199">
        <f t="shared" si="5"/>
        <v>43.15</v>
      </c>
      <c r="T16" s="209">
        <f t="shared" si="9"/>
        <v>4</v>
      </c>
    </row>
    <row r="17" spans="1:20">
      <c r="A17">
        <f t="shared" si="6"/>
        <v>9</v>
      </c>
      <c r="B17" s="207">
        <v>571</v>
      </c>
      <c r="C17" s="321" t="s">
        <v>475</v>
      </c>
      <c r="D17" s="321" t="s">
        <v>476</v>
      </c>
      <c r="E17" s="321" t="s">
        <v>272</v>
      </c>
      <c r="F17" s="200">
        <v>15</v>
      </c>
      <c r="G17" s="199">
        <v>10</v>
      </c>
      <c r="H17" s="199">
        <v>47.8</v>
      </c>
      <c r="I17" s="199">
        <f t="shared" si="7"/>
        <v>34.35499999999999</v>
      </c>
      <c r="J17" s="199">
        <f t="shared" si="0"/>
        <v>3.6610878661087867</v>
      </c>
      <c r="K17" s="201">
        <f t="shared" si="1"/>
        <v>0</v>
      </c>
      <c r="L17" s="200">
        <v>20</v>
      </c>
      <c r="M17" s="199">
        <v>0</v>
      </c>
      <c r="N17" s="199">
        <v>44.07</v>
      </c>
      <c r="O17" s="199">
        <f t="shared" si="2"/>
        <v>20.080999999999996</v>
      </c>
      <c r="P17" s="199">
        <f t="shared" si="3"/>
        <v>4.3567052416609942</v>
      </c>
      <c r="Q17" s="201">
        <f t="shared" si="8"/>
        <v>0</v>
      </c>
      <c r="R17" s="199">
        <f t="shared" si="4"/>
        <v>54.435999999999986</v>
      </c>
      <c r="S17" s="199">
        <f t="shared" si="5"/>
        <v>91.87</v>
      </c>
      <c r="T17" s="209">
        <f t="shared" si="9"/>
        <v>0</v>
      </c>
    </row>
    <row r="18" spans="1:20">
      <c r="A18">
        <f t="shared" si="6"/>
        <v>10</v>
      </c>
      <c r="B18" s="207">
        <v>556</v>
      </c>
      <c r="C18" s="321" t="s">
        <v>501</v>
      </c>
      <c r="D18" s="321" t="s">
        <v>80</v>
      </c>
      <c r="E18" s="321" t="s">
        <v>269</v>
      </c>
      <c r="F18" s="200">
        <v>50</v>
      </c>
      <c r="G18" s="199"/>
      <c r="H18" s="199"/>
      <c r="I18" s="199">
        <f t="shared" si="7"/>
        <v>50</v>
      </c>
      <c r="J18" s="199" t="e">
        <f t="shared" si="0"/>
        <v>#DIV/0!</v>
      </c>
      <c r="K18" s="201">
        <f t="shared" si="1"/>
        <v>0</v>
      </c>
      <c r="L18" s="200">
        <v>5</v>
      </c>
      <c r="M18" s="199">
        <v>0</v>
      </c>
      <c r="N18" s="199">
        <v>59.34</v>
      </c>
      <c r="O18" s="199">
        <f t="shared" si="2"/>
        <v>20.350999999999999</v>
      </c>
      <c r="P18" s="199">
        <f t="shared" si="3"/>
        <v>3.2355915065722951</v>
      </c>
      <c r="Q18" s="201">
        <f t="shared" si="8"/>
        <v>0</v>
      </c>
      <c r="R18" s="199">
        <f t="shared" si="4"/>
        <v>70.350999999999999</v>
      </c>
      <c r="S18" s="199">
        <f t="shared" si="5"/>
        <v>59.34</v>
      </c>
      <c r="T18" s="209">
        <f t="shared" si="9"/>
        <v>0</v>
      </c>
    </row>
    <row r="19" spans="1:20">
      <c r="A19">
        <f t="shared" si="6"/>
        <v>11</v>
      </c>
      <c r="B19" s="207">
        <v>426</v>
      </c>
      <c r="C19" s="321" t="s">
        <v>551</v>
      </c>
      <c r="D19" s="321" t="s">
        <v>552</v>
      </c>
      <c r="E19" s="321" t="s">
        <v>272</v>
      </c>
      <c r="F19" s="200">
        <v>50</v>
      </c>
      <c r="G19" s="199"/>
      <c r="H19" s="199"/>
      <c r="I19" s="199">
        <f t="shared" si="7"/>
        <v>50</v>
      </c>
      <c r="J19" s="199" t="e">
        <f t="shared" si="0"/>
        <v>#DIV/0!</v>
      </c>
      <c r="K19" s="201">
        <f t="shared" si="1"/>
        <v>0</v>
      </c>
      <c r="L19" s="200">
        <v>50</v>
      </c>
      <c r="M19" s="199"/>
      <c r="N19" s="199"/>
      <c r="O19" s="199">
        <f t="shared" si="2"/>
        <v>50</v>
      </c>
      <c r="P19" s="199" t="e">
        <f t="shared" si="3"/>
        <v>#DIV/0!</v>
      </c>
      <c r="Q19" s="201">
        <f t="shared" si="8"/>
        <v>0</v>
      </c>
      <c r="R19" s="199">
        <f t="shared" si="4"/>
        <v>100</v>
      </c>
      <c r="S19" s="199">
        <f t="shared" si="5"/>
        <v>0</v>
      </c>
      <c r="T19" s="209">
        <f t="shared" si="9"/>
        <v>0</v>
      </c>
    </row>
    <row r="20" spans="1:20">
      <c r="A20">
        <f t="shared" si="6"/>
        <v>12</v>
      </c>
      <c r="B20" s="207">
        <v>752</v>
      </c>
      <c r="C20" s="321" t="s">
        <v>599</v>
      </c>
      <c r="D20" s="321" t="s">
        <v>68</v>
      </c>
      <c r="E20" s="321" t="s">
        <v>269</v>
      </c>
      <c r="F20" s="200">
        <v>50</v>
      </c>
      <c r="G20" s="199"/>
      <c r="H20" s="199"/>
      <c r="I20" s="199">
        <f t="shared" si="7"/>
        <v>50</v>
      </c>
      <c r="J20" s="199" t="e">
        <f t="shared" si="0"/>
        <v>#DIV/0!</v>
      </c>
      <c r="K20" s="201">
        <f t="shared" si="1"/>
        <v>0</v>
      </c>
      <c r="L20" s="200">
        <v>50</v>
      </c>
      <c r="M20" s="199"/>
      <c r="N20" s="199"/>
      <c r="O20" s="199">
        <f t="shared" si="2"/>
        <v>50</v>
      </c>
      <c r="P20" s="199" t="e">
        <f t="shared" si="3"/>
        <v>#DIV/0!</v>
      </c>
      <c r="Q20" s="201">
        <f t="shared" si="8"/>
        <v>0</v>
      </c>
      <c r="R20" s="199">
        <f t="shared" si="4"/>
        <v>100</v>
      </c>
      <c r="S20" s="199">
        <f t="shared" si="5"/>
        <v>0</v>
      </c>
      <c r="T20" s="209">
        <f t="shared" si="9"/>
        <v>0</v>
      </c>
    </row>
    <row r="21" spans="1:20">
      <c r="A21">
        <f t="shared" si="6"/>
        <v>13</v>
      </c>
      <c r="B21" s="207">
        <v>693</v>
      </c>
      <c r="C21" s="321" t="s">
        <v>276</v>
      </c>
      <c r="D21" s="321" t="s">
        <v>420</v>
      </c>
      <c r="E21" s="321" t="s">
        <v>272</v>
      </c>
      <c r="F21" s="200">
        <v>100</v>
      </c>
      <c r="G21" s="199"/>
      <c r="H21" s="199"/>
      <c r="I21" s="199">
        <f t="shared" si="7"/>
        <v>100</v>
      </c>
      <c r="J21" s="199" t="e">
        <f t="shared" si="0"/>
        <v>#DIV/0!</v>
      </c>
      <c r="K21" s="201">
        <f t="shared" si="1"/>
        <v>0</v>
      </c>
      <c r="L21" s="200">
        <v>100</v>
      </c>
      <c r="M21" s="199"/>
      <c r="N21" s="199"/>
      <c r="O21" s="199">
        <f t="shared" si="2"/>
        <v>100</v>
      </c>
      <c r="P21" s="199" t="e">
        <f t="shared" si="3"/>
        <v>#DIV/0!</v>
      </c>
      <c r="Q21" s="201">
        <f t="shared" si="8"/>
        <v>0</v>
      </c>
      <c r="R21" s="199">
        <f t="shared" si="4"/>
        <v>200</v>
      </c>
      <c r="S21" s="199">
        <f t="shared" si="5"/>
        <v>0</v>
      </c>
      <c r="T21" s="209">
        <f t="shared" si="9"/>
        <v>0</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175</v>
      </c>
      <c r="G41" s="182">
        <f>F41/I41</f>
        <v>47.297297297297298</v>
      </c>
      <c r="H41" s="199">
        <f>G41*1.5</f>
        <v>70.945945945945951</v>
      </c>
      <c r="I41" s="182">
        <v>3.7</v>
      </c>
      <c r="J41" s="182">
        <f>H44</f>
        <v>38.08</v>
      </c>
      <c r="K41" s="183"/>
      <c r="L41" s="185">
        <v>174</v>
      </c>
      <c r="M41" s="182">
        <f>L41/O41</f>
        <v>49.152542372881356</v>
      </c>
      <c r="N41" s="199">
        <f>M41*1.5</f>
        <v>73.728813559322035</v>
      </c>
      <c r="O41" s="182">
        <v>3.54</v>
      </c>
      <c r="P41" s="182">
        <f>N51</f>
        <v>37.76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682</v>
      </c>
      <c r="C44" s="208" t="s">
        <v>472</v>
      </c>
      <c r="D44" s="208" t="s">
        <v>465</v>
      </c>
      <c r="E44" s="208" t="s">
        <v>272</v>
      </c>
      <c r="F44" s="200">
        <v>0</v>
      </c>
      <c r="G44" s="199">
        <v>0</v>
      </c>
      <c r="H44" s="199">
        <v>38.08</v>
      </c>
      <c r="I44" s="199">
        <f>IF(H44&lt;=$H$41,IF(H44&lt;$G$41,F44+G44,F44+G44+(H44-$G$41)),50)</f>
        <v>0</v>
      </c>
      <c r="J44" s="199">
        <f>$F$41/H44</f>
        <v>4.5955882352941178</v>
      </c>
      <c r="K44" s="201">
        <f>IF(I44=0,IF(H44=$J$41,6,4),0)</f>
        <v>6</v>
      </c>
      <c r="L44" s="200">
        <v>5</v>
      </c>
      <c r="M44" s="199">
        <v>0</v>
      </c>
      <c r="N44" s="199">
        <v>40.700000000000003</v>
      </c>
      <c r="O44" s="199">
        <f>IF(N44&lt;=$N$41,IF(N44&lt;$M$41,L44+M44,L44+M44+(N44-$M$41)),50)</f>
        <v>5</v>
      </c>
      <c r="P44" s="199">
        <f>$L$41/N44</f>
        <v>4.2751842751842748</v>
      </c>
      <c r="Q44" s="201">
        <f>IF(O44=0,IF(N44=$P$41,6,4),0)</f>
        <v>0</v>
      </c>
      <c r="R44" s="199">
        <f>O44+I44</f>
        <v>5</v>
      </c>
      <c r="S44" s="199">
        <f>N44+H44</f>
        <v>78.78</v>
      </c>
      <c r="T44" s="209">
        <f>IF((O44+I44)=0,4+K44+Q44,K44+Q44)+4</f>
        <v>10</v>
      </c>
    </row>
    <row r="45" spans="1:20">
      <c r="A45">
        <f>A44+1</f>
        <v>2</v>
      </c>
      <c r="B45" s="207">
        <v>713</v>
      </c>
      <c r="C45" s="208" t="s">
        <v>479</v>
      </c>
      <c r="D45" s="208" t="s">
        <v>470</v>
      </c>
      <c r="E45" s="208" t="s">
        <v>272</v>
      </c>
      <c r="F45" s="200">
        <v>5</v>
      </c>
      <c r="G45" s="199">
        <v>0</v>
      </c>
      <c r="H45" s="199">
        <v>38.130000000000003</v>
      </c>
      <c r="I45" s="199">
        <f t="shared" ref="I45:I73" si="10">IF(H45&lt;=$H$41,IF(H45&lt;$G$41,F45+G45,F45+G45+(H45-$G$41)),50)</f>
        <v>5</v>
      </c>
      <c r="J45" s="199">
        <f t="shared" ref="J45:J73" si="11">$F$41/H45</f>
        <v>4.589562024652504</v>
      </c>
      <c r="K45" s="201">
        <f t="shared" ref="K45:K73" si="12">IF(I45=0,IF(H45=$J$41,6,4),0)</f>
        <v>0</v>
      </c>
      <c r="L45" s="200">
        <v>5</v>
      </c>
      <c r="M45" s="199">
        <v>0</v>
      </c>
      <c r="N45" s="199">
        <v>43.16</v>
      </c>
      <c r="O45" s="199">
        <f>IF(N45&lt;=$N$41,IF(N45&lt;$M$41,L45+M45,L45+M45+(N45-$M$41)),50)</f>
        <v>5</v>
      </c>
      <c r="P45" s="199">
        <f t="shared" ref="P45:P73" si="13">$L$41/N45</f>
        <v>4.0315106580166828</v>
      </c>
      <c r="Q45" s="201">
        <f t="shared" ref="Q45:Q73" si="14">IF(O45=0,IF(N45=$P$41,6,4),0)</f>
        <v>0</v>
      </c>
      <c r="R45" s="199">
        <f t="shared" ref="R45:R73" si="15">O45+I45</f>
        <v>10</v>
      </c>
      <c r="S45" s="199">
        <f t="shared" ref="S45:S73" si="16">N45+H45</f>
        <v>81.289999999999992</v>
      </c>
      <c r="T45" s="209">
        <f>IF((O45+I45)=0,4+K45+Q45,K45+Q45)+2</f>
        <v>2</v>
      </c>
    </row>
    <row r="46" spans="1:20">
      <c r="A46">
        <f t="shared" ref="A46:A60" si="17">A45+1</f>
        <v>3</v>
      </c>
      <c r="B46" s="207">
        <v>686</v>
      </c>
      <c r="C46" s="208" t="s">
        <v>619</v>
      </c>
      <c r="D46" s="208" t="s">
        <v>620</v>
      </c>
      <c r="E46" s="208" t="s">
        <v>269</v>
      </c>
      <c r="F46" s="200">
        <v>0</v>
      </c>
      <c r="G46" s="199">
        <v>0</v>
      </c>
      <c r="H46" s="199">
        <v>51.44</v>
      </c>
      <c r="I46" s="199">
        <f t="shared" si="10"/>
        <v>4.1427027027026995</v>
      </c>
      <c r="J46" s="199">
        <f t="shared" si="11"/>
        <v>3.4020217729393472</v>
      </c>
      <c r="K46" s="201">
        <f>IF(I46=0,IF(H46=$J$41,6,4),0)</f>
        <v>0</v>
      </c>
      <c r="L46" s="200">
        <v>0</v>
      </c>
      <c r="M46" s="199">
        <v>5</v>
      </c>
      <c r="N46" s="199">
        <v>57.13</v>
      </c>
      <c r="O46" s="199">
        <f t="shared" ref="O46:O73" si="18">IF(N46&lt;=$N$41,IF(N46&lt;$M$41,L46+M46,L46+M46+(N46-$M$41)),50)</f>
        <v>12.977457627118646</v>
      </c>
      <c r="P46" s="199">
        <f>$L$41/N46</f>
        <v>3.0456852791878171</v>
      </c>
      <c r="Q46" s="201">
        <f t="shared" si="14"/>
        <v>0</v>
      </c>
      <c r="R46" s="199">
        <f t="shared" si="15"/>
        <v>17.120160329821346</v>
      </c>
      <c r="S46" s="199">
        <f t="shared" si="16"/>
        <v>108.57</v>
      </c>
      <c r="T46" s="209">
        <f>IF((O46+I46)=0,4+K46+Q46,K46+Q46)+1</f>
        <v>1</v>
      </c>
    </row>
    <row r="47" spans="1:20">
      <c r="A47">
        <f t="shared" si="17"/>
        <v>4</v>
      </c>
      <c r="B47" s="207">
        <v>636</v>
      </c>
      <c r="C47" s="321" t="s">
        <v>278</v>
      </c>
      <c r="D47" s="321" t="s">
        <v>428</v>
      </c>
      <c r="E47" s="321" t="s">
        <v>272</v>
      </c>
      <c r="F47" s="200">
        <v>5</v>
      </c>
      <c r="G47" s="199">
        <v>0</v>
      </c>
      <c r="H47" s="199">
        <v>34.93</v>
      </c>
      <c r="I47" s="199">
        <f t="shared" si="10"/>
        <v>5</v>
      </c>
      <c r="J47" s="199">
        <f>$F$41/H47</f>
        <v>5.0100200400801604</v>
      </c>
      <c r="K47" s="201">
        <f t="shared" si="12"/>
        <v>0</v>
      </c>
      <c r="L47" s="200">
        <v>15</v>
      </c>
      <c r="M47" s="199">
        <v>0</v>
      </c>
      <c r="N47" s="199">
        <v>37.700000000000003</v>
      </c>
      <c r="O47" s="199">
        <f t="shared" si="18"/>
        <v>15</v>
      </c>
      <c r="P47" s="199">
        <f>$L$41/N47</f>
        <v>4.615384615384615</v>
      </c>
      <c r="Q47" s="201">
        <f>IF(O47=0,IF(N47=$P$41,6,4),0)</f>
        <v>0</v>
      </c>
      <c r="R47" s="199">
        <f t="shared" si="15"/>
        <v>20</v>
      </c>
      <c r="S47" s="199">
        <f t="shared" si="16"/>
        <v>72.63</v>
      </c>
      <c r="T47" s="209">
        <f>IF((O47+I47)=0,4+K47+Q47,K47+Q47)</f>
        <v>0</v>
      </c>
    </row>
    <row r="48" spans="1:20">
      <c r="A48">
        <f t="shared" si="17"/>
        <v>5</v>
      </c>
      <c r="B48" s="207">
        <v>683</v>
      </c>
      <c r="C48" s="321" t="s">
        <v>473</v>
      </c>
      <c r="D48" s="321" t="s">
        <v>474</v>
      </c>
      <c r="E48" s="321" t="s">
        <v>269</v>
      </c>
      <c r="F48" s="200">
        <v>0</v>
      </c>
      <c r="G48" s="199">
        <v>5</v>
      </c>
      <c r="H48" s="199">
        <v>49.55</v>
      </c>
      <c r="I48" s="199">
        <f t="shared" si="10"/>
        <v>7.2527027027026989</v>
      </c>
      <c r="J48" s="199">
        <f t="shared" si="11"/>
        <v>3.5317860746720489</v>
      </c>
      <c r="K48" s="201">
        <f t="shared" si="12"/>
        <v>0</v>
      </c>
      <c r="L48" s="200">
        <v>10</v>
      </c>
      <c r="M48" s="199">
        <v>0</v>
      </c>
      <c r="N48" s="199">
        <v>60.43</v>
      </c>
      <c r="O48" s="199">
        <f t="shared" si="18"/>
        <v>21.277457627118643</v>
      </c>
      <c r="P48" s="199">
        <f t="shared" si="13"/>
        <v>2.8793645540294555</v>
      </c>
      <c r="Q48" s="201">
        <f t="shared" si="14"/>
        <v>0</v>
      </c>
      <c r="R48" s="199">
        <f t="shared" si="15"/>
        <v>28.530160329821342</v>
      </c>
      <c r="S48" s="199">
        <f t="shared" si="16"/>
        <v>109.97999999999999</v>
      </c>
      <c r="T48" s="209">
        <f t="shared" ref="T48:T73" si="19">IF((O48+I48)=0,4+K48+Q48,K48+Q48)</f>
        <v>0</v>
      </c>
    </row>
    <row r="49" spans="1:20">
      <c r="A49">
        <f t="shared" si="17"/>
        <v>6</v>
      </c>
      <c r="B49" s="207">
        <v>551</v>
      </c>
      <c r="C49" s="321" t="s">
        <v>492</v>
      </c>
      <c r="D49" s="321" t="s">
        <v>491</v>
      </c>
      <c r="E49" s="321" t="s">
        <v>272</v>
      </c>
      <c r="F49" s="200">
        <v>10</v>
      </c>
      <c r="G49" s="199">
        <v>10</v>
      </c>
      <c r="H49" s="199">
        <v>46.7</v>
      </c>
      <c r="I49" s="199">
        <f t="shared" si="10"/>
        <v>20</v>
      </c>
      <c r="J49" s="199">
        <f t="shared" si="11"/>
        <v>3.7473233404710919</v>
      </c>
      <c r="K49" s="201">
        <f t="shared" si="12"/>
        <v>0</v>
      </c>
      <c r="L49" s="200">
        <v>10</v>
      </c>
      <c r="M49" s="199">
        <v>5</v>
      </c>
      <c r="N49" s="199">
        <v>44.44</v>
      </c>
      <c r="O49" s="199">
        <f t="shared" si="18"/>
        <v>15</v>
      </c>
      <c r="P49" s="199">
        <f t="shared" si="13"/>
        <v>3.9153915391539158</v>
      </c>
      <c r="Q49" s="201">
        <f t="shared" si="14"/>
        <v>0</v>
      </c>
      <c r="R49" s="199">
        <f t="shared" si="15"/>
        <v>35</v>
      </c>
      <c r="S49" s="199">
        <f t="shared" si="16"/>
        <v>91.14</v>
      </c>
      <c r="T49" s="209">
        <f t="shared" si="19"/>
        <v>0</v>
      </c>
    </row>
    <row r="50" spans="1:20">
      <c r="A50">
        <f t="shared" si="17"/>
        <v>7</v>
      </c>
      <c r="B50" s="207">
        <v>696</v>
      </c>
      <c r="C50" s="321" t="s">
        <v>329</v>
      </c>
      <c r="D50" s="321" t="s">
        <v>330</v>
      </c>
      <c r="E50" s="321" t="s">
        <v>269</v>
      </c>
      <c r="F50" s="200">
        <v>5</v>
      </c>
      <c r="G50" s="199">
        <v>0</v>
      </c>
      <c r="H50" s="199">
        <v>34.18</v>
      </c>
      <c r="I50" s="199">
        <f t="shared" si="10"/>
        <v>5</v>
      </c>
      <c r="J50" s="199">
        <f t="shared" si="11"/>
        <v>5.119953188999415</v>
      </c>
      <c r="K50" s="201">
        <f t="shared" si="12"/>
        <v>0</v>
      </c>
      <c r="L50" s="200">
        <v>15</v>
      </c>
      <c r="M50" s="199">
        <v>0</v>
      </c>
      <c r="N50" s="199">
        <v>49.2</v>
      </c>
      <c r="O50" s="199">
        <f t="shared" si="18"/>
        <v>15.047457627118646</v>
      </c>
      <c r="P50" s="199">
        <f t="shared" si="13"/>
        <v>3.5365853658536581</v>
      </c>
      <c r="Q50" s="201">
        <f t="shared" si="14"/>
        <v>0</v>
      </c>
      <c r="R50" s="199">
        <f t="shared" si="15"/>
        <v>20.047457627118646</v>
      </c>
      <c r="S50" s="199">
        <f t="shared" si="16"/>
        <v>83.38</v>
      </c>
      <c r="T50" s="209">
        <f t="shared" si="19"/>
        <v>0</v>
      </c>
    </row>
    <row r="51" spans="1:20">
      <c r="A51">
        <f t="shared" si="17"/>
        <v>8</v>
      </c>
      <c r="B51" s="207">
        <v>470</v>
      </c>
      <c r="C51" s="321" t="s">
        <v>304</v>
      </c>
      <c r="D51" s="321" t="s">
        <v>428</v>
      </c>
      <c r="E51" s="321" t="s">
        <v>272</v>
      </c>
      <c r="F51" s="200">
        <v>50</v>
      </c>
      <c r="G51" s="199"/>
      <c r="H51" s="199"/>
      <c r="I51" s="199">
        <f t="shared" si="10"/>
        <v>50</v>
      </c>
      <c r="J51" s="199" t="e">
        <f t="shared" si="11"/>
        <v>#DIV/0!</v>
      </c>
      <c r="K51" s="201">
        <f t="shared" si="12"/>
        <v>0</v>
      </c>
      <c r="L51" s="200">
        <v>0</v>
      </c>
      <c r="M51" s="199">
        <v>0</v>
      </c>
      <c r="N51" s="199">
        <v>37.76</v>
      </c>
      <c r="O51" s="199">
        <f t="shared" si="18"/>
        <v>0</v>
      </c>
      <c r="P51" s="199">
        <f t="shared" si="13"/>
        <v>4.6080508474576272</v>
      </c>
      <c r="Q51" s="201">
        <f t="shared" si="14"/>
        <v>6</v>
      </c>
      <c r="R51" s="199">
        <f t="shared" si="15"/>
        <v>50</v>
      </c>
      <c r="S51" s="199">
        <f t="shared" si="16"/>
        <v>37.76</v>
      </c>
      <c r="T51" s="209">
        <f t="shared" si="19"/>
        <v>6</v>
      </c>
    </row>
    <row r="52" spans="1:20">
      <c r="A52">
        <f t="shared" si="17"/>
        <v>9</v>
      </c>
      <c r="B52" s="207">
        <v>809</v>
      </c>
      <c r="C52" s="321" t="s">
        <v>460</v>
      </c>
      <c r="D52" s="321" t="s">
        <v>461</v>
      </c>
      <c r="E52" s="321" t="s">
        <v>275</v>
      </c>
      <c r="F52" s="200">
        <v>50</v>
      </c>
      <c r="G52" s="199"/>
      <c r="H52" s="199"/>
      <c r="I52" s="199">
        <f t="shared" si="10"/>
        <v>50</v>
      </c>
      <c r="J52" s="199" t="e">
        <f t="shared" si="11"/>
        <v>#DIV/0!</v>
      </c>
      <c r="K52" s="201">
        <f t="shared" si="12"/>
        <v>0</v>
      </c>
      <c r="L52" s="200">
        <v>0</v>
      </c>
      <c r="M52" s="199">
        <v>0</v>
      </c>
      <c r="N52" s="199">
        <v>47.83</v>
      </c>
      <c r="O52" s="199">
        <f t="shared" si="18"/>
        <v>0</v>
      </c>
      <c r="P52" s="199">
        <f t="shared" si="13"/>
        <v>3.6378841731131089</v>
      </c>
      <c r="Q52" s="201">
        <f t="shared" si="14"/>
        <v>4</v>
      </c>
      <c r="R52" s="199">
        <f t="shared" si="15"/>
        <v>50</v>
      </c>
      <c r="S52" s="199">
        <f t="shared" si="16"/>
        <v>47.83</v>
      </c>
      <c r="T52" s="209">
        <f t="shared" si="19"/>
        <v>4</v>
      </c>
    </row>
    <row r="53" spans="1:20">
      <c r="A53">
        <f t="shared" si="17"/>
        <v>10</v>
      </c>
      <c r="B53" s="207">
        <v>598</v>
      </c>
      <c r="C53" s="321" t="s">
        <v>480</v>
      </c>
      <c r="D53" s="321" t="s">
        <v>481</v>
      </c>
      <c r="E53" s="321" t="s">
        <v>272</v>
      </c>
      <c r="F53" s="200">
        <v>0</v>
      </c>
      <c r="G53" s="199">
        <v>5</v>
      </c>
      <c r="H53" s="199">
        <v>39.270000000000003</v>
      </c>
      <c r="I53" s="199">
        <f t="shared" si="10"/>
        <v>5</v>
      </c>
      <c r="J53" s="199">
        <f t="shared" si="11"/>
        <v>4.4563279857397502</v>
      </c>
      <c r="K53" s="201">
        <f t="shared" si="12"/>
        <v>0</v>
      </c>
      <c r="L53" s="200">
        <v>50</v>
      </c>
      <c r="M53" s="199"/>
      <c r="N53" s="199"/>
      <c r="O53" s="199">
        <f t="shared" si="18"/>
        <v>50</v>
      </c>
      <c r="P53" s="199" t="e">
        <f t="shared" si="13"/>
        <v>#DIV/0!</v>
      </c>
      <c r="Q53" s="201">
        <f t="shared" si="14"/>
        <v>0</v>
      </c>
      <c r="R53" s="199">
        <f t="shared" si="15"/>
        <v>55</v>
      </c>
      <c r="S53" s="199">
        <f t="shared" si="16"/>
        <v>39.270000000000003</v>
      </c>
      <c r="T53" s="209">
        <f t="shared" si="19"/>
        <v>0</v>
      </c>
    </row>
    <row r="54" spans="1:20">
      <c r="A54">
        <f t="shared" si="17"/>
        <v>11</v>
      </c>
      <c r="B54" s="207">
        <v>729</v>
      </c>
      <c r="C54" s="321" t="s">
        <v>496</v>
      </c>
      <c r="D54" s="321" t="s">
        <v>497</v>
      </c>
      <c r="E54" s="321" t="s">
        <v>269</v>
      </c>
      <c r="F54" s="200">
        <v>5</v>
      </c>
      <c r="G54" s="199">
        <v>5</v>
      </c>
      <c r="H54" s="199">
        <v>44.15</v>
      </c>
      <c r="I54" s="199">
        <f t="shared" si="10"/>
        <v>10</v>
      </c>
      <c r="J54" s="199">
        <f t="shared" si="11"/>
        <v>3.9637599093997737</v>
      </c>
      <c r="K54" s="201">
        <f t="shared" si="12"/>
        <v>0</v>
      </c>
      <c r="L54" s="200">
        <v>50</v>
      </c>
      <c r="M54" s="199"/>
      <c r="N54" s="199"/>
      <c r="O54" s="199">
        <f t="shared" si="18"/>
        <v>50</v>
      </c>
      <c r="P54" s="199" t="e">
        <f t="shared" si="13"/>
        <v>#DIV/0!</v>
      </c>
      <c r="Q54" s="201">
        <f t="shared" si="14"/>
        <v>0</v>
      </c>
      <c r="R54" s="199">
        <f t="shared" si="15"/>
        <v>60</v>
      </c>
      <c r="S54" s="199">
        <f t="shared" si="16"/>
        <v>44.15</v>
      </c>
      <c r="T54" s="209">
        <f t="shared" si="19"/>
        <v>0</v>
      </c>
    </row>
    <row r="55" spans="1:20">
      <c r="A55">
        <f t="shared" si="17"/>
        <v>12</v>
      </c>
      <c r="B55" s="207">
        <v>785</v>
      </c>
      <c r="C55" s="321" t="s">
        <v>482</v>
      </c>
      <c r="D55" s="321" t="s">
        <v>481</v>
      </c>
      <c r="E55" s="321" t="s">
        <v>272</v>
      </c>
      <c r="F55" s="200">
        <v>50</v>
      </c>
      <c r="G55" s="199"/>
      <c r="H55" s="199"/>
      <c r="I55" s="199">
        <f t="shared" si="10"/>
        <v>50</v>
      </c>
      <c r="J55" s="199" t="e">
        <f t="shared" si="11"/>
        <v>#DIV/0!</v>
      </c>
      <c r="K55" s="201">
        <f t="shared" si="12"/>
        <v>0</v>
      </c>
      <c r="L55" s="200">
        <v>50</v>
      </c>
      <c r="M55" s="199"/>
      <c r="N55" s="199"/>
      <c r="O55" s="199">
        <f t="shared" si="18"/>
        <v>50</v>
      </c>
      <c r="P55" s="199" t="e">
        <f t="shared" si="13"/>
        <v>#DIV/0!</v>
      </c>
      <c r="Q55" s="201">
        <f t="shared" si="14"/>
        <v>0</v>
      </c>
      <c r="R55" s="199">
        <f t="shared" si="15"/>
        <v>100</v>
      </c>
      <c r="S55" s="199">
        <f t="shared" si="16"/>
        <v>0</v>
      </c>
      <c r="T55" s="209">
        <f t="shared" si="19"/>
        <v>0</v>
      </c>
    </row>
    <row r="56" spans="1:20">
      <c r="A56">
        <f t="shared" si="17"/>
        <v>13</v>
      </c>
      <c r="B56" s="207">
        <v>757</v>
      </c>
      <c r="C56" s="321" t="s">
        <v>344</v>
      </c>
      <c r="D56" s="321" t="s">
        <v>330</v>
      </c>
      <c r="E56" s="321" t="s">
        <v>269</v>
      </c>
      <c r="F56" s="200">
        <v>50</v>
      </c>
      <c r="G56" s="199"/>
      <c r="H56" s="199"/>
      <c r="I56" s="199">
        <f t="shared" si="10"/>
        <v>50</v>
      </c>
      <c r="J56" s="199" t="e">
        <f t="shared" si="11"/>
        <v>#DIV/0!</v>
      </c>
      <c r="K56" s="201">
        <f t="shared" si="12"/>
        <v>0</v>
      </c>
      <c r="L56" s="200">
        <v>50</v>
      </c>
      <c r="M56" s="199"/>
      <c r="N56" s="199"/>
      <c r="O56" s="199">
        <f t="shared" si="18"/>
        <v>50</v>
      </c>
      <c r="P56" s="199" t="e">
        <f t="shared" si="13"/>
        <v>#DIV/0!</v>
      </c>
      <c r="Q56" s="201">
        <f t="shared" si="14"/>
        <v>0</v>
      </c>
      <c r="R56" s="199">
        <f t="shared" si="15"/>
        <v>100</v>
      </c>
      <c r="S56" s="199">
        <f t="shared" si="16"/>
        <v>0</v>
      </c>
      <c r="T56" s="209">
        <f t="shared" si="19"/>
        <v>0</v>
      </c>
    </row>
    <row r="57" spans="1:20">
      <c r="A57">
        <f t="shared" si="17"/>
        <v>14</v>
      </c>
      <c r="B57" s="207">
        <v>716</v>
      </c>
      <c r="C57" s="321" t="s">
        <v>434</v>
      </c>
      <c r="D57" s="321" t="s">
        <v>435</v>
      </c>
      <c r="E57" s="321" t="s">
        <v>272</v>
      </c>
      <c r="F57" s="200">
        <v>50</v>
      </c>
      <c r="G57" s="199"/>
      <c r="H57" s="199"/>
      <c r="I57" s="199">
        <f>IF(H57&lt;=$H$41,IF(H57&lt;$G$41,F57+G57,F57+G57+(H57-$G$41)),50)</f>
        <v>50</v>
      </c>
      <c r="J57" s="199" t="e">
        <f t="shared" si="11"/>
        <v>#DIV/0!</v>
      </c>
      <c r="K57" s="201">
        <f t="shared" si="12"/>
        <v>0</v>
      </c>
      <c r="L57" s="200">
        <v>50</v>
      </c>
      <c r="M57" s="199"/>
      <c r="N57" s="199"/>
      <c r="O57" s="199">
        <f t="shared" si="18"/>
        <v>50</v>
      </c>
      <c r="P57" s="199" t="e">
        <f t="shared" si="13"/>
        <v>#DIV/0!</v>
      </c>
      <c r="Q57" s="201">
        <f t="shared" si="14"/>
        <v>0</v>
      </c>
      <c r="R57" s="199">
        <f t="shared" si="15"/>
        <v>100</v>
      </c>
      <c r="S57" s="199">
        <f t="shared" si="16"/>
        <v>0</v>
      </c>
      <c r="T57" s="209">
        <f t="shared" si="19"/>
        <v>0</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175</v>
      </c>
      <c r="G76" s="182">
        <f>F76/I76</f>
        <v>51.470588235294116</v>
      </c>
      <c r="H76" s="199">
        <f>G76*1.5</f>
        <v>77.205882352941174</v>
      </c>
      <c r="I76" s="182">
        <v>3.4</v>
      </c>
      <c r="J76" s="182"/>
      <c r="K76" s="183"/>
      <c r="L76" s="185">
        <v>174</v>
      </c>
      <c r="M76" s="182">
        <f>L76/O76</f>
        <v>58</v>
      </c>
      <c r="N76" s="199">
        <f>M76*1.5</f>
        <v>87</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768</v>
      </c>
      <c r="C79" s="208" t="s">
        <v>353</v>
      </c>
      <c r="D79" s="208" t="s">
        <v>604</v>
      </c>
      <c r="E79" s="208" t="s">
        <v>272</v>
      </c>
      <c r="F79" s="219">
        <v>5</v>
      </c>
      <c r="G79" s="220">
        <v>0</v>
      </c>
      <c r="H79" s="220">
        <v>46.68</v>
      </c>
      <c r="I79" s="220">
        <f>IF(H79&lt;=$H$76,IF(H79&lt;$G$76,F79+G79,F79+G79+(H79-$G$76)),50)</f>
        <v>5</v>
      </c>
      <c r="J79" s="220">
        <f>$F$76/H79</f>
        <v>3.7489288774635821</v>
      </c>
      <c r="K79" s="195"/>
      <c r="L79" s="219">
        <v>5</v>
      </c>
      <c r="M79" s="220">
        <v>0</v>
      </c>
      <c r="N79" s="220">
        <v>40.51</v>
      </c>
      <c r="O79" s="220">
        <f>IF(N79&lt;=$N$76,IF(N79&lt;$M$76,L79+M79,L79+M79+(N79-$M$76)),50)</f>
        <v>5</v>
      </c>
      <c r="P79" s="220">
        <f>$L$76/N79</f>
        <v>4.295235744260677</v>
      </c>
      <c r="Q79" s="195"/>
      <c r="R79" s="199">
        <f>O79+I79</f>
        <v>10</v>
      </c>
      <c r="S79" s="199">
        <f>N79+H79</f>
        <v>87.19</v>
      </c>
      <c r="T79" s="209"/>
    </row>
    <row r="80" spans="1:20">
      <c r="A80">
        <f>A79+1</f>
        <v>2</v>
      </c>
      <c r="B80" s="207">
        <v>733</v>
      </c>
      <c r="C80" s="208" t="s">
        <v>494</v>
      </c>
      <c r="D80" s="208" t="s">
        <v>495</v>
      </c>
      <c r="E80" s="332">
        <v>55</v>
      </c>
      <c r="F80" s="200">
        <v>5</v>
      </c>
      <c r="G80" s="199">
        <v>0</v>
      </c>
      <c r="H80" s="199">
        <v>38.26</v>
      </c>
      <c r="I80" s="199">
        <f t="shared" ref="I80:I108" si="21">IF(H80&lt;=$H$76,IF(H80&lt;$G$76,F80+G80,F80+G80+(H80-$G$76)),50)</f>
        <v>5</v>
      </c>
      <c r="J80" s="199">
        <f t="shared" ref="J80:J108" si="22">$F$76/H80</f>
        <v>4.5739675901725043</v>
      </c>
      <c r="K80" s="201"/>
      <c r="L80" s="200">
        <v>50</v>
      </c>
      <c r="M80" s="199"/>
      <c r="N80" s="199"/>
      <c r="O80" s="199">
        <f t="shared" ref="O80:O108" si="23">IF(N80&lt;=$N$76,IF(N80&lt;$M$76,L80+M80,L80+M80+(N80-$M$76)),50)</f>
        <v>50</v>
      </c>
      <c r="P80" s="199" t="e">
        <f t="shared" ref="P80:P108" si="24">$L$76/N80</f>
        <v>#DIV/0!</v>
      </c>
      <c r="Q80" s="201"/>
      <c r="R80" s="199">
        <f t="shared" ref="R80:R108" si="25">O80+I80</f>
        <v>55</v>
      </c>
      <c r="S80" s="199">
        <f t="shared" ref="S80:S108" si="26">N80+H80</f>
        <v>38.26</v>
      </c>
      <c r="T80" s="209"/>
    </row>
    <row r="81" spans="1:20">
      <c r="A81">
        <f t="shared" ref="A81:A95" si="27">A80+1</f>
        <v>3</v>
      </c>
      <c r="B81" s="207">
        <v>656</v>
      </c>
      <c r="C81" s="208" t="s">
        <v>537</v>
      </c>
      <c r="D81" s="208" t="s">
        <v>425</v>
      </c>
      <c r="E81" s="208" t="s">
        <v>272</v>
      </c>
      <c r="F81" s="200">
        <v>5</v>
      </c>
      <c r="G81" s="199">
        <v>0</v>
      </c>
      <c r="H81" s="199">
        <v>38.74</v>
      </c>
      <c r="I81" s="199">
        <f t="shared" si="21"/>
        <v>5</v>
      </c>
      <c r="J81" s="199">
        <f t="shared" si="22"/>
        <v>4.5172947857511616</v>
      </c>
      <c r="K81" s="201"/>
      <c r="L81" s="200">
        <v>50</v>
      </c>
      <c r="M81" s="199"/>
      <c r="N81" s="199"/>
      <c r="O81" s="199">
        <f t="shared" si="23"/>
        <v>50</v>
      </c>
      <c r="P81" s="199" t="e">
        <f>$L$76/N81</f>
        <v>#DIV/0!</v>
      </c>
      <c r="Q81" s="201"/>
      <c r="R81" s="199">
        <f t="shared" si="25"/>
        <v>55</v>
      </c>
      <c r="S81" s="199">
        <f t="shared" si="26"/>
        <v>38.74</v>
      </c>
      <c r="T81" s="209"/>
    </row>
    <row r="82" spans="1:20">
      <c r="A82">
        <f t="shared" si="27"/>
        <v>4</v>
      </c>
      <c r="B82" s="207">
        <v>668</v>
      </c>
      <c r="C82" s="321" t="s">
        <v>349</v>
      </c>
      <c r="D82" s="321" t="s">
        <v>438</v>
      </c>
      <c r="E82" s="321" t="s">
        <v>272</v>
      </c>
      <c r="F82" s="200">
        <v>50</v>
      </c>
      <c r="G82" s="199"/>
      <c r="H82" s="199"/>
      <c r="I82" s="199">
        <f>IF(H82&lt;=$H$76,IF(H82&lt;$G$76,F82+G82,F82+G82+(H82-$G$76)),50)</f>
        <v>50</v>
      </c>
      <c r="J82" s="199" t="e">
        <f t="shared" si="22"/>
        <v>#DIV/0!</v>
      </c>
      <c r="K82" s="201"/>
      <c r="L82" s="200">
        <v>10</v>
      </c>
      <c r="M82" s="199">
        <v>5</v>
      </c>
      <c r="N82" s="199">
        <v>42.61</v>
      </c>
      <c r="O82" s="199">
        <f>IF(N82&lt;=$N$76,IF(N82&lt;$M$76,L82+M82,L82+M82+(N82-$M$76)),50)</f>
        <v>15</v>
      </c>
      <c r="P82" s="199">
        <f t="shared" si="24"/>
        <v>4.0835484628021588</v>
      </c>
      <c r="Q82" s="201"/>
      <c r="R82" s="199">
        <f t="shared" si="25"/>
        <v>65</v>
      </c>
      <c r="S82" s="199">
        <f t="shared" si="26"/>
        <v>42.61</v>
      </c>
      <c r="T82" s="209"/>
    </row>
    <row r="83" spans="1:20">
      <c r="A83">
        <f t="shared" si="27"/>
        <v>5</v>
      </c>
      <c r="B83" s="207">
        <v>670</v>
      </c>
      <c r="C83" s="321" t="s">
        <v>483</v>
      </c>
      <c r="D83" s="321" t="s">
        <v>470</v>
      </c>
      <c r="E83" s="321" t="s">
        <v>272</v>
      </c>
      <c r="F83" s="200">
        <v>50</v>
      </c>
      <c r="G83" s="199"/>
      <c r="H83" s="199"/>
      <c r="I83" s="199">
        <f t="shared" si="21"/>
        <v>50</v>
      </c>
      <c r="J83" s="199" t="e">
        <f>$F$76/H83</f>
        <v>#DIV/0!</v>
      </c>
      <c r="K83" s="201"/>
      <c r="L83" s="200">
        <v>10</v>
      </c>
      <c r="M83" s="199">
        <v>5</v>
      </c>
      <c r="N83" s="199">
        <v>45.93</v>
      </c>
      <c r="O83" s="199">
        <f t="shared" si="23"/>
        <v>15</v>
      </c>
      <c r="P83" s="199">
        <f t="shared" si="24"/>
        <v>3.7883736120182889</v>
      </c>
      <c r="Q83" s="201"/>
      <c r="R83" s="199">
        <f t="shared" si="25"/>
        <v>65</v>
      </c>
      <c r="S83" s="199">
        <f t="shared" si="26"/>
        <v>45.93</v>
      </c>
      <c r="T83" s="209"/>
    </row>
    <row r="84" spans="1:20">
      <c r="A84">
        <f t="shared" si="27"/>
        <v>6</v>
      </c>
      <c r="B84" s="207">
        <v>755</v>
      </c>
      <c r="C84" s="321" t="s">
        <v>697</v>
      </c>
      <c r="D84" s="321" t="s">
        <v>481</v>
      </c>
      <c r="E84" s="321" t="s">
        <v>272</v>
      </c>
      <c r="F84" s="200">
        <v>50</v>
      </c>
      <c r="G84" s="199"/>
      <c r="H84" s="199"/>
      <c r="I84" s="199">
        <f t="shared" si="21"/>
        <v>50</v>
      </c>
      <c r="J84" s="199" t="e">
        <f t="shared" si="22"/>
        <v>#DIV/0!</v>
      </c>
      <c r="K84" s="201"/>
      <c r="L84" s="200">
        <v>50</v>
      </c>
      <c r="M84" s="199"/>
      <c r="N84" s="199"/>
      <c r="O84" s="199">
        <f t="shared" si="23"/>
        <v>50</v>
      </c>
      <c r="P84" s="199" t="e">
        <f t="shared" si="24"/>
        <v>#DIV/0!</v>
      </c>
      <c r="Q84" s="201"/>
      <c r="R84" s="199">
        <f t="shared" si="25"/>
        <v>100</v>
      </c>
      <c r="S84" s="199">
        <f t="shared" si="26"/>
        <v>0</v>
      </c>
      <c r="T84" s="209"/>
    </row>
    <row r="85" spans="1:20">
      <c r="A85">
        <f t="shared" si="27"/>
        <v>7</v>
      </c>
      <c r="B85" s="207">
        <v>817</v>
      </c>
      <c r="C85" s="321" t="s">
        <v>698</v>
      </c>
      <c r="D85" s="321" t="s">
        <v>80</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758</v>
      </c>
      <c r="C86" s="321" t="s">
        <v>507</v>
      </c>
      <c r="D86" s="321" t="s">
        <v>644</v>
      </c>
      <c r="E86" s="321" t="s">
        <v>272</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697</v>
      </c>
      <c r="C87" s="321" t="s">
        <v>342</v>
      </c>
      <c r="D87" s="321" t="s">
        <v>433</v>
      </c>
      <c r="E87" s="321" t="s">
        <v>275</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v>746</v>
      </c>
      <c r="C88" s="321" t="s">
        <v>621</v>
      </c>
      <c r="D88" s="321" t="s">
        <v>620</v>
      </c>
      <c r="E88" s="321" t="s">
        <v>269</v>
      </c>
      <c r="F88" s="200">
        <v>100</v>
      </c>
      <c r="G88" s="199"/>
      <c r="H88" s="199"/>
      <c r="I88" s="199">
        <f t="shared" si="21"/>
        <v>100</v>
      </c>
      <c r="J88" s="199" t="e">
        <f t="shared" si="22"/>
        <v>#DIV/0!</v>
      </c>
      <c r="K88" s="201"/>
      <c r="L88" s="200">
        <v>100</v>
      </c>
      <c r="M88" s="199"/>
      <c r="N88" s="199"/>
      <c r="O88" s="199">
        <f t="shared" si="23"/>
        <v>100</v>
      </c>
      <c r="P88" s="199" t="e">
        <f t="shared" si="24"/>
        <v>#DIV/0!</v>
      </c>
      <c r="Q88" s="201"/>
      <c r="R88" s="199">
        <f t="shared" si="25"/>
        <v>200</v>
      </c>
      <c r="S88" s="199">
        <f t="shared" si="26"/>
        <v>0</v>
      </c>
      <c r="T88" s="209"/>
    </row>
    <row r="89" spans="1:20">
      <c r="A89">
        <f t="shared" si="27"/>
        <v>11</v>
      </c>
      <c r="B89" s="207">
        <v>295</v>
      </c>
      <c r="C89" s="321" t="s">
        <v>384</v>
      </c>
      <c r="D89" s="321" t="s">
        <v>552</v>
      </c>
      <c r="E89" s="321" t="s">
        <v>145</v>
      </c>
      <c r="F89" s="200">
        <v>100</v>
      </c>
      <c r="G89" s="199"/>
      <c r="H89" s="199"/>
      <c r="I89" s="199">
        <f t="shared" si="21"/>
        <v>100</v>
      </c>
      <c r="J89" s="199" t="e">
        <f t="shared" si="22"/>
        <v>#DIV/0!</v>
      </c>
      <c r="K89" s="201"/>
      <c r="L89" s="200">
        <v>100</v>
      </c>
      <c r="M89" s="199"/>
      <c r="N89" s="199"/>
      <c r="O89" s="199">
        <f t="shared" si="23"/>
        <v>100</v>
      </c>
      <c r="P89" s="199" t="e">
        <f t="shared" si="24"/>
        <v>#DIV/0!</v>
      </c>
      <c r="Q89" s="201"/>
      <c r="R89" s="199">
        <f t="shared" si="25"/>
        <v>200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125</v>
      </c>
      <c r="G111" s="182">
        <f>F111/I111</f>
        <v>50</v>
      </c>
      <c r="H111" s="199">
        <f>G111*1.5</f>
        <v>75</v>
      </c>
      <c r="I111" s="182">
        <v>2.5</v>
      </c>
      <c r="J111" s="182"/>
      <c r="K111" s="183"/>
      <c r="L111" s="185">
        <v>130</v>
      </c>
      <c r="M111" s="182">
        <f>L111/O111</f>
        <v>52</v>
      </c>
      <c r="N111" s="199">
        <f>M111*1.5</f>
        <v>78</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787</v>
      </c>
      <c r="C114" s="208" t="s">
        <v>485</v>
      </c>
      <c r="D114" s="208" t="s">
        <v>516</v>
      </c>
      <c r="E114" s="208" t="s">
        <v>269</v>
      </c>
      <c r="F114" s="200">
        <v>5</v>
      </c>
      <c r="G114" s="199">
        <v>0</v>
      </c>
      <c r="H114" s="199">
        <v>32.57</v>
      </c>
      <c r="I114" s="199">
        <f>IF(H114&lt;=$H$111,IF(H114&lt;$G$111,F114+G114,F114+G114+(H114-$G$111)),50)</f>
        <v>5</v>
      </c>
      <c r="J114" s="199">
        <f>$F$111/H114</f>
        <v>3.8378876266502915</v>
      </c>
      <c r="K114" s="201"/>
      <c r="L114" s="200">
        <v>0</v>
      </c>
      <c r="M114" s="199">
        <v>0</v>
      </c>
      <c r="N114" s="199">
        <v>30.84</v>
      </c>
      <c r="O114" s="199">
        <f>IF(N114&lt;=$N$111,IF(N114&lt;$M$111,L114+M114,L114+M114+(N114-$M$111)),50)</f>
        <v>0</v>
      </c>
      <c r="P114" s="199">
        <f>$L$111/N114</f>
        <v>4.2153047989623866</v>
      </c>
      <c r="Q114" s="201"/>
      <c r="R114" s="199">
        <f>O114+I114</f>
        <v>5</v>
      </c>
      <c r="S114" s="199">
        <f>N114+H114</f>
        <v>63.41</v>
      </c>
      <c r="T114" s="209"/>
    </row>
    <row r="115" spans="1:20">
      <c r="A115">
        <f>A114+1</f>
        <v>2</v>
      </c>
      <c r="B115" s="207">
        <v>762</v>
      </c>
      <c r="C115" s="208" t="s">
        <v>509</v>
      </c>
      <c r="D115" s="208" t="s">
        <v>510</v>
      </c>
      <c r="E115" s="332">
        <v>55</v>
      </c>
      <c r="F115" s="200">
        <v>0</v>
      </c>
      <c r="G115" s="199">
        <v>5</v>
      </c>
      <c r="H115" s="199">
        <v>35.79</v>
      </c>
      <c r="I115" s="199">
        <f t="shared" ref="I115:I133" si="29">IF(H115&lt;=$H$111,IF(H115&lt;$G$111,F115+G115,F115+G115+(H115-$G$111)),50)</f>
        <v>5</v>
      </c>
      <c r="J115" s="199">
        <f t="shared" ref="J115:J133" si="30">$F$111/H115</f>
        <v>3.4925956971221011</v>
      </c>
      <c r="K115" s="201"/>
      <c r="L115" s="200">
        <v>0</v>
      </c>
      <c r="M115" s="199">
        <v>0</v>
      </c>
      <c r="N115" s="199">
        <v>34.18</v>
      </c>
      <c r="O115" s="199">
        <f t="shared" ref="O115:O132" si="31">IF(N115&lt;=$N$111,IF(N115&lt;$M$111,L115+M115,L115+M115+(N115-$M$111)),50)</f>
        <v>0</v>
      </c>
      <c r="P115" s="199">
        <f t="shared" ref="P115:P132" si="32">$L$111/N115</f>
        <v>3.8033937975424226</v>
      </c>
      <c r="Q115" s="201"/>
      <c r="R115" s="199">
        <f t="shared" ref="R115:R149" si="33">O115+I115</f>
        <v>5</v>
      </c>
      <c r="S115" s="199">
        <f t="shared" ref="S115:S149" si="34">N115+H115</f>
        <v>69.97</v>
      </c>
      <c r="T115" s="209"/>
    </row>
    <row r="116" spans="1:20">
      <c r="A116">
        <f t="shared" ref="A116:A130" si="35">A115+1</f>
        <v>3</v>
      </c>
      <c r="B116" s="207">
        <v>734</v>
      </c>
      <c r="C116" s="208" t="s">
        <v>484</v>
      </c>
      <c r="D116" s="208" t="s">
        <v>476</v>
      </c>
      <c r="E116" s="332">
        <v>55</v>
      </c>
      <c r="F116" s="200">
        <v>0</v>
      </c>
      <c r="G116" s="199">
        <v>10</v>
      </c>
      <c r="H116" s="199">
        <v>33.44</v>
      </c>
      <c r="I116" s="199">
        <f t="shared" si="29"/>
        <v>10</v>
      </c>
      <c r="J116" s="199">
        <f t="shared" si="30"/>
        <v>3.7380382775119618</v>
      </c>
      <c r="K116" s="201"/>
      <c r="L116" s="200">
        <v>5</v>
      </c>
      <c r="M116" s="199">
        <v>5</v>
      </c>
      <c r="N116" s="199">
        <v>31.21</v>
      </c>
      <c r="O116" s="199">
        <f t="shared" si="31"/>
        <v>10</v>
      </c>
      <c r="P116" s="199">
        <f t="shared" si="32"/>
        <v>4.1653316244793333</v>
      </c>
      <c r="Q116" s="201"/>
      <c r="R116" s="199">
        <f t="shared" si="33"/>
        <v>20</v>
      </c>
      <c r="S116" s="199">
        <f t="shared" si="34"/>
        <v>64.650000000000006</v>
      </c>
      <c r="T116" s="209"/>
    </row>
    <row r="117" spans="1:20">
      <c r="A117">
        <f t="shared" si="35"/>
        <v>4</v>
      </c>
      <c r="B117" s="207">
        <v>813</v>
      </c>
      <c r="C117" s="321" t="s">
        <v>519</v>
      </c>
      <c r="D117" s="321" t="s">
        <v>520</v>
      </c>
      <c r="E117" s="208" t="s">
        <v>272</v>
      </c>
      <c r="F117" s="200">
        <v>5</v>
      </c>
      <c r="G117" s="199">
        <v>5</v>
      </c>
      <c r="H117" s="199">
        <v>38.21</v>
      </c>
      <c r="I117" s="199">
        <f t="shared" si="29"/>
        <v>10</v>
      </c>
      <c r="J117" s="199">
        <f t="shared" si="30"/>
        <v>3.2713949227950798</v>
      </c>
      <c r="K117" s="201"/>
      <c r="L117" s="200">
        <v>5</v>
      </c>
      <c r="M117" s="199">
        <v>10</v>
      </c>
      <c r="N117" s="199">
        <v>42.16</v>
      </c>
      <c r="O117" s="199">
        <f t="shared" si="31"/>
        <v>15</v>
      </c>
      <c r="P117" s="199">
        <f t="shared" si="32"/>
        <v>3.0834914611005697</v>
      </c>
      <c r="Q117" s="201"/>
      <c r="R117" s="199">
        <f t="shared" si="33"/>
        <v>25</v>
      </c>
      <c r="S117" s="199">
        <f t="shared" si="34"/>
        <v>80.37</v>
      </c>
      <c r="T117" s="209"/>
    </row>
    <row r="118" spans="1:20">
      <c r="A118">
        <f t="shared" si="35"/>
        <v>5</v>
      </c>
      <c r="B118" s="207">
        <v>797</v>
      </c>
      <c r="C118" s="321" t="s">
        <v>505</v>
      </c>
      <c r="D118" s="321" t="s">
        <v>699</v>
      </c>
      <c r="E118" s="208" t="s">
        <v>269</v>
      </c>
      <c r="F118" s="200">
        <v>5</v>
      </c>
      <c r="G118" s="199">
        <v>15</v>
      </c>
      <c r="H118" s="199">
        <v>40.93</v>
      </c>
      <c r="I118" s="199">
        <f t="shared" si="29"/>
        <v>20</v>
      </c>
      <c r="J118" s="199">
        <f t="shared" si="30"/>
        <v>3.0539946249694601</v>
      </c>
      <c r="K118" s="201"/>
      <c r="L118" s="200">
        <v>5</v>
      </c>
      <c r="M118" s="199">
        <v>5</v>
      </c>
      <c r="N118" s="199">
        <v>32.68</v>
      </c>
      <c r="O118" s="199">
        <f t="shared" si="31"/>
        <v>10</v>
      </c>
      <c r="P118" s="199">
        <f t="shared" si="32"/>
        <v>3.9779681762545902</v>
      </c>
      <c r="Q118" s="201"/>
      <c r="R118" s="199">
        <f t="shared" si="33"/>
        <v>30</v>
      </c>
      <c r="S118" s="199">
        <f t="shared" si="34"/>
        <v>73.61</v>
      </c>
      <c r="T118" s="209"/>
    </row>
    <row r="119" spans="1:20">
      <c r="A119">
        <f t="shared" si="35"/>
        <v>6</v>
      </c>
      <c r="B119" s="207">
        <v>844</v>
      </c>
      <c r="C119" s="321" t="s">
        <v>700</v>
      </c>
      <c r="D119" s="321" t="s">
        <v>701</v>
      </c>
      <c r="E119" s="332">
        <v>25</v>
      </c>
      <c r="F119" s="200">
        <v>50</v>
      </c>
      <c r="G119" s="199"/>
      <c r="H119" s="199"/>
      <c r="I119" s="199">
        <f t="shared" si="29"/>
        <v>50</v>
      </c>
      <c r="J119" s="199" t="e">
        <f t="shared" si="30"/>
        <v>#DIV/0!</v>
      </c>
      <c r="K119" s="201"/>
      <c r="L119" s="200">
        <v>0</v>
      </c>
      <c r="M119" s="199">
        <v>5</v>
      </c>
      <c r="N119" s="199">
        <v>48.52</v>
      </c>
      <c r="O119" s="199">
        <f t="shared" si="31"/>
        <v>5</v>
      </c>
      <c r="P119" s="199">
        <f t="shared" si="32"/>
        <v>2.6793075020610058</v>
      </c>
      <c r="Q119" s="201"/>
      <c r="R119" s="199">
        <f t="shared" si="33"/>
        <v>55</v>
      </c>
      <c r="S119" s="199">
        <f t="shared" si="34"/>
        <v>48.52</v>
      </c>
      <c r="T119" s="209"/>
    </row>
    <row r="120" spans="1:20">
      <c r="A120">
        <f t="shared" si="35"/>
        <v>7</v>
      </c>
      <c r="B120" s="207">
        <v>788</v>
      </c>
      <c r="C120" s="321" t="s">
        <v>487</v>
      </c>
      <c r="D120" s="321" t="s">
        <v>476</v>
      </c>
      <c r="E120" s="334">
        <v>55</v>
      </c>
      <c r="F120" s="200">
        <v>50</v>
      </c>
      <c r="G120" s="199"/>
      <c r="H120" s="199"/>
      <c r="I120" s="199">
        <f t="shared" si="29"/>
        <v>50</v>
      </c>
      <c r="J120" s="199" t="e">
        <f t="shared" si="30"/>
        <v>#DIV/0!</v>
      </c>
      <c r="K120" s="201"/>
      <c r="L120" s="200">
        <v>0</v>
      </c>
      <c r="M120" s="199">
        <v>15</v>
      </c>
      <c r="N120" s="199">
        <v>42.57</v>
      </c>
      <c r="O120" s="199">
        <f t="shared" si="31"/>
        <v>15</v>
      </c>
      <c r="P120" s="199">
        <f t="shared" si="32"/>
        <v>3.0537937514681701</v>
      </c>
      <c r="Q120" s="201"/>
      <c r="R120" s="199">
        <f t="shared" si="33"/>
        <v>65</v>
      </c>
      <c r="S120" s="199">
        <f t="shared" si="34"/>
        <v>42.57</v>
      </c>
      <c r="T120" s="209"/>
    </row>
    <row r="121" spans="1:20">
      <c r="A121">
        <f t="shared" si="35"/>
        <v>8</v>
      </c>
      <c r="B121" s="207">
        <v>796</v>
      </c>
      <c r="C121" s="321" t="s">
        <v>567</v>
      </c>
      <c r="D121" s="321" t="s">
        <v>495</v>
      </c>
      <c r="E121" s="208" t="s">
        <v>272</v>
      </c>
      <c r="F121" s="200">
        <v>50</v>
      </c>
      <c r="G121" s="199"/>
      <c r="H121" s="199"/>
      <c r="I121" s="199">
        <f t="shared" si="29"/>
        <v>50</v>
      </c>
      <c r="J121" s="199" t="e">
        <f t="shared" si="30"/>
        <v>#DIV/0!</v>
      </c>
      <c r="K121" s="201"/>
      <c r="L121" s="200">
        <v>50</v>
      </c>
      <c r="M121" s="199"/>
      <c r="N121" s="199"/>
      <c r="O121" s="199">
        <f t="shared" si="31"/>
        <v>50</v>
      </c>
      <c r="P121" s="199" t="e">
        <f t="shared" si="32"/>
        <v>#DIV/0!</v>
      </c>
      <c r="Q121" s="201"/>
      <c r="R121" s="199">
        <f t="shared" si="33"/>
        <v>100</v>
      </c>
      <c r="S121" s="199">
        <f t="shared" si="34"/>
        <v>0</v>
      </c>
      <c r="T121" s="209"/>
    </row>
    <row r="122" spans="1:20">
      <c r="A122">
        <f t="shared" si="35"/>
        <v>9</v>
      </c>
      <c r="B122" s="207">
        <v>751</v>
      </c>
      <c r="C122" s="321" t="s">
        <v>441</v>
      </c>
      <c r="D122" s="321" t="s">
        <v>442</v>
      </c>
      <c r="E122" s="321" t="s">
        <v>272</v>
      </c>
      <c r="F122" s="200">
        <v>5</v>
      </c>
      <c r="G122" s="199">
        <v>15</v>
      </c>
      <c r="H122" s="199">
        <v>35.28</v>
      </c>
      <c r="I122" s="199">
        <f t="shared" si="29"/>
        <v>20</v>
      </c>
      <c r="J122" s="199">
        <f t="shared" si="30"/>
        <v>3.5430839002267573</v>
      </c>
      <c r="K122" s="201"/>
      <c r="L122" s="200">
        <v>5</v>
      </c>
      <c r="M122" s="199">
        <v>10</v>
      </c>
      <c r="N122" s="199">
        <v>33.130000000000003</v>
      </c>
      <c r="O122" s="199">
        <f t="shared" si="31"/>
        <v>15</v>
      </c>
      <c r="P122" s="199">
        <f t="shared" si="32"/>
        <v>3.9239360096589193</v>
      </c>
      <c r="Q122" s="201"/>
      <c r="R122" s="199">
        <f t="shared" si="33"/>
        <v>35</v>
      </c>
      <c r="S122" s="199">
        <f t="shared" si="34"/>
        <v>68.41</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811</v>
      </c>
      <c r="C135" s="208" t="s">
        <v>386</v>
      </c>
      <c r="D135" s="208" t="s">
        <v>436</v>
      </c>
      <c r="E135" s="208" t="s">
        <v>275</v>
      </c>
      <c r="F135" s="219">
        <v>0</v>
      </c>
      <c r="G135" s="220">
        <v>0</v>
      </c>
      <c r="H135" s="220">
        <v>25.8</v>
      </c>
      <c r="I135" s="199">
        <f>IF(H135&lt;=$H$111,IF(H135&lt;$G$111,F135+G135,F135+G135+(H135-$G$111)),50)</f>
        <v>0</v>
      </c>
      <c r="J135" s="199">
        <f>$F$111/H135</f>
        <v>4.8449612403100772</v>
      </c>
      <c r="K135" s="201"/>
      <c r="L135" s="200">
        <v>0</v>
      </c>
      <c r="M135" s="199">
        <v>0</v>
      </c>
      <c r="N135" s="199">
        <v>23.8</v>
      </c>
      <c r="O135" s="199">
        <f>IF(N135&lt;=$N$111,IF(N135&lt;$M$111,L135+M135,L135+M135+(N135-$M$111)),50)</f>
        <v>0</v>
      </c>
      <c r="P135" s="199">
        <f>$L$111/N135</f>
        <v>5.46218487394958</v>
      </c>
      <c r="Q135" s="201"/>
      <c r="R135" s="199">
        <f t="shared" si="33"/>
        <v>0</v>
      </c>
      <c r="S135" s="199">
        <f t="shared" si="34"/>
        <v>49.6</v>
      </c>
      <c r="T135" s="209"/>
    </row>
    <row r="136" spans="1:20">
      <c r="A136">
        <f>A135+1</f>
        <v>2</v>
      </c>
      <c r="B136" s="207">
        <v>824</v>
      </c>
      <c r="C136" s="208" t="s">
        <v>570</v>
      </c>
      <c r="D136" s="208" t="s">
        <v>515</v>
      </c>
      <c r="E136" s="208" t="s">
        <v>275</v>
      </c>
      <c r="F136" s="200">
        <v>0</v>
      </c>
      <c r="G136" s="199">
        <v>0</v>
      </c>
      <c r="H136" s="199">
        <v>27.42</v>
      </c>
      <c r="I136" s="199">
        <f t="shared" ref="I136:I149" si="37">IF(H136&lt;=$H$111,IF(H136&lt;$G$111,F136+G136,F136+G136+(H136-$G$111)),50)</f>
        <v>0</v>
      </c>
      <c r="J136" s="199">
        <f t="shared" ref="J136:J149" si="38">$F$111/H136</f>
        <v>4.5587162654996352</v>
      </c>
      <c r="K136" s="201"/>
      <c r="L136" s="200">
        <v>0</v>
      </c>
      <c r="M136" s="199">
        <v>0</v>
      </c>
      <c r="N136" s="199">
        <v>28.35</v>
      </c>
      <c r="O136" s="199">
        <f t="shared" ref="O136:O149" si="39">IF(N136&lt;=$N$111,IF(N136&lt;$M$111,L136+M136,L136+M136+(N136-$M$111)),50)</f>
        <v>0</v>
      </c>
      <c r="P136" s="199">
        <f t="shared" ref="P136:P149" si="40">$L$111/N136</f>
        <v>4.5855379188712524</v>
      </c>
      <c r="Q136" s="201"/>
      <c r="R136" s="199">
        <f t="shared" si="33"/>
        <v>0</v>
      </c>
      <c r="S136" s="199">
        <f t="shared" si="34"/>
        <v>55.77</v>
      </c>
      <c r="T136" s="209"/>
    </row>
    <row r="137" spans="1:20">
      <c r="A137">
        <f t="shared" ref="A137:A148" si="41">A136+1</f>
        <v>3</v>
      </c>
      <c r="B137" s="207">
        <v>814</v>
      </c>
      <c r="C137" s="208" t="s">
        <v>351</v>
      </c>
      <c r="D137" s="208" t="s">
        <v>521</v>
      </c>
      <c r="E137" s="208" t="s">
        <v>269</v>
      </c>
      <c r="F137" s="200">
        <v>5</v>
      </c>
      <c r="G137" s="199">
        <v>5</v>
      </c>
      <c r="H137" s="199">
        <v>35.450000000000003</v>
      </c>
      <c r="I137" s="199">
        <f t="shared" si="37"/>
        <v>10</v>
      </c>
      <c r="J137" s="199">
        <f t="shared" si="38"/>
        <v>3.5260930888575457</v>
      </c>
      <c r="K137" s="201"/>
      <c r="L137" s="200">
        <v>10</v>
      </c>
      <c r="M137" s="199">
        <v>5</v>
      </c>
      <c r="N137" s="199">
        <v>33.409999999999997</v>
      </c>
      <c r="O137" s="199">
        <f t="shared" si="39"/>
        <v>15</v>
      </c>
      <c r="P137" s="199">
        <f t="shared" si="40"/>
        <v>3.8910505836575879</v>
      </c>
      <c r="Q137" s="201"/>
      <c r="R137" s="199">
        <f t="shared" si="33"/>
        <v>25</v>
      </c>
      <c r="S137" s="199">
        <f t="shared" si="34"/>
        <v>68.86</v>
      </c>
      <c r="T137" s="209"/>
    </row>
    <row r="138" spans="1:20">
      <c r="A138">
        <f t="shared" si="41"/>
        <v>4</v>
      </c>
      <c r="B138" s="207">
        <v>786</v>
      </c>
      <c r="C138" s="321" t="s">
        <v>565</v>
      </c>
      <c r="D138" s="321" t="s">
        <v>566</v>
      </c>
      <c r="E138" s="321" t="s">
        <v>275</v>
      </c>
      <c r="F138" s="200">
        <v>0</v>
      </c>
      <c r="G138" s="199">
        <v>15</v>
      </c>
      <c r="H138" s="199">
        <v>41.6</v>
      </c>
      <c r="I138" s="199">
        <f t="shared" si="37"/>
        <v>15</v>
      </c>
      <c r="J138" s="199">
        <f t="shared" si="38"/>
        <v>3.0048076923076921</v>
      </c>
      <c r="K138" s="201"/>
      <c r="L138" s="200">
        <v>5</v>
      </c>
      <c r="M138" s="199">
        <v>5</v>
      </c>
      <c r="N138" s="199">
        <v>37.81</v>
      </c>
      <c r="O138" s="199">
        <f t="shared" si="39"/>
        <v>10</v>
      </c>
      <c r="P138" s="199">
        <f t="shared" si="40"/>
        <v>3.4382438508331128</v>
      </c>
      <c r="Q138" s="201"/>
      <c r="R138" s="199">
        <f t="shared" si="33"/>
        <v>25</v>
      </c>
      <c r="S138" s="199">
        <f t="shared" si="34"/>
        <v>79.41</v>
      </c>
      <c r="T138" s="209"/>
    </row>
    <row r="139" spans="1:20">
      <c r="A139">
        <f t="shared" si="41"/>
        <v>5</v>
      </c>
      <c r="B139" s="207">
        <v>831</v>
      </c>
      <c r="C139" s="321" t="s">
        <v>645</v>
      </c>
      <c r="D139" s="321" t="s">
        <v>646</v>
      </c>
      <c r="E139" s="321" t="s">
        <v>275</v>
      </c>
      <c r="F139" s="200">
        <v>50</v>
      </c>
      <c r="G139" s="199"/>
      <c r="H139" s="199"/>
      <c r="I139" s="199">
        <f t="shared" si="37"/>
        <v>50</v>
      </c>
      <c r="J139" s="199" t="e">
        <f t="shared" si="38"/>
        <v>#DIV/0!</v>
      </c>
      <c r="K139" s="201"/>
      <c r="L139" s="200">
        <v>0</v>
      </c>
      <c r="M139" s="199">
        <v>20</v>
      </c>
      <c r="N139" s="199">
        <v>34.659999999999997</v>
      </c>
      <c r="O139" s="199">
        <f t="shared" si="39"/>
        <v>20</v>
      </c>
      <c r="P139" s="199">
        <f t="shared" si="40"/>
        <v>3.7507212925562614</v>
      </c>
      <c r="Q139" s="201"/>
      <c r="R139" s="199">
        <f t="shared" si="33"/>
        <v>70</v>
      </c>
      <c r="S139" s="199">
        <f t="shared" si="34"/>
        <v>34.659999999999997</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B1" workbookViewId="0">
      <selection activeCell="B9" sqref="B9:E21"/>
    </sheetView>
  </sheetViews>
  <sheetFormatPr baseColWidth="10" defaultRowHeight="15" x14ac:dyDescent="0"/>
  <cols>
    <col min="1" max="1" width="3.1640625" bestFit="1" customWidth="1"/>
  </cols>
  <sheetData>
    <row r="1" spans="1:20" ht="25">
      <c r="B1" s="513" t="s">
        <v>161</v>
      </c>
      <c r="C1" s="513"/>
      <c r="D1" s="513"/>
      <c r="E1" s="513"/>
      <c r="F1" s="515" t="s">
        <v>228</v>
      </c>
      <c r="G1" s="515"/>
      <c r="H1" s="515"/>
      <c r="I1" s="515"/>
      <c r="J1" s="515"/>
      <c r="K1" s="515"/>
      <c r="L1" s="515"/>
      <c r="M1" s="515"/>
      <c r="N1" s="515"/>
      <c r="O1" s="515"/>
      <c r="P1" s="515"/>
      <c r="Q1" s="515"/>
      <c r="R1" s="221"/>
      <c r="S1" s="221"/>
    </row>
    <row r="2" spans="1:20" ht="25">
      <c r="B2" s="513" t="s">
        <v>162</v>
      </c>
      <c r="C2" s="513"/>
      <c r="D2" s="513"/>
      <c r="E2" s="513"/>
      <c r="F2" s="516" t="s">
        <v>48</v>
      </c>
      <c r="G2" s="516"/>
      <c r="H2" s="516"/>
      <c r="I2" s="516"/>
      <c r="J2" s="516"/>
      <c r="K2" s="516"/>
      <c r="L2" s="516"/>
      <c r="M2" s="516"/>
      <c r="N2" s="516"/>
      <c r="O2" s="516"/>
      <c r="P2" s="516"/>
      <c r="Q2" s="516"/>
      <c r="R2" s="221"/>
      <c r="S2" s="221"/>
    </row>
    <row r="3" spans="1:20" ht="25">
      <c r="B3" s="513" t="s">
        <v>152</v>
      </c>
      <c r="C3" s="513"/>
      <c r="D3" s="513"/>
      <c r="E3" s="513"/>
      <c r="F3" s="516" t="s">
        <v>202</v>
      </c>
      <c r="G3" s="516"/>
      <c r="H3" s="516"/>
      <c r="I3" s="516"/>
      <c r="J3" s="516"/>
      <c r="K3" s="516"/>
      <c r="L3" s="516"/>
      <c r="M3" s="516"/>
      <c r="N3" s="516"/>
      <c r="O3" s="516"/>
      <c r="P3" s="516"/>
      <c r="Q3" s="516"/>
      <c r="R3" s="221"/>
      <c r="S3" s="221"/>
    </row>
    <row r="4" spans="1:20" ht="26" thickBot="1">
      <c r="B4" s="514" t="s">
        <v>163</v>
      </c>
      <c r="C4" s="514"/>
      <c r="D4" s="514"/>
      <c r="E4" s="514"/>
      <c r="F4" s="517" t="s">
        <v>225</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187</v>
      </c>
      <c r="G6" s="182">
        <f>J6*1.1</f>
        <v>40.700000000000003</v>
      </c>
      <c r="H6" s="199">
        <f>G6*1.5</f>
        <v>61.050000000000004</v>
      </c>
      <c r="I6" s="182">
        <f>F6/G6</f>
        <v>4.5945945945945939</v>
      </c>
      <c r="J6" s="182">
        <f>H10</f>
        <v>37</v>
      </c>
      <c r="K6" s="183"/>
      <c r="L6" s="185">
        <v>180</v>
      </c>
      <c r="M6" s="182">
        <f>P6*1.1</f>
        <v>52.31600000000001</v>
      </c>
      <c r="N6" s="199">
        <f>M6*1.5</f>
        <v>78.474000000000018</v>
      </c>
      <c r="O6" s="182">
        <f>L6/M6</f>
        <v>3.4406300175854416</v>
      </c>
      <c r="P6" s="182">
        <f>N9</f>
        <v>47.56</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634</v>
      </c>
      <c r="C9" s="208" t="s">
        <v>297</v>
      </c>
      <c r="D9" s="208" t="s">
        <v>465</v>
      </c>
      <c r="E9" s="208" t="s">
        <v>275</v>
      </c>
      <c r="F9" s="200">
        <v>0</v>
      </c>
      <c r="G9" s="199">
        <v>0</v>
      </c>
      <c r="H9" s="199">
        <v>37.89</v>
      </c>
      <c r="I9" s="199">
        <f>IF(H9&lt;=$H$6,IF(H9&lt;$G$6,F9+G9,F9+G9+(H9-$G$6)),50)</f>
        <v>0</v>
      </c>
      <c r="J9" s="199">
        <f>$F$6/H9</f>
        <v>4.9353391396146744</v>
      </c>
      <c r="K9" s="201">
        <f>IF(I9=0,IF(H9=$J$6,6,4),0)</f>
        <v>4</v>
      </c>
      <c r="L9" s="200">
        <v>0</v>
      </c>
      <c r="M9" s="199">
        <v>0</v>
      </c>
      <c r="N9" s="199">
        <v>47.56</v>
      </c>
      <c r="O9" s="199">
        <f>IF(N9&lt;=$N$6,IF(N9&lt;$M$6,L9+M9,L9+M9+(N9-$M$6)),50)</f>
        <v>0</v>
      </c>
      <c r="P9" s="199">
        <f>$L$6/N9</f>
        <v>3.7846930193439863</v>
      </c>
      <c r="Q9" s="201">
        <f>IF(O9=0,IF(N9=$P$6,6,4),0)</f>
        <v>6</v>
      </c>
      <c r="R9" s="199">
        <f>O9+I9</f>
        <v>0</v>
      </c>
      <c r="S9" s="199">
        <f>N9+H9</f>
        <v>85.45</v>
      </c>
      <c r="T9" s="209">
        <f>IF((O9+I9)=0,4+K9+Q9,K9+Q9)+4</f>
        <v>18</v>
      </c>
    </row>
    <row r="10" spans="1:20">
      <c r="A10">
        <f>A9+1</f>
        <v>2</v>
      </c>
      <c r="B10" s="207">
        <v>559</v>
      </c>
      <c r="C10" s="208" t="s">
        <v>469</v>
      </c>
      <c r="D10" s="208" t="s">
        <v>470</v>
      </c>
      <c r="E10" s="208" t="s">
        <v>272</v>
      </c>
      <c r="F10" s="200">
        <v>0</v>
      </c>
      <c r="G10" s="199">
        <v>0</v>
      </c>
      <c r="H10" s="199">
        <v>37</v>
      </c>
      <c r="I10" s="199">
        <f>IF(H10&lt;=$H$6,IF(H10&lt;$G$6,F10+G10,F10+G10+(H10-$G$6)),50)</f>
        <v>0</v>
      </c>
      <c r="J10" s="199">
        <f t="shared" ref="J10:J38" si="0">$F$6/H10</f>
        <v>5.0540540540540544</v>
      </c>
      <c r="K10" s="201">
        <f t="shared" ref="K10:K38" si="1">IF(I10=0,IF(H10=$J$6,6,4),0)</f>
        <v>6</v>
      </c>
      <c r="L10" s="200">
        <v>5</v>
      </c>
      <c r="M10" s="199">
        <v>0</v>
      </c>
      <c r="N10" s="199">
        <v>45.52</v>
      </c>
      <c r="O10" s="199">
        <f t="shared" ref="O10:O38" si="2">IF(N10&lt;=$N$6,IF(N10&lt;$M$6,L10+M10,L10+M10+(N10-$M$6)),50)</f>
        <v>5</v>
      </c>
      <c r="P10" s="199">
        <f t="shared" ref="P10:P38" si="3">$L$6/N10</f>
        <v>3.9543057996485058</v>
      </c>
      <c r="Q10" s="201">
        <f>IF(O10=0,IF(N10=$P$6,6,4),0)</f>
        <v>0</v>
      </c>
      <c r="R10" s="199">
        <f t="shared" ref="R10:R38" si="4">O10+I10</f>
        <v>5</v>
      </c>
      <c r="S10" s="199">
        <f t="shared" ref="S10:S38" si="5">N10+H10</f>
        <v>82.52000000000001</v>
      </c>
      <c r="T10" s="209">
        <f>IF((O10+I10)=0,4+K10+Q10,K10+Q10)+2</f>
        <v>8</v>
      </c>
    </row>
    <row r="11" spans="1:20">
      <c r="A11">
        <f t="shared" ref="A11:A38" si="6">A10+1</f>
        <v>3</v>
      </c>
      <c r="B11" s="207">
        <v>752</v>
      </c>
      <c r="C11" s="208" t="s">
        <v>599</v>
      </c>
      <c r="D11" s="208" t="s">
        <v>68</v>
      </c>
      <c r="E11" s="208" t="s">
        <v>269</v>
      </c>
      <c r="F11" s="200">
        <v>0</v>
      </c>
      <c r="G11" s="199">
        <v>10</v>
      </c>
      <c r="H11" s="199">
        <v>43.7</v>
      </c>
      <c r="I11" s="199">
        <f t="shared" ref="I11:I38" si="7">IF(H11&lt;=$H$6,IF(H11&lt;$G$6,F11+G11,F11+G11+(H11-$G$6)),50)</f>
        <v>13</v>
      </c>
      <c r="J11" s="199">
        <f t="shared" si="0"/>
        <v>4.279176201372997</v>
      </c>
      <c r="K11" s="201">
        <f t="shared" si="1"/>
        <v>0</v>
      </c>
      <c r="L11" s="200">
        <v>0</v>
      </c>
      <c r="M11" s="199">
        <v>0</v>
      </c>
      <c r="N11" s="199">
        <v>48.01</v>
      </c>
      <c r="O11" s="199">
        <f>IF(N11&lt;=$N$6,IF(N11&lt;$M$6,L11+M11,L11+M11+(N11-$M$6)),50)</f>
        <v>0</v>
      </c>
      <c r="P11" s="199">
        <f t="shared" si="3"/>
        <v>3.7492189127265156</v>
      </c>
      <c r="Q11" s="201">
        <f t="shared" ref="Q11:Q38" si="8">IF(O11=0,IF(N11=$P$6,6,4),0)</f>
        <v>4</v>
      </c>
      <c r="R11" s="199">
        <f t="shared" si="4"/>
        <v>13</v>
      </c>
      <c r="S11" s="199">
        <f t="shared" si="5"/>
        <v>91.710000000000008</v>
      </c>
      <c r="T11" s="209">
        <f>IF((O11+I11)=0,4+K11+Q11,K11+Q11)+1</f>
        <v>5</v>
      </c>
    </row>
    <row r="12" spans="1:20">
      <c r="A12">
        <f t="shared" si="6"/>
        <v>4</v>
      </c>
      <c r="B12" s="207">
        <v>616</v>
      </c>
      <c r="C12" s="321" t="s">
        <v>302</v>
      </c>
      <c r="D12" s="321" t="s">
        <v>303</v>
      </c>
      <c r="E12" s="321" t="s">
        <v>272</v>
      </c>
      <c r="F12" s="200">
        <v>5</v>
      </c>
      <c r="G12" s="199">
        <v>0</v>
      </c>
      <c r="H12" s="199">
        <v>33.49</v>
      </c>
      <c r="I12" s="199">
        <f t="shared" si="7"/>
        <v>5</v>
      </c>
      <c r="J12" s="199">
        <f t="shared" si="0"/>
        <v>5.5837563451776644</v>
      </c>
      <c r="K12" s="201">
        <f t="shared" si="1"/>
        <v>0</v>
      </c>
      <c r="L12" s="200">
        <v>10</v>
      </c>
      <c r="M12" s="199">
        <v>0</v>
      </c>
      <c r="N12" s="199">
        <v>42.74</v>
      </c>
      <c r="O12" s="199">
        <f t="shared" si="2"/>
        <v>10</v>
      </c>
      <c r="P12" s="199">
        <f>$L$6/N12</f>
        <v>4.2115114646700977</v>
      </c>
      <c r="Q12" s="201">
        <f t="shared" si="8"/>
        <v>0</v>
      </c>
      <c r="R12" s="199">
        <f t="shared" si="4"/>
        <v>15</v>
      </c>
      <c r="S12" s="199">
        <f t="shared" si="5"/>
        <v>76.23</v>
      </c>
      <c r="T12" s="209">
        <f>IF((O12+I12)=0,4+K12+Q12,K12+Q12)</f>
        <v>0</v>
      </c>
    </row>
    <row r="13" spans="1:20">
      <c r="A13">
        <f t="shared" si="6"/>
        <v>5</v>
      </c>
      <c r="B13" s="207">
        <v>607</v>
      </c>
      <c r="C13" s="321" t="s">
        <v>467</v>
      </c>
      <c r="D13" s="321" t="s">
        <v>468</v>
      </c>
      <c r="E13" s="321" t="s">
        <v>272</v>
      </c>
      <c r="F13" s="200">
        <v>0</v>
      </c>
      <c r="G13" s="199">
        <v>0</v>
      </c>
      <c r="H13" s="199">
        <v>39.61</v>
      </c>
      <c r="I13" s="199">
        <f t="shared" si="7"/>
        <v>0</v>
      </c>
      <c r="J13" s="199">
        <f t="shared" si="0"/>
        <v>4.7210300429184553</v>
      </c>
      <c r="K13" s="201">
        <f t="shared" si="1"/>
        <v>4</v>
      </c>
      <c r="L13" s="200">
        <v>0</v>
      </c>
      <c r="M13" s="199">
        <v>10</v>
      </c>
      <c r="N13" s="199">
        <v>58.77</v>
      </c>
      <c r="O13" s="199">
        <f t="shared" si="2"/>
        <v>16.453999999999994</v>
      </c>
      <c r="P13" s="199">
        <f>$L$6/N13</f>
        <v>3.0627871362940273</v>
      </c>
      <c r="Q13" s="201">
        <f t="shared" si="8"/>
        <v>0</v>
      </c>
      <c r="R13" s="199">
        <f t="shared" si="4"/>
        <v>16.453999999999994</v>
      </c>
      <c r="S13" s="199">
        <f t="shared" si="5"/>
        <v>98.38</v>
      </c>
      <c r="T13" s="209">
        <f t="shared" ref="T13:T38" si="9">IF((O13+I13)=0,4+K13+Q13,K13+Q13)</f>
        <v>4</v>
      </c>
    </row>
    <row r="14" spans="1:20">
      <c r="A14">
        <f t="shared" si="6"/>
        <v>6</v>
      </c>
      <c r="B14" s="207">
        <v>454</v>
      </c>
      <c r="C14" s="321" t="s">
        <v>490</v>
      </c>
      <c r="D14" s="321" t="s">
        <v>491</v>
      </c>
      <c r="E14" s="321" t="s">
        <v>272</v>
      </c>
      <c r="F14" s="200">
        <v>0</v>
      </c>
      <c r="G14" s="199">
        <v>5</v>
      </c>
      <c r="H14" s="199">
        <v>47.8</v>
      </c>
      <c r="I14" s="199">
        <f>IF(H14&lt;=$H$6,IF(H14&lt;$G$6,F14+G14,F14+G14+(H14-$G$6)),50)</f>
        <v>12.099999999999994</v>
      </c>
      <c r="J14" s="199">
        <f t="shared" si="0"/>
        <v>3.9121338912133892</v>
      </c>
      <c r="K14" s="201">
        <f t="shared" si="1"/>
        <v>0</v>
      </c>
      <c r="L14" s="200">
        <v>0</v>
      </c>
      <c r="M14" s="199">
        <v>10</v>
      </c>
      <c r="N14" s="199">
        <v>58.47</v>
      </c>
      <c r="O14" s="199">
        <f t="shared" si="2"/>
        <v>16.153999999999989</v>
      </c>
      <c r="P14" s="199">
        <f t="shared" si="3"/>
        <v>3.0785017957927141</v>
      </c>
      <c r="Q14" s="201">
        <f t="shared" si="8"/>
        <v>0</v>
      </c>
      <c r="R14" s="199">
        <f t="shared" si="4"/>
        <v>28.253999999999984</v>
      </c>
      <c r="S14" s="199">
        <f t="shared" si="5"/>
        <v>106.27</v>
      </c>
      <c r="T14" s="209">
        <f t="shared" si="9"/>
        <v>0</v>
      </c>
    </row>
    <row r="15" spans="1:20">
      <c r="A15">
        <f t="shared" si="6"/>
        <v>7</v>
      </c>
      <c r="B15" s="207">
        <v>481</v>
      </c>
      <c r="C15" s="321" t="s">
        <v>292</v>
      </c>
      <c r="D15" s="321" t="s">
        <v>419</v>
      </c>
      <c r="E15" s="321" t="s">
        <v>272</v>
      </c>
      <c r="F15" s="200">
        <v>0</v>
      </c>
      <c r="G15" s="199">
        <v>0</v>
      </c>
      <c r="H15" s="199">
        <v>37.17</v>
      </c>
      <c r="I15" s="199">
        <f t="shared" si="7"/>
        <v>0</v>
      </c>
      <c r="J15" s="199">
        <f t="shared" si="0"/>
        <v>5.0309389292440141</v>
      </c>
      <c r="K15" s="201">
        <f t="shared" si="1"/>
        <v>4</v>
      </c>
      <c r="L15" s="200">
        <v>50</v>
      </c>
      <c r="M15" s="199"/>
      <c r="N15" s="199"/>
      <c r="O15" s="199">
        <f t="shared" si="2"/>
        <v>50</v>
      </c>
      <c r="P15" s="199" t="e">
        <f t="shared" si="3"/>
        <v>#DIV/0!</v>
      </c>
      <c r="Q15" s="201">
        <f t="shared" si="8"/>
        <v>0</v>
      </c>
      <c r="R15" s="199">
        <f t="shared" si="4"/>
        <v>50</v>
      </c>
      <c r="S15" s="199">
        <f t="shared" si="5"/>
        <v>37.17</v>
      </c>
      <c r="T15" s="209">
        <f t="shared" si="9"/>
        <v>4</v>
      </c>
    </row>
    <row r="16" spans="1:20">
      <c r="A16">
        <f t="shared" si="6"/>
        <v>8</v>
      </c>
      <c r="B16" s="207">
        <v>426</v>
      </c>
      <c r="C16" s="321" t="s">
        <v>551</v>
      </c>
      <c r="D16" s="321" t="s">
        <v>713</v>
      </c>
      <c r="E16" s="321" t="s">
        <v>272</v>
      </c>
      <c r="F16" s="200">
        <v>5</v>
      </c>
      <c r="G16" s="199">
        <v>0</v>
      </c>
      <c r="H16" s="199">
        <v>37.979999999999997</v>
      </c>
      <c r="I16" s="199">
        <f t="shared" si="7"/>
        <v>5</v>
      </c>
      <c r="J16" s="199">
        <f t="shared" si="0"/>
        <v>4.9236440231700902</v>
      </c>
      <c r="K16" s="201">
        <f t="shared" si="1"/>
        <v>0</v>
      </c>
      <c r="L16" s="200">
        <v>50</v>
      </c>
      <c r="M16" s="199"/>
      <c r="N16" s="199"/>
      <c r="O16" s="199">
        <f t="shared" si="2"/>
        <v>50</v>
      </c>
      <c r="P16" s="199" t="e">
        <f t="shared" si="3"/>
        <v>#DIV/0!</v>
      </c>
      <c r="Q16" s="201">
        <f t="shared" si="8"/>
        <v>0</v>
      </c>
      <c r="R16" s="199">
        <f t="shared" si="4"/>
        <v>55</v>
      </c>
      <c r="S16" s="199">
        <f t="shared" si="5"/>
        <v>37.979999999999997</v>
      </c>
      <c r="T16" s="209">
        <f t="shared" si="9"/>
        <v>0</v>
      </c>
    </row>
    <row r="17" spans="1:20">
      <c r="A17">
        <f t="shared" si="6"/>
        <v>9</v>
      </c>
      <c r="B17" s="207">
        <v>662</v>
      </c>
      <c r="C17" s="321" t="s">
        <v>267</v>
      </c>
      <c r="D17" s="321" t="s">
        <v>417</v>
      </c>
      <c r="E17" s="321" t="s">
        <v>269</v>
      </c>
      <c r="F17" s="200">
        <v>5</v>
      </c>
      <c r="G17" s="199">
        <v>0</v>
      </c>
      <c r="H17" s="199">
        <v>38.97</v>
      </c>
      <c r="I17" s="199">
        <f t="shared" si="7"/>
        <v>5</v>
      </c>
      <c r="J17" s="199">
        <f t="shared" si="0"/>
        <v>4.7985629971773163</v>
      </c>
      <c r="K17" s="201">
        <f t="shared" si="1"/>
        <v>0</v>
      </c>
      <c r="L17" s="200">
        <v>50</v>
      </c>
      <c r="M17" s="199"/>
      <c r="N17" s="199"/>
      <c r="O17" s="199">
        <f t="shared" si="2"/>
        <v>50</v>
      </c>
      <c r="P17" s="199" t="e">
        <f t="shared" si="3"/>
        <v>#DIV/0!</v>
      </c>
      <c r="Q17" s="201">
        <f t="shared" si="8"/>
        <v>0</v>
      </c>
      <c r="R17" s="199">
        <f t="shared" si="4"/>
        <v>55</v>
      </c>
      <c r="S17" s="199">
        <f t="shared" si="5"/>
        <v>38.97</v>
      </c>
      <c r="T17" s="209">
        <f t="shared" si="9"/>
        <v>0</v>
      </c>
    </row>
    <row r="18" spans="1:20">
      <c r="A18">
        <f t="shared" si="6"/>
        <v>10</v>
      </c>
      <c r="B18" s="207">
        <v>556</v>
      </c>
      <c r="C18" s="321" t="s">
        <v>501</v>
      </c>
      <c r="D18" s="321" t="s">
        <v>80</v>
      </c>
      <c r="E18" s="321" t="s">
        <v>269</v>
      </c>
      <c r="F18" s="200">
        <v>50</v>
      </c>
      <c r="G18" s="199"/>
      <c r="H18" s="199"/>
      <c r="I18" s="199">
        <f t="shared" si="7"/>
        <v>50</v>
      </c>
      <c r="J18" s="199" t="e">
        <f t="shared" si="0"/>
        <v>#DIV/0!</v>
      </c>
      <c r="K18" s="201">
        <f t="shared" si="1"/>
        <v>0</v>
      </c>
      <c r="L18" s="200">
        <v>0</v>
      </c>
      <c r="M18" s="199">
        <v>0</v>
      </c>
      <c r="N18" s="199">
        <v>63.01</v>
      </c>
      <c r="O18" s="199">
        <f t="shared" si="2"/>
        <v>10.693999999999988</v>
      </c>
      <c r="P18" s="199">
        <f t="shared" si="3"/>
        <v>2.8566894143786703</v>
      </c>
      <c r="Q18" s="201">
        <f t="shared" si="8"/>
        <v>0</v>
      </c>
      <c r="R18" s="199">
        <f t="shared" si="4"/>
        <v>60.693999999999988</v>
      </c>
      <c r="S18" s="199">
        <f t="shared" si="5"/>
        <v>63.01</v>
      </c>
      <c r="T18" s="209">
        <f t="shared" si="9"/>
        <v>0</v>
      </c>
    </row>
    <row r="19" spans="1:20">
      <c r="A19">
        <f t="shared" si="6"/>
        <v>11</v>
      </c>
      <c r="B19" s="207">
        <v>571</v>
      </c>
      <c r="C19" s="321" t="s">
        <v>475</v>
      </c>
      <c r="D19" s="321" t="s">
        <v>476</v>
      </c>
      <c r="E19" s="321" t="s">
        <v>272</v>
      </c>
      <c r="F19" s="200">
        <v>50</v>
      </c>
      <c r="G19" s="199"/>
      <c r="H19" s="199"/>
      <c r="I19" s="199">
        <f t="shared" si="7"/>
        <v>50</v>
      </c>
      <c r="J19" s="199" t="e">
        <f t="shared" si="0"/>
        <v>#DIV/0!</v>
      </c>
      <c r="K19" s="201">
        <f t="shared" si="1"/>
        <v>0</v>
      </c>
      <c r="L19" s="200">
        <v>15</v>
      </c>
      <c r="M19" s="199">
        <v>0</v>
      </c>
      <c r="N19" s="199">
        <v>48.1</v>
      </c>
      <c r="O19" s="199">
        <f t="shared" si="2"/>
        <v>15</v>
      </c>
      <c r="P19" s="199">
        <f t="shared" si="3"/>
        <v>3.742203742203742</v>
      </c>
      <c r="Q19" s="201">
        <f t="shared" si="8"/>
        <v>0</v>
      </c>
      <c r="R19" s="199">
        <f t="shared" si="4"/>
        <v>65</v>
      </c>
      <c r="S19" s="199">
        <f t="shared" si="5"/>
        <v>48.1</v>
      </c>
      <c r="T19" s="209">
        <f t="shared" si="9"/>
        <v>0</v>
      </c>
    </row>
    <row r="20" spans="1:20">
      <c r="A20">
        <f t="shared" si="6"/>
        <v>12</v>
      </c>
      <c r="B20" s="207">
        <v>637</v>
      </c>
      <c r="C20" s="321" t="s">
        <v>282</v>
      </c>
      <c r="D20" s="321" t="s">
        <v>419</v>
      </c>
      <c r="E20" s="321" t="s">
        <v>272</v>
      </c>
      <c r="F20" s="200">
        <v>50</v>
      </c>
      <c r="G20" s="199"/>
      <c r="H20" s="199"/>
      <c r="I20" s="199">
        <f t="shared" si="7"/>
        <v>50</v>
      </c>
      <c r="J20" s="199" t="e">
        <f t="shared" si="0"/>
        <v>#DIV/0!</v>
      </c>
      <c r="K20" s="201">
        <f t="shared" si="1"/>
        <v>0</v>
      </c>
      <c r="L20" s="200">
        <v>50</v>
      </c>
      <c r="M20" s="199"/>
      <c r="N20" s="199"/>
      <c r="O20" s="199">
        <f t="shared" si="2"/>
        <v>50</v>
      </c>
      <c r="P20" s="199" t="e">
        <f t="shared" si="3"/>
        <v>#DIV/0!</v>
      </c>
      <c r="Q20" s="201">
        <f t="shared" si="8"/>
        <v>0</v>
      </c>
      <c r="R20" s="199">
        <f t="shared" si="4"/>
        <v>100</v>
      </c>
      <c r="S20" s="199">
        <f t="shared" si="5"/>
        <v>0</v>
      </c>
      <c r="T20" s="209">
        <f t="shared" si="9"/>
        <v>0</v>
      </c>
    </row>
    <row r="21" spans="1:20">
      <c r="A21">
        <f t="shared" si="6"/>
        <v>13</v>
      </c>
      <c r="B21" s="207">
        <v>671</v>
      </c>
      <c r="C21" s="321" t="s">
        <v>477</v>
      </c>
      <c r="D21" s="321" t="s">
        <v>478</v>
      </c>
      <c r="E21" s="321" t="s">
        <v>272</v>
      </c>
      <c r="F21" s="200">
        <v>50</v>
      </c>
      <c r="G21" s="199"/>
      <c r="H21" s="199"/>
      <c r="I21" s="199">
        <f t="shared" si="7"/>
        <v>50</v>
      </c>
      <c r="J21" s="199" t="e">
        <f t="shared" si="0"/>
        <v>#DIV/0!</v>
      </c>
      <c r="K21" s="201">
        <f t="shared" si="1"/>
        <v>0</v>
      </c>
      <c r="L21" s="200">
        <v>50</v>
      </c>
      <c r="M21" s="199"/>
      <c r="N21" s="199"/>
      <c r="O21" s="199">
        <f t="shared" si="2"/>
        <v>50</v>
      </c>
      <c r="P21" s="199" t="e">
        <f t="shared" si="3"/>
        <v>#DIV/0!</v>
      </c>
      <c r="Q21" s="201">
        <f t="shared" si="8"/>
        <v>0</v>
      </c>
      <c r="R21" s="199">
        <f t="shared" si="4"/>
        <v>100</v>
      </c>
      <c r="S21" s="199">
        <f t="shared" si="5"/>
        <v>0</v>
      </c>
      <c r="T21" s="209">
        <f t="shared" si="9"/>
        <v>0</v>
      </c>
    </row>
    <row r="22" spans="1:20">
      <c r="A22">
        <f t="shared" si="6"/>
        <v>14</v>
      </c>
      <c r="B22" s="207">
        <v>682</v>
      </c>
      <c r="C22" s="321" t="s">
        <v>472</v>
      </c>
      <c r="D22" s="321" t="s">
        <v>465</v>
      </c>
      <c r="E22" s="321" t="s">
        <v>272</v>
      </c>
      <c r="F22" s="200">
        <v>100</v>
      </c>
      <c r="G22" s="199"/>
      <c r="H22" s="199"/>
      <c r="I22" s="199">
        <f t="shared" si="7"/>
        <v>100</v>
      </c>
      <c r="J22" s="199" t="e">
        <f t="shared" si="0"/>
        <v>#DIV/0!</v>
      </c>
      <c r="K22" s="201">
        <f t="shared" si="1"/>
        <v>0</v>
      </c>
      <c r="L22" s="200">
        <v>100</v>
      </c>
      <c r="M22" s="199"/>
      <c r="N22" s="199"/>
      <c r="O22" s="199">
        <f t="shared" si="2"/>
        <v>100</v>
      </c>
      <c r="P22" s="199" t="e">
        <f t="shared" si="3"/>
        <v>#DIV/0!</v>
      </c>
      <c r="Q22" s="201">
        <f t="shared" si="8"/>
        <v>0</v>
      </c>
      <c r="R22" s="199">
        <f t="shared" si="4"/>
        <v>200</v>
      </c>
      <c r="S22" s="199">
        <f t="shared" si="5"/>
        <v>0</v>
      </c>
      <c r="T22" s="209">
        <f t="shared" si="9"/>
        <v>0</v>
      </c>
    </row>
    <row r="23" spans="1:20">
      <c r="A23">
        <f t="shared" si="6"/>
        <v>15</v>
      </c>
      <c r="B23" s="207">
        <v>693</v>
      </c>
      <c r="C23" s="321" t="s">
        <v>276</v>
      </c>
      <c r="D23" s="321" t="s">
        <v>420</v>
      </c>
      <c r="E23" s="321" t="s">
        <v>272</v>
      </c>
      <c r="F23" s="200">
        <v>100</v>
      </c>
      <c r="G23" s="199"/>
      <c r="H23" s="199"/>
      <c r="I23" s="199">
        <f t="shared" si="7"/>
        <v>100</v>
      </c>
      <c r="J23" s="199" t="e">
        <f t="shared" si="0"/>
        <v>#DIV/0!</v>
      </c>
      <c r="K23" s="201">
        <f t="shared" si="1"/>
        <v>0</v>
      </c>
      <c r="L23" s="200">
        <v>100</v>
      </c>
      <c r="M23" s="199"/>
      <c r="N23" s="199"/>
      <c r="O23" s="199">
        <f t="shared" si="2"/>
        <v>100</v>
      </c>
      <c r="P23" s="199" t="e">
        <f t="shared" si="3"/>
        <v>#DIV/0!</v>
      </c>
      <c r="Q23" s="201">
        <f t="shared" si="8"/>
        <v>0</v>
      </c>
      <c r="R23" s="199">
        <f t="shared" si="4"/>
        <v>200</v>
      </c>
      <c r="S23" s="199">
        <f t="shared" si="5"/>
        <v>0</v>
      </c>
      <c r="T23" s="209">
        <f t="shared" si="9"/>
        <v>0</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175</v>
      </c>
      <c r="G41" s="182">
        <f>F41/I41</f>
        <v>47.297297297297298</v>
      </c>
      <c r="H41" s="199">
        <f>G41*1.5</f>
        <v>70.945945945945951</v>
      </c>
      <c r="I41" s="182">
        <v>3.7</v>
      </c>
      <c r="J41" s="182">
        <f>H44</f>
        <v>33.65</v>
      </c>
      <c r="K41" s="183"/>
      <c r="L41" s="185">
        <v>180</v>
      </c>
      <c r="M41" s="182">
        <f>L41/O41</f>
        <v>51.428571428571431</v>
      </c>
      <c r="N41" s="199">
        <f>M41*1.5</f>
        <v>77.142857142857139</v>
      </c>
      <c r="O41" s="182">
        <v>3.5</v>
      </c>
      <c r="P41" s="182">
        <f>N53</f>
        <v>42.53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753</v>
      </c>
      <c r="C44" s="208" t="s">
        <v>530</v>
      </c>
      <c r="D44" s="208" t="s">
        <v>417</v>
      </c>
      <c r="E44" s="208" t="s">
        <v>269</v>
      </c>
      <c r="F44" s="200">
        <v>0</v>
      </c>
      <c r="G44" s="199">
        <v>0</v>
      </c>
      <c r="H44" s="199">
        <v>33.65</v>
      </c>
      <c r="I44" s="199">
        <f>IF(H44&lt;=$H$41,IF(H44&lt;$G$41,F44+G44,F44+G44+(H44-$G$41)),50)</f>
        <v>0</v>
      </c>
      <c r="J44" s="199">
        <f>$F$41/H44</f>
        <v>5.2005943536404162</v>
      </c>
      <c r="K44" s="201">
        <f>IF(I44=0,IF(H44=$J$41,6,4),0)</f>
        <v>6</v>
      </c>
      <c r="L44" s="200">
        <v>10</v>
      </c>
      <c r="M44" s="199">
        <v>0</v>
      </c>
      <c r="N44" s="199">
        <v>38.979999999999997</v>
      </c>
      <c r="O44" s="199">
        <f>IF(N44&lt;=$N$41,IF(N44&lt;$M$41,L44+M44,L44+M44+(N44-$M$41)),50)</f>
        <v>10</v>
      </c>
      <c r="P44" s="199">
        <f>$L$41/N44</f>
        <v>4.6177526936890718</v>
      </c>
      <c r="Q44" s="201">
        <f>IF(O44=0,IF(N44=$P$41,6,4),0)</f>
        <v>0</v>
      </c>
      <c r="R44" s="199">
        <f>O44+I44</f>
        <v>10</v>
      </c>
      <c r="S44" s="199">
        <f>N44+H44</f>
        <v>72.63</v>
      </c>
      <c r="T44" s="209">
        <f>IF((O44+I44)=0,4+K44+Q44,K44+Q44)+4</f>
        <v>10</v>
      </c>
    </row>
    <row r="45" spans="1:20">
      <c r="A45">
        <f>A44+1</f>
        <v>2</v>
      </c>
      <c r="B45" s="207">
        <v>809</v>
      </c>
      <c r="C45" s="208" t="s">
        <v>460</v>
      </c>
      <c r="D45" s="208" t="s">
        <v>461</v>
      </c>
      <c r="E45" s="208" t="s">
        <v>275</v>
      </c>
      <c r="F45" s="200">
        <v>0</v>
      </c>
      <c r="G45" s="199">
        <v>5</v>
      </c>
      <c r="H45" s="199">
        <v>38.29</v>
      </c>
      <c r="I45" s="199">
        <f t="shared" ref="I45:I73" si="10">IF(H45&lt;=$H$41,IF(H45&lt;$G$41,F45+G45,F45+G45+(H45-$G$41)),50)</f>
        <v>5</v>
      </c>
      <c r="J45" s="199">
        <f t="shared" ref="J45:J73" si="11">$F$41/H45</f>
        <v>4.5703839122486292</v>
      </c>
      <c r="K45" s="201">
        <f t="shared" ref="K45:K73" si="12">IF(I45=0,IF(H45=$J$41,6,4),0)</f>
        <v>0</v>
      </c>
      <c r="L45" s="200">
        <v>0</v>
      </c>
      <c r="M45" s="199">
        <v>5</v>
      </c>
      <c r="N45" s="199">
        <v>44.56</v>
      </c>
      <c r="O45" s="199">
        <f>IF(N45&lt;=$N$41,IF(N45&lt;$M$41,L45+M45,L45+M45+(N45-$M$41)),50)</f>
        <v>5</v>
      </c>
      <c r="P45" s="199">
        <f t="shared" ref="P45:P73" si="13">$L$41/N45</f>
        <v>4.0394973070017954</v>
      </c>
      <c r="Q45" s="201">
        <f t="shared" ref="Q45:Q73" si="14">IF(O45=0,IF(N45=$P$41,6,4),0)</f>
        <v>0</v>
      </c>
      <c r="R45" s="199">
        <f t="shared" ref="R45:R73" si="15">O45+I45</f>
        <v>10</v>
      </c>
      <c r="S45" s="199">
        <f t="shared" ref="S45:S73" si="16">N45+H45</f>
        <v>82.85</v>
      </c>
      <c r="T45" s="209">
        <f>IF((O45+I45)=0,4+K45+Q45,K45+Q45)+2</f>
        <v>2</v>
      </c>
    </row>
    <row r="46" spans="1:20">
      <c r="A46">
        <f t="shared" ref="A46:A60" si="17">A45+1</f>
        <v>3</v>
      </c>
      <c r="B46" s="207">
        <v>470</v>
      </c>
      <c r="C46" s="208" t="s">
        <v>304</v>
      </c>
      <c r="D46" s="208" t="s">
        <v>428</v>
      </c>
      <c r="E46" s="208" t="s">
        <v>272</v>
      </c>
      <c r="F46" s="200">
        <v>5</v>
      </c>
      <c r="G46" s="199">
        <v>0</v>
      </c>
      <c r="H46" s="199">
        <v>34.25</v>
      </c>
      <c r="I46" s="199">
        <f t="shared" si="10"/>
        <v>5</v>
      </c>
      <c r="J46" s="199">
        <f t="shared" si="11"/>
        <v>5.1094890510948909</v>
      </c>
      <c r="K46" s="201">
        <f>IF(I46=0,IF(H46=$J$41,6,4),0)</f>
        <v>0</v>
      </c>
      <c r="L46" s="200">
        <v>5</v>
      </c>
      <c r="M46" s="199">
        <v>5</v>
      </c>
      <c r="N46" s="199">
        <v>40.56</v>
      </c>
      <c r="O46" s="199">
        <f t="shared" ref="O46:O73" si="18">IF(N46&lt;=$N$41,IF(N46&lt;$M$41,L46+M46,L46+M46+(N46-$M$41)),50)</f>
        <v>10</v>
      </c>
      <c r="P46" s="199">
        <f>$L$41/N46</f>
        <v>4.4378698224852071</v>
      </c>
      <c r="Q46" s="201">
        <f t="shared" si="14"/>
        <v>0</v>
      </c>
      <c r="R46" s="199">
        <f t="shared" si="15"/>
        <v>15</v>
      </c>
      <c r="S46" s="199">
        <f t="shared" si="16"/>
        <v>74.81</v>
      </c>
      <c r="T46" s="209">
        <f>IF((O46+I46)=0,4+K46+Q46,K46+Q46)+1</f>
        <v>1</v>
      </c>
    </row>
    <row r="47" spans="1:20">
      <c r="A47">
        <f t="shared" si="17"/>
        <v>4</v>
      </c>
      <c r="B47" s="207">
        <v>551</v>
      </c>
      <c r="C47" s="321" t="s">
        <v>702</v>
      </c>
      <c r="D47" s="321" t="s">
        <v>491</v>
      </c>
      <c r="E47" s="321" t="s">
        <v>272</v>
      </c>
      <c r="F47" s="200">
        <v>10</v>
      </c>
      <c r="G47" s="199">
        <v>0</v>
      </c>
      <c r="H47" s="199">
        <v>39.159999999999997</v>
      </c>
      <c r="I47" s="199">
        <f t="shared" si="10"/>
        <v>10</v>
      </c>
      <c r="J47" s="199">
        <f>$F$41/H47</f>
        <v>4.4688457609805932</v>
      </c>
      <c r="K47" s="201">
        <f t="shared" si="12"/>
        <v>0</v>
      </c>
      <c r="L47" s="200">
        <v>10</v>
      </c>
      <c r="M47" s="199">
        <v>0</v>
      </c>
      <c r="N47" s="199">
        <v>44.83</v>
      </c>
      <c r="O47" s="199">
        <f t="shared" si="18"/>
        <v>10</v>
      </c>
      <c r="P47" s="199">
        <f>$L$41/N47</f>
        <v>4.0151684140084765</v>
      </c>
      <c r="Q47" s="201">
        <f>IF(O47=0,IF(N47=$P$41,6,4),0)</f>
        <v>0</v>
      </c>
      <c r="R47" s="199">
        <f t="shared" si="15"/>
        <v>20</v>
      </c>
      <c r="S47" s="199">
        <f t="shared" si="16"/>
        <v>83.99</v>
      </c>
      <c r="T47" s="209">
        <f>IF((O47+I47)=0,4+K47+Q47,K47+Q47)</f>
        <v>0</v>
      </c>
    </row>
    <row r="48" spans="1:20">
      <c r="A48">
        <f t="shared" si="17"/>
        <v>5</v>
      </c>
      <c r="B48" s="207">
        <v>683</v>
      </c>
      <c r="C48" s="321" t="s">
        <v>473</v>
      </c>
      <c r="D48" s="321" t="s">
        <v>474</v>
      </c>
      <c r="E48" s="321" t="s">
        <v>269</v>
      </c>
      <c r="F48" s="200">
        <v>0</v>
      </c>
      <c r="G48" s="199">
        <v>0</v>
      </c>
      <c r="H48" s="199">
        <v>47.78</v>
      </c>
      <c r="I48" s="199">
        <f t="shared" si="10"/>
        <v>0.48270270270270288</v>
      </c>
      <c r="J48" s="199">
        <f t="shared" si="11"/>
        <v>3.6626203432398494</v>
      </c>
      <c r="K48" s="201">
        <f t="shared" si="12"/>
        <v>0</v>
      </c>
      <c r="L48" s="200">
        <v>5</v>
      </c>
      <c r="M48" s="199">
        <v>5</v>
      </c>
      <c r="N48" s="199">
        <v>64.88</v>
      </c>
      <c r="O48" s="199">
        <f t="shared" si="18"/>
        <v>23.451428571428565</v>
      </c>
      <c r="P48" s="199">
        <f t="shared" si="13"/>
        <v>2.7743526510480891</v>
      </c>
      <c r="Q48" s="201">
        <f t="shared" si="14"/>
        <v>0</v>
      </c>
      <c r="R48" s="199">
        <f t="shared" si="15"/>
        <v>23.934131274131268</v>
      </c>
      <c r="S48" s="199">
        <f t="shared" si="16"/>
        <v>112.66</v>
      </c>
      <c r="T48" s="209">
        <f t="shared" ref="T48:T73" si="19">IF((O48+I48)=0,4+K48+Q48,K48+Q48)</f>
        <v>0</v>
      </c>
    </row>
    <row r="49" spans="1:20">
      <c r="A49">
        <f t="shared" si="17"/>
        <v>6</v>
      </c>
      <c r="B49" s="207">
        <v>598</v>
      </c>
      <c r="C49" s="321" t="s">
        <v>480</v>
      </c>
      <c r="D49" s="321" t="s">
        <v>481</v>
      </c>
      <c r="E49" s="321" t="s">
        <v>272</v>
      </c>
      <c r="F49" s="200">
        <v>5</v>
      </c>
      <c r="G49" s="199">
        <v>5</v>
      </c>
      <c r="H49" s="199">
        <v>37.1</v>
      </c>
      <c r="I49" s="199">
        <f t="shared" si="10"/>
        <v>10</v>
      </c>
      <c r="J49" s="199">
        <f t="shared" si="11"/>
        <v>4.7169811320754711</v>
      </c>
      <c r="K49" s="201">
        <f t="shared" si="12"/>
        <v>0</v>
      </c>
      <c r="L49" s="200">
        <v>20</v>
      </c>
      <c r="M49" s="199">
        <v>10</v>
      </c>
      <c r="N49" s="199">
        <v>52.78</v>
      </c>
      <c r="O49" s="199">
        <f t="shared" si="18"/>
        <v>31.351428571428571</v>
      </c>
      <c r="P49" s="199">
        <f t="shared" si="13"/>
        <v>3.4103827207275481</v>
      </c>
      <c r="Q49" s="201">
        <f t="shared" si="14"/>
        <v>0</v>
      </c>
      <c r="R49" s="199">
        <f t="shared" si="15"/>
        <v>41.351428571428571</v>
      </c>
      <c r="S49" s="199">
        <f t="shared" si="16"/>
        <v>89.88</v>
      </c>
      <c r="T49" s="209">
        <f t="shared" si="19"/>
        <v>0</v>
      </c>
    </row>
    <row r="50" spans="1:20">
      <c r="A50">
        <f t="shared" si="17"/>
        <v>7</v>
      </c>
      <c r="B50" s="207">
        <v>696</v>
      </c>
      <c r="C50" s="321" t="s">
        <v>329</v>
      </c>
      <c r="D50" s="321" t="s">
        <v>330</v>
      </c>
      <c r="E50" s="321" t="s">
        <v>269</v>
      </c>
      <c r="F50" s="200">
        <v>0</v>
      </c>
      <c r="G50" s="199">
        <v>0</v>
      </c>
      <c r="H50" s="199">
        <v>34.659999999999997</v>
      </c>
      <c r="I50" s="199">
        <f t="shared" si="10"/>
        <v>0</v>
      </c>
      <c r="J50" s="199">
        <f t="shared" si="11"/>
        <v>5.0490478938257359</v>
      </c>
      <c r="K50" s="201">
        <f t="shared" si="12"/>
        <v>4</v>
      </c>
      <c r="L50" s="200">
        <v>50</v>
      </c>
      <c r="M50" s="199"/>
      <c r="N50" s="199"/>
      <c r="O50" s="199">
        <f t="shared" si="18"/>
        <v>50</v>
      </c>
      <c r="P50" s="199" t="e">
        <f t="shared" si="13"/>
        <v>#DIV/0!</v>
      </c>
      <c r="Q50" s="201">
        <f t="shared" si="14"/>
        <v>0</v>
      </c>
      <c r="R50" s="199">
        <f t="shared" si="15"/>
        <v>50</v>
      </c>
      <c r="S50" s="199">
        <f t="shared" si="16"/>
        <v>34.659999999999997</v>
      </c>
      <c r="T50" s="209">
        <f t="shared" si="19"/>
        <v>4</v>
      </c>
    </row>
    <row r="51" spans="1:20">
      <c r="A51">
        <f t="shared" si="17"/>
        <v>8</v>
      </c>
      <c r="B51" s="207">
        <v>636</v>
      </c>
      <c r="C51" s="321" t="s">
        <v>278</v>
      </c>
      <c r="D51" s="321" t="s">
        <v>428</v>
      </c>
      <c r="E51" s="321" t="s">
        <v>272</v>
      </c>
      <c r="F51" s="200">
        <v>0</v>
      </c>
      <c r="G51" s="199">
        <v>0</v>
      </c>
      <c r="H51" s="199">
        <v>33.81</v>
      </c>
      <c r="I51" s="199">
        <f t="shared" si="10"/>
        <v>0</v>
      </c>
      <c r="J51" s="199">
        <f t="shared" si="11"/>
        <v>5.1759834368530013</v>
      </c>
      <c r="K51" s="201">
        <f t="shared" si="12"/>
        <v>4</v>
      </c>
      <c r="L51" s="200">
        <v>50</v>
      </c>
      <c r="M51" s="199"/>
      <c r="N51" s="199"/>
      <c r="O51" s="199">
        <f t="shared" si="18"/>
        <v>50</v>
      </c>
      <c r="P51" s="199" t="e">
        <f t="shared" si="13"/>
        <v>#DIV/0!</v>
      </c>
      <c r="Q51" s="201">
        <f t="shared" si="14"/>
        <v>0</v>
      </c>
      <c r="R51" s="199">
        <f t="shared" si="15"/>
        <v>50</v>
      </c>
      <c r="S51" s="199">
        <f t="shared" si="16"/>
        <v>33.81</v>
      </c>
      <c r="T51" s="209">
        <f t="shared" si="19"/>
        <v>4</v>
      </c>
    </row>
    <row r="52" spans="1:20">
      <c r="A52">
        <f t="shared" si="17"/>
        <v>9</v>
      </c>
      <c r="B52" s="207">
        <v>713</v>
      </c>
      <c r="C52" s="321" t="s">
        <v>479</v>
      </c>
      <c r="D52" s="321" t="s">
        <v>470</v>
      </c>
      <c r="E52" s="321" t="s">
        <v>272</v>
      </c>
      <c r="F52" s="200">
        <v>0</v>
      </c>
      <c r="G52" s="199">
        <v>0</v>
      </c>
      <c r="H52" s="199">
        <v>37.47</v>
      </c>
      <c r="I52" s="199">
        <f t="shared" si="10"/>
        <v>0</v>
      </c>
      <c r="J52" s="199">
        <f t="shared" si="11"/>
        <v>4.6704029890579131</v>
      </c>
      <c r="K52" s="201">
        <f t="shared" si="12"/>
        <v>4</v>
      </c>
      <c r="L52" s="200">
        <v>50</v>
      </c>
      <c r="M52" s="199"/>
      <c r="N52" s="199"/>
      <c r="O52" s="199">
        <f t="shared" si="18"/>
        <v>50</v>
      </c>
      <c r="P52" s="199" t="e">
        <f t="shared" si="13"/>
        <v>#DIV/0!</v>
      </c>
      <c r="Q52" s="201">
        <f t="shared" si="14"/>
        <v>0</v>
      </c>
      <c r="R52" s="199">
        <f t="shared" si="15"/>
        <v>50</v>
      </c>
      <c r="S52" s="199">
        <f t="shared" si="16"/>
        <v>37.47</v>
      </c>
      <c r="T52" s="209">
        <f t="shared" si="19"/>
        <v>4</v>
      </c>
    </row>
    <row r="53" spans="1:20">
      <c r="A53">
        <f t="shared" si="17"/>
        <v>10</v>
      </c>
      <c r="B53" s="207">
        <v>729</v>
      </c>
      <c r="C53" s="321" t="s">
        <v>496</v>
      </c>
      <c r="D53" s="321" t="s">
        <v>497</v>
      </c>
      <c r="E53" s="321" t="s">
        <v>269</v>
      </c>
      <c r="F53" s="200">
        <v>50</v>
      </c>
      <c r="G53" s="199"/>
      <c r="H53" s="199"/>
      <c r="I53" s="199">
        <f t="shared" si="10"/>
        <v>50</v>
      </c>
      <c r="J53" s="199" t="e">
        <f t="shared" si="11"/>
        <v>#DIV/0!</v>
      </c>
      <c r="K53" s="201">
        <f t="shared" si="12"/>
        <v>0</v>
      </c>
      <c r="L53" s="200">
        <v>5</v>
      </c>
      <c r="M53" s="199">
        <v>0</v>
      </c>
      <c r="N53" s="199">
        <v>42.53</v>
      </c>
      <c r="O53" s="199">
        <f t="shared" si="18"/>
        <v>5</v>
      </c>
      <c r="P53" s="199">
        <f t="shared" si="13"/>
        <v>4.2323066071008695</v>
      </c>
      <c r="Q53" s="201">
        <f t="shared" si="14"/>
        <v>0</v>
      </c>
      <c r="R53" s="199">
        <f t="shared" si="15"/>
        <v>55</v>
      </c>
      <c r="S53" s="199">
        <f t="shared" si="16"/>
        <v>42.53</v>
      </c>
      <c r="T53" s="209">
        <f t="shared" si="19"/>
        <v>0</v>
      </c>
    </row>
    <row r="54" spans="1:20">
      <c r="A54">
        <f t="shared" si="17"/>
        <v>11</v>
      </c>
      <c r="B54" s="207">
        <v>785</v>
      </c>
      <c r="C54" s="321" t="s">
        <v>482</v>
      </c>
      <c r="D54" s="321" t="s">
        <v>481</v>
      </c>
      <c r="E54" s="321" t="s">
        <v>272</v>
      </c>
      <c r="F54" s="200">
        <v>50</v>
      </c>
      <c r="G54" s="199"/>
      <c r="H54" s="199"/>
      <c r="I54" s="199">
        <f t="shared" si="10"/>
        <v>50</v>
      </c>
      <c r="J54" s="199" t="e">
        <f t="shared" si="11"/>
        <v>#DIV/0!</v>
      </c>
      <c r="K54" s="201">
        <f t="shared" si="12"/>
        <v>0</v>
      </c>
      <c r="L54" s="200">
        <v>50</v>
      </c>
      <c r="M54" s="199"/>
      <c r="N54" s="199"/>
      <c r="O54" s="199">
        <f t="shared" si="18"/>
        <v>50</v>
      </c>
      <c r="P54" s="199" t="e">
        <f t="shared" si="13"/>
        <v>#DIV/0!</v>
      </c>
      <c r="Q54" s="201">
        <f t="shared" si="14"/>
        <v>0</v>
      </c>
      <c r="R54" s="199">
        <f t="shared" si="15"/>
        <v>100</v>
      </c>
      <c r="S54" s="199">
        <f t="shared" si="16"/>
        <v>0</v>
      </c>
      <c r="T54" s="209">
        <f t="shared" si="19"/>
        <v>0</v>
      </c>
    </row>
    <row r="55" spans="1:20">
      <c r="A55">
        <f t="shared" si="17"/>
        <v>12</v>
      </c>
      <c r="B55" s="207">
        <v>716</v>
      </c>
      <c r="C55" s="321" t="s">
        <v>434</v>
      </c>
      <c r="D55" s="321" t="s">
        <v>435</v>
      </c>
      <c r="E55" s="321" t="s">
        <v>272</v>
      </c>
      <c r="F55" s="200">
        <v>50</v>
      </c>
      <c r="G55" s="199"/>
      <c r="H55" s="199"/>
      <c r="I55" s="199">
        <f t="shared" si="10"/>
        <v>50</v>
      </c>
      <c r="J55" s="199" t="e">
        <f t="shared" si="11"/>
        <v>#DIV/0!</v>
      </c>
      <c r="K55" s="201">
        <f t="shared" si="12"/>
        <v>0</v>
      </c>
      <c r="L55" s="200">
        <v>50</v>
      </c>
      <c r="M55" s="199"/>
      <c r="N55" s="199"/>
      <c r="O55" s="199">
        <f t="shared" si="18"/>
        <v>50</v>
      </c>
      <c r="P55" s="199" t="e">
        <f t="shared" si="13"/>
        <v>#DIV/0!</v>
      </c>
      <c r="Q55" s="201">
        <f t="shared" si="14"/>
        <v>0</v>
      </c>
      <c r="R55" s="199">
        <f t="shared" si="15"/>
        <v>100</v>
      </c>
      <c r="S55" s="199">
        <f t="shared" si="16"/>
        <v>0</v>
      </c>
      <c r="T55" s="209">
        <f t="shared" si="19"/>
        <v>0</v>
      </c>
    </row>
    <row r="56" spans="1:20">
      <c r="A56">
        <f t="shared" si="17"/>
        <v>13</v>
      </c>
      <c r="B56" s="207">
        <v>757</v>
      </c>
      <c r="C56" s="321" t="s">
        <v>344</v>
      </c>
      <c r="D56" s="321" t="s">
        <v>330</v>
      </c>
      <c r="E56" s="321" t="s">
        <v>269</v>
      </c>
      <c r="F56" s="200">
        <v>50</v>
      </c>
      <c r="G56" s="199"/>
      <c r="H56" s="199"/>
      <c r="I56" s="199">
        <f t="shared" si="10"/>
        <v>50</v>
      </c>
      <c r="J56" s="199" t="e">
        <f t="shared" si="11"/>
        <v>#DIV/0!</v>
      </c>
      <c r="K56" s="201">
        <f t="shared" si="12"/>
        <v>0</v>
      </c>
      <c r="L56" s="200">
        <v>50</v>
      </c>
      <c r="M56" s="199"/>
      <c r="N56" s="199"/>
      <c r="O56" s="199">
        <f t="shared" si="18"/>
        <v>50</v>
      </c>
      <c r="P56" s="199" t="e">
        <f t="shared" si="13"/>
        <v>#DIV/0!</v>
      </c>
      <c r="Q56" s="201">
        <f t="shared" si="14"/>
        <v>0</v>
      </c>
      <c r="R56" s="199">
        <f t="shared" si="15"/>
        <v>100</v>
      </c>
      <c r="S56" s="199">
        <f t="shared" si="16"/>
        <v>0</v>
      </c>
      <c r="T56" s="209">
        <f t="shared" si="19"/>
        <v>0</v>
      </c>
    </row>
    <row r="57" spans="1:20">
      <c r="A57">
        <f t="shared" si="17"/>
        <v>14</v>
      </c>
      <c r="B57" s="207">
        <v>686</v>
      </c>
      <c r="C57" s="321" t="s">
        <v>619</v>
      </c>
      <c r="D57" s="321" t="s">
        <v>620</v>
      </c>
      <c r="E57" s="321" t="s">
        <v>269</v>
      </c>
      <c r="F57" s="200">
        <v>100</v>
      </c>
      <c r="G57" s="199"/>
      <c r="H57" s="199"/>
      <c r="I57" s="199">
        <f>IF(H57&lt;=$H$41,IF(H57&lt;$G$41,F57+G57,F57+G57+(H57-$G$41)),50)</f>
        <v>100</v>
      </c>
      <c r="J57" s="199" t="e">
        <f t="shared" si="11"/>
        <v>#DIV/0!</v>
      </c>
      <c r="K57" s="201">
        <f t="shared" si="12"/>
        <v>0</v>
      </c>
      <c r="L57" s="200">
        <v>100</v>
      </c>
      <c r="M57" s="199"/>
      <c r="N57" s="199"/>
      <c r="O57" s="199">
        <f t="shared" si="18"/>
        <v>100</v>
      </c>
      <c r="P57" s="199" t="e">
        <f t="shared" si="13"/>
        <v>#DIV/0!</v>
      </c>
      <c r="Q57" s="201">
        <f t="shared" si="14"/>
        <v>0</v>
      </c>
      <c r="R57" s="199">
        <f t="shared" si="15"/>
        <v>200</v>
      </c>
      <c r="S57" s="199">
        <f t="shared" si="16"/>
        <v>0</v>
      </c>
      <c r="T57" s="209">
        <f t="shared" si="19"/>
        <v>0</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165</v>
      </c>
      <c r="G76" s="182">
        <f>F76/I76</f>
        <v>51.5625</v>
      </c>
      <c r="H76" s="199">
        <f>G76*1.5</f>
        <v>77.34375</v>
      </c>
      <c r="I76" s="182">
        <v>3.2</v>
      </c>
      <c r="J76" s="182"/>
      <c r="K76" s="183"/>
      <c r="L76" s="185">
        <v>180</v>
      </c>
      <c r="M76" s="182">
        <f>L76/O76</f>
        <v>51.428571428571431</v>
      </c>
      <c r="N76" s="199">
        <f>M76*1.5</f>
        <v>77.142857142857139</v>
      </c>
      <c r="O76" s="182">
        <v>3.5</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697</v>
      </c>
      <c r="C79" s="208" t="s">
        <v>342</v>
      </c>
      <c r="D79" s="208" t="s">
        <v>433</v>
      </c>
      <c r="E79" s="208" t="s">
        <v>275</v>
      </c>
      <c r="F79" s="219">
        <v>0</v>
      </c>
      <c r="G79" s="220">
        <v>10</v>
      </c>
      <c r="H79" s="220">
        <v>38.24</v>
      </c>
      <c r="I79" s="220">
        <f>IF(H79&lt;=$H$76,IF(H79&lt;$G$76,F79+G79,F79+G79+(H79-$G$76)),50)</f>
        <v>10</v>
      </c>
      <c r="J79" s="220">
        <f>$F$76/H79</f>
        <v>4.3148535564853558</v>
      </c>
      <c r="K79" s="195"/>
      <c r="L79" s="219">
        <v>10</v>
      </c>
      <c r="M79" s="220">
        <v>10</v>
      </c>
      <c r="N79" s="220">
        <v>42.83</v>
      </c>
      <c r="O79" s="220">
        <f>IF(N79&lt;=$N$76,IF(N79&lt;$M$76,L79+M79,L79+M79+(N79-$M$76)),50)</f>
        <v>20</v>
      </c>
      <c r="P79" s="220">
        <f>$L$76/N79</f>
        <v>4.2026616857342987</v>
      </c>
      <c r="Q79" s="195"/>
      <c r="R79" s="199">
        <f>O79+I79</f>
        <v>30</v>
      </c>
      <c r="S79" s="199">
        <f>N79+H79</f>
        <v>81.069999999999993</v>
      </c>
      <c r="T79" s="209"/>
    </row>
    <row r="80" spans="1:20">
      <c r="A80">
        <f>A79+1</f>
        <v>2</v>
      </c>
      <c r="B80" s="207">
        <v>733</v>
      </c>
      <c r="C80" s="208" t="s">
        <v>494</v>
      </c>
      <c r="D80" s="208" t="s">
        <v>495</v>
      </c>
      <c r="E80" s="332">
        <v>55</v>
      </c>
      <c r="F80" s="200">
        <v>5</v>
      </c>
      <c r="G80" s="199">
        <v>5</v>
      </c>
      <c r="H80" s="199">
        <v>31.94</v>
      </c>
      <c r="I80" s="199">
        <f t="shared" ref="I80:I108" si="21">IF(H80&lt;=$H$76,IF(H80&lt;$G$76,F80+G80,F80+G80+(H80-$G$76)),50)</f>
        <v>10</v>
      </c>
      <c r="J80" s="199">
        <f t="shared" ref="J80:J108" si="22">$F$76/H80</f>
        <v>5.1659361302442077</v>
      </c>
      <c r="K80" s="201"/>
      <c r="L80" s="200">
        <v>50</v>
      </c>
      <c r="M80" s="199"/>
      <c r="N80" s="199"/>
      <c r="O80" s="199">
        <f t="shared" ref="O80:O108" si="23">IF(N80&lt;=$N$76,IF(N80&lt;$M$76,L80+M80,L80+M80+(N80-$M$76)),50)</f>
        <v>50</v>
      </c>
      <c r="P80" s="199" t="e">
        <f t="shared" ref="P80:P108" si="24">$L$76/N80</f>
        <v>#DIV/0!</v>
      </c>
      <c r="Q80" s="201"/>
      <c r="R80" s="199">
        <f t="shared" ref="R80:R108" si="25">O80+I80</f>
        <v>60</v>
      </c>
      <c r="S80" s="199">
        <f t="shared" ref="S80:S108" si="26">N80+H80</f>
        <v>31.94</v>
      </c>
      <c r="T80" s="209"/>
    </row>
    <row r="81" spans="1:20">
      <c r="A81">
        <f t="shared" ref="A81:A95" si="27">A80+1</f>
        <v>3</v>
      </c>
      <c r="B81" s="207">
        <v>668</v>
      </c>
      <c r="C81" s="208" t="s">
        <v>349</v>
      </c>
      <c r="D81" s="208" t="s">
        <v>438</v>
      </c>
      <c r="E81" s="208" t="s">
        <v>272</v>
      </c>
      <c r="F81" s="200">
        <v>5</v>
      </c>
      <c r="G81" s="199">
        <v>5</v>
      </c>
      <c r="H81" s="199">
        <v>36.81</v>
      </c>
      <c r="I81" s="199">
        <f t="shared" si="21"/>
        <v>10</v>
      </c>
      <c r="J81" s="199">
        <f t="shared" si="22"/>
        <v>4.4824775876120615</v>
      </c>
      <c r="K81" s="201"/>
      <c r="L81" s="200">
        <v>50</v>
      </c>
      <c r="M81" s="199"/>
      <c r="N81" s="199"/>
      <c r="O81" s="199">
        <f t="shared" si="23"/>
        <v>50</v>
      </c>
      <c r="P81" s="199" t="e">
        <f>$L$76/N81</f>
        <v>#DIV/0!</v>
      </c>
      <c r="Q81" s="201"/>
      <c r="R81" s="199">
        <f t="shared" si="25"/>
        <v>60</v>
      </c>
      <c r="S81" s="199">
        <f t="shared" si="26"/>
        <v>36.81</v>
      </c>
      <c r="T81" s="209"/>
    </row>
    <row r="82" spans="1:20">
      <c r="A82">
        <f t="shared" si="27"/>
        <v>4</v>
      </c>
      <c r="B82" s="207">
        <v>758</v>
      </c>
      <c r="C82" s="321" t="s">
        <v>507</v>
      </c>
      <c r="D82" s="321" t="s">
        <v>644</v>
      </c>
      <c r="E82" s="208" t="s">
        <v>272</v>
      </c>
      <c r="F82" s="200">
        <v>5</v>
      </c>
      <c r="G82" s="199">
        <v>10</v>
      </c>
      <c r="H82" s="199">
        <v>35.74</v>
      </c>
      <c r="I82" s="199">
        <f>IF(H82&lt;=$H$76,IF(H82&lt;$G$76,F82+G82,F82+G82+(H82-$G$76)),50)</f>
        <v>15</v>
      </c>
      <c r="J82" s="199">
        <f t="shared" si="22"/>
        <v>4.6166759932848347</v>
      </c>
      <c r="K82" s="201"/>
      <c r="L82" s="200">
        <v>50</v>
      </c>
      <c r="M82" s="199"/>
      <c r="N82" s="199"/>
      <c r="O82" s="199">
        <f>IF(N82&lt;=$N$76,IF(N82&lt;$M$76,L82+M82,L82+M82+(N82-$M$76)),50)</f>
        <v>50</v>
      </c>
      <c r="P82" s="199" t="e">
        <f t="shared" si="24"/>
        <v>#DIV/0!</v>
      </c>
      <c r="Q82" s="201"/>
      <c r="R82" s="199">
        <f t="shared" si="25"/>
        <v>65</v>
      </c>
      <c r="S82" s="199">
        <f t="shared" si="26"/>
        <v>35.74</v>
      </c>
      <c r="T82" s="209"/>
    </row>
    <row r="83" spans="1:20">
      <c r="A83">
        <f t="shared" si="27"/>
        <v>5</v>
      </c>
      <c r="B83" s="207">
        <v>768</v>
      </c>
      <c r="C83" s="321" t="s">
        <v>353</v>
      </c>
      <c r="D83" s="321" t="s">
        <v>604</v>
      </c>
      <c r="E83" s="321" t="s">
        <v>272</v>
      </c>
      <c r="F83" s="200">
        <v>50</v>
      </c>
      <c r="G83" s="199"/>
      <c r="H83" s="199"/>
      <c r="I83" s="199">
        <f t="shared" si="21"/>
        <v>50</v>
      </c>
      <c r="J83" s="199" t="e">
        <f>$F$76/H83</f>
        <v>#DIV/0!</v>
      </c>
      <c r="K83" s="201"/>
      <c r="L83" s="200">
        <v>50</v>
      </c>
      <c r="M83" s="199"/>
      <c r="N83" s="199"/>
      <c r="O83" s="199">
        <f t="shared" si="23"/>
        <v>50</v>
      </c>
      <c r="P83" s="199" t="e">
        <f t="shared" si="24"/>
        <v>#DIV/0!</v>
      </c>
      <c r="Q83" s="201"/>
      <c r="R83" s="199">
        <f t="shared" si="25"/>
        <v>100</v>
      </c>
      <c r="S83" s="199">
        <f t="shared" si="26"/>
        <v>0</v>
      </c>
      <c r="T83" s="209"/>
    </row>
    <row r="84" spans="1:20">
      <c r="A84">
        <f t="shared" si="27"/>
        <v>6</v>
      </c>
      <c r="B84" s="207">
        <v>755</v>
      </c>
      <c r="C84" s="321" t="s">
        <v>697</v>
      </c>
      <c r="D84" s="321" t="s">
        <v>481</v>
      </c>
      <c r="E84" s="321" t="s">
        <v>272</v>
      </c>
      <c r="F84" s="200">
        <v>50</v>
      </c>
      <c r="G84" s="199"/>
      <c r="H84" s="199"/>
      <c r="I84" s="199">
        <f t="shared" si="21"/>
        <v>50</v>
      </c>
      <c r="J84" s="199" t="e">
        <f t="shared" si="22"/>
        <v>#DIV/0!</v>
      </c>
      <c r="K84" s="201"/>
      <c r="L84" s="200">
        <v>50</v>
      </c>
      <c r="M84" s="199"/>
      <c r="N84" s="199"/>
      <c r="O84" s="199">
        <f t="shared" si="23"/>
        <v>50</v>
      </c>
      <c r="P84" s="199" t="e">
        <f t="shared" si="24"/>
        <v>#DIV/0!</v>
      </c>
      <c r="Q84" s="201"/>
      <c r="R84" s="199">
        <f t="shared" si="25"/>
        <v>100</v>
      </c>
      <c r="S84" s="199">
        <f t="shared" si="26"/>
        <v>0</v>
      </c>
      <c r="T84" s="209"/>
    </row>
    <row r="85" spans="1:20">
      <c r="A85">
        <f t="shared" si="27"/>
        <v>7</v>
      </c>
      <c r="B85" s="207">
        <v>656</v>
      </c>
      <c r="C85" s="321" t="s">
        <v>537</v>
      </c>
      <c r="D85" s="321" t="s">
        <v>425</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670</v>
      </c>
      <c r="C86" s="321" t="s">
        <v>483</v>
      </c>
      <c r="D86" s="321" t="s">
        <v>470</v>
      </c>
      <c r="E86" s="321" t="s">
        <v>272</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817</v>
      </c>
      <c r="C87" s="321" t="s">
        <v>703</v>
      </c>
      <c r="D87" s="321" t="s">
        <v>80</v>
      </c>
      <c r="E87" s="321" t="s">
        <v>272</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v>295</v>
      </c>
      <c r="C88" s="321" t="s">
        <v>384</v>
      </c>
      <c r="D88" s="321" t="s">
        <v>552</v>
      </c>
      <c r="E88" s="321" t="s">
        <v>145</v>
      </c>
      <c r="F88" s="200">
        <v>100</v>
      </c>
      <c r="G88" s="199"/>
      <c r="H88" s="199"/>
      <c r="I88" s="199">
        <f t="shared" si="21"/>
        <v>100</v>
      </c>
      <c r="J88" s="199" t="e">
        <f t="shared" si="22"/>
        <v>#DIV/0!</v>
      </c>
      <c r="K88" s="201"/>
      <c r="L88" s="200">
        <v>100</v>
      </c>
      <c r="M88" s="199"/>
      <c r="N88" s="199"/>
      <c r="O88" s="199">
        <f t="shared" si="23"/>
        <v>100</v>
      </c>
      <c r="P88" s="199" t="e">
        <f t="shared" si="24"/>
        <v>#DIV/0!</v>
      </c>
      <c r="Q88" s="201"/>
      <c r="R88" s="199">
        <f t="shared" si="25"/>
        <v>200</v>
      </c>
      <c r="S88" s="199">
        <f t="shared" si="26"/>
        <v>0</v>
      </c>
      <c r="T88" s="209"/>
    </row>
    <row r="89" spans="1:20">
      <c r="A89">
        <v>11</v>
      </c>
      <c r="B89" s="207">
        <v>746</v>
      </c>
      <c r="C89" s="321" t="s">
        <v>621</v>
      </c>
      <c r="D89" s="321" t="s">
        <v>620</v>
      </c>
      <c r="E89" s="321" t="s">
        <v>269</v>
      </c>
      <c r="F89" s="200">
        <v>100</v>
      </c>
      <c r="G89" s="199"/>
      <c r="H89" s="199"/>
      <c r="I89" s="199">
        <f t="shared" si="21"/>
        <v>100</v>
      </c>
      <c r="J89" s="199" t="e">
        <f t="shared" si="22"/>
        <v>#DIV/0!</v>
      </c>
      <c r="K89" s="201"/>
      <c r="L89" s="200">
        <v>100</v>
      </c>
      <c r="M89" s="199"/>
      <c r="N89" s="199"/>
      <c r="O89" s="199">
        <f t="shared" si="23"/>
        <v>100</v>
      </c>
      <c r="P89" s="199" t="e">
        <f t="shared" si="24"/>
        <v>#DIV/0!</v>
      </c>
      <c r="Q89" s="201"/>
      <c r="R89" s="199">
        <f t="shared" si="25"/>
        <v>200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130</v>
      </c>
      <c r="G111" s="182">
        <f>F111/I111</f>
        <v>52</v>
      </c>
      <c r="H111" s="199">
        <f>G111*1.5</f>
        <v>78</v>
      </c>
      <c r="I111" s="182">
        <v>2.5</v>
      </c>
      <c r="J111" s="182"/>
      <c r="K111" s="183"/>
      <c r="L111" s="185">
        <v>140</v>
      </c>
      <c r="M111" s="182">
        <f>L111/O111</f>
        <v>56</v>
      </c>
      <c r="N111" s="199">
        <f>M111*1.5</f>
        <v>84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762</v>
      </c>
      <c r="C114" s="208" t="s">
        <v>509</v>
      </c>
      <c r="D114" s="208" t="s">
        <v>510</v>
      </c>
      <c r="E114" s="332">
        <v>55</v>
      </c>
      <c r="F114" s="200">
        <v>0</v>
      </c>
      <c r="G114" s="199">
        <v>0</v>
      </c>
      <c r="H114" s="199">
        <v>32.020000000000003</v>
      </c>
      <c r="I114" s="199">
        <f>IF(H114&lt;=$H$111,IF(H114&lt;$G$111,F114+G114,F114+G114+(H114-$G$111)),50)</f>
        <v>0</v>
      </c>
      <c r="J114" s="199">
        <f>$F$111/H114</f>
        <v>4.0599625234228602</v>
      </c>
      <c r="K114" s="201"/>
      <c r="L114" s="200">
        <v>0</v>
      </c>
      <c r="M114" s="199">
        <v>0</v>
      </c>
      <c r="N114" s="199">
        <v>32.44</v>
      </c>
      <c r="O114" s="199">
        <f>IF(N114&lt;=$N$111,IF(N114&lt;$M$111,L114+M114,L114+M114+(N114-$M$111)),50)</f>
        <v>0</v>
      </c>
      <c r="P114" s="199">
        <f>$L$111/N114</f>
        <v>4.3156596794081388</v>
      </c>
      <c r="Q114" s="201"/>
      <c r="R114" s="199">
        <f>O114+I114</f>
        <v>0</v>
      </c>
      <c r="S114" s="199">
        <f>N114+H114</f>
        <v>64.460000000000008</v>
      </c>
      <c r="T114" s="209"/>
    </row>
    <row r="115" spans="1:20">
      <c r="A115">
        <f>A114+1</f>
        <v>2</v>
      </c>
      <c r="B115" s="207">
        <v>734</v>
      </c>
      <c r="C115" s="208" t="s">
        <v>484</v>
      </c>
      <c r="D115" s="208" t="s">
        <v>476</v>
      </c>
      <c r="E115" s="332">
        <v>55</v>
      </c>
      <c r="F115" s="200">
        <v>0</v>
      </c>
      <c r="G115" s="199">
        <v>5</v>
      </c>
      <c r="H115" s="199">
        <v>28.5</v>
      </c>
      <c r="I115" s="199">
        <f t="shared" ref="I115:I133" si="29">IF(H115&lt;=$H$111,IF(H115&lt;$G$111,F115+G115,F115+G115+(H115-$G$111)),50)</f>
        <v>5</v>
      </c>
      <c r="J115" s="199">
        <f t="shared" ref="J115:J133" si="30">$F$111/H115</f>
        <v>4.5614035087719298</v>
      </c>
      <c r="K115" s="201"/>
      <c r="L115" s="200">
        <v>0</v>
      </c>
      <c r="M115" s="199">
        <v>5</v>
      </c>
      <c r="N115" s="199">
        <v>31.4</v>
      </c>
      <c r="O115" s="199">
        <f t="shared" ref="O115:O132" si="31">IF(N115&lt;=$N$111,IF(N115&lt;$M$111,L115+M115,L115+M115+(N115-$M$111)),50)</f>
        <v>5</v>
      </c>
      <c r="P115" s="199">
        <f t="shared" ref="P115:P132" si="32">$L$111/N115</f>
        <v>4.4585987261146496</v>
      </c>
      <c r="Q115" s="201"/>
      <c r="R115" s="199">
        <f t="shared" ref="R115:R149" si="33">O115+I115</f>
        <v>10</v>
      </c>
      <c r="S115" s="199">
        <f t="shared" ref="S115:S149" si="34">N115+H115</f>
        <v>59.9</v>
      </c>
      <c r="T115" s="209"/>
    </row>
    <row r="116" spans="1:20">
      <c r="A116">
        <f t="shared" ref="A116:A130" si="35">A115+1</f>
        <v>3</v>
      </c>
      <c r="B116" s="207">
        <v>788</v>
      </c>
      <c r="C116" s="208" t="s">
        <v>666</v>
      </c>
      <c r="D116" s="208" t="s">
        <v>476</v>
      </c>
      <c r="E116" s="332">
        <v>55</v>
      </c>
      <c r="F116" s="200">
        <v>0</v>
      </c>
      <c r="G116" s="199">
        <v>10</v>
      </c>
      <c r="H116" s="199">
        <v>32.86</v>
      </c>
      <c r="I116" s="199">
        <f t="shared" si="29"/>
        <v>10</v>
      </c>
      <c r="J116" s="199">
        <f t="shared" si="30"/>
        <v>3.9561777236762024</v>
      </c>
      <c r="K116" s="201"/>
      <c r="L116" s="200">
        <v>0</v>
      </c>
      <c r="M116" s="199">
        <v>5</v>
      </c>
      <c r="N116" s="199">
        <v>33.619999999999997</v>
      </c>
      <c r="O116" s="199">
        <f t="shared" si="31"/>
        <v>5</v>
      </c>
      <c r="P116" s="199">
        <f t="shared" si="32"/>
        <v>4.1641879833432487</v>
      </c>
      <c r="Q116" s="201"/>
      <c r="R116" s="199">
        <f t="shared" si="33"/>
        <v>15</v>
      </c>
      <c r="S116" s="199">
        <f t="shared" si="34"/>
        <v>66.47999999999999</v>
      </c>
      <c r="T116" s="209"/>
    </row>
    <row r="117" spans="1:20">
      <c r="A117">
        <f t="shared" si="35"/>
        <v>4</v>
      </c>
      <c r="B117" s="207">
        <v>796</v>
      </c>
      <c r="C117" s="321" t="s">
        <v>567</v>
      </c>
      <c r="D117" s="321" t="s">
        <v>495</v>
      </c>
      <c r="E117" s="208" t="s">
        <v>272</v>
      </c>
      <c r="F117" s="200">
        <v>0</v>
      </c>
      <c r="G117" s="199">
        <v>5</v>
      </c>
      <c r="H117" s="199">
        <v>27.21</v>
      </c>
      <c r="I117" s="199">
        <f t="shared" si="29"/>
        <v>5</v>
      </c>
      <c r="J117" s="199">
        <f t="shared" si="30"/>
        <v>4.7776552737963982</v>
      </c>
      <c r="K117" s="201"/>
      <c r="L117" s="200">
        <v>5</v>
      </c>
      <c r="M117" s="199">
        <v>10</v>
      </c>
      <c r="N117" s="199">
        <v>30.06</v>
      </c>
      <c r="O117" s="199">
        <f t="shared" si="31"/>
        <v>15</v>
      </c>
      <c r="P117" s="199">
        <f t="shared" si="32"/>
        <v>4.6573519627411848</v>
      </c>
      <c r="Q117" s="201"/>
      <c r="R117" s="199">
        <f t="shared" si="33"/>
        <v>20</v>
      </c>
      <c r="S117" s="199">
        <f t="shared" si="34"/>
        <v>57.269999999999996</v>
      </c>
      <c r="T117" s="209"/>
    </row>
    <row r="118" spans="1:20">
      <c r="A118">
        <f t="shared" si="35"/>
        <v>5</v>
      </c>
      <c r="B118" s="207">
        <v>751</v>
      </c>
      <c r="C118" s="321" t="s">
        <v>441</v>
      </c>
      <c r="D118" s="321" t="s">
        <v>442</v>
      </c>
      <c r="E118" s="208" t="s">
        <v>272</v>
      </c>
      <c r="F118" s="200">
        <v>0</v>
      </c>
      <c r="G118" s="199">
        <v>10</v>
      </c>
      <c r="H118" s="199">
        <v>30.89</v>
      </c>
      <c r="I118" s="199">
        <f t="shared" si="29"/>
        <v>10</v>
      </c>
      <c r="J118" s="199">
        <f t="shared" si="30"/>
        <v>4.2084817092910329</v>
      </c>
      <c r="K118" s="201"/>
      <c r="L118" s="200">
        <v>5</v>
      </c>
      <c r="M118" s="199">
        <v>15</v>
      </c>
      <c r="N118" s="199">
        <v>35.65</v>
      </c>
      <c r="O118" s="199">
        <f t="shared" si="31"/>
        <v>20</v>
      </c>
      <c r="P118" s="199">
        <f t="shared" si="32"/>
        <v>3.9270687237026651</v>
      </c>
      <c r="Q118" s="201"/>
      <c r="R118" s="199">
        <f t="shared" si="33"/>
        <v>30</v>
      </c>
      <c r="S118" s="199">
        <f t="shared" si="34"/>
        <v>66.539999999999992</v>
      </c>
      <c r="T118" s="209"/>
    </row>
    <row r="119" spans="1:20">
      <c r="A119">
        <f t="shared" si="35"/>
        <v>6</v>
      </c>
      <c r="B119" s="207">
        <v>813</v>
      </c>
      <c r="C119" s="321" t="s">
        <v>519</v>
      </c>
      <c r="D119" s="321" t="s">
        <v>520</v>
      </c>
      <c r="E119" s="208" t="s">
        <v>272</v>
      </c>
      <c r="F119" s="200">
        <v>5</v>
      </c>
      <c r="G119" s="199">
        <v>5</v>
      </c>
      <c r="H119" s="199">
        <v>36.29</v>
      </c>
      <c r="I119" s="199">
        <f t="shared" si="29"/>
        <v>10</v>
      </c>
      <c r="J119" s="199">
        <f t="shared" si="30"/>
        <v>3.5822540644805732</v>
      </c>
      <c r="K119" s="201"/>
      <c r="L119" s="200">
        <v>5</v>
      </c>
      <c r="M119" s="199">
        <v>15</v>
      </c>
      <c r="N119" s="199">
        <v>52.97</v>
      </c>
      <c r="O119" s="199">
        <f t="shared" si="31"/>
        <v>20</v>
      </c>
      <c r="P119" s="199">
        <f t="shared" si="32"/>
        <v>2.6430054747970551</v>
      </c>
      <c r="Q119" s="201"/>
      <c r="R119" s="199">
        <f t="shared" si="33"/>
        <v>30</v>
      </c>
      <c r="S119" s="199">
        <f t="shared" si="34"/>
        <v>89.259999999999991</v>
      </c>
      <c r="T119" s="209"/>
    </row>
    <row r="120" spans="1:20">
      <c r="A120">
        <f t="shared" si="35"/>
        <v>7</v>
      </c>
      <c r="B120" s="207">
        <v>797</v>
      </c>
      <c r="C120" s="321" t="s">
        <v>505</v>
      </c>
      <c r="D120" s="321" t="s">
        <v>506</v>
      </c>
      <c r="E120" s="321" t="s">
        <v>269</v>
      </c>
      <c r="F120" s="200">
        <v>0</v>
      </c>
      <c r="G120" s="199">
        <v>10</v>
      </c>
      <c r="H120" s="199">
        <v>38.450000000000003</v>
      </c>
      <c r="I120" s="199">
        <f t="shared" si="29"/>
        <v>10</v>
      </c>
      <c r="J120" s="199">
        <f t="shared" si="30"/>
        <v>3.3810143042912872</v>
      </c>
      <c r="K120" s="201"/>
      <c r="L120" s="200">
        <v>50</v>
      </c>
      <c r="M120" s="199"/>
      <c r="N120" s="199"/>
      <c r="O120" s="199">
        <f t="shared" si="31"/>
        <v>50</v>
      </c>
      <c r="P120" s="199" t="e">
        <f t="shared" si="32"/>
        <v>#DIV/0!</v>
      </c>
      <c r="Q120" s="201"/>
      <c r="R120" s="199">
        <f t="shared" si="33"/>
        <v>60</v>
      </c>
      <c r="S120" s="199">
        <f t="shared" si="34"/>
        <v>38.450000000000003</v>
      </c>
      <c r="T120" s="209"/>
    </row>
    <row r="121" spans="1:20">
      <c r="A121">
        <f t="shared" si="35"/>
        <v>8</v>
      </c>
      <c r="B121" s="207">
        <v>787</v>
      </c>
      <c r="C121" s="321" t="s">
        <v>485</v>
      </c>
      <c r="D121" s="321" t="s">
        <v>516</v>
      </c>
      <c r="E121" s="321" t="s">
        <v>269</v>
      </c>
      <c r="F121" s="200">
        <v>100</v>
      </c>
      <c r="G121" s="199"/>
      <c r="H121" s="199"/>
      <c r="I121" s="199">
        <f t="shared" si="29"/>
        <v>100</v>
      </c>
      <c r="J121" s="199" t="e">
        <f t="shared" si="30"/>
        <v>#DIV/0!</v>
      </c>
      <c r="K121" s="201"/>
      <c r="L121" s="200">
        <v>100</v>
      </c>
      <c r="M121" s="199"/>
      <c r="N121" s="199"/>
      <c r="O121" s="199">
        <f t="shared" si="31"/>
        <v>100</v>
      </c>
      <c r="P121" s="199" t="e">
        <f t="shared" si="32"/>
        <v>#DIV/0!</v>
      </c>
      <c r="Q121" s="201"/>
      <c r="R121" s="199">
        <f t="shared" si="33"/>
        <v>200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811</v>
      </c>
      <c r="C135" s="208" t="s">
        <v>386</v>
      </c>
      <c r="D135" s="208" t="s">
        <v>436</v>
      </c>
      <c r="E135" s="208" t="s">
        <v>275</v>
      </c>
      <c r="F135" s="219">
        <v>5</v>
      </c>
      <c r="G135" s="220">
        <v>0</v>
      </c>
      <c r="H135" s="220">
        <v>24.92</v>
      </c>
      <c r="I135" s="199">
        <f>IF(H135&lt;=$H$111,IF(H135&lt;$G$111,F135+G135,F135+G135+(H135-$G$111)),50)</f>
        <v>5</v>
      </c>
      <c r="J135" s="199">
        <f>$F$111/H135</f>
        <v>5.2166934189406096</v>
      </c>
      <c r="K135" s="201"/>
      <c r="L135" s="200">
        <v>0</v>
      </c>
      <c r="M135" s="199">
        <v>5</v>
      </c>
      <c r="N135" s="199">
        <v>23.9</v>
      </c>
      <c r="O135" s="199">
        <f>IF(N135&lt;=$N$111,IF(N135&lt;$M$111,L135+M135,L135+M135+(N135-$M$111)),50)</f>
        <v>5</v>
      </c>
      <c r="P135" s="199">
        <f>$L$111/N135</f>
        <v>5.8577405857740592</v>
      </c>
      <c r="Q135" s="201"/>
      <c r="R135" s="199">
        <f t="shared" si="33"/>
        <v>10</v>
      </c>
      <c r="S135" s="199">
        <f t="shared" si="34"/>
        <v>48.82</v>
      </c>
      <c r="T135" s="209"/>
    </row>
    <row r="136" spans="1:20">
      <c r="A136">
        <f>A135+1</f>
        <v>2</v>
      </c>
      <c r="B136" s="207">
        <v>831</v>
      </c>
      <c r="C136" s="208" t="s">
        <v>645</v>
      </c>
      <c r="D136" s="208" t="s">
        <v>646</v>
      </c>
      <c r="E136" s="208" t="s">
        <v>275</v>
      </c>
      <c r="F136" s="200">
        <v>5</v>
      </c>
      <c r="G136" s="199">
        <v>15</v>
      </c>
      <c r="H136" s="199">
        <v>35.86</v>
      </c>
      <c r="I136" s="199">
        <f t="shared" ref="I136:I149" si="37">IF(H136&lt;=$H$111,IF(H136&lt;$G$111,F136+G136,F136+G136+(H136-$G$111)),50)</f>
        <v>20</v>
      </c>
      <c r="J136" s="199">
        <f t="shared" ref="J136:J149" si="38">$F$111/H136</f>
        <v>3.6252091466815393</v>
      </c>
      <c r="K136" s="201"/>
      <c r="L136" s="200">
        <v>0</v>
      </c>
      <c r="M136" s="199">
        <v>0</v>
      </c>
      <c r="N136" s="199">
        <v>27.49</v>
      </c>
      <c r="O136" s="199">
        <f t="shared" ref="O136:O149" si="39">IF(N136&lt;=$N$111,IF(N136&lt;$M$111,L136+M136,L136+M136+(N136-$M$111)),50)</f>
        <v>0</v>
      </c>
      <c r="P136" s="199">
        <f t="shared" ref="P136:P149" si="40">$L$111/N136</f>
        <v>5.0927610040014555</v>
      </c>
      <c r="Q136" s="201"/>
      <c r="R136" s="199">
        <f t="shared" si="33"/>
        <v>20</v>
      </c>
      <c r="S136" s="199">
        <f t="shared" si="34"/>
        <v>63.349999999999994</v>
      </c>
      <c r="T136" s="209"/>
    </row>
    <row r="137" spans="1:20">
      <c r="A137">
        <f t="shared" ref="A137:A148" si="41">A136+1</f>
        <v>3</v>
      </c>
      <c r="B137" s="207">
        <v>814</v>
      </c>
      <c r="C137" s="208" t="s">
        <v>351</v>
      </c>
      <c r="D137" s="208" t="s">
        <v>521</v>
      </c>
      <c r="E137" s="208" t="s">
        <v>269</v>
      </c>
      <c r="F137" s="200">
        <v>0</v>
      </c>
      <c r="G137" s="199">
        <v>10</v>
      </c>
      <c r="H137" s="199">
        <v>34.31</v>
      </c>
      <c r="I137" s="199">
        <f t="shared" si="37"/>
        <v>10</v>
      </c>
      <c r="J137" s="199">
        <f t="shared" si="38"/>
        <v>3.7889828038472748</v>
      </c>
      <c r="K137" s="201"/>
      <c r="L137" s="200">
        <v>0</v>
      </c>
      <c r="M137" s="199">
        <v>10</v>
      </c>
      <c r="N137" s="199">
        <v>36.85</v>
      </c>
      <c r="O137" s="199">
        <f t="shared" si="39"/>
        <v>10</v>
      </c>
      <c r="P137" s="199">
        <f t="shared" si="40"/>
        <v>3.7991858887381276</v>
      </c>
      <c r="Q137" s="201"/>
      <c r="R137" s="199">
        <f t="shared" si="33"/>
        <v>20</v>
      </c>
      <c r="S137" s="199">
        <f t="shared" si="34"/>
        <v>71.16</v>
      </c>
      <c r="T137" s="209"/>
    </row>
    <row r="138" spans="1:20">
      <c r="A138">
        <f t="shared" si="41"/>
        <v>4</v>
      </c>
      <c r="B138" s="207">
        <v>786</v>
      </c>
      <c r="C138" s="321" t="s">
        <v>565</v>
      </c>
      <c r="D138" s="321" t="s">
        <v>566</v>
      </c>
      <c r="E138" s="321" t="s">
        <v>275</v>
      </c>
      <c r="F138" s="200">
        <v>50</v>
      </c>
      <c r="G138" s="199"/>
      <c r="H138" s="199"/>
      <c r="I138" s="199">
        <f t="shared" si="37"/>
        <v>50</v>
      </c>
      <c r="J138" s="199" t="e">
        <f t="shared" si="38"/>
        <v>#DIV/0!</v>
      </c>
      <c r="K138" s="201"/>
      <c r="L138" s="200">
        <v>0</v>
      </c>
      <c r="M138" s="199">
        <v>15</v>
      </c>
      <c r="N138" s="199">
        <v>40.85</v>
      </c>
      <c r="O138" s="199">
        <f t="shared" si="39"/>
        <v>15</v>
      </c>
      <c r="P138" s="199">
        <f t="shared" si="40"/>
        <v>3.4271725826193391</v>
      </c>
      <c r="Q138" s="201"/>
      <c r="R138" s="199">
        <f t="shared" si="33"/>
        <v>65</v>
      </c>
      <c r="S138" s="199">
        <f t="shared" si="34"/>
        <v>40.85</v>
      </c>
      <c r="T138" s="209"/>
    </row>
    <row r="139" spans="1:20">
      <c r="A139">
        <f t="shared" si="41"/>
        <v>5</v>
      </c>
      <c r="B139" s="207">
        <v>824</v>
      </c>
      <c r="C139" s="321" t="s">
        <v>570</v>
      </c>
      <c r="D139" s="321" t="s">
        <v>515</v>
      </c>
      <c r="E139" s="321" t="s">
        <v>275</v>
      </c>
      <c r="F139" s="200">
        <v>50</v>
      </c>
      <c r="G139" s="199"/>
      <c r="H139" s="199"/>
      <c r="I139" s="199">
        <f t="shared" si="37"/>
        <v>50</v>
      </c>
      <c r="J139" s="199" t="e">
        <f t="shared" si="38"/>
        <v>#DIV/0!</v>
      </c>
      <c r="K139" s="201"/>
      <c r="L139" s="200">
        <v>50</v>
      </c>
      <c r="M139" s="199"/>
      <c r="N139" s="199"/>
      <c r="O139" s="199">
        <f t="shared" si="39"/>
        <v>50</v>
      </c>
      <c r="P139" s="199" t="e">
        <f t="shared" si="40"/>
        <v>#DIV/0!</v>
      </c>
      <c r="Q139" s="201"/>
      <c r="R139" s="199">
        <f t="shared" si="33"/>
        <v>100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workbookViewId="0">
      <selection activeCell="B120" sqref="B120"/>
    </sheetView>
  </sheetViews>
  <sheetFormatPr baseColWidth="10" defaultRowHeight="15" x14ac:dyDescent="0"/>
  <cols>
    <col min="1" max="1" width="3.1640625" bestFit="1" customWidth="1"/>
  </cols>
  <sheetData>
    <row r="1" spans="1:20" ht="25">
      <c r="B1" s="513" t="s">
        <v>161</v>
      </c>
      <c r="C1" s="513"/>
      <c r="D1" s="513"/>
      <c r="E1" s="513"/>
      <c r="F1" s="515" t="s">
        <v>229</v>
      </c>
      <c r="G1" s="515"/>
      <c r="H1" s="515"/>
      <c r="I1" s="515"/>
      <c r="J1" s="515"/>
      <c r="K1" s="515"/>
      <c r="L1" s="515"/>
      <c r="M1" s="515"/>
      <c r="N1" s="515"/>
      <c r="O1" s="515"/>
      <c r="P1" s="515"/>
      <c r="Q1" s="515"/>
      <c r="R1" s="221"/>
      <c r="S1" s="221"/>
    </row>
    <row r="2" spans="1:20" ht="25">
      <c r="B2" s="513" t="s">
        <v>162</v>
      </c>
      <c r="C2" s="513"/>
      <c r="D2" s="513"/>
      <c r="E2" s="513"/>
      <c r="F2" s="516" t="s">
        <v>230</v>
      </c>
      <c r="G2" s="516"/>
      <c r="H2" s="516"/>
      <c r="I2" s="516"/>
      <c r="J2" s="516"/>
      <c r="K2" s="516"/>
      <c r="L2" s="516"/>
      <c r="M2" s="516"/>
      <c r="N2" s="516"/>
      <c r="O2" s="516"/>
      <c r="P2" s="516"/>
      <c r="Q2" s="516"/>
      <c r="R2" s="221"/>
      <c r="S2" s="221"/>
    </row>
    <row r="3" spans="1:20" ht="25">
      <c r="B3" s="513" t="s">
        <v>152</v>
      </c>
      <c r="C3" s="513"/>
      <c r="D3" s="513"/>
      <c r="E3" s="513"/>
      <c r="F3" s="516" t="s">
        <v>174</v>
      </c>
      <c r="G3" s="516"/>
      <c r="H3" s="516"/>
      <c r="I3" s="516"/>
      <c r="J3" s="516"/>
      <c r="K3" s="516"/>
      <c r="L3" s="516"/>
      <c r="M3" s="516"/>
      <c r="N3" s="516"/>
      <c r="O3" s="516"/>
      <c r="P3" s="516"/>
      <c r="Q3" s="516"/>
      <c r="R3" s="221"/>
      <c r="S3" s="221"/>
    </row>
    <row r="4" spans="1:20" ht="26" thickBot="1">
      <c r="B4" s="514" t="s">
        <v>163</v>
      </c>
      <c r="C4" s="514"/>
      <c r="D4" s="514"/>
      <c r="E4" s="514"/>
      <c r="F4" s="517" t="s">
        <v>225</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167</v>
      </c>
      <c r="G6" s="182">
        <f>J6*1.1</f>
        <v>32.340000000000003</v>
      </c>
      <c r="H6" s="199">
        <f>G6*1.5</f>
        <v>48.510000000000005</v>
      </c>
      <c r="I6" s="182">
        <f>F6/G6</f>
        <v>5.1638837353123064</v>
      </c>
      <c r="J6" s="182">
        <v>29.4</v>
      </c>
      <c r="K6" s="183"/>
      <c r="L6" s="185">
        <v>178</v>
      </c>
      <c r="M6" s="182">
        <f>P6*1.1</f>
        <v>37.565000000000005</v>
      </c>
      <c r="N6" s="199">
        <f>M6*1.5</f>
        <v>56.347500000000011</v>
      </c>
      <c r="O6" s="182">
        <f>L6/M6</f>
        <v>4.738453347530946</v>
      </c>
      <c r="P6" s="182">
        <v>34.15</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610</v>
      </c>
      <c r="C9" s="208" t="s">
        <v>360</v>
      </c>
      <c r="D9" s="208" t="s">
        <v>63</v>
      </c>
      <c r="E9" s="208" t="s">
        <v>272</v>
      </c>
      <c r="F9" s="200">
        <v>0</v>
      </c>
      <c r="G9" s="199">
        <v>0</v>
      </c>
      <c r="H9" s="199">
        <v>29.4</v>
      </c>
      <c r="I9" s="199">
        <f>IF(H9&lt;=$H$6,IF(H9&lt;$G$6,F9+G9,F9+G9+(H9-$G$6)),50)</f>
        <v>0</v>
      </c>
      <c r="J9" s="199">
        <f>$F$6/H9</f>
        <v>5.6802721088435373</v>
      </c>
      <c r="K9" s="201">
        <f>IF(I9=0,IF(H9=$J$6,6,4),0)</f>
        <v>6</v>
      </c>
      <c r="L9" s="200">
        <v>0</v>
      </c>
      <c r="M9" s="199">
        <v>0</v>
      </c>
      <c r="N9" s="199">
        <v>34.54</v>
      </c>
      <c r="O9" s="199">
        <f>IF(N9&lt;=$N$6,IF(N9&lt;$M$6,L9+M9,L9+M9+(N9-$M$6)),50)</f>
        <v>0</v>
      </c>
      <c r="P9" s="199">
        <f>$L$6/N9</f>
        <v>5.1534452808338163</v>
      </c>
      <c r="Q9" s="201">
        <f>IF(O9=0,IF(N9=$P$6,6,4),0)</f>
        <v>4</v>
      </c>
      <c r="R9" s="199">
        <f>O9+I9</f>
        <v>0</v>
      </c>
      <c r="S9" s="199">
        <f>N9+H9</f>
        <v>63.94</v>
      </c>
      <c r="T9" s="209">
        <f>IF((O9+I9)=0,4+K9+Q9,K9+Q9)+4</f>
        <v>18</v>
      </c>
    </row>
    <row r="10" spans="1:20">
      <c r="A10">
        <f>A9+1</f>
        <v>2</v>
      </c>
      <c r="B10" s="207">
        <v>486</v>
      </c>
      <c r="C10" s="208" t="s">
        <v>280</v>
      </c>
      <c r="D10" s="208" t="s">
        <v>69</v>
      </c>
      <c r="E10" s="208" t="s">
        <v>272</v>
      </c>
      <c r="F10" s="200">
        <v>0</v>
      </c>
      <c r="G10" s="199">
        <v>0</v>
      </c>
      <c r="H10" s="199">
        <v>29.56</v>
      </c>
      <c r="I10" s="199">
        <f>IF(H10&lt;=$H$6,IF(H10&lt;$G$6,F10+G10,F10+G10+(H10-$G$6)),50)</f>
        <v>0</v>
      </c>
      <c r="J10" s="199">
        <f t="shared" ref="J10:J38" si="0">$F$6/H10</f>
        <v>5.6495263870094723</v>
      </c>
      <c r="K10" s="201">
        <f t="shared" ref="K10:K38" si="1">IF(I10=0,IF(H10=$J$6,6,4),0)</f>
        <v>4</v>
      </c>
      <c r="L10" s="200">
        <v>0</v>
      </c>
      <c r="M10" s="199">
        <v>0</v>
      </c>
      <c r="N10" s="199">
        <v>36.46</v>
      </c>
      <c r="O10" s="199">
        <f t="shared" ref="O10:O38" si="2">IF(N10&lt;=$N$6,IF(N10&lt;$M$6,L10+M10,L10+M10+(N10-$M$6)),50)</f>
        <v>0</v>
      </c>
      <c r="P10" s="199">
        <f t="shared" ref="P10:P38" si="3">$L$6/N10</f>
        <v>4.882062534284147</v>
      </c>
      <c r="Q10" s="201">
        <f>IF(O10=0,IF(N10=$P$6,6,4),0)</f>
        <v>4</v>
      </c>
      <c r="R10" s="199">
        <f t="shared" ref="R10:R38" si="4">O10+I10</f>
        <v>0</v>
      </c>
      <c r="S10" s="199">
        <f t="shared" ref="S10:S38" si="5">N10+H10</f>
        <v>66.02</v>
      </c>
      <c r="T10" s="209">
        <f>IF((O10+I10)=0,4+K10+Q10,K10+Q10)+2</f>
        <v>14</v>
      </c>
    </row>
    <row r="11" spans="1:20">
      <c r="A11">
        <f t="shared" ref="A11:A38" si="6">A10+1</f>
        <v>3</v>
      </c>
      <c r="B11" s="207">
        <v>534</v>
      </c>
      <c r="C11" s="208" t="s">
        <v>309</v>
      </c>
      <c r="D11" s="208" t="s">
        <v>68</v>
      </c>
      <c r="E11" s="208" t="s">
        <v>272</v>
      </c>
      <c r="F11" s="200">
        <v>5</v>
      </c>
      <c r="G11" s="199">
        <v>0</v>
      </c>
      <c r="H11" s="199">
        <v>27.74</v>
      </c>
      <c r="I11" s="199">
        <f t="shared" ref="I11:I38" si="7">IF(H11&lt;=$H$6,IF(H11&lt;$G$6,F11+G11,F11+G11+(H11-$G$6)),50)</f>
        <v>5</v>
      </c>
      <c r="J11" s="199">
        <f t="shared" si="0"/>
        <v>6.0201874549387169</v>
      </c>
      <c r="K11" s="201">
        <f t="shared" si="1"/>
        <v>0</v>
      </c>
      <c r="L11" s="200">
        <v>0</v>
      </c>
      <c r="M11" s="199">
        <v>0</v>
      </c>
      <c r="N11" s="199">
        <v>35.200000000000003</v>
      </c>
      <c r="O11" s="199">
        <f>IF(N11&lt;=$N$6,IF(N11&lt;$M$6,L11+M11,L11+M11+(N11-$M$6)),50)</f>
        <v>0</v>
      </c>
      <c r="P11" s="199">
        <f t="shared" si="3"/>
        <v>5.0568181818181817</v>
      </c>
      <c r="Q11" s="201">
        <f t="shared" ref="Q11:Q38" si="8">IF(O11=0,IF(N11=$P$6,6,4),0)</f>
        <v>4</v>
      </c>
      <c r="R11" s="199">
        <f t="shared" si="4"/>
        <v>5</v>
      </c>
      <c r="S11" s="199">
        <f t="shared" si="5"/>
        <v>62.94</v>
      </c>
      <c r="T11" s="209">
        <f>IF((O11+I11)=0,4+K11+Q11,K11+Q11)+1</f>
        <v>5</v>
      </c>
    </row>
    <row r="12" spans="1:20">
      <c r="A12">
        <f t="shared" si="6"/>
        <v>4</v>
      </c>
      <c r="B12" s="207">
        <v>536</v>
      </c>
      <c r="C12" s="321" t="s">
        <v>296</v>
      </c>
      <c r="D12" s="321" t="s">
        <v>561</v>
      </c>
      <c r="E12" s="321" t="s">
        <v>269</v>
      </c>
      <c r="F12" s="200">
        <v>0</v>
      </c>
      <c r="G12" s="199">
        <v>0</v>
      </c>
      <c r="H12" s="199">
        <v>31.98</v>
      </c>
      <c r="I12" s="199">
        <f t="shared" si="7"/>
        <v>0</v>
      </c>
      <c r="J12" s="199">
        <f t="shared" si="0"/>
        <v>5.2220137585991244</v>
      </c>
      <c r="K12" s="201">
        <f t="shared" si="1"/>
        <v>4</v>
      </c>
      <c r="L12" s="200">
        <v>10</v>
      </c>
      <c r="M12" s="199">
        <v>0</v>
      </c>
      <c r="N12" s="199">
        <v>38.25</v>
      </c>
      <c r="O12" s="199">
        <f t="shared" si="2"/>
        <v>10.684999999999995</v>
      </c>
      <c r="P12" s="199">
        <f>$L$6/N12</f>
        <v>4.6535947712418304</v>
      </c>
      <c r="Q12" s="201">
        <f t="shared" si="8"/>
        <v>0</v>
      </c>
      <c r="R12" s="199">
        <f t="shared" si="4"/>
        <v>10.684999999999995</v>
      </c>
      <c r="S12" s="199">
        <f t="shared" si="5"/>
        <v>70.23</v>
      </c>
      <c r="T12" s="209">
        <f>IF((O12+I12)=0,4+K12+Q12,K12+Q12)</f>
        <v>4</v>
      </c>
    </row>
    <row r="13" spans="1:20">
      <c r="A13">
        <f t="shared" si="6"/>
        <v>5</v>
      </c>
      <c r="B13" s="207">
        <v>662</v>
      </c>
      <c r="C13" s="321" t="s">
        <v>267</v>
      </c>
      <c r="D13" s="321" t="s">
        <v>417</v>
      </c>
      <c r="E13" s="321" t="s">
        <v>269</v>
      </c>
      <c r="F13" s="200">
        <v>5</v>
      </c>
      <c r="G13" s="199">
        <v>0</v>
      </c>
      <c r="H13" s="199">
        <v>33.19</v>
      </c>
      <c r="I13" s="199">
        <f t="shared" si="7"/>
        <v>5.8499999999999943</v>
      </c>
      <c r="J13" s="199">
        <f t="shared" si="0"/>
        <v>5.0316360349502869</v>
      </c>
      <c r="K13" s="201">
        <f t="shared" si="1"/>
        <v>0</v>
      </c>
      <c r="L13" s="200">
        <v>5</v>
      </c>
      <c r="M13" s="199">
        <v>0</v>
      </c>
      <c r="N13" s="199">
        <v>36.200000000000003</v>
      </c>
      <c r="O13" s="199">
        <f t="shared" si="2"/>
        <v>5</v>
      </c>
      <c r="P13" s="199">
        <f>$L$6/N13</f>
        <v>4.9171270718232041</v>
      </c>
      <c r="Q13" s="201">
        <f t="shared" si="8"/>
        <v>0</v>
      </c>
      <c r="R13" s="199">
        <f t="shared" si="4"/>
        <v>10.849999999999994</v>
      </c>
      <c r="S13" s="199">
        <f t="shared" si="5"/>
        <v>69.39</v>
      </c>
      <c r="T13" s="209">
        <f t="shared" ref="T13:T38" si="9">IF((O13+I13)=0,4+K13+Q13,K13+Q13)</f>
        <v>0</v>
      </c>
    </row>
    <row r="14" spans="1:20">
      <c r="A14">
        <f t="shared" si="6"/>
        <v>6</v>
      </c>
      <c r="B14" s="207">
        <v>597</v>
      </c>
      <c r="C14" s="321" t="s">
        <v>704</v>
      </c>
      <c r="D14" s="321" t="s">
        <v>561</v>
      </c>
      <c r="E14" s="321" t="s">
        <v>272</v>
      </c>
      <c r="F14" s="200">
        <v>5</v>
      </c>
      <c r="G14" s="199">
        <v>0</v>
      </c>
      <c r="H14" s="199">
        <v>32.86</v>
      </c>
      <c r="I14" s="199">
        <f>IF(H14&lt;=$H$6,IF(H14&lt;$G$6,F14+G14,F14+G14+(H14-$G$6)),50)</f>
        <v>5.519999999999996</v>
      </c>
      <c r="J14" s="199">
        <f t="shared" si="0"/>
        <v>5.082166768107121</v>
      </c>
      <c r="K14" s="201">
        <f t="shared" si="1"/>
        <v>0</v>
      </c>
      <c r="L14" s="200">
        <v>5</v>
      </c>
      <c r="M14" s="199">
        <v>0</v>
      </c>
      <c r="N14" s="199">
        <v>38.92</v>
      </c>
      <c r="O14" s="199">
        <f t="shared" si="2"/>
        <v>6.3549999999999969</v>
      </c>
      <c r="P14" s="199">
        <f t="shared" si="3"/>
        <v>4.5734840698869474</v>
      </c>
      <c r="Q14" s="201">
        <f t="shared" si="8"/>
        <v>0</v>
      </c>
      <c r="R14" s="199">
        <f t="shared" si="4"/>
        <v>11.874999999999993</v>
      </c>
      <c r="S14" s="199">
        <f t="shared" si="5"/>
        <v>71.78</v>
      </c>
      <c r="T14" s="209">
        <f t="shared" si="9"/>
        <v>0</v>
      </c>
    </row>
    <row r="15" spans="1:20">
      <c r="A15">
        <f t="shared" si="6"/>
        <v>7</v>
      </c>
      <c r="B15" s="207">
        <v>334</v>
      </c>
      <c r="C15" s="321" t="s">
        <v>273</v>
      </c>
      <c r="D15" s="321" t="s">
        <v>418</v>
      </c>
      <c r="E15" s="321" t="s">
        <v>275</v>
      </c>
      <c r="F15" s="200">
        <v>0</v>
      </c>
      <c r="G15" s="199">
        <v>0</v>
      </c>
      <c r="H15" s="199">
        <v>32.65</v>
      </c>
      <c r="I15" s="199">
        <f t="shared" si="7"/>
        <v>0.30999999999999517</v>
      </c>
      <c r="J15" s="199">
        <f t="shared" si="0"/>
        <v>5.1148545176110263</v>
      </c>
      <c r="K15" s="201">
        <f t="shared" si="1"/>
        <v>0</v>
      </c>
      <c r="L15" s="200">
        <v>5</v>
      </c>
      <c r="M15" s="199">
        <v>5</v>
      </c>
      <c r="N15" s="199">
        <v>40.799999999999997</v>
      </c>
      <c r="O15" s="199">
        <f t="shared" si="2"/>
        <v>13.234999999999992</v>
      </c>
      <c r="P15" s="199">
        <f t="shared" si="3"/>
        <v>4.3627450980392162</v>
      </c>
      <c r="Q15" s="201">
        <f t="shared" si="8"/>
        <v>0</v>
      </c>
      <c r="R15" s="199">
        <f t="shared" si="4"/>
        <v>13.544999999999987</v>
      </c>
      <c r="S15" s="199">
        <f t="shared" si="5"/>
        <v>73.449999999999989</v>
      </c>
      <c r="T15" s="209">
        <f t="shared" si="9"/>
        <v>0</v>
      </c>
    </row>
    <row r="16" spans="1:20">
      <c r="A16">
        <f t="shared" si="6"/>
        <v>8</v>
      </c>
      <c r="B16" s="207">
        <v>616</v>
      </c>
      <c r="C16" s="321" t="s">
        <v>302</v>
      </c>
      <c r="D16" s="321" t="s">
        <v>303</v>
      </c>
      <c r="E16" s="321" t="s">
        <v>272</v>
      </c>
      <c r="F16" s="200">
        <v>10</v>
      </c>
      <c r="G16" s="199">
        <v>5</v>
      </c>
      <c r="H16" s="199">
        <v>31.63</v>
      </c>
      <c r="I16" s="199">
        <f t="shared" si="7"/>
        <v>15</v>
      </c>
      <c r="J16" s="199">
        <f t="shared" si="0"/>
        <v>5.2797976604489412</v>
      </c>
      <c r="K16" s="201">
        <f t="shared" si="1"/>
        <v>0</v>
      </c>
      <c r="L16" s="200">
        <v>0</v>
      </c>
      <c r="M16" s="199">
        <v>0</v>
      </c>
      <c r="N16" s="199">
        <v>34.15</v>
      </c>
      <c r="O16" s="199">
        <f t="shared" si="2"/>
        <v>0</v>
      </c>
      <c r="P16" s="199">
        <f t="shared" si="3"/>
        <v>5.2122986822840414</v>
      </c>
      <c r="Q16" s="201">
        <f t="shared" si="8"/>
        <v>6</v>
      </c>
      <c r="R16" s="199">
        <f t="shared" si="4"/>
        <v>15</v>
      </c>
      <c r="S16" s="199">
        <f t="shared" si="5"/>
        <v>65.78</v>
      </c>
      <c r="T16" s="209">
        <f t="shared" si="9"/>
        <v>6</v>
      </c>
    </row>
    <row r="17" spans="1:20">
      <c r="A17">
        <f t="shared" si="6"/>
        <v>9</v>
      </c>
      <c r="B17" s="207">
        <v>602</v>
      </c>
      <c r="C17" s="321" t="s">
        <v>285</v>
      </c>
      <c r="D17" s="321" t="s">
        <v>52</v>
      </c>
      <c r="E17" s="321" t="s">
        <v>272</v>
      </c>
      <c r="F17" s="200">
        <v>5</v>
      </c>
      <c r="G17" s="199">
        <v>0</v>
      </c>
      <c r="H17" s="199">
        <v>28.53</v>
      </c>
      <c r="I17" s="199">
        <f t="shared" si="7"/>
        <v>5</v>
      </c>
      <c r="J17" s="199">
        <f t="shared" si="0"/>
        <v>5.8534875569575879</v>
      </c>
      <c r="K17" s="201">
        <f t="shared" si="1"/>
        <v>0</v>
      </c>
      <c r="L17" s="200">
        <v>10</v>
      </c>
      <c r="M17" s="199">
        <v>0</v>
      </c>
      <c r="N17" s="199">
        <v>34.700000000000003</v>
      </c>
      <c r="O17" s="199">
        <f t="shared" si="2"/>
        <v>10</v>
      </c>
      <c r="P17" s="199">
        <f t="shared" si="3"/>
        <v>5.129682997118155</v>
      </c>
      <c r="Q17" s="201">
        <f t="shared" si="8"/>
        <v>0</v>
      </c>
      <c r="R17" s="199">
        <f t="shared" si="4"/>
        <v>15</v>
      </c>
      <c r="S17" s="199">
        <f t="shared" si="5"/>
        <v>63.230000000000004</v>
      </c>
      <c r="T17" s="209">
        <f t="shared" si="9"/>
        <v>0</v>
      </c>
    </row>
    <row r="18" spans="1:20">
      <c r="A18">
        <f t="shared" si="6"/>
        <v>10</v>
      </c>
      <c r="B18" s="207">
        <v>654</v>
      </c>
      <c r="C18" s="321" t="s">
        <v>270</v>
      </c>
      <c r="D18" s="321" t="s">
        <v>271</v>
      </c>
      <c r="E18" s="321" t="s">
        <v>272</v>
      </c>
      <c r="F18" s="200">
        <v>0</v>
      </c>
      <c r="G18" s="199">
        <v>0</v>
      </c>
      <c r="H18" s="199">
        <v>30.23</v>
      </c>
      <c r="I18" s="199">
        <f t="shared" si="7"/>
        <v>0</v>
      </c>
      <c r="J18" s="199">
        <f t="shared" si="0"/>
        <v>5.5243135957657952</v>
      </c>
      <c r="K18" s="201">
        <f t="shared" si="1"/>
        <v>4</v>
      </c>
      <c r="L18" s="200">
        <v>50</v>
      </c>
      <c r="M18" s="199"/>
      <c r="N18" s="199"/>
      <c r="O18" s="199">
        <f t="shared" si="2"/>
        <v>50</v>
      </c>
      <c r="P18" s="199" t="e">
        <f t="shared" si="3"/>
        <v>#DIV/0!</v>
      </c>
      <c r="Q18" s="201">
        <f t="shared" si="8"/>
        <v>0</v>
      </c>
      <c r="R18" s="199">
        <f t="shared" si="4"/>
        <v>50</v>
      </c>
      <c r="S18" s="199">
        <f t="shared" si="5"/>
        <v>30.23</v>
      </c>
      <c r="T18" s="209">
        <f t="shared" si="9"/>
        <v>4</v>
      </c>
    </row>
    <row r="19" spans="1:20">
      <c r="A19">
        <f t="shared" si="6"/>
        <v>11</v>
      </c>
      <c r="B19" s="207">
        <v>767</v>
      </c>
      <c r="C19" s="321" t="s">
        <v>454</v>
      </c>
      <c r="D19" s="321" t="s">
        <v>52</v>
      </c>
      <c r="E19" s="321" t="s">
        <v>272</v>
      </c>
      <c r="F19" s="200">
        <v>0</v>
      </c>
      <c r="G19" s="199">
        <v>0</v>
      </c>
      <c r="H19" s="199">
        <v>30.13</v>
      </c>
      <c r="I19" s="199">
        <f t="shared" si="7"/>
        <v>0</v>
      </c>
      <c r="J19" s="199">
        <f t="shared" si="0"/>
        <v>5.5426485230667115</v>
      </c>
      <c r="K19" s="201">
        <f t="shared" si="1"/>
        <v>4</v>
      </c>
      <c r="L19" s="200">
        <v>50</v>
      </c>
      <c r="M19" s="199"/>
      <c r="N19" s="199"/>
      <c r="O19" s="199">
        <f t="shared" si="2"/>
        <v>50</v>
      </c>
      <c r="P19" s="199" t="e">
        <f t="shared" si="3"/>
        <v>#DIV/0!</v>
      </c>
      <c r="Q19" s="201">
        <f t="shared" si="8"/>
        <v>0</v>
      </c>
      <c r="R19" s="199">
        <f t="shared" si="4"/>
        <v>50</v>
      </c>
      <c r="S19" s="199">
        <f t="shared" si="5"/>
        <v>30.13</v>
      </c>
      <c r="T19" s="209">
        <f t="shared" si="9"/>
        <v>4</v>
      </c>
    </row>
    <row r="20" spans="1:20">
      <c r="A20">
        <f t="shared" si="6"/>
        <v>12</v>
      </c>
      <c r="B20" s="207">
        <v>637</v>
      </c>
      <c r="C20" s="321" t="s">
        <v>282</v>
      </c>
      <c r="D20" s="321" t="s">
        <v>419</v>
      </c>
      <c r="E20" s="321" t="s">
        <v>272</v>
      </c>
      <c r="F20" s="200">
        <v>0</v>
      </c>
      <c r="G20" s="199">
        <v>0</v>
      </c>
      <c r="H20" s="199">
        <v>29.54</v>
      </c>
      <c r="I20" s="199">
        <f t="shared" si="7"/>
        <v>0</v>
      </c>
      <c r="J20" s="199">
        <f t="shared" si="0"/>
        <v>5.6533513879485442</v>
      </c>
      <c r="K20" s="201">
        <f t="shared" si="1"/>
        <v>4</v>
      </c>
      <c r="L20" s="200">
        <v>50</v>
      </c>
      <c r="M20" s="199"/>
      <c r="N20" s="199"/>
      <c r="O20" s="199">
        <f t="shared" si="2"/>
        <v>50</v>
      </c>
      <c r="P20" s="199" t="e">
        <f t="shared" si="3"/>
        <v>#DIV/0!</v>
      </c>
      <c r="Q20" s="201">
        <f t="shared" si="8"/>
        <v>0</v>
      </c>
      <c r="R20" s="199">
        <f t="shared" si="4"/>
        <v>50</v>
      </c>
      <c r="S20" s="199">
        <f t="shared" si="5"/>
        <v>29.54</v>
      </c>
      <c r="T20" s="209">
        <f t="shared" si="9"/>
        <v>4</v>
      </c>
    </row>
    <row r="21" spans="1:20">
      <c r="A21">
        <f t="shared" si="6"/>
        <v>13</v>
      </c>
      <c r="B21" s="207">
        <v>574</v>
      </c>
      <c r="C21" s="321" t="s">
        <v>575</v>
      </c>
      <c r="D21" s="321" t="s">
        <v>69</v>
      </c>
      <c r="E21" s="321" t="s">
        <v>272</v>
      </c>
      <c r="F21" s="200">
        <v>0</v>
      </c>
      <c r="G21" s="199">
        <v>0</v>
      </c>
      <c r="H21" s="199">
        <v>29.8</v>
      </c>
      <c r="I21" s="199">
        <f t="shared" si="7"/>
        <v>0</v>
      </c>
      <c r="J21" s="199">
        <f t="shared" si="0"/>
        <v>5.6040268456375841</v>
      </c>
      <c r="K21" s="201">
        <f t="shared" si="1"/>
        <v>4</v>
      </c>
      <c r="L21" s="200">
        <v>50</v>
      </c>
      <c r="M21" s="199"/>
      <c r="N21" s="199"/>
      <c r="O21" s="199">
        <f t="shared" si="2"/>
        <v>50</v>
      </c>
      <c r="P21" s="199" t="e">
        <f t="shared" si="3"/>
        <v>#DIV/0!</v>
      </c>
      <c r="Q21" s="201">
        <f t="shared" si="8"/>
        <v>0</v>
      </c>
      <c r="R21" s="199">
        <f t="shared" si="4"/>
        <v>50</v>
      </c>
      <c r="S21" s="199">
        <f t="shared" si="5"/>
        <v>29.8</v>
      </c>
      <c r="T21" s="209">
        <f t="shared" si="9"/>
        <v>4</v>
      </c>
    </row>
    <row r="22" spans="1:20">
      <c r="A22">
        <f t="shared" si="6"/>
        <v>14</v>
      </c>
      <c r="B22" s="207">
        <v>481</v>
      </c>
      <c r="C22" s="321" t="s">
        <v>292</v>
      </c>
      <c r="D22" s="321" t="s">
        <v>419</v>
      </c>
      <c r="E22" s="321" t="s">
        <v>272</v>
      </c>
      <c r="F22" s="200">
        <v>0</v>
      </c>
      <c r="G22" s="199">
        <v>0</v>
      </c>
      <c r="H22" s="199">
        <v>29.8</v>
      </c>
      <c r="I22" s="199">
        <f t="shared" si="7"/>
        <v>0</v>
      </c>
      <c r="J22" s="199">
        <f t="shared" si="0"/>
        <v>5.6040268456375841</v>
      </c>
      <c r="K22" s="201">
        <f t="shared" si="1"/>
        <v>4</v>
      </c>
      <c r="L22" s="200">
        <v>50</v>
      </c>
      <c r="M22" s="199"/>
      <c r="N22" s="199"/>
      <c r="O22" s="199">
        <f t="shared" si="2"/>
        <v>50</v>
      </c>
      <c r="P22" s="199" t="e">
        <f t="shared" si="3"/>
        <v>#DIV/0!</v>
      </c>
      <c r="Q22" s="201">
        <f t="shared" si="8"/>
        <v>0</v>
      </c>
      <c r="R22" s="199">
        <f t="shared" si="4"/>
        <v>50</v>
      </c>
      <c r="S22" s="199">
        <f t="shared" si="5"/>
        <v>29.8</v>
      </c>
      <c r="T22" s="209">
        <f t="shared" si="9"/>
        <v>4</v>
      </c>
    </row>
    <row r="23" spans="1:20">
      <c r="A23">
        <f t="shared" si="6"/>
        <v>15</v>
      </c>
      <c r="B23" s="207">
        <v>663</v>
      </c>
      <c r="C23" s="321" t="s">
        <v>289</v>
      </c>
      <c r="D23" s="321" t="s">
        <v>418</v>
      </c>
      <c r="E23" s="321" t="s">
        <v>275</v>
      </c>
      <c r="F23" s="200">
        <v>0</v>
      </c>
      <c r="G23" s="199">
        <v>0</v>
      </c>
      <c r="H23" s="199">
        <v>31</v>
      </c>
      <c r="I23" s="199">
        <f t="shared" si="7"/>
        <v>0</v>
      </c>
      <c r="J23" s="199">
        <f t="shared" si="0"/>
        <v>5.387096774193548</v>
      </c>
      <c r="K23" s="201">
        <f t="shared" si="1"/>
        <v>4</v>
      </c>
      <c r="L23" s="200">
        <v>50</v>
      </c>
      <c r="M23" s="199"/>
      <c r="N23" s="199"/>
      <c r="O23" s="199">
        <f t="shared" si="2"/>
        <v>50</v>
      </c>
      <c r="P23" s="199" t="e">
        <f t="shared" si="3"/>
        <v>#DIV/0!</v>
      </c>
      <c r="Q23" s="201">
        <f t="shared" si="8"/>
        <v>0</v>
      </c>
      <c r="R23" s="199">
        <f t="shared" si="4"/>
        <v>50</v>
      </c>
      <c r="S23" s="199">
        <f t="shared" si="5"/>
        <v>31</v>
      </c>
      <c r="T23" s="209">
        <f t="shared" si="9"/>
        <v>4</v>
      </c>
    </row>
    <row r="24" spans="1:20">
      <c r="A24">
        <f t="shared" si="6"/>
        <v>16</v>
      </c>
      <c r="B24" s="207">
        <v>579</v>
      </c>
      <c r="C24" s="321" t="s">
        <v>550</v>
      </c>
      <c r="D24" s="321" t="s">
        <v>294</v>
      </c>
      <c r="E24" s="321" t="s">
        <v>269</v>
      </c>
      <c r="F24" s="200">
        <v>0</v>
      </c>
      <c r="G24" s="199">
        <v>0</v>
      </c>
      <c r="H24" s="199">
        <v>32.090000000000003</v>
      </c>
      <c r="I24" s="199">
        <f t="shared" si="7"/>
        <v>0</v>
      </c>
      <c r="J24" s="199">
        <f t="shared" si="0"/>
        <v>5.2041134309753811</v>
      </c>
      <c r="K24" s="201">
        <f t="shared" si="1"/>
        <v>4</v>
      </c>
      <c r="L24" s="200">
        <v>50</v>
      </c>
      <c r="M24" s="199"/>
      <c r="N24" s="199"/>
      <c r="O24" s="199">
        <f t="shared" si="2"/>
        <v>50</v>
      </c>
      <c r="P24" s="199" t="e">
        <f t="shared" si="3"/>
        <v>#DIV/0!</v>
      </c>
      <c r="Q24" s="201">
        <f t="shared" si="8"/>
        <v>0</v>
      </c>
      <c r="R24" s="199">
        <f t="shared" si="4"/>
        <v>50</v>
      </c>
      <c r="S24" s="199">
        <f t="shared" si="5"/>
        <v>32.090000000000003</v>
      </c>
      <c r="T24" s="209">
        <f t="shared" si="9"/>
        <v>4</v>
      </c>
    </row>
    <row r="25" spans="1:20">
      <c r="A25">
        <f t="shared" si="6"/>
        <v>17</v>
      </c>
      <c r="B25" s="207">
        <v>752</v>
      </c>
      <c r="C25" s="321" t="s">
        <v>599</v>
      </c>
      <c r="D25" s="321" t="s">
        <v>68</v>
      </c>
      <c r="E25" s="321" t="s">
        <v>269</v>
      </c>
      <c r="F25" s="200">
        <v>0</v>
      </c>
      <c r="G25" s="199">
        <v>0</v>
      </c>
      <c r="H25" s="199">
        <v>30</v>
      </c>
      <c r="I25" s="199">
        <f t="shared" si="7"/>
        <v>0</v>
      </c>
      <c r="J25" s="199">
        <f t="shared" si="0"/>
        <v>5.5666666666666664</v>
      </c>
      <c r="K25" s="201">
        <f t="shared" si="1"/>
        <v>4</v>
      </c>
      <c r="L25" s="200">
        <v>50</v>
      </c>
      <c r="M25" s="199"/>
      <c r="N25" s="199"/>
      <c r="O25" s="199">
        <f t="shared" si="2"/>
        <v>50</v>
      </c>
      <c r="P25" s="199" t="e">
        <f t="shared" si="3"/>
        <v>#DIV/0!</v>
      </c>
      <c r="Q25" s="201">
        <f t="shared" si="8"/>
        <v>0</v>
      </c>
      <c r="R25" s="199">
        <f t="shared" si="4"/>
        <v>50</v>
      </c>
      <c r="S25" s="199">
        <f t="shared" si="5"/>
        <v>30</v>
      </c>
      <c r="T25" s="209">
        <f t="shared" si="9"/>
        <v>4</v>
      </c>
    </row>
    <row r="26" spans="1:20">
      <c r="A26">
        <f>A25+1</f>
        <v>18</v>
      </c>
      <c r="B26" s="207">
        <v>753</v>
      </c>
      <c r="C26" s="321" t="s">
        <v>530</v>
      </c>
      <c r="D26" s="321" t="s">
        <v>417</v>
      </c>
      <c r="E26" s="321" t="s">
        <v>269</v>
      </c>
      <c r="F26" s="200">
        <v>0</v>
      </c>
      <c r="G26" s="199">
        <v>0</v>
      </c>
      <c r="H26" s="199">
        <v>30</v>
      </c>
      <c r="I26" s="199">
        <f t="shared" si="7"/>
        <v>0</v>
      </c>
      <c r="J26" s="199">
        <f t="shared" si="0"/>
        <v>5.5666666666666664</v>
      </c>
      <c r="K26" s="201">
        <f t="shared" si="1"/>
        <v>4</v>
      </c>
      <c r="L26" s="200">
        <v>50</v>
      </c>
      <c r="M26" s="199"/>
      <c r="N26" s="199"/>
      <c r="O26" s="199">
        <f t="shared" si="2"/>
        <v>50</v>
      </c>
      <c r="P26" s="199" t="e">
        <f t="shared" si="3"/>
        <v>#DIV/0!</v>
      </c>
      <c r="Q26" s="201">
        <f t="shared" si="8"/>
        <v>0</v>
      </c>
      <c r="R26" s="199">
        <f t="shared" si="4"/>
        <v>50</v>
      </c>
      <c r="S26" s="199">
        <f t="shared" si="5"/>
        <v>30</v>
      </c>
      <c r="T26" s="209">
        <f t="shared" si="9"/>
        <v>4</v>
      </c>
    </row>
    <row r="27" spans="1:20">
      <c r="A27">
        <f t="shared" si="6"/>
        <v>19</v>
      </c>
      <c r="B27" s="207">
        <v>732</v>
      </c>
      <c r="C27" s="321" t="s">
        <v>338</v>
      </c>
      <c r="D27" s="321" t="s">
        <v>705</v>
      </c>
      <c r="E27" s="321" t="s">
        <v>269</v>
      </c>
      <c r="F27" s="200">
        <v>0</v>
      </c>
      <c r="G27" s="199">
        <v>0</v>
      </c>
      <c r="H27" s="199">
        <v>35.92</v>
      </c>
      <c r="I27" s="199">
        <f t="shared" si="7"/>
        <v>3.5799999999999983</v>
      </c>
      <c r="J27" s="199">
        <f t="shared" si="0"/>
        <v>4.6492204899777283</v>
      </c>
      <c r="K27" s="201">
        <f t="shared" si="1"/>
        <v>0</v>
      </c>
      <c r="L27" s="200">
        <v>50</v>
      </c>
      <c r="M27" s="199"/>
      <c r="N27" s="199"/>
      <c r="O27" s="199">
        <f t="shared" si="2"/>
        <v>50</v>
      </c>
      <c r="P27" s="199" t="e">
        <f t="shared" si="3"/>
        <v>#DIV/0!</v>
      </c>
      <c r="Q27" s="201">
        <f t="shared" si="8"/>
        <v>0</v>
      </c>
      <c r="R27" s="199">
        <f t="shared" si="4"/>
        <v>53.58</v>
      </c>
      <c r="S27" s="199">
        <f t="shared" si="5"/>
        <v>35.92</v>
      </c>
      <c r="T27" s="209">
        <f t="shared" si="9"/>
        <v>0</v>
      </c>
    </row>
    <row r="28" spans="1:20">
      <c r="A28">
        <f t="shared" si="6"/>
        <v>20</v>
      </c>
      <c r="B28" s="207">
        <v>739</v>
      </c>
      <c r="C28" s="321" t="s">
        <v>295</v>
      </c>
      <c r="D28" s="321" t="s">
        <v>69</v>
      </c>
      <c r="E28" s="321" t="s">
        <v>272</v>
      </c>
      <c r="F28" s="200">
        <v>50</v>
      </c>
      <c r="G28" s="199"/>
      <c r="H28" s="199"/>
      <c r="I28" s="199">
        <f t="shared" si="7"/>
        <v>50</v>
      </c>
      <c r="J28" s="199" t="e">
        <f t="shared" si="0"/>
        <v>#DIV/0!</v>
      </c>
      <c r="K28" s="201">
        <f t="shared" si="1"/>
        <v>0</v>
      </c>
      <c r="L28" s="200">
        <v>50</v>
      </c>
      <c r="M28" s="199"/>
      <c r="N28" s="199"/>
      <c r="O28" s="199">
        <f t="shared" si="2"/>
        <v>50</v>
      </c>
      <c r="P28" s="199" t="e">
        <f t="shared" si="3"/>
        <v>#DIV/0!</v>
      </c>
      <c r="Q28" s="201">
        <f t="shared" si="8"/>
        <v>0</v>
      </c>
      <c r="R28" s="199">
        <f t="shared" si="4"/>
        <v>100</v>
      </c>
      <c r="S28" s="199">
        <f t="shared" si="5"/>
        <v>0</v>
      </c>
      <c r="T28" s="209">
        <f t="shared" si="9"/>
        <v>0</v>
      </c>
    </row>
    <row r="29" spans="1:20">
      <c r="A29">
        <f t="shared" si="6"/>
        <v>21</v>
      </c>
      <c r="B29" s="207">
        <v>517</v>
      </c>
      <c r="C29" s="321" t="s">
        <v>706</v>
      </c>
      <c r="D29" s="321" t="s">
        <v>362</v>
      </c>
      <c r="E29" s="321" t="s">
        <v>275</v>
      </c>
      <c r="F29" s="200">
        <v>50</v>
      </c>
      <c r="G29" s="199"/>
      <c r="H29" s="199"/>
      <c r="I29" s="199">
        <f t="shared" si="7"/>
        <v>50</v>
      </c>
      <c r="J29" s="199" t="e">
        <f t="shared" si="0"/>
        <v>#DIV/0!</v>
      </c>
      <c r="K29" s="201">
        <f t="shared" si="1"/>
        <v>0</v>
      </c>
      <c r="L29" s="200">
        <v>50</v>
      </c>
      <c r="M29" s="199"/>
      <c r="N29" s="199"/>
      <c r="O29" s="199">
        <f t="shared" si="2"/>
        <v>50</v>
      </c>
      <c r="P29" s="199" t="e">
        <f t="shared" si="3"/>
        <v>#DIV/0!</v>
      </c>
      <c r="Q29" s="201">
        <f t="shared" si="8"/>
        <v>0</v>
      </c>
      <c r="R29" s="199">
        <f t="shared" si="4"/>
        <v>100</v>
      </c>
      <c r="S29" s="199">
        <f t="shared" si="5"/>
        <v>0</v>
      </c>
      <c r="T29" s="209">
        <f t="shared" si="9"/>
        <v>0</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156</v>
      </c>
      <c r="G41" s="182">
        <v>45</v>
      </c>
      <c r="H41" s="199">
        <v>81</v>
      </c>
      <c r="I41" s="182">
        <v>3.5</v>
      </c>
      <c r="J41" s="182">
        <f>H52</f>
        <v>27.77</v>
      </c>
      <c r="K41" s="183"/>
      <c r="L41" s="185">
        <v>167</v>
      </c>
      <c r="M41" s="182">
        <v>48</v>
      </c>
      <c r="N41" s="199">
        <v>86.4</v>
      </c>
      <c r="O41" s="182">
        <v>3.5</v>
      </c>
      <c r="P41" s="182">
        <f>N48</f>
        <v>37.58</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810</v>
      </c>
      <c r="C44" s="208" t="s">
        <v>462</v>
      </c>
      <c r="D44" s="208" t="s">
        <v>546</v>
      </c>
      <c r="E44" s="208" t="s">
        <v>275</v>
      </c>
      <c r="F44" s="200">
        <v>0</v>
      </c>
      <c r="G44" s="199">
        <v>0</v>
      </c>
      <c r="H44" s="199">
        <v>37.979999999999997</v>
      </c>
      <c r="I44" s="199">
        <f>IF(H44&lt;=$H$41,IF(H44&lt;$G$41,F44+G44,F44+G44+(H44-$G$41)),50)</f>
        <v>0</v>
      </c>
      <c r="J44" s="199">
        <f>$F$41/H44</f>
        <v>4.1074249605055293</v>
      </c>
      <c r="K44" s="201">
        <f>IF(I44=0,IF(H44=$J$41,6,4),0)</f>
        <v>4</v>
      </c>
      <c r="L44" s="200">
        <v>0</v>
      </c>
      <c r="M44" s="199">
        <v>0</v>
      </c>
      <c r="N44" s="199">
        <v>40.479999999999997</v>
      </c>
      <c r="O44" s="199">
        <f>IF(N44&lt;=$N$41,IF(N44&lt;$M$41,L44+M44,L44+M44+(N44-$M$41)),50)</f>
        <v>0</v>
      </c>
      <c r="P44" s="199">
        <f>$L$41/N44</f>
        <v>4.1254940711462451</v>
      </c>
      <c r="Q44" s="201">
        <f>IF(O44=0,IF(N44=$P$41,6,4),0)</f>
        <v>4</v>
      </c>
      <c r="R44" s="199">
        <f>O44+I44</f>
        <v>0</v>
      </c>
      <c r="S44" s="199">
        <f>N44+H44</f>
        <v>78.459999999999994</v>
      </c>
      <c r="T44" s="209">
        <f>IF((O44+I44)=0,4+K44+Q44,K44+Q44)+4</f>
        <v>16</v>
      </c>
    </row>
    <row r="45" spans="1:20">
      <c r="A45">
        <f>A44+1</f>
        <v>2</v>
      </c>
      <c r="B45" s="207">
        <v>753</v>
      </c>
      <c r="C45" s="208" t="s">
        <v>530</v>
      </c>
      <c r="D45" s="208" t="s">
        <v>417</v>
      </c>
      <c r="E45" s="208" t="s">
        <v>269</v>
      </c>
      <c r="F45" s="200">
        <v>0</v>
      </c>
      <c r="G45" s="199">
        <v>0</v>
      </c>
      <c r="H45" s="199">
        <v>29.08</v>
      </c>
      <c r="I45" s="199">
        <f t="shared" ref="I45:I73" si="10">IF(H45&lt;=$H$41,IF(H45&lt;$G$41,F45+G45,F45+G45+(H45-$G$41)),50)</f>
        <v>0</v>
      </c>
      <c r="J45" s="199">
        <f t="shared" ref="J45:J73" si="11">$F$41/H45</f>
        <v>5.3645116918844566</v>
      </c>
      <c r="K45" s="201">
        <f t="shared" ref="K45:K73" si="12">IF(I45=0,IF(H45=$J$41,6,4),0)</f>
        <v>4</v>
      </c>
      <c r="L45" s="200">
        <v>5</v>
      </c>
      <c r="M45" s="199">
        <v>0</v>
      </c>
      <c r="N45" s="199">
        <v>32.24</v>
      </c>
      <c r="O45" s="199">
        <f>IF(N45&lt;=$N$41,IF(N45&lt;$M$41,L45+M45,L45+M45+(N45-$M$41)),50)</f>
        <v>5</v>
      </c>
      <c r="P45" s="199">
        <f t="shared" ref="P45:P73" si="13">$L$41/N45</f>
        <v>5.179900744416873</v>
      </c>
      <c r="Q45" s="201">
        <f t="shared" ref="Q45:Q73" si="14">IF(O45=0,IF(N45=$P$41,6,4),0)</f>
        <v>0</v>
      </c>
      <c r="R45" s="199">
        <f t="shared" ref="R45:R73" si="15">O45+I45</f>
        <v>5</v>
      </c>
      <c r="S45" s="199">
        <f t="shared" ref="S45:S73" si="16">N45+H45</f>
        <v>61.32</v>
      </c>
      <c r="T45" s="209">
        <f>IF((O45+I45)=0,4+K45+Q45,K45+Q45)+2</f>
        <v>6</v>
      </c>
    </row>
    <row r="46" spans="1:20">
      <c r="A46">
        <f t="shared" ref="A46:A60" si="17">A45+1</f>
        <v>3</v>
      </c>
      <c r="B46" s="207">
        <v>739</v>
      </c>
      <c r="C46" s="208" t="s">
        <v>295</v>
      </c>
      <c r="D46" s="208" t="s">
        <v>69</v>
      </c>
      <c r="E46" s="208" t="s">
        <v>272</v>
      </c>
      <c r="F46" s="200">
        <v>0</v>
      </c>
      <c r="G46" s="199">
        <v>0</v>
      </c>
      <c r="H46" s="199">
        <v>28.83</v>
      </c>
      <c r="I46" s="199">
        <f t="shared" si="10"/>
        <v>0</v>
      </c>
      <c r="J46" s="199">
        <f t="shared" si="11"/>
        <v>5.4110301768990636</v>
      </c>
      <c r="K46" s="201">
        <f>IF(I46=0,IF(H46=$J$41,6,4),0)</f>
        <v>4</v>
      </c>
      <c r="L46" s="200">
        <v>5</v>
      </c>
      <c r="M46" s="199">
        <v>0</v>
      </c>
      <c r="N46" s="199">
        <v>32.54</v>
      </c>
      <c r="O46" s="199">
        <f t="shared" ref="O46:O73" si="18">IF(N46&lt;=$N$41,IF(N46&lt;$M$41,L46+M46,L46+M46+(N46-$M$41)),50)</f>
        <v>5</v>
      </c>
      <c r="P46" s="199">
        <f>$L$41/N46</f>
        <v>5.1321450522433931</v>
      </c>
      <c r="Q46" s="201">
        <f t="shared" si="14"/>
        <v>0</v>
      </c>
      <c r="R46" s="199">
        <f t="shared" si="15"/>
        <v>5</v>
      </c>
      <c r="S46" s="199">
        <f t="shared" si="16"/>
        <v>61.37</v>
      </c>
      <c r="T46" s="209">
        <f>IF((O46+I46)=0,4+K46+Q46,K46+Q46)+1</f>
        <v>5</v>
      </c>
    </row>
    <row r="47" spans="1:20">
      <c r="A47">
        <f t="shared" si="17"/>
        <v>4</v>
      </c>
      <c r="B47" s="207">
        <v>819</v>
      </c>
      <c r="C47" s="321" t="s">
        <v>592</v>
      </c>
      <c r="D47" s="321" t="s">
        <v>68</v>
      </c>
      <c r="E47" s="321" t="s">
        <v>272</v>
      </c>
      <c r="F47" s="200">
        <v>0</v>
      </c>
      <c r="G47" s="199">
        <v>0</v>
      </c>
      <c r="H47" s="199">
        <v>29.49</v>
      </c>
      <c r="I47" s="199">
        <f t="shared" si="10"/>
        <v>0</v>
      </c>
      <c r="J47" s="199">
        <f>$F$41/H47</f>
        <v>5.2899287894201423</v>
      </c>
      <c r="K47" s="201">
        <f t="shared" si="12"/>
        <v>4</v>
      </c>
      <c r="L47" s="200">
        <v>5</v>
      </c>
      <c r="M47" s="199">
        <v>0</v>
      </c>
      <c r="N47" s="199">
        <v>33.92</v>
      </c>
      <c r="O47" s="199">
        <f t="shared" si="18"/>
        <v>5</v>
      </c>
      <c r="P47" s="199">
        <f>$L$41/N47</f>
        <v>4.9233490566037732</v>
      </c>
      <c r="Q47" s="201">
        <f>IF(O47=0,IF(N47=$P$41,6,4),0)</f>
        <v>0</v>
      </c>
      <c r="R47" s="199">
        <f t="shared" si="15"/>
        <v>5</v>
      </c>
      <c r="S47" s="199">
        <f t="shared" si="16"/>
        <v>63.41</v>
      </c>
      <c r="T47" s="209">
        <f>IF((O47+I47)=0,4+K47+Q47,K47+Q47)</f>
        <v>4</v>
      </c>
    </row>
    <row r="48" spans="1:20">
      <c r="A48">
        <f t="shared" si="17"/>
        <v>5</v>
      </c>
      <c r="B48" s="207">
        <v>672</v>
      </c>
      <c r="C48" s="321" t="s">
        <v>371</v>
      </c>
      <c r="D48" s="321" t="s">
        <v>427</v>
      </c>
      <c r="E48" s="332">
        <v>55</v>
      </c>
      <c r="F48" s="200">
        <v>0</v>
      </c>
      <c r="G48" s="199">
        <v>5</v>
      </c>
      <c r="H48" s="199">
        <v>36.25</v>
      </c>
      <c r="I48" s="199">
        <f t="shared" si="10"/>
        <v>5</v>
      </c>
      <c r="J48" s="199">
        <f t="shared" si="11"/>
        <v>4.3034482758620687</v>
      </c>
      <c r="K48" s="201">
        <f t="shared" si="12"/>
        <v>0</v>
      </c>
      <c r="L48" s="200">
        <v>0</v>
      </c>
      <c r="M48" s="199">
        <v>0</v>
      </c>
      <c r="N48" s="199">
        <v>37.58</v>
      </c>
      <c r="O48" s="199">
        <f t="shared" si="18"/>
        <v>0</v>
      </c>
      <c r="P48" s="199">
        <f t="shared" si="13"/>
        <v>4.4438531133581698</v>
      </c>
      <c r="Q48" s="201">
        <f t="shared" si="14"/>
        <v>6</v>
      </c>
      <c r="R48" s="199">
        <f t="shared" si="15"/>
        <v>5</v>
      </c>
      <c r="S48" s="199">
        <f t="shared" si="16"/>
        <v>73.83</v>
      </c>
      <c r="T48" s="209">
        <f t="shared" ref="T48:T73" si="19">IF((O48+I48)=0,4+K48+Q48,K48+Q48)</f>
        <v>6</v>
      </c>
    </row>
    <row r="49" spans="1:20">
      <c r="A49">
        <f t="shared" si="17"/>
        <v>6</v>
      </c>
      <c r="B49" s="207">
        <v>673</v>
      </c>
      <c r="C49" s="321" t="s">
        <v>298</v>
      </c>
      <c r="D49" s="321" t="s">
        <v>451</v>
      </c>
      <c r="E49" s="321" t="s">
        <v>275</v>
      </c>
      <c r="F49" s="200">
        <v>0</v>
      </c>
      <c r="G49" s="199">
        <v>0</v>
      </c>
      <c r="H49" s="199">
        <v>27.8</v>
      </c>
      <c r="I49" s="199">
        <f t="shared" si="10"/>
        <v>0</v>
      </c>
      <c r="J49" s="199">
        <f t="shared" si="11"/>
        <v>5.6115107913669062</v>
      </c>
      <c r="K49" s="201">
        <f t="shared" si="12"/>
        <v>4</v>
      </c>
      <c r="L49" s="200">
        <v>5</v>
      </c>
      <c r="M49" s="199">
        <v>5</v>
      </c>
      <c r="N49" s="199">
        <v>36.64</v>
      </c>
      <c r="O49" s="199">
        <f t="shared" si="18"/>
        <v>10</v>
      </c>
      <c r="P49" s="199">
        <f t="shared" si="13"/>
        <v>4.5578602620087336</v>
      </c>
      <c r="Q49" s="201">
        <f t="shared" si="14"/>
        <v>0</v>
      </c>
      <c r="R49" s="199">
        <f t="shared" si="15"/>
        <v>10</v>
      </c>
      <c r="S49" s="199">
        <f t="shared" si="16"/>
        <v>64.44</v>
      </c>
      <c r="T49" s="209">
        <f t="shared" si="19"/>
        <v>4</v>
      </c>
    </row>
    <row r="50" spans="1:20">
      <c r="A50">
        <f t="shared" si="17"/>
        <v>7</v>
      </c>
      <c r="B50" s="207">
        <v>470</v>
      </c>
      <c r="C50" s="321" t="s">
        <v>304</v>
      </c>
      <c r="D50" s="321" t="s">
        <v>428</v>
      </c>
      <c r="E50" s="321" t="s">
        <v>272</v>
      </c>
      <c r="F50" s="200">
        <v>10</v>
      </c>
      <c r="G50" s="199">
        <v>0</v>
      </c>
      <c r="H50" s="199">
        <v>28.35</v>
      </c>
      <c r="I50" s="199">
        <f t="shared" si="10"/>
        <v>10</v>
      </c>
      <c r="J50" s="199">
        <f t="shared" si="11"/>
        <v>5.5026455026455023</v>
      </c>
      <c r="K50" s="201">
        <f t="shared" si="12"/>
        <v>0</v>
      </c>
      <c r="L50" s="200">
        <v>5</v>
      </c>
      <c r="M50" s="199">
        <v>0</v>
      </c>
      <c r="N50" s="199">
        <v>32.54</v>
      </c>
      <c r="O50" s="199">
        <f t="shared" si="18"/>
        <v>5</v>
      </c>
      <c r="P50" s="199">
        <f t="shared" si="13"/>
        <v>5.1321450522433931</v>
      </c>
      <c r="Q50" s="201">
        <f t="shared" si="14"/>
        <v>0</v>
      </c>
      <c r="R50" s="199">
        <f t="shared" si="15"/>
        <v>15</v>
      </c>
      <c r="S50" s="199">
        <f t="shared" si="16"/>
        <v>60.89</v>
      </c>
      <c r="T50" s="209">
        <f t="shared" si="19"/>
        <v>0</v>
      </c>
    </row>
    <row r="51" spans="1:20">
      <c r="A51">
        <f t="shared" si="17"/>
        <v>8</v>
      </c>
      <c r="B51" s="207">
        <v>620</v>
      </c>
      <c r="C51" s="321" t="s">
        <v>317</v>
      </c>
      <c r="D51" s="321" t="s">
        <v>98</v>
      </c>
      <c r="E51" s="321" t="s">
        <v>272</v>
      </c>
      <c r="F51" s="200">
        <v>10</v>
      </c>
      <c r="G51" s="199">
        <v>0</v>
      </c>
      <c r="H51" s="199">
        <v>28.45</v>
      </c>
      <c r="I51" s="199">
        <f t="shared" si="10"/>
        <v>10</v>
      </c>
      <c r="J51" s="199">
        <f t="shared" si="11"/>
        <v>5.4833040421792623</v>
      </c>
      <c r="K51" s="201">
        <f t="shared" si="12"/>
        <v>0</v>
      </c>
      <c r="L51" s="200">
        <v>10</v>
      </c>
      <c r="M51" s="199">
        <v>5</v>
      </c>
      <c r="N51" s="199">
        <v>37</v>
      </c>
      <c r="O51" s="199">
        <f t="shared" si="18"/>
        <v>15</v>
      </c>
      <c r="P51" s="199">
        <f t="shared" si="13"/>
        <v>4.5135135135135132</v>
      </c>
      <c r="Q51" s="201">
        <f t="shared" si="14"/>
        <v>0</v>
      </c>
      <c r="R51" s="199">
        <f t="shared" si="15"/>
        <v>25</v>
      </c>
      <c r="S51" s="199">
        <f t="shared" si="16"/>
        <v>65.45</v>
      </c>
      <c r="T51" s="209">
        <f t="shared" si="19"/>
        <v>0</v>
      </c>
    </row>
    <row r="52" spans="1:20">
      <c r="A52">
        <f t="shared" si="17"/>
        <v>9</v>
      </c>
      <c r="B52" s="207">
        <v>636</v>
      </c>
      <c r="C52" s="321" t="s">
        <v>278</v>
      </c>
      <c r="D52" s="321" t="s">
        <v>428</v>
      </c>
      <c r="E52" s="321" t="s">
        <v>272</v>
      </c>
      <c r="F52" s="200">
        <v>0</v>
      </c>
      <c r="G52" s="199">
        <v>0</v>
      </c>
      <c r="H52" s="199">
        <v>27.77</v>
      </c>
      <c r="I52" s="199">
        <f t="shared" si="10"/>
        <v>0</v>
      </c>
      <c r="J52" s="199">
        <f t="shared" si="11"/>
        <v>5.6175729204177172</v>
      </c>
      <c r="K52" s="201">
        <f t="shared" si="12"/>
        <v>6</v>
      </c>
      <c r="L52" s="200">
        <v>50</v>
      </c>
      <c r="M52" s="199"/>
      <c r="N52" s="199"/>
      <c r="O52" s="199">
        <f t="shared" si="18"/>
        <v>50</v>
      </c>
      <c r="P52" s="199" t="e">
        <f t="shared" si="13"/>
        <v>#DIV/0!</v>
      </c>
      <c r="Q52" s="201">
        <f t="shared" si="14"/>
        <v>0</v>
      </c>
      <c r="R52" s="199">
        <f t="shared" si="15"/>
        <v>50</v>
      </c>
      <c r="S52" s="199">
        <f t="shared" si="16"/>
        <v>27.77</v>
      </c>
      <c r="T52" s="209">
        <f t="shared" si="19"/>
        <v>6</v>
      </c>
    </row>
    <row r="53" spans="1:20">
      <c r="A53">
        <f t="shared" si="17"/>
        <v>10</v>
      </c>
      <c r="B53" s="207">
        <v>531</v>
      </c>
      <c r="C53" s="321" t="s">
        <v>321</v>
      </c>
      <c r="D53" s="321" t="s">
        <v>322</v>
      </c>
      <c r="E53" s="321" t="s">
        <v>272</v>
      </c>
      <c r="F53" s="200">
        <v>0</v>
      </c>
      <c r="G53" s="199">
        <v>5</v>
      </c>
      <c r="H53" s="199">
        <v>29.15</v>
      </c>
      <c r="I53" s="199">
        <f t="shared" si="10"/>
        <v>5</v>
      </c>
      <c r="J53" s="199">
        <f t="shared" si="11"/>
        <v>5.3516295025728988</v>
      </c>
      <c r="K53" s="201">
        <f t="shared" si="12"/>
        <v>0</v>
      </c>
      <c r="L53" s="200">
        <v>50</v>
      </c>
      <c r="M53" s="199"/>
      <c r="N53" s="199"/>
      <c r="O53" s="199">
        <f t="shared" si="18"/>
        <v>50</v>
      </c>
      <c r="P53" s="199" t="e">
        <f t="shared" si="13"/>
        <v>#DIV/0!</v>
      </c>
      <c r="Q53" s="201">
        <f t="shared" si="14"/>
        <v>0</v>
      </c>
      <c r="R53" s="199">
        <f t="shared" si="15"/>
        <v>55</v>
      </c>
      <c r="S53" s="199">
        <f t="shared" si="16"/>
        <v>29.15</v>
      </c>
      <c r="T53" s="209">
        <f t="shared" si="19"/>
        <v>0</v>
      </c>
    </row>
    <row r="54" spans="1:20">
      <c r="A54">
        <f t="shared" si="17"/>
        <v>11</v>
      </c>
      <c r="B54" s="207">
        <v>560</v>
      </c>
      <c r="C54" s="321" t="s">
        <v>374</v>
      </c>
      <c r="D54" s="321" t="s">
        <v>53</v>
      </c>
      <c r="E54" s="321" t="s">
        <v>272</v>
      </c>
      <c r="F54" s="200">
        <v>50</v>
      </c>
      <c r="G54" s="199"/>
      <c r="H54" s="199"/>
      <c r="I54" s="199">
        <f t="shared" si="10"/>
        <v>50</v>
      </c>
      <c r="J54" s="199" t="e">
        <f t="shared" si="11"/>
        <v>#DIV/0!</v>
      </c>
      <c r="K54" s="201">
        <f t="shared" si="12"/>
        <v>0</v>
      </c>
      <c r="L54" s="200">
        <v>5</v>
      </c>
      <c r="M54" s="199">
        <v>5</v>
      </c>
      <c r="N54" s="199">
        <v>33</v>
      </c>
      <c r="O54" s="199">
        <f t="shared" si="18"/>
        <v>10</v>
      </c>
      <c r="P54" s="199">
        <f t="shared" si="13"/>
        <v>5.0606060606060606</v>
      </c>
      <c r="Q54" s="201">
        <f t="shared" si="14"/>
        <v>0</v>
      </c>
      <c r="R54" s="199">
        <f t="shared" si="15"/>
        <v>60</v>
      </c>
      <c r="S54" s="199">
        <f t="shared" si="16"/>
        <v>33</v>
      </c>
      <c r="T54" s="209">
        <f t="shared" si="19"/>
        <v>0</v>
      </c>
    </row>
    <row r="55" spans="1:20">
      <c r="A55">
        <f t="shared" si="17"/>
        <v>12</v>
      </c>
      <c r="B55" s="207">
        <v>809</v>
      </c>
      <c r="C55" s="321" t="s">
        <v>460</v>
      </c>
      <c r="D55" s="321" t="s">
        <v>461</v>
      </c>
      <c r="E55" s="321" t="s">
        <v>275</v>
      </c>
      <c r="F55" s="200">
        <v>50</v>
      </c>
      <c r="G55" s="199"/>
      <c r="H55" s="199"/>
      <c r="I55" s="199">
        <f t="shared" si="10"/>
        <v>50</v>
      </c>
      <c r="J55" s="199" t="e">
        <f t="shared" si="11"/>
        <v>#DIV/0!</v>
      </c>
      <c r="K55" s="201">
        <f t="shared" si="12"/>
        <v>0</v>
      </c>
      <c r="L55" s="200">
        <v>10</v>
      </c>
      <c r="M55" s="199">
        <v>5</v>
      </c>
      <c r="N55" s="199">
        <v>38.9</v>
      </c>
      <c r="O55" s="199">
        <f t="shared" si="18"/>
        <v>15</v>
      </c>
      <c r="P55" s="199">
        <f t="shared" si="13"/>
        <v>4.2930591259640103</v>
      </c>
      <c r="Q55" s="201">
        <f t="shared" si="14"/>
        <v>0</v>
      </c>
      <c r="R55" s="199">
        <f t="shared" si="15"/>
        <v>65</v>
      </c>
      <c r="S55" s="199">
        <f t="shared" si="16"/>
        <v>38.9</v>
      </c>
      <c r="T55" s="209">
        <f t="shared" si="19"/>
        <v>0</v>
      </c>
    </row>
    <row r="56" spans="1:20">
      <c r="A56">
        <f t="shared" si="17"/>
        <v>13</v>
      </c>
      <c r="B56" s="207">
        <v>705</v>
      </c>
      <c r="C56" s="321" t="s">
        <v>430</v>
      </c>
      <c r="D56" s="321" t="s">
        <v>68</v>
      </c>
      <c r="E56" s="321" t="s">
        <v>272</v>
      </c>
      <c r="F56" s="200">
        <v>50</v>
      </c>
      <c r="G56" s="199"/>
      <c r="H56" s="199"/>
      <c r="I56" s="199">
        <f t="shared" si="10"/>
        <v>50</v>
      </c>
      <c r="J56" s="199" t="e">
        <f t="shared" si="11"/>
        <v>#DIV/0!</v>
      </c>
      <c r="K56" s="201">
        <f t="shared" si="12"/>
        <v>0</v>
      </c>
      <c r="L56" s="200">
        <v>100</v>
      </c>
      <c r="M56" s="199"/>
      <c r="N56" s="199"/>
      <c r="O56" s="199">
        <f t="shared" si="18"/>
        <v>100</v>
      </c>
      <c r="P56" s="199" t="e">
        <f t="shared" si="13"/>
        <v>#DIV/0!</v>
      </c>
      <c r="Q56" s="201">
        <f t="shared" si="14"/>
        <v>0</v>
      </c>
      <c r="R56" s="199">
        <f t="shared" si="15"/>
        <v>150</v>
      </c>
      <c r="S56" s="199">
        <f t="shared" si="16"/>
        <v>0</v>
      </c>
      <c r="T56" s="209">
        <f t="shared" si="19"/>
        <v>0</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109</v>
      </c>
      <c r="G76" s="182">
        <v>37</v>
      </c>
      <c r="H76" s="199">
        <v>66</v>
      </c>
      <c r="I76" s="182">
        <v>3</v>
      </c>
      <c r="J76" s="182"/>
      <c r="K76" s="183"/>
      <c r="L76" s="185">
        <v>169</v>
      </c>
      <c r="M76" s="182">
        <v>57</v>
      </c>
      <c r="N76" s="199">
        <v>102</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668</v>
      </c>
      <c r="C79" s="208" t="s">
        <v>349</v>
      </c>
      <c r="D79" s="208" t="s">
        <v>438</v>
      </c>
      <c r="E79" s="208" t="s">
        <v>272</v>
      </c>
      <c r="F79" s="219">
        <v>5</v>
      </c>
      <c r="G79" s="220">
        <v>0</v>
      </c>
      <c r="H79" s="220">
        <v>26.78</v>
      </c>
      <c r="I79" s="220">
        <f>IF(H79&lt;=$H$76,IF(H79&lt;$G$76,F79+G79,F79+G79+(H79-$G$76)),50)</f>
        <v>5</v>
      </c>
      <c r="J79" s="220">
        <f>$F$76/H79</f>
        <v>4.0702016430171772</v>
      </c>
      <c r="K79" s="195"/>
      <c r="L79" s="219">
        <v>20</v>
      </c>
      <c r="M79" s="220">
        <v>0</v>
      </c>
      <c r="N79" s="220">
        <v>29.79</v>
      </c>
      <c r="O79" s="220">
        <f>IF(N79&lt;=$N$76,IF(N79&lt;$M$76,L79+M79,L79+M79+(N79-$M$76)),50)</f>
        <v>20</v>
      </c>
      <c r="P79" s="220">
        <f>$L$76/N79</f>
        <v>5.673044645854314</v>
      </c>
      <c r="Q79" s="195"/>
      <c r="R79" s="199">
        <f>O79+I79</f>
        <v>25</v>
      </c>
      <c r="S79" s="199">
        <f>N79+H79</f>
        <v>56.57</v>
      </c>
      <c r="T79" s="209"/>
    </row>
    <row r="80" spans="1:20">
      <c r="A80">
        <f>A79+1</f>
        <v>2</v>
      </c>
      <c r="B80" s="207">
        <v>756</v>
      </c>
      <c r="C80" s="208" t="s">
        <v>654</v>
      </c>
      <c r="D80" s="208" t="s">
        <v>63</v>
      </c>
      <c r="E80" s="208" t="s">
        <v>272</v>
      </c>
      <c r="F80" s="200">
        <v>5</v>
      </c>
      <c r="G80" s="199">
        <v>0</v>
      </c>
      <c r="H80" s="199">
        <v>25.53</v>
      </c>
      <c r="I80" s="199">
        <f t="shared" ref="I80:I108" si="21">IF(H80&lt;=$H$76,IF(H80&lt;$G$76,F80+G80,F80+G80+(H80-$G$76)),50)</f>
        <v>5</v>
      </c>
      <c r="J80" s="199">
        <f t="shared" ref="J80:J108" si="22">$F$76/H80</f>
        <v>4.2694868781825299</v>
      </c>
      <c r="K80" s="201"/>
      <c r="L80" s="200">
        <v>15</v>
      </c>
      <c r="M80" s="199">
        <v>5</v>
      </c>
      <c r="N80" s="199">
        <v>33.200000000000003</v>
      </c>
      <c r="O80" s="199">
        <f t="shared" ref="O80:O108" si="23">IF(N80&lt;=$N$76,IF(N80&lt;$M$76,L80+M80,L80+M80+(N80-$M$76)),50)</f>
        <v>20</v>
      </c>
      <c r="P80" s="199">
        <f t="shared" ref="P80:P108" si="24">$L$76/N80</f>
        <v>5.0903614457831319</v>
      </c>
      <c r="Q80" s="201"/>
      <c r="R80" s="199">
        <f t="shared" ref="R80:R108" si="25">O80+I80</f>
        <v>25</v>
      </c>
      <c r="S80" s="199">
        <f t="shared" ref="S80:S108" si="26">N80+H80</f>
        <v>58.730000000000004</v>
      </c>
      <c r="T80" s="209"/>
    </row>
    <row r="81" spans="1:20">
      <c r="A81">
        <f t="shared" ref="A81:A95" si="27">A80+1</f>
        <v>3</v>
      </c>
      <c r="B81" s="207">
        <v>790</v>
      </c>
      <c r="C81" s="208" t="s">
        <v>708</v>
      </c>
      <c r="D81" s="208" t="s">
        <v>425</v>
      </c>
      <c r="E81" s="208" t="s">
        <v>272</v>
      </c>
      <c r="F81" s="200">
        <v>15</v>
      </c>
      <c r="G81" s="199">
        <v>0</v>
      </c>
      <c r="H81" s="199">
        <v>30</v>
      </c>
      <c r="I81" s="199">
        <f t="shared" si="21"/>
        <v>15</v>
      </c>
      <c r="J81" s="199">
        <f t="shared" si="22"/>
        <v>3.6333333333333333</v>
      </c>
      <c r="K81" s="201"/>
      <c r="L81" s="200">
        <v>15</v>
      </c>
      <c r="M81" s="199">
        <v>0</v>
      </c>
      <c r="N81" s="199">
        <v>38.729999999999997</v>
      </c>
      <c r="O81" s="199">
        <f t="shared" si="23"/>
        <v>15</v>
      </c>
      <c r="P81" s="199">
        <f>$L$76/N81</f>
        <v>4.3635424735347277</v>
      </c>
      <c r="Q81" s="201"/>
      <c r="R81" s="199">
        <f t="shared" si="25"/>
        <v>30</v>
      </c>
      <c r="S81" s="199">
        <f t="shared" si="26"/>
        <v>68.72999999999999</v>
      </c>
      <c r="T81" s="209"/>
    </row>
    <row r="82" spans="1:20">
      <c r="A82">
        <f t="shared" si="27"/>
        <v>4</v>
      </c>
      <c r="B82" s="207">
        <v>519</v>
      </c>
      <c r="C82" s="321" t="s">
        <v>577</v>
      </c>
      <c r="D82" s="321" t="s">
        <v>613</v>
      </c>
      <c r="E82" s="332">
        <v>55</v>
      </c>
      <c r="F82" s="200">
        <v>20</v>
      </c>
      <c r="G82" s="199">
        <v>0</v>
      </c>
      <c r="H82" s="199">
        <v>28.73</v>
      </c>
      <c r="I82" s="199">
        <f>IF(H82&lt;=$H$76,IF(H82&lt;$G$76,F82+G82,F82+G82+(H82-$G$76)),50)</f>
        <v>20</v>
      </c>
      <c r="J82" s="199">
        <f t="shared" si="22"/>
        <v>3.7939436129481376</v>
      </c>
      <c r="K82" s="201"/>
      <c r="L82" s="200">
        <v>15</v>
      </c>
      <c r="M82" s="199">
        <v>0</v>
      </c>
      <c r="N82" s="199">
        <v>35.159999999999997</v>
      </c>
      <c r="O82" s="199">
        <f>IF(N82&lt;=$N$76,IF(N82&lt;$M$76,L82+M82,L82+M82+(N82-$M$76)),50)</f>
        <v>15</v>
      </c>
      <c r="P82" s="199">
        <f t="shared" si="24"/>
        <v>4.806598407281002</v>
      </c>
      <c r="Q82" s="201"/>
      <c r="R82" s="199">
        <f t="shared" si="25"/>
        <v>35</v>
      </c>
      <c r="S82" s="199">
        <f t="shared" si="26"/>
        <v>63.89</v>
      </c>
      <c r="T82" s="209"/>
    </row>
    <row r="83" spans="1:20">
      <c r="A83">
        <f t="shared" si="27"/>
        <v>5</v>
      </c>
      <c r="B83" s="207">
        <v>822</v>
      </c>
      <c r="C83" s="321" t="s">
        <v>709</v>
      </c>
      <c r="D83" s="321" t="s">
        <v>294</v>
      </c>
      <c r="E83" s="321" t="s">
        <v>275</v>
      </c>
      <c r="F83" s="200">
        <v>5</v>
      </c>
      <c r="G83" s="199">
        <v>10</v>
      </c>
      <c r="H83" s="199">
        <v>36.56</v>
      </c>
      <c r="I83" s="199">
        <f t="shared" si="21"/>
        <v>15</v>
      </c>
      <c r="J83" s="199">
        <f>$F$76/H83</f>
        <v>2.9814004376367613</v>
      </c>
      <c r="K83" s="201"/>
      <c r="L83" s="200">
        <v>15</v>
      </c>
      <c r="M83" s="199">
        <v>5</v>
      </c>
      <c r="N83" s="199">
        <v>39.81</v>
      </c>
      <c r="O83" s="199">
        <f t="shared" si="23"/>
        <v>20</v>
      </c>
      <c r="P83" s="199">
        <f t="shared" si="24"/>
        <v>4.2451645315247424</v>
      </c>
      <c r="Q83" s="201"/>
      <c r="R83" s="199">
        <f t="shared" si="25"/>
        <v>35</v>
      </c>
      <c r="S83" s="199">
        <f t="shared" si="26"/>
        <v>76.37</v>
      </c>
      <c r="T83" s="209"/>
    </row>
    <row r="84" spans="1:20">
      <c r="A84">
        <f t="shared" si="27"/>
        <v>6</v>
      </c>
      <c r="B84" s="207">
        <v>738</v>
      </c>
      <c r="C84" s="321" t="s">
        <v>340</v>
      </c>
      <c r="D84" s="321" t="s">
        <v>53</v>
      </c>
      <c r="E84" s="321" t="s">
        <v>272</v>
      </c>
      <c r="F84" s="200">
        <v>50</v>
      </c>
      <c r="G84" s="199"/>
      <c r="H84" s="199"/>
      <c r="I84" s="199">
        <f t="shared" si="21"/>
        <v>50</v>
      </c>
      <c r="J84" s="199" t="e">
        <f t="shared" si="22"/>
        <v>#DIV/0!</v>
      </c>
      <c r="K84" s="201"/>
      <c r="L84" s="200">
        <v>5</v>
      </c>
      <c r="M84" s="199">
        <v>0</v>
      </c>
      <c r="N84" s="199">
        <v>33.5</v>
      </c>
      <c r="O84" s="199">
        <f t="shared" si="23"/>
        <v>5</v>
      </c>
      <c r="P84" s="199">
        <f t="shared" si="24"/>
        <v>5.044776119402985</v>
      </c>
      <c r="Q84" s="201"/>
      <c r="R84" s="199">
        <f t="shared" si="25"/>
        <v>55</v>
      </c>
      <c r="S84" s="199">
        <f t="shared" si="26"/>
        <v>33.5</v>
      </c>
      <c r="T84" s="209"/>
    </row>
    <row r="85" spans="1:20">
      <c r="A85">
        <f t="shared" si="27"/>
        <v>7</v>
      </c>
      <c r="B85" s="207">
        <v>768</v>
      </c>
      <c r="C85" s="321" t="s">
        <v>353</v>
      </c>
      <c r="D85" s="321" t="s">
        <v>604</v>
      </c>
      <c r="E85" s="321" t="s">
        <v>272</v>
      </c>
      <c r="F85" s="200">
        <v>5</v>
      </c>
      <c r="G85" s="199">
        <v>0</v>
      </c>
      <c r="H85" s="199">
        <v>36.840000000000003</v>
      </c>
      <c r="I85" s="199">
        <f t="shared" si="21"/>
        <v>5</v>
      </c>
      <c r="J85" s="199">
        <f t="shared" si="22"/>
        <v>2.9587404994571114</v>
      </c>
      <c r="K85" s="201"/>
      <c r="L85" s="200">
        <v>50</v>
      </c>
      <c r="M85" s="199"/>
      <c r="N85" s="199"/>
      <c r="O85" s="199">
        <f t="shared" si="23"/>
        <v>50</v>
      </c>
      <c r="P85" s="199" t="e">
        <f t="shared" si="24"/>
        <v>#DIV/0!</v>
      </c>
      <c r="Q85" s="201"/>
      <c r="R85" s="199">
        <f t="shared" si="25"/>
        <v>55</v>
      </c>
      <c r="S85" s="199">
        <f t="shared" si="26"/>
        <v>36.840000000000003</v>
      </c>
      <c r="T85" s="209"/>
    </row>
    <row r="86" spans="1:20">
      <c r="A86">
        <f t="shared" si="27"/>
        <v>8</v>
      </c>
      <c r="B86" s="207">
        <v>784</v>
      </c>
      <c r="C86" s="321" t="s">
        <v>336</v>
      </c>
      <c r="D86" s="321" t="s">
        <v>337</v>
      </c>
      <c r="E86" s="332">
        <v>55</v>
      </c>
      <c r="F86" s="200">
        <v>0</v>
      </c>
      <c r="G86" s="199">
        <v>0</v>
      </c>
      <c r="H86" s="199">
        <v>44.09</v>
      </c>
      <c r="I86" s="199">
        <f t="shared" si="21"/>
        <v>7.0900000000000034</v>
      </c>
      <c r="J86" s="199">
        <f t="shared" si="22"/>
        <v>2.4722159219777726</v>
      </c>
      <c r="K86" s="201"/>
      <c r="L86" s="200">
        <v>50</v>
      </c>
      <c r="M86" s="199"/>
      <c r="N86" s="199"/>
      <c r="O86" s="199">
        <f t="shared" si="23"/>
        <v>50</v>
      </c>
      <c r="P86" s="199" t="e">
        <f t="shared" si="24"/>
        <v>#DIV/0!</v>
      </c>
      <c r="Q86" s="201"/>
      <c r="R86" s="199">
        <f t="shared" si="25"/>
        <v>57.09</v>
      </c>
      <c r="S86" s="199">
        <f t="shared" si="26"/>
        <v>44.09</v>
      </c>
      <c r="T86" s="209"/>
    </row>
    <row r="87" spans="1:20">
      <c r="A87">
        <f t="shared" si="27"/>
        <v>9</v>
      </c>
      <c r="B87" s="207">
        <v>709</v>
      </c>
      <c r="C87" s="321" t="s">
        <v>378</v>
      </c>
      <c r="D87" s="321" t="s">
        <v>614</v>
      </c>
      <c r="E87" s="321" t="s">
        <v>272</v>
      </c>
      <c r="F87" s="200">
        <v>5</v>
      </c>
      <c r="G87" s="199">
        <v>10</v>
      </c>
      <c r="H87" s="199">
        <v>41.09</v>
      </c>
      <c r="I87" s="199">
        <f t="shared" si="21"/>
        <v>19.090000000000003</v>
      </c>
      <c r="J87" s="199">
        <f t="shared" si="22"/>
        <v>2.6527135556096373</v>
      </c>
      <c r="K87" s="201"/>
      <c r="L87" s="200">
        <v>50</v>
      </c>
      <c r="M87" s="199"/>
      <c r="N87" s="199"/>
      <c r="O87" s="199">
        <f t="shared" si="23"/>
        <v>50</v>
      </c>
      <c r="P87" s="199" t="e">
        <f t="shared" si="24"/>
        <v>#DIV/0!</v>
      </c>
      <c r="Q87" s="201"/>
      <c r="R87" s="199">
        <f t="shared" si="25"/>
        <v>69.09</v>
      </c>
      <c r="S87" s="199">
        <f t="shared" si="26"/>
        <v>41.09</v>
      </c>
      <c r="T87" s="209"/>
    </row>
    <row r="88" spans="1:20">
      <c r="A88">
        <f t="shared" si="27"/>
        <v>10</v>
      </c>
      <c r="B88" s="207">
        <v>791</v>
      </c>
      <c r="C88" s="321" t="s">
        <v>334</v>
      </c>
      <c r="D88" s="321" t="s">
        <v>425</v>
      </c>
      <c r="E88" s="321" t="s">
        <v>272</v>
      </c>
      <c r="F88" s="200">
        <v>20</v>
      </c>
      <c r="G88" s="199">
        <v>0</v>
      </c>
      <c r="H88" s="199">
        <v>30.51</v>
      </c>
      <c r="I88" s="199">
        <f t="shared" si="21"/>
        <v>20</v>
      </c>
      <c r="J88" s="199">
        <f t="shared" si="22"/>
        <v>3.5725991478203865</v>
      </c>
      <c r="K88" s="201"/>
      <c r="L88" s="200">
        <v>50</v>
      </c>
      <c r="M88" s="199"/>
      <c r="N88" s="199"/>
      <c r="O88" s="199">
        <f t="shared" si="23"/>
        <v>50</v>
      </c>
      <c r="P88" s="199" t="e">
        <f t="shared" si="24"/>
        <v>#DIV/0!</v>
      </c>
      <c r="Q88" s="201"/>
      <c r="R88" s="199">
        <f t="shared" si="25"/>
        <v>70</v>
      </c>
      <c r="S88" s="199">
        <f t="shared" si="26"/>
        <v>30.51</v>
      </c>
      <c r="T88" s="209"/>
    </row>
    <row r="89" spans="1:20">
      <c r="A89">
        <f t="shared" si="27"/>
        <v>11</v>
      </c>
      <c r="B89" s="207">
        <v>779</v>
      </c>
      <c r="C89" s="321" t="s">
        <v>327</v>
      </c>
      <c r="D89" s="321" t="s">
        <v>328</v>
      </c>
      <c r="E89" s="321" t="s">
        <v>275</v>
      </c>
      <c r="F89" s="200">
        <v>5</v>
      </c>
      <c r="G89" s="199">
        <v>10</v>
      </c>
      <c r="H89" s="199">
        <v>7.64</v>
      </c>
      <c r="I89" s="199">
        <f t="shared" si="21"/>
        <v>15</v>
      </c>
      <c r="J89" s="199">
        <f t="shared" si="22"/>
        <v>14.267015706806284</v>
      </c>
      <c r="K89" s="201"/>
      <c r="L89" s="200">
        <v>50</v>
      </c>
      <c r="M89" s="199"/>
      <c r="N89" s="199"/>
      <c r="O89" s="199">
        <f t="shared" si="23"/>
        <v>50</v>
      </c>
      <c r="P89" s="199" t="e">
        <f t="shared" si="24"/>
        <v>#DIV/0!</v>
      </c>
      <c r="Q89" s="201"/>
      <c r="R89" s="199">
        <f t="shared" si="25"/>
        <v>65</v>
      </c>
      <c r="S89" s="199">
        <f t="shared" si="26"/>
        <v>7.64</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112</v>
      </c>
      <c r="G111" s="182">
        <v>45</v>
      </c>
      <c r="H111" s="199">
        <v>81</v>
      </c>
      <c r="I111" s="182">
        <v>2.5</v>
      </c>
      <c r="J111" s="182"/>
      <c r="K111" s="183"/>
      <c r="L111" s="185">
        <v>107</v>
      </c>
      <c r="M111" s="182">
        <v>43</v>
      </c>
      <c r="N111" s="199">
        <v>77</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828</v>
      </c>
      <c r="C114" s="208" t="s">
        <v>607</v>
      </c>
      <c r="D114" s="208" t="s">
        <v>608</v>
      </c>
      <c r="E114" s="332">
        <v>55</v>
      </c>
      <c r="F114" s="200">
        <v>0</v>
      </c>
      <c r="G114" s="199">
        <v>0</v>
      </c>
      <c r="H114" s="199">
        <v>29.48</v>
      </c>
      <c r="I114" s="199">
        <f>IF(H114&lt;=$H$111,IF(H114&lt;$G$111,F114+G114,F114+G114+(H114-$G$111)),50)</f>
        <v>0</v>
      </c>
      <c r="J114" s="199">
        <f>$F$111/H114</f>
        <v>3.7991858887381276</v>
      </c>
      <c r="K114" s="201"/>
      <c r="L114" s="200">
        <v>0</v>
      </c>
      <c r="M114" s="199">
        <v>10</v>
      </c>
      <c r="N114" s="199">
        <v>43.55</v>
      </c>
      <c r="O114" s="199">
        <f>IF(N114&lt;=$N$111,IF(N114&lt;$M$111,L114+M114,L114+M114+(N114-$M$111)),50)</f>
        <v>10.549999999999997</v>
      </c>
      <c r="P114" s="199">
        <f>$L$111/N114</f>
        <v>2.4569460390355915</v>
      </c>
      <c r="Q114" s="201"/>
      <c r="R114" s="199">
        <f>O114+I114</f>
        <v>10.549999999999997</v>
      </c>
      <c r="S114" s="199">
        <f>N114+H114</f>
        <v>73.03</v>
      </c>
      <c r="T114" s="209"/>
    </row>
    <row r="115" spans="1:20">
      <c r="A115">
        <f>A114+1</f>
        <v>2</v>
      </c>
      <c r="B115" s="207">
        <v>754</v>
      </c>
      <c r="C115" s="208" t="s">
        <v>712</v>
      </c>
      <c r="D115" s="208" t="s">
        <v>312</v>
      </c>
      <c r="E115" s="208" t="s">
        <v>272</v>
      </c>
      <c r="F115" s="200">
        <v>10</v>
      </c>
      <c r="G115" s="199">
        <v>5</v>
      </c>
      <c r="H115" s="199">
        <v>31.29</v>
      </c>
      <c r="I115" s="199">
        <f t="shared" ref="I115:I133" si="29">IF(H115&lt;=$H$111,IF(H115&lt;$G$111,F115+G115,F115+G115+(H115-$G$111)),50)</f>
        <v>15</v>
      </c>
      <c r="J115" s="199">
        <f t="shared" ref="J115:J133" si="30">$F$111/H115</f>
        <v>3.579418344519016</v>
      </c>
      <c r="K115" s="201"/>
      <c r="L115" s="200">
        <v>5</v>
      </c>
      <c r="M115" s="199">
        <v>20</v>
      </c>
      <c r="N115" s="199">
        <v>36.96</v>
      </c>
      <c r="O115" s="199">
        <f t="shared" ref="O115:O132" si="31">IF(N115&lt;=$N$111,IF(N115&lt;$M$111,L115+M115,L115+M115+(N115-$M$111)),50)</f>
        <v>25</v>
      </c>
      <c r="P115" s="199">
        <f t="shared" ref="P115:P132" si="32">$L$111/N115</f>
        <v>2.8950216450216448</v>
      </c>
      <c r="Q115" s="201"/>
      <c r="R115" s="199">
        <f t="shared" ref="R115:R149" si="33">O115+I115</f>
        <v>40</v>
      </c>
      <c r="S115" s="199">
        <f t="shared" ref="S115:S149" si="34">N115+H115</f>
        <v>68.25</v>
      </c>
      <c r="T115" s="209"/>
    </row>
    <row r="116" spans="1:20">
      <c r="A116">
        <f t="shared" ref="A116:A130" si="35">A115+1</f>
        <v>3</v>
      </c>
      <c r="B116" s="207">
        <v>841</v>
      </c>
      <c r="C116" s="208" t="s">
        <v>690</v>
      </c>
      <c r="D116" s="208" t="s">
        <v>339</v>
      </c>
      <c r="E116" s="332">
        <v>55</v>
      </c>
      <c r="F116" s="200">
        <v>50</v>
      </c>
      <c r="G116" s="199"/>
      <c r="H116" s="199"/>
      <c r="I116" s="199">
        <f t="shared" si="29"/>
        <v>50</v>
      </c>
      <c r="J116" s="199" t="e">
        <f t="shared" si="30"/>
        <v>#DIV/0!</v>
      </c>
      <c r="K116" s="201"/>
      <c r="L116" s="200">
        <v>0</v>
      </c>
      <c r="M116" s="199">
        <v>0</v>
      </c>
      <c r="N116" s="199">
        <v>31.67</v>
      </c>
      <c r="O116" s="199">
        <f t="shared" si="31"/>
        <v>0</v>
      </c>
      <c r="P116" s="199">
        <f t="shared" si="32"/>
        <v>3.3785917271866119</v>
      </c>
      <c r="Q116" s="201"/>
      <c r="R116" s="199">
        <f t="shared" si="33"/>
        <v>50</v>
      </c>
      <c r="S116" s="199">
        <f t="shared" si="34"/>
        <v>31.67</v>
      </c>
      <c r="T116" s="209"/>
    </row>
    <row r="117" spans="1:20">
      <c r="A117">
        <f t="shared" si="35"/>
        <v>4</v>
      </c>
      <c r="B117" s="207">
        <v>846</v>
      </c>
      <c r="C117" s="321" t="s">
        <v>708</v>
      </c>
      <c r="D117" s="321" t="s">
        <v>53</v>
      </c>
      <c r="E117" s="332">
        <v>55</v>
      </c>
      <c r="F117" s="200">
        <v>10</v>
      </c>
      <c r="G117" s="199">
        <v>15</v>
      </c>
      <c r="H117" s="199">
        <v>30.18</v>
      </c>
      <c r="I117" s="199">
        <f t="shared" si="29"/>
        <v>25</v>
      </c>
      <c r="J117" s="199">
        <f t="shared" si="30"/>
        <v>3.7110669317428759</v>
      </c>
      <c r="K117" s="201"/>
      <c r="L117" s="200">
        <v>10</v>
      </c>
      <c r="M117" s="199">
        <v>20</v>
      </c>
      <c r="N117" s="199">
        <v>30.87</v>
      </c>
      <c r="O117" s="199">
        <f t="shared" si="31"/>
        <v>30</v>
      </c>
      <c r="P117" s="199">
        <f t="shared" si="32"/>
        <v>3.4661483641075477</v>
      </c>
      <c r="Q117" s="201"/>
      <c r="R117" s="199">
        <f t="shared" si="33"/>
        <v>55</v>
      </c>
      <c r="S117" s="199">
        <f t="shared" si="34"/>
        <v>61.05</v>
      </c>
      <c r="T117" s="209"/>
    </row>
    <row r="118" spans="1:20">
      <c r="A118">
        <f t="shared" si="35"/>
        <v>5</v>
      </c>
      <c r="B118" s="207">
        <v>806</v>
      </c>
      <c r="C118" s="321" t="s">
        <v>394</v>
      </c>
      <c r="D118" s="321" t="s">
        <v>561</v>
      </c>
      <c r="E118" s="208" t="s">
        <v>269</v>
      </c>
      <c r="F118" s="200">
        <v>50</v>
      </c>
      <c r="G118" s="199"/>
      <c r="H118" s="199"/>
      <c r="I118" s="199">
        <f t="shared" si="29"/>
        <v>50</v>
      </c>
      <c r="J118" s="199" t="e">
        <f t="shared" si="30"/>
        <v>#DIV/0!</v>
      </c>
      <c r="K118" s="201"/>
      <c r="L118" s="200">
        <v>0</v>
      </c>
      <c r="M118" s="199">
        <v>10</v>
      </c>
      <c r="N118" s="199">
        <v>39.049999999999997</v>
      </c>
      <c r="O118" s="199">
        <f t="shared" si="31"/>
        <v>10</v>
      </c>
      <c r="P118" s="199">
        <f t="shared" si="32"/>
        <v>2.7400768245838671</v>
      </c>
      <c r="Q118" s="201"/>
      <c r="R118" s="199">
        <f t="shared" si="33"/>
        <v>60</v>
      </c>
      <c r="S118" s="199">
        <f t="shared" si="34"/>
        <v>39.049999999999997</v>
      </c>
      <c r="T118" s="209"/>
    </row>
    <row r="119" spans="1:20">
      <c r="A119">
        <f t="shared" si="35"/>
        <v>6</v>
      </c>
      <c r="B119" s="207">
        <v>839</v>
      </c>
      <c r="C119" s="321" t="s">
        <v>693</v>
      </c>
      <c r="D119" s="321" t="s">
        <v>322</v>
      </c>
      <c r="E119" s="334">
        <v>55</v>
      </c>
      <c r="F119" s="200">
        <v>10</v>
      </c>
      <c r="G119" s="199">
        <v>15</v>
      </c>
      <c r="H119" s="199">
        <v>28.26</v>
      </c>
      <c r="I119" s="199">
        <f t="shared" si="29"/>
        <v>25</v>
      </c>
      <c r="J119" s="199">
        <f t="shared" si="30"/>
        <v>3.9631988676574661</v>
      </c>
      <c r="K119" s="201"/>
      <c r="L119" s="200">
        <v>50</v>
      </c>
      <c r="M119" s="199"/>
      <c r="N119" s="199"/>
      <c r="O119" s="199">
        <f t="shared" si="31"/>
        <v>50</v>
      </c>
      <c r="P119" s="199" t="e">
        <f t="shared" si="32"/>
        <v>#DIV/0!</v>
      </c>
      <c r="Q119" s="201"/>
      <c r="R119" s="199">
        <f t="shared" si="33"/>
        <v>75</v>
      </c>
      <c r="S119" s="199">
        <f t="shared" si="34"/>
        <v>28.26</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800</v>
      </c>
      <c r="C135" s="208" t="s">
        <v>469</v>
      </c>
      <c r="D135" s="208" t="s">
        <v>635</v>
      </c>
      <c r="E135" s="208" t="s">
        <v>275</v>
      </c>
      <c r="F135" s="219">
        <v>0</v>
      </c>
      <c r="G135" s="220">
        <v>0</v>
      </c>
      <c r="H135" s="220">
        <v>22.92</v>
      </c>
      <c r="I135" s="199">
        <f>IF(H135&lt;=$H$111,IF(H135&lt;$G$111,F135+G135,F135+G135+(H135-$G$111)),50)</f>
        <v>0</v>
      </c>
      <c r="J135" s="199">
        <f>$F$111/H135</f>
        <v>4.8865619546247814</v>
      </c>
      <c r="K135" s="201"/>
      <c r="L135" s="200">
        <v>0</v>
      </c>
      <c r="M135" s="199">
        <v>5</v>
      </c>
      <c r="N135" s="199">
        <v>28.99</v>
      </c>
      <c r="O135" s="199">
        <f>IF(N135&lt;=$N$111,IF(N135&lt;$M$111,L135+M135,L135+M135+(N135-$M$111)),50)</f>
        <v>5</v>
      </c>
      <c r="P135" s="199">
        <f>$L$111/N135</f>
        <v>3.6909279061745432</v>
      </c>
      <c r="Q135" s="201"/>
      <c r="R135" s="199">
        <f t="shared" si="33"/>
        <v>5</v>
      </c>
      <c r="S135" s="199">
        <f t="shared" si="34"/>
        <v>51.91</v>
      </c>
      <c r="T135" s="209"/>
    </row>
    <row r="136" spans="1:20">
      <c r="A136">
        <f>A135+1</f>
        <v>2</v>
      </c>
      <c r="B136" s="207">
        <v>811</v>
      </c>
      <c r="C136" s="208" t="s">
        <v>386</v>
      </c>
      <c r="D136" s="208" t="s">
        <v>436</v>
      </c>
      <c r="E136" s="208" t="s">
        <v>275</v>
      </c>
      <c r="F136" s="200">
        <v>10</v>
      </c>
      <c r="G136" s="199">
        <v>0</v>
      </c>
      <c r="H136" s="199">
        <v>19.690000000000001</v>
      </c>
      <c r="I136" s="199">
        <f t="shared" ref="I136:I149" si="37">IF(H136&lt;=$H$111,IF(H136&lt;$G$111,F136+G136,F136+G136+(H136-$G$111)),50)</f>
        <v>10</v>
      </c>
      <c r="J136" s="199">
        <f t="shared" ref="J136:J149" si="38">$F$111/H136</f>
        <v>5.6881665820213305</v>
      </c>
      <c r="K136" s="201"/>
      <c r="L136" s="200">
        <v>0</v>
      </c>
      <c r="M136" s="199">
        <v>0</v>
      </c>
      <c r="N136" s="199">
        <v>22.25</v>
      </c>
      <c r="O136" s="199">
        <f t="shared" ref="O136:O149" si="39">IF(N136&lt;=$N$111,IF(N136&lt;$M$111,L136+M136,L136+M136+(N136-$M$111)),50)</f>
        <v>0</v>
      </c>
      <c r="P136" s="199">
        <f t="shared" ref="P136:P149" si="40">$L$111/N136</f>
        <v>4.808988764044944</v>
      </c>
      <c r="Q136" s="201"/>
      <c r="R136" s="199">
        <f t="shared" si="33"/>
        <v>10</v>
      </c>
      <c r="S136" s="199">
        <f t="shared" si="34"/>
        <v>41.94</v>
      </c>
      <c r="T136" s="209"/>
    </row>
    <row r="137" spans="1:20">
      <c r="A137">
        <f t="shared" ref="A137:A148" si="41">A136+1</f>
        <v>3</v>
      </c>
      <c r="B137" s="207">
        <v>835</v>
      </c>
      <c r="C137" s="208" t="s">
        <v>636</v>
      </c>
      <c r="D137" s="208" t="s">
        <v>711</v>
      </c>
      <c r="E137" s="208" t="s">
        <v>275</v>
      </c>
      <c r="F137" s="200">
        <v>50</v>
      </c>
      <c r="G137" s="199"/>
      <c r="H137" s="199"/>
      <c r="I137" s="199">
        <f t="shared" si="37"/>
        <v>50</v>
      </c>
      <c r="J137" s="199" t="e">
        <f t="shared" si="38"/>
        <v>#DIV/0!</v>
      </c>
      <c r="K137" s="201"/>
      <c r="L137" s="200">
        <v>0</v>
      </c>
      <c r="M137" s="199">
        <v>10</v>
      </c>
      <c r="N137" s="199">
        <v>38.93</v>
      </c>
      <c r="O137" s="199">
        <f t="shared" si="39"/>
        <v>10</v>
      </c>
      <c r="P137" s="199">
        <f t="shared" si="40"/>
        <v>2.7485229899820189</v>
      </c>
      <c r="Q137" s="201"/>
      <c r="R137" s="199">
        <f t="shared" si="33"/>
        <v>60</v>
      </c>
      <c r="S137" s="199">
        <f t="shared" si="34"/>
        <v>38.93</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845</v>
      </c>
      <c r="C151" s="208" t="s">
        <v>710</v>
      </c>
      <c r="D151" s="208" t="s">
        <v>711</v>
      </c>
      <c r="E151" s="208"/>
      <c r="F151" s="219">
        <v>0</v>
      </c>
      <c r="G151" s="220">
        <v>20</v>
      </c>
      <c r="H151" s="220">
        <v>42.94</v>
      </c>
      <c r="I151" s="220">
        <f>IF(H151&lt;=$H$111,IF(H151&lt;$G$111,F151+G151,F151+G151+(H151-$G$111)),50)</f>
        <v>20</v>
      </c>
      <c r="J151" s="220">
        <f>$F$111/H151</f>
        <v>2.6082906380996742</v>
      </c>
      <c r="K151" s="195"/>
      <c r="L151" s="219">
        <v>0</v>
      </c>
      <c r="M151" s="220">
        <v>5</v>
      </c>
      <c r="N151" s="220">
        <v>41.71</v>
      </c>
      <c r="O151" s="220">
        <f>IF(N151&lt;=$N$111,IF(N151&lt;$M$111,L151+M151,L151+M151+(N151-$M$111)),50)</f>
        <v>5</v>
      </c>
      <c r="P151" s="220">
        <f>$L$111/N151</f>
        <v>2.5653320546631502</v>
      </c>
      <c r="Q151" s="195"/>
      <c r="R151" s="199">
        <f t="shared" ref="R151:R165" si="42">O151+I151</f>
        <v>25</v>
      </c>
      <c r="S151" s="199">
        <f t="shared" ref="S151:S165" si="43">N151+H151</f>
        <v>84.65</v>
      </c>
      <c r="T151" s="209"/>
    </row>
    <row r="152" spans="1:20">
      <c r="A152">
        <f>A151+1</f>
        <v>2</v>
      </c>
      <c r="B152" s="207">
        <v>837</v>
      </c>
      <c r="C152" s="208" t="s">
        <v>657</v>
      </c>
      <c r="D152" s="208" t="s">
        <v>658</v>
      </c>
      <c r="E152" s="208"/>
      <c r="F152" s="200">
        <v>0</v>
      </c>
      <c r="G152" s="199">
        <v>5</v>
      </c>
      <c r="H152" s="199">
        <v>21.4</v>
      </c>
      <c r="I152" s="199">
        <f t="shared" ref="I152:I165" si="44">IF(H152&lt;=$H$111,IF(H152&lt;$G$111,F152+G152,F152+G152+(H152-$G$111)),50)</f>
        <v>5</v>
      </c>
      <c r="J152" s="199">
        <f t="shared" ref="J152:J165" si="45">$F$111/H152</f>
        <v>5.2336448598130847</v>
      </c>
      <c r="K152" s="201"/>
      <c r="L152" s="200">
        <v>50</v>
      </c>
      <c r="M152" s="199"/>
      <c r="N152" s="199"/>
      <c r="O152" s="199">
        <f t="shared" ref="O152:O158" si="46">IF(N152&lt;=$N$111,IF(N152&lt;$M$111,L152+M152,L152+M152+(N152-$M$111)),50)</f>
        <v>50</v>
      </c>
      <c r="P152" s="199" t="e">
        <f t="shared" ref="P152:P165" si="47">$L$111/N152</f>
        <v>#DIV/0!</v>
      </c>
      <c r="Q152" s="201"/>
      <c r="R152" s="199">
        <f t="shared" si="42"/>
        <v>55</v>
      </c>
      <c r="S152" s="199">
        <f t="shared" si="43"/>
        <v>21.4</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workbookViewId="0">
      <selection activeCell="F3" sqref="F3:Q3"/>
    </sheetView>
  </sheetViews>
  <sheetFormatPr baseColWidth="10" defaultRowHeight="15" x14ac:dyDescent="0"/>
  <cols>
    <col min="1" max="1" width="3.1640625" bestFit="1" customWidth="1"/>
  </cols>
  <sheetData>
    <row r="1" spans="1:20" ht="25">
      <c r="B1" s="513" t="s">
        <v>161</v>
      </c>
      <c r="C1" s="513"/>
      <c r="D1" s="513"/>
      <c r="E1" s="513"/>
      <c r="F1" s="515" t="s">
        <v>231</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232</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175</v>
      </c>
      <c r="G6" s="182">
        <v>43.78</v>
      </c>
      <c r="H6" s="199">
        <f>G6*1.5</f>
        <v>65.67</v>
      </c>
      <c r="I6" s="182">
        <v>4</v>
      </c>
      <c r="J6" s="182">
        <f>H9</f>
        <v>37.409999999999997</v>
      </c>
      <c r="K6" s="183"/>
      <c r="L6" s="185">
        <v>190</v>
      </c>
      <c r="M6" s="182">
        <v>47.52</v>
      </c>
      <c r="N6" s="199">
        <f>M6*1.5</f>
        <v>71.28</v>
      </c>
      <c r="O6" s="182">
        <f>L6/M6</f>
        <v>3.9983164983164983</v>
      </c>
      <c r="P6" s="182">
        <f>N9</f>
        <v>45.67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634</v>
      </c>
      <c r="C9" s="208" t="s">
        <v>297</v>
      </c>
      <c r="D9" s="208" t="s">
        <v>465</v>
      </c>
      <c r="E9" s="208" t="s">
        <v>275</v>
      </c>
      <c r="F9" s="200">
        <v>0</v>
      </c>
      <c r="G9" s="199">
        <v>0</v>
      </c>
      <c r="H9" s="199">
        <v>37.409999999999997</v>
      </c>
      <c r="I9" s="199">
        <f>IF(H9&lt;=$H$6,IF(H9&lt;$G$6,F9+G9,F9+G9+(H9-$G$6)),50)</f>
        <v>0</v>
      </c>
      <c r="J9" s="199">
        <f>$F$6/H9</f>
        <v>4.6778936113338681</v>
      </c>
      <c r="K9" s="201">
        <f>IF(I9=0,IF(H9=$J$6,6,4),0)</f>
        <v>6</v>
      </c>
      <c r="L9" s="200">
        <v>0</v>
      </c>
      <c r="M9" s="199">
        <v>0</v>
      </c>
      <c r="N9" s="199">
        <v>45.67</v>
      </c>
      <c r="O9" s="199">
        <f>IF(N9&lt;=$N$6,IF(N9&lt;$M$6,L9+M9,L9+M9+(N9-$M$6)),50)</f>
        <v>0</v>
      </c>
      <c r="P9" s="199">
        <f>$L$6/N9</f>
        <v>4.1602802715130283</v>
      </c>
      <c r="Q9" s="201">
        <f>IF(O9=0,IF(N9=$P$6,6,4),0)</f>
        <v>6</v>
      </c>
      <c r="R9" s="199">
        <f>O9+I9</f>
        <v>0</v>
      </c>
      <c r="S9" s="199">
        <f>N9+H9</f>
        <v>83.08</v>
      </c>
      <c r="T9" s="209">
        <f>IF((O9+I9)=0,4+K9+Q9,K9+Q9)+4</f>
        <v>20</v>
      </c>
    </row>
    <row r="10" spans="1:20">
      <c r="A10">
        <f>A9+1</f>
        <v>2</v>
      </c>
      <c r="B10" s="207">
        <v>607</v>
      </c>
      <c r="C10" s="208" t="s">
        <v>467</v>
      </c>
      <c r="D10" s="208" t="s">
        <v>468</v>
      </c>
      <c r="E10" s="208" t="s">
        <v>272</v>
      </c>
      <c r="F10" s="200">
        <v>0</v>
      </c>
      <c r="G10" s="199">
        <v>0</v>
      </c>
      <c r="H10" s="199">
        <v>39.090000000000003</v>
      </c>
      <c r="I10" s="199">
        <f>IF(H10&lt;=$H$6,IF(H10&lt;$G$6,F10+G10,F10+G10+(H10-$G$6)),50)</f>
        <v>0</v>
      </c>
      <c r="J10" s="199">
        <f t="shared" ref="J10:J38" si="0">$F$6/H10</f>
        <v>4.4768482987976457</v>
      </c>
      <c r="K10" s="201">
        <f t="shared" ref="K10:K38" si="1">IF(I10=0,IF(H10=$J$6,6,4),0)</f>
        <v>4</v>
      </c>
      <c r="L10" s="200">
        <v>0</v>
      </c>
      <c r="M10" s="199">
        <v>0</v>
      </c>
      <c r="N10" s="199">
        <v>45.89</v>
      </c>
      <c r="O10" s="199">
        <f t="shared" ref="O10:O38" si="2">IF(N10&lt;=$N$6,IF(N10&lt;$M$6,L10+M10,L10+M10+(N10-$M$6)),50)</f>
        <v>0</v>
      </c>
      <c r="P10" s="199">
        <f t="shared" ref="P10:P38" si="3">$L$6/N10</f>
        <v>4.1403355850947916</v>
      </c>
      <c r="Q10" s="201">
        <f>IF(O10=0,IF(N10=$P$6,6,4),0)</f>
        <v>4</v>
      </c>
      <c r="R10" s="199">
        <f t="shared" ref="R10:R38" si="4">O10+I10</f>
        <v>0</v>
      </c>
      <c r="S10" s="199">
        <f t="shared" ref="S10:S38" si="5">N10+H10</f>
        <v>84.98</v>
      </c>
      <c r="T10" s="209">
        <f>IF((O10+I10)=0,4+K10+Q10,K10+Q10)+2</f>
        <v>14</v>
      </c>
    </row>
    <row r="11" spans="1:20">
      <c r="A11">
        <f t="shared" ref="A11:A38" si="6">A10+1</f>
        <v>3</v>
      </c>
      <c r="B11" s="207">
        <v>571</v>
      </c>
      <c r="C11" s="208" t="s">
        <v>475</v>
      </c>
      <c r="D11" s="208" t="s">
        <v>476</v>
      </c>
      <c r="E11" s="208" t="s">
        <v>272</v>
      </c>
      <c r="F11" s="200">
        <v>0</v>
      </c>
      <c r="G11" s="199">
        <v>5</v>
      </c>
      <c r="H11" s="199">
        <v>43.02</v>
      </c>
      <c r="I11" s="199">
        <f t="shared" ref="I11:I38" si="7">IF(H11&lt;=$H$6,IF(H11&lt;$G$6,F11+G11,F11+G11+(H11-$G$6)),50)</f>
        <v>5</v>
      </c>
      <c r="J11" s="199">
        <f t="shared" si="0"/>
        <v>4.0678754067875404</v>
      </c>
      <c r="K11" s="201">
        <f t="shared" si="1"/>
        <v>0</v>
      </c>
      <c r="L11" s="200">
        <v>10</v>
      </c>
      <c r="M11" s="199">
        <v>0</v>
      </c>
      <c r="N11" s="199">
        <v>48.63</v>
      </c>
      <c r="O11" s="199">
        <f>IF(N11&lt;=$N$6,IF(N11&lt;$M$6,L11+M11,L11+M11+(N11-$M$6)),50)</f>
        <v>11.11</v>
      </c>
      <c r="P11" s="199">
        <f t="shared" si="3"/>
        <v>3.9070532593049556</v>
      </c>
      <c r="Q11" s="201">
        <f t="shared" ref="Q11:Q38" si="8">IF(O11=0,IF(N11=$P$6,6,4),0)</f>
        <v>0</v>
      </c>
      <c r="R11" s="199">
        <f t="shared" si="4"/>
        <v>16.11</v>
      </c>
      <c r="S11" s="199">
        <f t="shared" si="5"/>
        <v>91.65</v>
      </c>
      <c r="T11" s="209">
        <f>IF((O11+I11)=0,4+K11+Q11,K11+Q11)+1</f>
        <v>1</v>
      </c>
    </row>
    <row r="12" spans="1:20">
      <c r="A12">
        <f t="shared" si="6"/>
        <v>4</v>
      </c>
      <c r="B12" s="207">
        <v>671</v>
      </c>
      <c r="C12" s="321" t="s">
        <v>477</v>
      </c>
      <c r="D12" s="321" t="s">
        <v>513</v>
      </c>
      <c r="E12" s="321" t="s">
        <v>272</v>
      </c>
      <c r="F12" s="200">
        <v>50</v>
      </c>
      <c r="G12" s="199"/>
      <c r="H12" s="199"/>
      <c r="I12" s="199">
        <f t="shared" si="7"/>
        <v>50</v>
      </c>
      <c r="J12" s="199" t="e">
        <f t="shared" si="0"/>
        <v>#DIV/0!</v>
      </c>
      <c r="K12" s="201">
        <f t="shared" si="1"/>
        <v>0</v>
      </c>
      <c r="L12" s="200">
        <v>5</v>
      </c>
      <c r="M12" s="199">
        <v>0</v>
      </c>
      <c r="N12" s="199">
        <v>45.49</v>
      </c>
      <c r="O12" s="199">
        <f t="shared" si="2"/>
        <v>5</v>
      </c>
      <c r="P12" s="199">
        <f>$L$6/N12</f>
        <v>4.1767421411299184</v>
      </c>
      <c r="Q12" s="201">
        <f t="shared" si="8"/>
        <v>0</v>
      </c>
      <c r="R12" s="199">
        <f t="shared" si="4"/>
        <v>55</v>
      </c>
      <c r="S12" s="199">
        <f t="shared" si="5"/>
        <v>45.49</v>
      </c>
      <c r="T12" s="209">
        <f>IF((O12+I12)=0,4+K12+Q12,K12+Q12)</f>
        <v>0</v>
      </c>
    </row>
    <row r="13" spans="1:20">
      <c r="A13">
        <f t="shared" si="6"/>
        <v>5</v>
      </c>
      <c r="B13" s="207">
        <v>682</v>
      </c>
      <c r="C13" s="321" t="s">
        <v>472</v>
      </c>
      <c r="D13" s="321" t="s">
        <v>465</v>
      </c>
      <c r="E13" s="321" t="s">
        <v>272</v>
      </c>
      <c r="F13" s="200">
        <v>50</v>
      </c>
      <c r="G13" s="199"/>
      <c r="H13" s="199"/>
      <c r="I13" s="199">
        <f t="shared" si="7"/>
        <v>50</v>
      </c>
      <c r="J13" s="199" t="e">
        <f t="shared" si="0"/>
        <v>#DIV/0!</v>
      </c>
      <c r="K13" s="201">
        <f t="shared" si="1"/>
        <v>0</v>
      </c>
      <c r="L13" s="200">
        <v>5</v>
      </c>
      <c r="M13" s="199">
        <v>10</v>
      </c>
      <c r="N13" s="199">
        <v>50.43</v>
      </c>
      <c r="O13" s="199">
        <f t="shared" si="2"/>
        <v>17.909999999999997</v>
      </c>
      <c r="P13" s="199">
        <f>$L$6/N13</f>
        <v>3.7675986515962721</v>
      </c>
      <c r="Q13" s="201">
        <f t="shared" si="8"/>
        <v>0</v>
      </c>
      <c r="R13" s="199">
        <f t="shared" si="4"/>
        <v>67.91</v>
      </c>
      <c r="S13" s="199">
        <f t="shared" si="5"/>
        <v>50.43</v>
      </c>
      <c r="T13" s="209">
        <f t="shared" ref="T13:T38" si="9">IF((O13+I13)=0,4+K13+Q13,K13+Q13)</f>
        <v>0</v>
      </c>
    </row>
    <row r="14" spans="1:20">
      <c r="A14">
        <f t="shared" si="6"/>
        <v>6</v>
      </c>
      <c r="B14" s="207"/>
      <c r="C14" s="208"/>
      <c r="D14" s="208"/>
      <c r="E14" s="208"/>
      <c r="F14" s="200"/>
      <c r="G14" s="199"/>
      <c r="H14" s="199"/>
      <c r="I14" s="199">
        <f>IF(H14&lt;=$H$6,IF(H14&lt;$G$6,F14+G14,F14+G14+(H14-$G$6)),50)</f>
        <v>0</v>
      </c>
      <c r="J14" s="199" t="e">
        <f t="shared" si="0"/>
        <v>#DIV/0!</v>
      </c>
      <c r="K14" s="201">
        <f t="shared" si="1"/>
        <v>4</v>
      </c>
      <c r="L14" s="200"/>
      <c r="M14" s="199"/>
      <c r="N14" s="199"/>
      <c r="O14" s="199">
        <f t="shared" si="2"/>
        <v>0</v>
      </c>
      <c r="P14" s="199" t="e">
        <f t="shared" si="3"/>
        <v>#DIV/0!</v>
      </c>
      <c r="Q14" s="201">
        <f t="shared" si="8"/>
        <v>4</v>
      </c>
      <c r="R14" s="199">
        <f t="shared" si="4"/>
        <v>0</v>
      </c>
      <c r="S14" s="199">
        <f t="shared" si="5"/>
        <v>0</v>
      </c>
      <c r="T14" s="209">
        <f t="shared" si="9"/>
        <v>12</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184</v>
      </c>
      <c r="G41" s="182">
        <f>F41/I41</f>
        <v>52.571428571428569</v>
      </c>
      <c r="H41" s="199">
        <f>G41*1.5</f>
        <v>78.857142857142861</v>
      </c>
      <c r="I41" s="182">
        <v>3.5</v>
      </c>
      <c r="J41" s="182">
        <f>H44</f>
        <v>34.94</v>
      </c>
      <c r="K41" s="183"/>
      <c r="L41" s="185">
        <v>175</v>
      </c>
      <c r="M41" s="182">
        <f>L41/O41</f>
        <v>50</v>
      </c>
      <c r="N41" s="199">
        <f>M41*1.5</f>
        <v>75</v>
      </c>
      <c r="O41" s="182">
        <v>3.5</v>
      </c>
      <c r="P41" s="182">
        <f>N44</f>
        <v>42.2</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598</v>
      </c>
      <c r="C44" s="208" t="s">
        <v>480</v>
      </c>
      <c r="D44" s="208" t="s">
        <v>481</v>
      </c>
      <c r="E44" s="208" t="s">
        <v>272</v>
      </c>
      <c r="F44" s="200">
        <v>5</v>
      </c>
      <c r="G44" s="199">
        <v>0</v>
      </c>
      <c r="H44" s="199">
        <v>34.94</v>
      </c>
      <c r="I44" s="199">
        <f>IF(H44&lt;=$H$41,IF(H44&lt;$G$41,F44+G44,F44+G44+(H44-$G$41)),50)</f>
        <v>5</v>
      </c>
      <c r="J44" s="199">
        <f>$F$41/H44</f>
        <v>5.2661705781339441</v>
      </c>
      <c r="K44" s="201">
        <f>IF(I44=0,IF(H44=$J$41,6,4),0)</f>
        <v>0</v>
      </c>
      <c r="L44" s="200">
        <v>0</v>
      </c>
      <c r="M44" s="199">
        <v>0</v>
      </c>
      <c r="N44" s="199">
        <v>42.2</v>
      </c>
      <c r="O44" s="199">
        <f>IF(N44&lt;=$N$41,IF(N44&lt;$M$41,L44+M44,L44+M44+(N44-$M$41)),50)</f>
        <v>0</v>
      </c>
      <c r="P44" s="199">
        <f>$L$41/N44</f>
        <v>4.1469194312796205</v>
      </c>
      <c r="Q44" s="201">
        <f>IF(O44=0,IF(N44=$P$41,6,4),0)</f>
        <v>6</v>
      </c>
      <c r="R44" s="199">
        <f>O44+I44</f>
        <v>5</v>
      </c>
      <c r="S44" s="199">
        <f>N44+H44</f>
        <v>77.14</v>
      </c>
      <c r="T44" s="209">
        <f>IF((O44+I44)=0,4+K44+Q44,K44+Q44)+4</f>
        <v>10</v>
      </c>
    </row>
    <row r="45" spans="1:20">
      <c r="A45">
        <f>A44+1</f>
        <v>2</v>
      </c>
      <c r="B45" s="207">
        <v>683</v>
      </c>
      <c r="C45" s="208" t="s">
        <v>473</v>
      </c>
      <c r="D45" s="208" t="s">
        <v>474</v>
      </c>
      <c r="E45" s="208" t="s">
        <v>269</v>
      </c>
      <c r="F45" s="200">
        <v>5</v>
      </c>
      <c r="G45" s="199">
        <v>0</v>
      </c>
      <c r="H45" s="199">
        <v>55.28</v>
      </c>
      <c r="I45" s="199">
        <f t="shared" ref="I45:I73" si="10">IF(H45&lt;=$H$41,IF(H45&lt;$G$41,F45+G45,F45+G45+(H45-$G$41)),50)</f>
        <v>7.7085714285714317</v>
      </c>
      <c r="J45" s="199">
        <f t="shared" ref="J45:J73" si="11">$F$41/H45</f>
        <v>3.3285094066570187</v>
      </c>
      <c r="K45" s="201">
        <f t="shared" ref="K45:K73" si="12">IF(I45=0,IF(H45=$J$41,6,4),0)</f>
        <v>0</v>
      </c>
      <c r="L45" s="200">
        <v>0</v>
      </c>
      <c r="M45" s="199">
        <v>5</v>
      </c>
      <c r="N45" s="199">
        <v>61.02</v>
      </c>
      <c r="O45" s="199">
        <f>IF(N45&lt;=$N$41,IF(N45&lt;$M$41,L45+M45,L45+M45+(N45-$M$41)),50)</f>
        <v>16.020000000000003</v>
      </c>
      <c r="P45" s="199">
        <f t="shared" ref="P45:P73" si="13">$L$41/N45</f>
        <v>2.8679121599475579</v>
      </c>
      <c r="Q45" s="201">
        <f t="shared" ref="Q45:Q73" si="14">IF(O45=0,IF(N45=$P$41,6,4),0)</f>
        <v>0</v>
      </c>
      <c r="R45" s="199">
        <f t="shared" ref="R45:R73" si="15">O45+I45</f>
        <v>23.728571428571435</v>
      </c>
      <c r="S45" s="199">
        <f t="shared" ref="S45:S73" si="16">N45+H45</f>
        <v>116.30000000000001</v>
      </c>
      <c r="T45" s="209">
        <f>IF((O45+I45)=0,4+K45+Q45,K45+Q45)+2</f>
        <v>2</v>
      </c>
    </row>
    <row r="46" spans="1:20">
      <c r="A46">
        <f t="shared" ref="A46:A60" si="17">A45+1</f>
        <v>3</v>
      </c>
      <c r="B46" s="207">
        <v>729</v>
      </c>
      <c r="C46" s="208" t="s">
        <v>496</v>
      </c>
      <c r="D46" s="208" t="s">
        <v>497</v>
      </c>
      <c r="E46" s="208" t="s">
        <v>269</v>
      </c>
      <c r="F46" s="200">
        <v>0</v>
      </c>
      <c r="G46" s="199">
        <v>5</v>
      </c>
      <c r="H46" s="199">
        <v>38.31</v>
      </c>
      <c r="I46" s="199">
        <f t="shared" si="10"/>
        <v>5</v>
      </c>
      <c r="J46" s="199">
        <f t="shared" si="11"/>
        <v>4.8029235186635342</v>
      </c>
      <c r="K46" s="201">
        <f>IF(I46=0,IF(H46=$J$41,6,4),0)</f>
        <v>0</v>
      </c>
      <c r="L46" s="200">
        <v>50</v>
      </c>
      <c r="M46" s="199"/>
      <c r="N46" s="199"/>
      <c r="O46" s="199">
        <f t="shared" ref="O46:O73" si="18">IF(N46&lt;=$N$41,IF(N46&lt;$M$41,L46+M46,L46+M46+(N46-$M$41)),50)</f>
        <v>50</v>
      </c>
      <c r="P46" s="199" t="e">
        <f>$L$41/N46</f>
        <v>#DIV/0!</v>
      </c>
      <c r="Q46" s="201">
        <f t="shared" si="14"/>
        <v>0</v>
      </c>
      <c r="R46" s="199">
        <f t="shared" si="15"/>
        <v>55</v>
      </c>
      <c r="S46" s="199">
        <f t="shared" si="16"/>
        <v>38.31</v>
      </c>
      <c r="T46" s="209">
        <f>IF((O46+I46)=0,4+K46+Q46,K46+Q46)+1</f>
        <v>1</v>
      </c>
    </row>
    <row r="47" spans="1:20">
      <c r="A47">
        <f t="shared" si="17"/>
        <v>4</v>
      </c>
      <c r="B47" s="207">
        <v>785</v>
      </c>
      <c r="C47" s="321" t="s">
        <v>482</v>
      </c>
      <c r="D47" s="321" t="s">
        <v>481</v>
      </c>
      <c r="E47" s="321" t="s">
        <v>272</v>
      </c>
      <c r="F47" s="200">
        <v>0</v>
      </c>
      <c r="G47" s="199">
        <v>10</v>
      </c>
      <c r="H47" s="199">
        <v>42.51</v>
      </c>
      <c r="I47" s="199">
        <f t="shared" si="10"/>
        <v>10</v>
      </c>
      <c r="J47" s="199">
        <f>$F$41/H47</f>
        <v>4.3283933192190078</v>
      </c>
      <c r="K47" s="201">
        <f t="shared" si="12"/>
        <v>0</v>
      </c>
      <c r="L47" s="200">
        <v>50</v>
      </c>
      <c r="M47" s="199"/>
      <c r="N47" s="199"/>
      <c r="O47" s="199">
        <f t="shared" si="18"/>
        <v>50</v>
      </c>
      <c r="P47" s="199" t="e">
        <f>$L$41/N47</f>
        <v>#DIV/0!</v>
      </c>
      <c r="Q47" s="201">
        <f>IF(O47=0,IF(N47=$P$41,6,4),0)</f>
        <v>0</v>
      </c>
      <c r="R47" s="199">
        <f t="shared" si="15"/>
        <v>60</v>
      </c>
      <c r="S47" s="199">
        <f t="shared" si="16"/>
        <v>42.51</v>
      </c>
      <c r="T47" s="209">
        <f>IF((O47+I47)=0,4+K47+Q47,K47+Q47)</f>
        <v>0</v>
      </c>
    </row>
    <row r="48" spans="1:20">
      <c r="A48">
        <f t="shared" si="17"/>
        <v>5</v>
      </c>
      <c r="B48" s="207">
        <v>716</v>
      </c>
      <c r="C48" s="321" t="s">
        <v>434</v>
      </c>
      <c r="D48" s="321" t="s">
        <v>435</v>
      </c>
      <c r="E48" s="321" t="s">
        <v>272</v>
      </c>
      <c r="F48" s="200">
        <v>50</v>
      </c>
      <c r="G48" s="199"/>
      <c r="H48" s="199"/>
      <c r="I48" s="199">
        <f t="shared" si="10"/>
        <v>50</v>
      </c>
      <c r="J48" s="199" t="e">
        <f t="shared" si="11"/>
        <v>#DIV/0!</v>
      </c>
      <c r="K48" s="201">
        <f t="shared" si="12"/>
        <v>0</v>
      </c>
      <c r="L48" s="200">
        <v>50</v>
      </c>
      <c r="M48" s="199"/>
      <c r="N48" s="199"/>
      <c r="O48" s="199">
        <f t="shared" si="18"/>
        <v>50</v>
      </c>
      <c r="P48" s="199" t="e">
        <f t="shared" si="13"/>
        <v>#DIV/0!</v>
      </c>
      <c r="Q48" s="201">
        <f t="shared" si="14"/>
        <v>0</v>
      </c>
      <c r="R48" s="199">
        <f t="shared" si="15"/>
        <v>100</v>
      </c>
      <c r="S48" s="199">
        <f t="shared" si="16"/>
        <v>0</v>
      </c>
      <c r="T48" s="209">
        <f t="shared" ref="T48:T73" si="19">IF((O48+I48)=0,4+K48+Q48,K48+Q48)</f>
        <v>0</v>
      </c>
    </row>
    <row r="49" spans="1:20">
      <c r="A49">
        <f t="shared" si="17"/>
        <v>6</v>
      </c>
      <c r="B49" s="207">
        <v>551</v>
      </c>
      <c r="C49" s="321" t="s">
        <v>492</v>
      </c>
      <c r="D49" s="321" t="s">
        <v>491</v>
      </c>
      <c r="E49" s="321" t="s">
        <v>272</v>
      </c>
      <c r="F49" s="200">
        <v>50</v>
      </c>
      <c r="G49" s="199"/>
      <c r="H49" s="199"/>
      <c r="I49" s="199">
        <f t="shared" si="10"/>
        <v>50</v>
      </c>
      <c r="J49" s="199" t="e">
        <f t="shared" si="11"/>
        <v>#DIV/0!</v>
      </c>
      <c r="K49" s="201">
        <f t="shared" si="12"/>
        <v>0</v>
      </c>
      <c r="L49" s="200">
        <v>50</v>
      </c>
      <c r="M49" s="199"/>
      <c r="N49" s="199"/>
      <c r="O49" s="199">
        <f t="shared" si="18"/>
        <v>50</v>
      </c>
      <c r="P49" s="199" t="e">
        <f t="shared" si="13"/>
        <v>#DIV/0!</v>
      </c>
      <c r="Q49" s="201">
        <f t="shared" si="14"/>
        <v>0</v>
      </c>
      <c r="R49" s="199">
        <f t="shared" si="15"/>
        <v>100</v>
      </c>
      <c r="S49" s="199">
        <f t="shared" si="16"/>
        <v>0</v>
      </c>
      <c r="T49" s="209">
        <f t="shared" si="19"/>
        <v>0</v>
      </c>
    </row>
    <row r="50" spans="1:20">
      <c r="A50">
        <f t="shared" si="17"/>
        <v>7</v>
      </c>
      <c r="B50" s="207"/>
      <c r="C50" s="208"/>
      <c r="D50" s="208"/>
      <c r="E50" s="208"/>
      <c r="F50" s="200"/>
      <c r="G50" s="199"/>
      <c r="H50" s="199"/>
      <c r="I50" s="199">
        <f t="shared" si="10"/>
        <v>0</v>
      </c>
      <c r="J50" s="199" t="e">
        <f t="shared" si="11"/>
        <v>#DIV/0!</v>
      </c>
      <c r="K50" s="201">
        <f t="shared" si="12"/>
        <v>4</v>
      </c>
      <c r="L50" s="200"/>
      <c r="M50" s="199"/>
      <c r="N50" s="199"/>
      <c r="O50" s="199">
        <f t="shared" si="18"/>
        <v>0</v>
      </c>
      <c r="P50" s="199" t="e">
        <f t="shared" si="13"/>
        <v>#DIV/0!</v>
      </c>
      <c r="Q50" s="201">
        <f t="shared" si="14"/>
        <v>4</v>
      </c>
      <c r="R50" s="199">
        <f t="shared" si="15"/>
        <v>0</v>
      </c>
      <c r="S50" s="199">
        <f t="shared" si="16"/>
        <v>0</v>
      </c>
      <c r="T50" s="209">
        <f t="shared" si="19"/>
        <v>12</v>
      </c>
    </row>
    <row r="51" spans="1:20">
      <c r="A51">
        <f t="shared" si="17"/>
        <v>8</v>
      </c>
      <c r="B51" s="207"/>
      <c r="C51" s="208"/>
      <c r="D51" s="208"/>
      <c r="E51" s="208"/>
      <c r="F51" s="200"/>
      <c r="G51" s="199"/>
      <c r="H51" s="199"/>
      <c r="I51" s="199">
        <f t="shared" si="10"/>
        <v>0</v>
      </c>
      <c r="J51" s="199" t="e">
        <f t="shared" si="11"/>
        <v>#DIV/0!</v>
      </c>
      <c r="K51" s="201">
        <f t="shared" si="12"/>
        <v>4</v>
      </c>
      <c r="L51" s="200"/>
      <c r="M51" s="199"/>
      <c r="N51" s="199"/>
      <c r="O51" s="199">
        <f t="shared" si="18"/>
        <v>0</v>
      </c>
      <c r="P51" s="199" t="e">
        <f t="shared" si="13"/>
        <v>#DIV/0!</v>
      </c>
      <c r="Q51" s="201">
        <f t="shared" si="14"/>
        <v>4</v>
      </c>
      <c r="R51" s="199">
        <f t="shared" si="15"/>
        <v>0</v>
      </c>
      <c r="S51" s="199">
        <f t="shared" si="16"/>
        <v>0</v>
      </c>
      <c r="T51" s="209">
        <f t="shared" si="19"/>
        <v>12</v>
      </c>
    </row>
    <row r="52" spans="1:20">
      <c r="A52">
        <f t="shared" si="17"/>
        <v>9</v>
      </c>
      <c r="B52" s="207"/>
      <c r="C52" s="208"/>
      <c r="D52" s="208"/>
      <c r="E52" s="208"/>
      <c r="F52" s="200"/>
      <c r="G52" s="199"/>
      <c r="H52" s="199"/>
      <c r="I52" s="199">
        <f t="shared" si="10"/>
        <v>0</v>
      </c>
      <c r="J52" s="199" t="e">
        <f t="shared" si="11"/>
        <v>#DIV/0!</v>
      </c>
      <c r="K52" s="201">
        <f t="shared" si="12"/>
        <v>4</v>
      </c>
      <c r="L52" s="200"/>
      <c r="M52" s="199"/>
      <c r="N52" s="199"/>
      <c r="O52" s="199">
        <f t="shared" si="18"/>
        <v>0</v>
      </c>
      <c r="P52" s="199" t="e">
        <f t="shared" si="13"/>
        <v>#DIV/0!</v>
      </c>
      <c r="Q52" s="201">
        <f t="shared" si="14"/>
        <v>4</v>
      </c>
      <c r="R52" s="199">
        <f t="shared" si="15"/>
        <v>0</v>
      </c>
      <c r="S52" s="199">
        <f t="shared" si="16"/>
        <v>0</v>
      </c>
      <c r="T52" s="209">
        <f t="shared" si="19"/>
        <v>12</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4</v>
      </c>
      <c r="R53" s="199">
        <f t="shared" si="15"/>
        <v>0</v>
      </c>
      <c r="S53" s="199">
        <f t="shared" si="16"/>
        <v>0</v>
      </c>
      <c r="T53" s="209">
        <f t="shared" si="19"/>
        <v>12</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158</v>
      </c>
      <c r="G76" s="182">
        <f>F76/I76</f>
        <v>52.666666666666664</v>
      </c>
      <c r="H76" s="199">
        <f>G76*1.5</f>
        <v>79</v>
      </c>
      <c r="I76" s="182">
        <v>3</v>
      </c>
      <c r="J76" s="182"/>
      <c r="K76" s="183"/>
      <c r="L76" s="185">
        <v>169</v>
      </c>
      <c r="M76" s="182">
        <f>L76/O76</f>
        <v>56.333333333333336</v>
      </c>
      <c r="N76" s="199">
        <f>M76*1.5</f>
        <v>84.5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758</v>
      </c>
      <c r="C79" s="208" t="s">
        <v>507</v>
      </c>
      <c r="D79" s="208" t="s">
        <v>644</v>
      </c>
      <c r="E79" s="208" t="s">
        <v>272</v>
      </c>
      <c r="F79" s="219">
        <v>0</v>
      </c>
      <c r="G79" s="220">
        <v>5</v>
      </c>
      <c r="H79" s="220">
        <v>31.65</v>
      </c>
      <c r="I79" s="220">
        <f>IF(H79&lt;=$H$76,IF(H79&lt;$G$76,F79+G79,F79+G79+(H79-$G$76)),50)</f>
        <v>5</v>
      </c>
      <c r="J79" s="220">
        <f>$F$76/H79</f>
        <v>4.9921011058451823</v>
      </c>
      <c r="K79" s="195"/>
      <c r="L79" s="219">
        <v>50</v>
      </c>
      <c r="M79" s="220"/>
      <c r="N79" s="220"/>
      <c r="O79" s="220">
        <f>IF(N79&lt;=$N$76,IF(N79&lt;$M$76,L79+M79,L79+M79+(N79-$M$76)),50)</f>
        <v>50</v>
      </c>
      <c r="P79" s="220" t="e">
        <f>$L$76/N79</f>
        <v>#DIV/0!</v>
      </c>
      <c r="Q79" s="195"/>
      <c r="R79" s="199">
        <f>O79+I79</f>
        <v>55</v>
      </c>
      <c r="S79" s="199">
        <f>N79+H79</f>
        <v>31.65</v>
      </c>
      <c r="T79" s="209"/>
    </row>
    <row r="80" spans="1:20">
      <c r="A80">
        <f>A79+1</f>
        <v>2</v>
      </c>
      <c r="B80" s="207">
        <v>733</v>
      </c>
      <c r="C80" s="208" t="s">
        <v>494</v>
      </c>
      <c r="D80" s="208" t="s">
        <v>495</v>
      </c>
      <c r="E80" s="332">
        <v>55</v>
      </c>
      <c r="F80" s="200">
        <v>10</v>
      </c>
      <c r="G80" s="199">
        <v>0</v>
      </c>
      <c r="H80" s="199">
        <v>29.78</v>
      </c>
      <c r="I80" s="199">
        <f t="shared" ref="I80:I108" si="21">IF(H80&lt;=$H$76,IF(H80&lt;$G$76,F80+G80,F80+G80+(H80-$G$76)),50)</f>
        <v>10</v>
      </c>
      <c r="J80" s="199">
        <f t="shared" ref="J80:J108" si="22">$F$76/H80</f>
        <v>5.3055742108797848</v>
      </c>
      <c r="K80" s="201"/>
      <c r="L80" s="200">
        <v>50</v>
      </c>
      <c r="M80" s="199"/>
      <c r="N80" s="199"/>
      <c r="O80" s="199">
        <f t="shared" ref="O80:O108" si="23">IF(N80&lt;=$N$76,IF(N80&lt;$M$76,L80+M80,L80+M80+(N80-$M$76)),50)</f>
        <v>50</v>
      </c>
      <c r="P80" s="199" t="e">
        <f t="shared" ref="P80:P108" si="24">$L$76/N80</f>
        <v>#DIV/0!</v>
      </c>
      <c r="Q80" s="201"/>
      <c r="R80" s="199">
        <f t="shared" ref="R80:R108" si="25">O80+I80</f>
        <v>60</v>
      </c>
      <c r="S80" s="199">
        <f t="shared" ref="S80:S108" si="26">N80+H80</f>
        <v>29.78</v>
      </c>
      <c r="T80" s="209"/>
    </row>
    <row r="81" spans="1:20">
      <c r="A81">
        <f t="shared" ref="A81:A95" si="27">A80+1</f>
        <v>3</v>
      </c>
      <c r="B81" s="207">
        <v>691</v>
      </c>
      <c r="C81" s="208" t="s">
        <v>514</v>
      </c>
      <c r="D81" s="208" t="s">
        <v>515</v>
      </c>
      <c r="E81" s="208" t="s">
        <v>145</v>
      </c>
      <c r="F81" s="200">
        <v>0</v>
      </c>
      <c r="G81" s="199">
        <v>0</v>
      </c>
      <c r="H81" s="199">
        <v>48.57</v>
      </c>
      <c r="I81" s="199">
        <f t="shared" si="21"/>
        <v>0</v>
      </c>
      <c r="J81" s="199">
        <f t="shared" si="22"/>
        <v>3.2530368540251184</v>
      </c>
      <c r="K81" s="201"/>
      <c r="L81" s="200">
        <v>0</v>
      </c>
      <c r="M81" s="199">
        <v>0</v>
      </c>
      <c r="N81" s="199">
        <v>64.5</v>
      </c>
      <c r="O81" s="199">
        <f t="shared" si="23"/>
        <v>8.1666666666666643</v>
      </c>
      <c r="P81" s="199">
        <f>$L$76/N81</f>
        <v>2.6201550387596901</v>
      </c>
      <c r="Q81" s="201"/>
      <c r="R81" s="199">
        <f t="shared" si="25"/>
        <v>8.1666666666666643</v>
      </c>
      <c r="S81" s="199">
        <f t="shared" si="26"/>
        <v>113.07</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160</v>
      </c>
      <c r="G111" s="182">
        <f>F111/I111</f>
        <v>64</v>
      </c>
      <c r="H111" s="199">
        <f>G111*1.5</f>
        <v>96</v>
      </c>
      <c r="I111" s="182">
        <v>2.5</v>
      </c>
      <c r="J111" s="182"/>
      <c r="K111" s="183"/>
      <c r="L111" s="185">
        <v>149</v>
      </c>
      <c r="M111" s="182">
        <f>L111/O111</f>
        <v>59.6</v>
      </c>
      <c r="N111" s="199">
        <f>M111*1.5</f>
        <v>89.4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332">
        <v>55</v>
      </c>
      <c r="F114" s="200">
        <v>5</v>
      </c>
      <c r="G114" s="199">
        <v>5</v>
      </c>
      <c r="H114" s="199">
        <v>29.16</v>
      </c>
      <c r="I114" s="199">
        <f>IF(H114&lt;=$H$111,IF(H114&lt;$G$111,F114+G114,F114+G114+(H114-$G$111)),50)</f>
        <v>10</v>
      </c>
      <c r="J114" s="199">
        <f>$F$111/H114</f>
        <v>5.4869684499314131</v>
      </c>
      <c r="K114" s="201"/>
      <c r="L114" s="200">
        <v>0</v>
      </c>
      <c r="M114" s="199">
        <v>5</v>
      </c>
      <c r="N114" s="199">
        <v>31.55</v>
      </c>
      <c r="O114" s="199">
        <f>IF(N114&lt;=$N$111,IF(N114&lt;$M$111,L114+M114,L114+M114+(N114-$M$111)),50)</f>
        <v>5</v>
      </c>
      <c r="P114" s="199">
        <f>$L$111/N114</f>
        <v>4.7226624405705229</v>
      </c>
      <c r="Q114" s="201"/>
      <c r="R114" s="199">
        <f>O114+I114</f>
        <v>15</v>
      </c>
      <c r="S114" s="199">
        <f>N114+H114</f>
        <v>60.71</v>
      </c>
      <c r="T114" s="209"/>
    </row>
    <row r="115" spans="1:20">
      <c r="A115">
        <f>A114+1</f>
        <v>2</v>
      </c>
      <c r="B115" s="207">
        <v>813</v>
      </c>
      <c r="C115" s="208" t="s">
        <v>519</v>
      </c>
      <c r="D115" s="208" t="s">
        <v>520</v>
      </c>
      <c r="E115" s="332">
        <v>55</v>
      </c>
      <c r="F115" s="200">
        <v>5</v>
      </c>
      <c r="G115" s="199">
        <v>15</v>
      </c>
      <c r="H115" s="199">
        <v>38.659999999999997</v>
      </c>
      <c r="I115" s="199">
        <f t="shared" ref="I115:I133" si="29">IF(H115&lt;=$H$111,IF(H115&lt;$G$111,F115+G115,F115+G115+(H115-$G$111)),50)</f>
        <v>20</v>
      </c>
      <c r="J115" s="199">
        <f t="shared" ref="J115:J133" si="30">$F$111/H115</f>
        <v>4.1386445938954992</v>
      </c>
      <c r="K115" s="201"/>
      <c r="L115" s="200">
        <v>0</v>
      </c>
      <c r="M115" s="199">
        <v>0</v>
      </c>
      <c r="N115" s="199">
        <v>36.950000000000003</v>
      </c>
      <c r="O115" s="199">
        <f t="shared" ref="O115:O132" si="31">IF(N115&lt;=$N$111,IF(N115&lt;$M$111,L115+M115,L115+M115+(N115-$M$111)),50)</f>
        <v>0</v>
      </c>
      <c r="P115" s="199">
        <f t="shared" ref="P115:P132" si="32">$L$111/N115</f>
        <v>4.0324763193504731</v>
      </c>
      <c r="Q115" s="201"/>
      <c r="R115" s="199">
        <f t="shared" ref="R115:R149" si="33">O115+I115</f>
        <v>20</v>
      </c>
      <c r="S115" s="199">
        <f t="shared" ref="S115:S149" si="34">N115+H115</f>
        <v>75.61</v>
      </c>
      <c r="T115" s="209"/>
    </row>
    <row r="116" spans="1:20">
      <c r="A116">
        <f t="shared" ref="A116:A130" si="35">A115+1</f>
        <v>3</v>
      </c>
      <c r="B116" s="207">
        <v>797</v>
      </c>
      <c r="C116" s="208" t="s">
        <v>505</v>
      </c>
      <c r="D116" s="208" t="s">
        <v>506</v>
      </c>
      <c r="E116" s="208" t="s">
        <v>269</v>
      </c>
      <c r="F116" s="200">
        <v>0</v>
      </c>
      <c r="G116" s="199">
        <v>15</v>
      </c>
      <c r="H116" s="199">
        <v>41.66</v>
      </c>
      <c r="I116" s="199">
        <f t="shared" si="29"/>
        <v>15</v>
      </c>
      <c r="J116" s="199">
        <f t="shared" si="30"/>
        <v>3.8406144983197317</v>
      </c>
      <c r="K116" s="201"/>
      <c r="L116" s="200">
        <v>0</v>
      </c>
      <c r="M116" s="199">
        <v>5</v>
      </c>
      <c r="N116" s="199">
        <v>37.36</v>
      </c>
      <c r="O116" s="199">
        <f t="shared" si="31"/>
        <v>5</v>
      </c>
      <c r="P116" s="199">
        <f t="shared" si="32"/>
        <v>3.9882226980728053</v>
      </c>
      <c r="Q116" s="201"/>
      <c r="R116" s="199">
        <f t="shared" si="33"/>
        <v>20</v>
      </c>
      <c r="S116" s="199">
        <f t="shared" si="34"/>
        <v>79.02</v>
      </c>
      <c r="T116" s="209"/>
    </row>
    <row r="117" spans="1:20">
      <c r="A117">
        <f t="shared" si="35"/>
        <v>4</v>
      </c>
      <c r="B117" s="207">
        <v>796</v>
      </c>
      <c r="C117" s="321" t="s">
        <v>567</v>
      </c>
      <c r="D117" s="321" t="s">
        <v>495</v>
      </c>
      <c r="E117" s="332">
        <v>55</v>
      </c>
      <c r="F117" s="200">
        <v>10</v>
      </c>
      <c r="G117" s="199">
        <v>15</v>
      </c>
      <c r="H117" s="199">
        <v>36.28</v>
      </c>
      <c r="I117" s="199">
        <f t="shared" si="29"/>
        <v>25</v>
      </c>
      <c r="J117" s="199">
        <f t="shared" si="30"/>
        <v>4.4101433296582133</v>
      </c>
      <c r="K117" s="201"/>
      <c r="L117" s="200">
        <v>5</v>
      </c>
      <c r="M117" s="199">
        <v>0</v>
      </c>
      <c r="N117" s="199">
        <v>28.63</v>
      </c>
      <c r="O117" s="199">
        <f t="shared" si="31"/>
        <v>5</v>
      </c>
      <c r="P117" s="199">
        <f t="shared" si="32"/>
        <v>5.2043311212015366</v>
      </c>
      <c r="Q117" s="201"/>
      <c r="R117" s="199">
        <f t="shared" si="33"/>
        <v>30</v>
      </c>
      <c r="S117" s="199">
        <f t="shared" si="34"/>
        <v>64.91</v>
      </c>
      <c r="T117" s="209"/>
    </row>
    <row r="118" spans="1:20">
      <c r="A118">
        <f t="shared" si="35"/>
        <v>5</v>
      </c>
      <c r="B118" s="207">
        <v>788</v>
      </c>
      <c r="C118" s="321" t="s">
        <v>487</v>
      </c>
      <c r="D118" s="321" t="s">
        <v>476</v>
      </c>
      <c r="E118" s="334">
        <v>55</v>
      </c>
      <c r="F118" s="200">
        <v>5</v>
      </c>
      <c r="G118" s="199">
        <v>20</v>
      </c>
      <c r="H118" s="199">
        <v>49.41</v>
      </c>
      <c r="I118" s="199">
        <f t="shared" si="29"/>
        <v>25</v>
      </c>
      <c r="J118" s="199">
        <f t="shared" si="30"/>
        <v>3.2382108884841125</v>
      </c>
      <c r="K118" s="201"/>
      <c r="L118" s="200">
        <v>5</v>
      </c>
      <c r="M118" s="199">
        <v>15</v>
      </c>
      <c r="N118" s="199">
        <v>44.09</v>
      </c>
      <c r="O118" s="199">
        <f t="shared" si="31"/>
        <v>20</v>
      </c>
      <c r="P118" s="199">
        <f t="shared" si="32"/>
        <v>3.3794511227035606</v>
      </c>
      <c r="Q118" s="201"/>
      <c r="R118" s="199">
        <f t="shared" si="33"/>
        <v>45</v>
      </c>
      <c r="S118" s="199">
        <f t="shared" si="34"/>
        <v>93.5</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f>IF(H135&lt;=$H$111,IF(H135&lt;$G$111,F135+G135,F135+G135+(H135-$G$111)),50)</f>
        <v>0</v>
      </c>
      <c r="J135" s="199" t="e">
        <f>$F$111/H135</f>
        <v>#DIV/0!</v>
      </c>
      <c r="K135" s="201"/>
      <c r="L135" s="200"/>
      <c r="M135" s="199"/>
      <c r="N135" s="199"/>
      <c r="O135" s="199">
        <f>IF(N135&lt;=$N$111,IF(N135&lt;$M$111,L135+M135,L135+M135+(N135-$M$111)),50)</f>
        <v>0</v>
      </c>
      <c r="P135" s="199" t="e">
        <f>$L$111/N135</f>
        <v>#DIV/0!</v>
      </c>
      <c r="Q135" s="201"/>
      <c r="R135" s="199">
        <f t="shared" si="33"/>
        <v>0</v>
      </c>
      <c r="S135" s="199">
        <f t="shared" si="34"/>
        <v>0</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workbookViewId="0">
      <selection activeCell="B79" sqref="B79:E79"/>
    </sheetView>
  </sheetViews>
  <sheetFormatPr baseColWidth="10" defaultRowHeight="15" x14ac:dyDescent="0"/>
  <cols>
    <col min="1" max="1" width="3.1640625" bestFit="1" customWidth="1"/>
  </cols>
  <sheetData>
    <row r="1" spans="1:20" ht="25">
      <c r="B1" s="513" t="s">
        <v>161</v>
      </c>
      <c r="C1" s="513"/>
      <c r="D1" s="513"/>
      <c r="E1" s="513"/>
      <c r="F1" s="515" t="s">
        <v>233</v>
      </c>
      <c r="G1" s="515"/>
      <c r="H1" s="515"/>
      <c r="I1" s="515"/>
      <c r="J1" s="515"/>
      <c r="K1" s="515"/>
      <c r="L1" s="515"/>
      <c r="M1" s="515"/>
      <c r="N1" s="515"/>
      <c r="O1" s="515"/>
      <c r="P1" s="515"/>
      <c r="Q1" s="515"/>
      <c r="R1" s="221"/>
      <c r="S1" s="221"/>
    </row>
    <row r="2" spans="1:20" ht="25">
      <c r="B2" s="513" t="s">
        <v>162</v>
      </c>
      <c r="C2" s="513"/>
      <c r="D2" s="513"/>
      <c r="E2" s="513"/>
      <c r="F2" s="516" t="s">
        <v>111</v>
      </c>
      <c r="G2" s="516"/>
      <c r="H2" s="516"/>
      <c r="I2" s="516"/>
      <c r="J2" s="516"/>
      <c r="K2" s="516"/>
      <c r="L2" s="516"/>
      <c r="M2" s="516"/>
      <c r="N2" s="516"/>
      <c r="O2" s="516"/>
      <c r="P2" s="516"/>
      <c r="Q2" s="516"/>
      <c r="R2" s="221"/>
      <c r="S2" s="221"/>
    </row>
    <row r="3" spans="1:20" ht="25">
      <c r="B3" s="513" t="s">
        <v>152</v>
      </c>
      <c r="C3" s="513"/>
      <c r="D3" s="513"/>
      <c r="E3" s="513"/>
      <c r="F3" s="516" t="s">
        <v>208</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188</v>
      </c>
      <c r="G6" s="182">
        <v>49.24</v>
      </c>
      <c r="H6" s="199">
        <f>G6*1.5</f>
        <v>73.86</v>
      </c>
      <c r="I6" s="182">
        <v>4.2</v>
      </c>
      <c r="J6" s="182">
        <f>H9</f>
        <v>46.09</v>
      </c>
      <c r="K6" s="183"/>
      <c r="L6" s="185">
        <v>188</v>
      </c>
      <c r="M6" s="182">
        <v>47</v>
      </c>
      <c r="N6" s="199">
        <f>M6*1.5</f>
        <v>70.5</v>
      </c>
      <c r="O6" s="182">
        <v>4</v>
      </c>
      <c r="P6" s="182">
        <f>N10</f>
        <v>44.84</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598</v>
      </c>
      <c r="C9" s="208" t="s">
        <v>480</v>
      </c>
      <c r="D9" s="208" t="s">
        <v>481</v>
      </c>
      <c r="E9" s="208" t="s">
        <v>272</v>
      </c>
      <c r="F9" s="200">
        <v>10</v>
      </c>
      <c r="G9" s="199">
        <v>0</v>
      </c>
      <c r="H9" s="199">
        <v>46.09</v>
      </c>
      <c r="I9" s="199">
        <f>IF(H9&lt;=$H$6,IF(H9&lt;$G$6,F9+G9,F9+G9+(H9-$G$6)),50)</f>
        <v>10</v>
      </c>
      <c r="J9" s="199">
        <f>$F$6/H9</f>
        <v>4.0789759166847466</v>
      </c>
      <c r="K9" s="201">
        <v>2</v>
      </c>
      <c r="L9" s="200">
        <v>0</v>
      </c>
      <c r="M9" s="199">
        <v>5</v>
      </c>
      <c r="N9" s="199">
        <v>48.62</v>
      </c>
      <c r="O9" s="199">
        <f>IF(N9&lt;=$N$6,IF(N9&lt;$M$6,L9+M9,L9+M9+(N9-$M$6)),50)</f>
        <v>6.6199999999999974</v>
      </c>
      <c r="P9" s="199">
        <f>$L$6/N9</f>
        <v>3.8667215137803375</v>
      </c>
      <c r="Q9" s="201">
        <f>IF(O9=0,IF(N9=$P$6,6,4),0)</f>
        <v>0</v>
      </c>
      <c r="R9" s="199">
        <f>O9+I9</f>
        <v>16.619999999999997</v>
      </c>
      <c r="S9" s="199">
        <f>N9+H9</f>
        <v>94.710000000000008</v>
      </c>
      <c r="T9" s="209">
        <f>IF((O9+I9)=0,4+K9+Q9,K9+Q9)+4</f>
        <v>6</v>
      </c>
    </row>
    <row r="10" spans="1:20">
      <c r="A10">
        <f>A9+1</f>
        <v>2</v>
      </c>
      <c r="B10" s="207">
        <v>559</v>
      </c>
      <c r="C10" s="208" t="s">
        <v>469</v>
      </c>
      <c r="D10" s="208" t="s">
        <v>470</v>
      </c>
      <c r="E10" s="208" t="s">
        <v>272</v>
      </c>
      <c r="F10" s="200">
        <v>50</v>
      </c>
      <c r="G10" s="199"/>
      <c r="H10" s="199"/>
      <c r="I10" s="199">
        <f>IF(H10&lt;=$H$6,IF(H10&lt;$G$6,F10+G10,F10+G10+(H10-$G$6)),50)</f>
        <v>50</v>
      </c>
      <c r="J10" s="199" t="e">
        <f t="shared" ref="J10:J38" si="0">$F$6/H10</f>
        <v>#DIV/0!</v>
      </c>
      <c r="K10" s="201">
        <f t="shared" ref="K10:K38" si="1">IF(I10=0,IF(H10=$J$6,6,4),0)</f>
        <v>0</v>
      </c>
      <c r="L10" s="200">
        <v>0</v>
      </c>
      <c r="M10" s="199">
        <v>0</v>
      </c>
      <c r="N10" s="199">
        <v>44.84</v>
      </c>
      <c r="O10" s="199">
        <f t="shared" ref="O10:O38" si="2">IF(N10&lt;=$N$6,IF(N10&lt;$M$6,L10+M10,L10+M10+(N10-$M$6)),50)</f>
        <v>0</v>
      </c>
      <c r="P10" s="199">
        <f t="shared" ref="P10:P38" si="3">$L$6/N10</f>
        <v>4.1926851025869754</v>
      </c>
      <c r="Q10" s="201">
        <f>IF(O10=0,IF(N10=$P$6,6,4),0)</f>
        <v>6</v>
      </c>
      <c r="R10" s="199">
        <f t="shared" ref="R10:R38" si="4">O10+I10</f>
        <v>50</v>
      </c>
      <c r="S10" s="199">
        <f t="shared" ref="S10:S38" si="5">N10+H10</f>
        <v>44.84</v>
      </c>
      <c r="T10" s="209">
        <f>IF((O10+I10)=0,4+K10+Q10,K10+Q10)+2</f>
        <v>8</v>
      </c>
    </row>
    <row r="11" spans="1:20">
      <c r="A11">
        <f t="shared" ref="A11:A38" si="6">A10+1</f>
        <v>3</v>
      </c>
      <c r="B11" s="207">
        <v>571</v>
      </c>
      <c r="C11" s="208" t="s">
        <v>475</v>
      </c>
      <c r="D11" s="208" t="s">
        <v>476</v>
      </c>
      <c r="E11" s="208" t="s">
        <v>272</v>
      </c>
      <c r="F11" s="200">
        <v>50</v>
      </c>
      <c r="G11" s="199"/>
      <c r="H11" s="199"/>
      <c r="I11" s="199">
        <f t="shared" ref="I11:I38" si="7">IF(H11&lt;=$H$6,IF(H11&lt;$G$6,F11+G11,F11+G11+(H11-$G$6)),50)</f>
        <v>50</v>
      </c>
      <c r="J11" s="199" t="e">
        <f t="shared" si="0"/>
        <v>#DIV/0!</v>
      </c>
      <c r="K11" s="201">
        <f t="shared" si="1"/>
        <v>0</v>
      </c>
      <c r="L11" s="200">
        <v>0</v>
      </c>
      <c r="M11" s="199">
        <v>0</v>
      </c>
      <c r="N11" s="199">
        <v>50.5</v>
      </c>
      <c r="O11" s="199">
        <f>IF(N11&lt;=$N$6,IF(N11&lt;$M$6,L11+M11,L11+M11+(N11-$M$6)),50)</f>
        <v>3.5</v>
      </c>
      <c r="P11" s="199">
        <f t="shared" si="3"/>
        <v>3.722772277227723</v>
      </c>
      <c r="Q11" s="201">
        <f t="shared" ref="Q11:Q38" si="8">IF(O11=0,IF(N11=$P$6,6,4),0)</f>
        <v>0</v>
      </c>
      <c r="R11" s="199">
        <f t="shared" si="4"/>
        <v>53.5</v>
      </c>
      <c r="S11" s="199">
        <f t="shared" si="5"/>
        <v>50.5</v>
      </c>
      <c r="T11" s="209">
        <f>IF((O11+I11)=0,4+K11+Q11,K11+Q11)+1</f>
        <v>1</v>
      </c>
    </row>
    <row r="12" spans="1:20">
      <c r="A12">
        <f t="shared" si="6"/>
        <v>4</v>
      </c>
      <c r="B12" s="207">
        <v>682</v>
      </c>
      <c r="C12" s="321" t="s">
        <v>472</v>
      </c>
      <c r="D12" s="321" t="s">
        <v>465</v>
      </c>
      <c r="E12" s="321" t="s">
        <v>272</v>
      </c>
      <c r="F12" s="200">
        <v>50</v>
      </c>
      <c r="G12" s="199"/>
      <c r="H12" s="199"/>
      <c r="I12" s="199">
        <f t="shared" si="7"/>
        <v>50</v>
      </c>
      <c r="J12" s="199" t="e">
        <f t="shared" si="0"/>
        <v>#DIV/0!</v>
      </c>
      <c r="K12" s="201">
        <f t="shared" si="1"/>
        <v>0</v>
      </c>
      <c r="L12" s="200">
        <v>5</v>
      </c>
      <c r="M12" s="199">
        <v>0</v>
      </c>
      <c r="N12" s="199">
        <v>40.299999999999997</v>
      </c>
      <c r="O12" s="199">
        <f t="shared" si="2"/>
        <v>5</v>
      </c>
      <c r="P12" s="199">
        <f>$L$6/N12</f>
        <v>4.6650124069478913</v>
      </c>
      <c r="Q12" s="201">
        <f t="shared" si="8"/>
        <v>0</v>
      </c>
      <c r="R12" s="199">
        <f t="shared" si="4"/>
        <v>55</v>
      </c>
      <c r="S12" s="199">
        <f t="shared" si="5"/>
        <v>40.299999999999997</v>
      </c>
      <c r="T12" s="209">
        <f>IF((O12+I12)=0,4+K12+Q12,K12+Q12)</f>
        <v>0</v>
      </c>
    </row>
    <row r="13" spans="1:20">
      <c r="A13">
        <f t="shared" si="6"/>
        <v>5</v>
      </c>
      <c r="B13" s="207">
        <v>671</v>
      </c>
      <c r="C13" s="321" t="s">
        <v>477</v>
      </c>
      <c r="D13" s="321" t="s">
        <v>513</v>
      </c>
      <c r="E13" s="321" t="s">
        <v>272</v>
      </c>
      <c r="F13" s="200">
        <v>50</v>
      </c>
      <c r="G13" s="199"/>
      <c r="H13" s="199"/>
      <c r="I13" s="199">
        <f t="shared" si="7"/>
        <v>50</v>
      </c>
      <c r="J13" s="199" t="e">
        <f t="shared" si="0"/>
        <v>#DIV/0!</v>
      </c>
      <c r="K13" s="201">
        <f t="shared" si="1"/>
        <v>0</v>
      </c>
      <c r="L13" s="200">
        <v>15</v>
      </c>
      <c r="M13" s="199">
        <v>0</v>
      </c>
      <c r="N13" s="199">
        <v>39.22</v>
      </c>
      <c r="O13" s="199">
        <f t="shared" si="2"/>
        <v>15</v>
      </c>
      <c r="P13" s="199">
        <f>$L$6/N13</f>
        <v>4.7934727180010199</v>
      </c>
      <c r="Q13" s="201">
        <f t="shared" si="8"/>
        <v>0</v>
      </c>
      <c r="R13" s="199">
        <f t="shared" si="4"/>
        <v>65</v>
      </c>
      <c r="S13" s="199">
        <f t="shared" si="5"/>
        <v>39.22</v>
      </c>
      <c r="T13" s="209">
        <f t="shared" ref="T13:T38" si="9">IF((O13+I13)=0,4+K13+Q13,K13+Q13)</f>
        <v>0</v>
      </c>
    </row>
    <row r="14" spans="1:20">
      <c r="A14">
        <f t="shared" si="6"/>
        <v>6</v>
      </c>
      <c r="B14" s="207">
        <v>634</v>
      </c>
      <c r="C14" s="321" t="s">
        <v>297</v>
      </c>
      <c r="D14" s="321" t="s">
        <v>465</v>
      </c>
      <c r="E14" s="321" t="s">
        <v>275</v>
      </c>
      <c r="F14" s="200">
        <v>50</v>
      </c>
      <c r="G14" s="199"/>
      <c r="H14" s="199"/>
      <c r="I14" s="199">
        <f>IF(H14&lt;=$H$6,IF(H14&lt;$G$6,F14+G14,F14+G14+(H14-$G$6)),50)</f>
        <v>50</v>
      </c>
      <c r="J14" s="199" t="e">
        <f t="shared" si="0"/>
        <v>#DIV/0!</v>
      </c>
      <c r="K14" s="201">
        <f t="shared" si="1"/>
        <v>0</v>
      </c>
      <c r="L14" s="200">
        <v>50</v>
      </c>
      <c r="M14" s="199"/>
      <c r="N14" s="199"/>
      <c r="O14" s="199">
        <f t="shared" si="2"/>
        <v>50</v>
      </c>
      <c r="P14" s="199" t="e">
        <f t="shared" si="3"/>
        <v>#DIV/0!</v>
      </c>
      <c r="Q14" s="201">
        <f t="shared" si="8"/>
        <v>0</v>
      </c>
      <c r="R14" s="199">
        <f t="shared" si="4"/>
        <v>100</v>
      </c>
      <c r="S14" s="199">
        <f t="shared" si="5"/>
        <v>0</v>
      </c>
      <c r="T14" s="209">
        <f t="shared" si="9"/>
        <v>0</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188</v>
      </c>
      <c r="G41" s="182">
        <v>50.82</v>
      </c>
      <c r="H41" s="199">
        <v>66.23</v>
      </c>
      <c r="I41" s="182">
        <v>3.7</v>
      </c>
      <c r="J41" s="182">
        <f>H44</f>
        <v>60</v>
      </c>
      <c r="K41" s="183"/>
      <c r="L41" s="185">
        <v>175</v>
      </c>
      <c r="M41" s="182">
        <f>L41/O41</f>
        <v>50</v>
      </c>
      <c r="N41" s="199">
        <f>M41*1.5</f>
        <v>75</v>
      </c>
      <c r="O41" s="182">
        <v>3.5</v>
      </c>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683</v>
      </c>
      <c r="C44" s="208" t="s">
        <v>473</v>
      </c>
      <c r="D44" s="208" t="s">
        <v>474</v>
      </c>
      <c r="E44" s="208" t="s">
        <v>269</v>
      </c>
      <c r="F44" s="200">
        <v>5</v>
      </c>
      <c r="G44" s="199">
        <v>0</v>
      </c>
      <c r="H44" s="199">
        <v>60</v>
      </c>
      <c r="I44" s="199">
        <f>IF(H44&lt;=$H$41,IF(H44&lt;$G$41,F44+G44,F44+G44+(H44-$G$41)),50)</f>
        <v>14.18</v>
      </c>
      <c r="J44" s="199">
        <f>$F$41/H44</f>
        <v>3.1333333333333333</v>
      </c>
      <c r="K44" s="201">
        <v>2</v>
      </c>
      <c r="L44" s="200">
        <v>50</v>
      </c>
      <c r="M44" s="199"/>
      <c r="N44" s="199"/>
      <c r="O44" s="199">
        <f>IF(N44&lt;=$N$41,IF(N44&lt;$M$41,L44+M44,L44+M44+(N44-$M$41)),50)</f>
        <v>50</v>
      </c>
      <c r="P44" s="199" t="e">
        <f>$L$41/N44</f>
        <v>#DIV/0!</v>
      </c>
      <c r="Q44" s="201">
        <f>IF(O44=0,IF(N44=$P$41,6,4),0)</f>
        <v>0</v>
      </c>
      <c r="R44" s="199">
        <f>O44+I44</f>
        <v>64.180000000000007</v>
      </c>
      <c r="S44" s="199">
        <f>N44+H44</f>
        <v>60</v>
      </c>
      <c r="T44" s="209">
        <f>IF((O44+I44)=0,4+K44+Q44,K44+Q44)+4</f>
        <v>6</v>
      </c>
    </row>
    <row r="45" spans="1:20">
      <c r="A45">
        <f>A44+1</f>
        <v>2</v>
      </c>
      <c r="B45" s="207">
        <v>785</v>
      </c>
      <c r="C45" s="208" t="s">
        <v>482</v>
      </c>
      <c r="D45" s="208" t="s">
        <v>481</v>
      </c>
      <c r="E45" s="208" t="s">
        <v>272</v>
      </c>
      <c r="F45" s="200">
        <v>50</v>
      </c>
      <c r="G45" s="199"/>
      <c r="H45" s="199"/>
      <c r="I45" s="199">
        <f t="shared" ref="I45:I73" si="10">IF(H45&lt;=$H$41,IF(H45&lt;$G$41,F45+G45,F45+G45+(H45-$G$41)),50)</f>
        <v>50</v>
      </c>
      <c r="J45" s="199" t="e">
        <f t="shared" ref="J45:J73" si="11">$F$41/H45</f>
        <v>#DIV/0!</v>
      </c>
      <c r="K45" s="201">
        <f t="shared" ref="K45:K73" si="12">IF(I45=0,IF(H45=$J$41,6,4),0)</f>
        <v>0</v>
      </c>
      <c r="L45" s="200">
        <v>50</v>
      </c>
      <c r="M45" s="199"/>
      <c r="N45" s="199"/>
      <c r="O45" s="199">
        <f>IF(N45&lt;=$N$41,IF(N45&lt;$M$41,L45+M45,L45+M45+(N45-$M$41)),50)</f>
        <v>50</v>
      </c>
      <c r="P45" s="199" t="e">
        <f t="shared" ref="P45:P73" si="13">$L$41/N45</f>
        <v>#DIV/0!</v>
      </c>
      <c r="Q45" s="201">
        <f t="shared" ref="Q45:Q73" si="14">IF(O45=0,IF(N45=$P$41,6,4),0)</f>
        <v>0</v>
      </c>
      <c r="R45" s="199">
        <f t="shared" ref="R45:R73" si="15">O45+I45</f>
        <v>100</v>
      </c>
      <c r="S45" s="199">
        <f t="shared" ref="S45:S73" si="16">N45+H45</f>
        <v>0</v>
      </c>
      <c r="T45" s="209">
        <v>0</v>
      </c>
    </row>
    <row r="46" spans="1:20">
      <c r="A46">
        <f t="shared" ref="A46:A60" si="17">A45+1</f>
        <v>3</v>
      </c>
      <c r="B46" s="207">
        <v>551</v>
      </c>
      <c r="C46" s="208" t="s">
        <v>492</v>
      </c>
      <c r="D46" s="208" t="s">
        <v>491</v>
      </c>
      <c r="E46" s="208" t="s">
        <v>272</v>
      </c>
      <c r="F46" s="200">
        <v>50</v>
      </c>
      <c r="G46" s="199"/>
      <c r="H46" s="199"/>
      <c r="I46" s="199">
        <f t="shared" si="10"/>
        <v>50</v>
      </c>
      <c r="J46" s="199" t="e">
        <f t="shared" si="11"/>
        <v>#DIV/0!</v>
      </c>
      <c r="K46" s="201">
        <f>IF(I46=0,IF(H46=$J$41,6,4),0)</f>
        <v>0</v>
      </c>
      <c r="L46" s="200">
        <v>50</v>
      </c>
      <c r="M46" s="199"/>
      <c r="N46" s="199"/>
      <c r="O46" s="199">
        <f t="shared" ref="O46:O73" si="18">IF(N46&lt;=$N$41,IF(N46&lt;$M$41,L46+M46,L46+M46+(N46-$M$41)),50)</f>
        <v>50</v>
      </c>
      <c r="P46" s="199" t="e">
        <f>$L$41/N46</f>
        <v>#DIV/0!</v>
      </c>
      <c r="Q46" s="201">
        <f t="shared" si="14"/>
        <v>0</v>
      </c>
      <c r="R46" s="199">
        <f t="shared" si="15"/>
        <v>100</v>
      </c>
      <c r="S46" s="199">
        <f t="shared" si="16"/>
        <v>0</v>
      </c>
      <c r="T46" s="209">
        <v>0</v>
      </c>
    </row>
    <row r="47" spans="1:20">
      <c r="A47">
        <f t="shared" si="17"/>
        <v>4</v>
      </c>
      <c r="B47" s="207">
        <v>729</v>
      </c>
      <c r="C47" s="321" t="s">
        <v>496</v>
      </c>
      <c r="D47" s="321" t="s">
        <v>497</v>
      </c>
      <c r="E47" s="321" t="s">
        <v>269</v>
      </c>
      <c r="F47" s="200">
        <v>50</v>
      </c>
      <c r="G47" s="199"/>
      <c r="H47" s="199"/>
      <c r="I47" s="199">
        <f t="shared" si="10"/>
        <v>50</v>
      </c>
      <c r="J47" s="199" t="e">
        <f>$F$41/H47</f>
        <v>#DIV/0!</v>
      </c>
      <c r="K47" s="201">
        <f t="shared" si="12"/>
        <v>0</v>
      </c>
      <c r="L47" s="200">
        <v>50</v>
      </c>
      <c r="M47" s="199"/>
      <c r="N47" s="199"/>
      <c r="O47" s="199">
        <f t="shared" si="18"/>
        <v>50</v>
      </c>
      <c r="P47" s="199" t="e">
        <f>$L$41/N47</f>
        <v>#DIV/0!</v>
      </c>
      <c r="Q47" s="201">
        <f>IF(O47=0,IF(N47=$P$41,6,4),0)</f>
        <v>0</v>
      </c>
      <c r="R47" s="199">
        <f t="shared" si="15"/>
        <v>100</v>
      </c>
      <c r="S47" s="199">
        <f t="shared" si="16"/>
        <v>0</v>
      </c>
      <c r="T47" s="209">
        <v>0</v>
      </c>
    </row>
    <row r="48" spans="1:20">
      <c r="A48">
        <f t="shared" si="17"/>
        <v>5</v>
      </c>
      <c r="B48" s="207">
        <v>713</v>
      </c>
      <c r="C48" s="321" t="s">
        <v>479</v>
      </c>
      <c r="D48" s="321" t="s">
        <v>470</v>
      </c>
      <c r="E48" s="321" t="s">
        <v>272</v>
      </c>
      <c r="F48" s="200">
        <v>50</v>
      </c>
      <c r="G48" s="199"/>
      <c r="H48" s="199"/>
      <c r="I48" s="199">
        <f t="shared" si="10"/>
        <v>50</v>
      </c>
      <c r="J48" s="199" t="e">
        <f t="shared" si="11"/>
        <v>#DIV/0!</v>
      </c>
      <c r="K48" s="201">
        <f t="shared" si="12"/>
        <v>0</v>
      </c>
      <c r="L48" s="200">
        <v>50</v>
      </c>
      <c r="M48" s="199"/>
      <c r="N48" s="199"/>
      <c r="O48" s="199">
        <f t="shared" si="18"/>
        <v>50</v>
      </c>
      <c r="P48" s="199" t="e">
        <f t="shared" si="13"/>
        <v>#DIV/0!</v>
      </c>
      <c r="Q48" s="201">
        <f t="shared" si="14"/>
        <v>0</v>
      </c>
      <c r="R48" s="199">
        <f t="shared" si="15"/>
        <v>100</v>
      </c>
      <c r="S48" s="199">
        <f t="shared" si="16"/>
        <v>0</v>
      </c>
      <c r="T48" s="209">
        <f t="shared" ref="T48:T73" si="19">IF((O48+I48)=0,4+K48+Q48,K48+Q48)</f>
        <v>0</v>
      </c>
    </row>
    <row r="49" spans="1:20">
      <c r="A49">
        <f t="shared" si="17"/>
        <v>6</v>
      </c>
      <c r="B49" s="207">
        <v>716</v>
      </c>
      <c r="C49" s="321" t="s">
        <v>434</v>
      </c>
      <c r="D49" s="321" t="s">
        <v>435</v>
      </c>
      <c r="E49" s="321" t="s">
        <v>272</v>
      </c>
      <c r="F49" s="200">
        <v>50</v>
      </c>
      <c r="G49" s="199"/>
      <c r="H49" s="199"/>
      <c r="I49" s="199">
        <f t="shared" si="10"/>
        <v>50</v>
      </c>
      <c r="J49" s="199" t="e">
        <f t="shared" si="11"/>
        <v>#DIV/0!</v>
      </c>
      <c r="K49" s="201">
        <f t="shared" si="12"/>
        <v>0</v>
      </c>
      <c r="L49" s="200">
        <v>50</v>
      </c>
      <c r="M49" s="199"/>
      <c r="N49" s="199"/>
      <c r="O49" s="199">
        <f t="shared" si="18"/>
        <v>50</v>
      </c>
      <c r="P49" s="199" t="e">
        <f t="shared" si="13"/>
        <v>#DIV/0!</v>
      </c>
      <c r="Q49" s="201">
        <f t="shared" si="14"/>
        <v>0</v>
      </c>
      <c r="R49" s="199">
        <f t="shared" si="15"/>
        <v>100</v>
      </c>
      <c r="S49" s="199">
        <f t="shared" si="16"/>
        <v>0</v>
      </c>
      <c r="T49" s="209">
        <f t="shared" si="19"/>
        <v>0</v>
      </c>
    </row>
    <row r="50" spans="1:20">
      <c r="A50">
        <f t="shared" si="17"/>
        <v>7</v>
      </c>
      <c r="B50" s="207"/>
      <c r="C50" s="208"/>
      <c r="D50" s="208"/>
      <c r="E50" s="208"/>
      <c r="F50" s="200"/>
      <c r="G50" s="199"/>
      <c r="H50" s="199"/>
      <c r="I50" s="199">
        <f t="shared" si="10"/>
        <v>0</v>
      </c>
      <c r="J50" s="199" t="e">
        <f t="shared" si="11"/>
        <v>#DIV/0!</v>
      </c>
      <c r="K50" s="201">
        <f t="shared" si="12"/>
        <v>4</v>
      </c>
      <c r="L50" s="200"/>
      <c r="M50" s="199"/>
      <c r="N50" s="199"/>
      <c r="O50" s="199">
        <f t="shared" si="18"/>
        <v>0</v>
      </c>
      <c r="P50" s="199" t="e">
        <f t="shared" si="13"/>
        <v>#DIV/0!</v>
      </c>
      <c r="Q50" s="201">
        <f t="shared" si="14"/>
        <v>6</v>
      </c>
      <c r="R50" s="199">
        <f t="shared" si="15"/>
        <v>0</v>
      </c>
      <c r="S50" s="199">
        <f t="shared" si="16"/>
        <v>0</v>
      </c>
      <c r="T50" s="209">
        <f t="shared" si="19"/>
        <v>14</v>
      </c>
    </row>
    <row r="51" spans="1:20">
      <c r="A51">
        <f t="shared" si="17"/>
        <v>8</v>
      </c>
      <c r="B51" s="207"/>
      <c r="C51" s="208"/>
      <c r="D51" s="208"/>
      <c r="E51" s="208"/>
      <c r="F51" s="200"/>
      <c r="G51" s="199"/>
      <c r="H51" s="199"/>
      <c r="I51" s="199">
        <f t="shared" si="10"/>
        <v>0</v>
      </c>
      <c r="J51" s="199" t="e">
        <f t="shared" si="11"/>
        <v>#DIV/0!</v>
      </c>
      <c r="K51" s="201">
        <f t="shared" si="12"/>
        <v>4</v>
      </c>
      <c r="L51" s="200"/>
      <c r="M51" s="199"/>
      <c r="N51" s="199"/>
      <c r="O51" s="199">
        <f t="shared" si="18"/>
        <v>0</v>
      </c>
      <c r="P51" s="199" t="e">
        <f t="shared" si="13"/>
        <v>#DIV/0!</v>
      </c>
      <c r="Q51" s="201">
        <f t="shared" si="14"/>
        <v>6</v>
      </c>
      <c r="R51" s="199">
        <f t="shared" si="15"/>
        <v>0</v>
      </c>
      <c r="S51" s="199">
        <f t="shared" si="16"/>
        <v>0</v>
      </c>
      <c r="T51" s="209">
        <f t="shared" si="19"/>
        <v>14</v>
      </c>
    </row>
    <row r="52" spans="1:20">
      <c r="A52">
        <f t="shared" si="17"/>
        <v>9</v>
      </c>
      <c r="B52" s="207"/>
      <c r="C52" s="208"/>
      <c r="D52" s="208"/>
      <c r="E52" s="208"/>
      <c r="F52" s="200"/>
      <c r="G52" s="199"/>
      <c r="H52" s="199"/>
      <c r="I52" s="199">
        <f t="shared" si="10"/>
        <v>0</v>
      </c>
      <c r="J52" s="199" t="e">
        <f t="shared" si="11"/>
        <v>#DIV/0!</v>
      </c>
      <c r="K52" s="201">
        <f t="shared" si="12"/>
        <v>4</v>
      </c>
      <c r="L52" s="200"/>
      <c r="M52" s="199"/>
      <c r="N52" s="199"/>
      <c r="O52" s="199">
        <f t="shared" si="18"/>
        <v>0</v>
      </c>
      <c r="P52" s="199" t="e">
        <f t="shared" si="13"/>
        <v>#DIV/0!</v>
      </c>
      <c r="Q52" s="201">
        <f t="shared" si="14"/>
        <v>6</v>
      </c>
      <c r="R52" s="199">
        <f t="shared" si="15"/>
        <v>0</v>
      </c>
      <c r="S52" s="199">
        <f t="shared" si="16"/>
        <v>0</v>
      </c>
      <c r="T52" s="209">
        <f t="shared" si="19"/>
        <v>14</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6</v>
      </c>
      <c r="R53" s="199">
        <f t="shared" si="15"/>
        <v>0</v>
      </c>
      <c r="S53" s="199">
        <f t="shared" si="16"/>
        <v>0</v>
      </c>
      <c r="T53" s="209">
        <f t="shared" si="19"/>
        <v>14</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6</v>
      </c>
      <c r="R54" s="199">
        <f t="shared" si="15"/>
        <v>0</v>
      </c>
      <c r="S54" s="199">
        <f t="shared" si="16"/>
        <v>0</v>
      </c>
      <c r="T54" s="209">
        <f t="shared" si="19"/>
        <v>14</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6</v>
      </c>
      <c r="R55" s="199">
        <f t="shared" si="15"/>
        <v>0</v>
      </c>
      <c r="S55" s="199">
        <f t="shared" si="16"/>
        <v>0</v>
      </c>
      <c r="T55" s="209">
        <f t="shared" si="19"/>
        <v>14</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6</v>
      </c>
      <c r="R56" s="199">
        <f t="shared" si="15"/>
        <v>0</v>
      </c>
      <c r="S56" s="199">
        <f t="shared" si="16"/>
        <v>0</v>
      </c>
      <c r="T56" s="209">
        <f t="shared" si="19"/>
        <v>14</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6</v>
      </c>
      <c r="R57" s="199">
        <f t="shared" si="15"/>
        <v>0</v>
      </c>
      <c r="S57" s="199">
        <f t="shared" si="16"/>
        <v>0</v>
      </c>
      <c r="T57" s="209">
        <f t="shared" si="19"/>
        <v>14</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6</v>
      </c>
      <c r="R58" s="199">
        <f t="shared" si="15"/>
        <v>0</v>
      </c>
      <c r="S58" s="199">
        <f t="shared" si="16"/>
        <v>0</v>
      </c>
      <c r="T58" s="209">
        <f t="shared" si="19"/>
        <v>14</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6</v>
      </c>
      <c r="R59" s="199">
        <f t="shared" si="15"/>
        <v>0</v>
      </c>
      <c r="S59" s="199">
        <f t="shared" si="16"/>
        <v>0</v>
      </c>
      <c r="T59" s="209">
        <f t="shared" si="19"/>
        <v>14</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6</v>
      </c>
      <c r="R60" s="199">
        <f t="shared" si="15"/>
        <v>0</v>
      </c>
      <c r="S60" s="199">
        <f t="shared" si="16"/>
        <v>0</v>
      </c>
      <c r="T60" s="209">
        <f t="shared" si="19"/>
        <v>14</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6</v>
      </c>
      <c r="R61" s="199">
        <f t="shared" si="15"/>
        <v>0</v>
      </c>
      <c r="S61" s="199">
        <f t="shared" si="16"/>
        <v>0</v>
      </c>
      <c r="T61" s="209">
        <f t="shared" si="19"/>
        <v>14</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6</v>
      </c>
      <c r="R62" s="199">
        <f t="shared" si="15"/>
        <v>0</v>
      </c>
      <c r="S62" s="199">
        <f t="shared" si="16"/>
        <v>0</v>
      </c>
      <c r="T62" s="209">
        <f t="shared" si="19"/>
        <v>14</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6</v>
      </c>
      <c r="R63" s="199">
        <f t="shared" si="15"/>
        <v>0</v>
      </c>
      <c r="S63" s="199">
        <f t="shared" si="16"/>
        <v>0</v>
      </c>
      <c r="T63" s="209">
        <f t="shared" si="19"/>
        <v>14</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6</v>
      </c>
      <c r="R64" s="199">
        <f t="shared" si="15"/>
        <v>0</v>
      </c>
      <c r="S64" s="199">
        <f t="shared" si="16"/>
        <v>0</v>
      </c>
      <c r="T64" s="209">
        <f t="shared" si="19"/>
        <v>14</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6</v>
      </c>
      <c r="R65" s="199">
        <f t="shared" si="15"/>
        <v>0</v>
      </c>
      <c r="S65" s="199">
        <f t="shared" si="16"/>
        <v>0</v>
      </c>
      <c r="T65" s="209">
        <f t="shared" si="19"/>
        <v>14</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6</v>
      </c>
      <c r="R66" s="199">
        <f t="shared" si="15"/>
        <v>0</v>
      </c>
      <c r="S66" s="199">
        <f t="shared" si="16"/>
        <v>0</v>
      </c>
      <c r="T66" s="209">
        <f t="shared" si="19"/>
        <v>14</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6</v>
      </c>
      <c r="R67" s="199">
        <f t="shared" si="15"/>
        <v>0</v>
      </c>
      <c r="S67" s="199">
        <f t="shared" si="16"/>
        <v>0</v>
      </c>
      <c r="T67" s="209">
        <f t="shared" si="19"/>
        <v>14</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6</v>
      </c>
      <c r="R68" s="199">
        <f t="shared" si="15"/>
        <v>0</v>
      </c>
      <c r="S68" s="199">
        <f t="shared" si="16"/>
        <v>0</v>
      </c>
      <c r="T68" s="209">
        <f t="shared" si="19"/>
        <v>14</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6</v>
      </c>
      <c r="R69" s="199">
        <f t="shared" si="15"/>
        <v>0</v>
      </c>
      <c r="S69" s="199">
        <f t="shared" si="16"/>
        <v>0</v>
      </c>
      <c r="T69" s="209">
        <f t="shared" si="19"/>
        <v>14</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6</v>
      </c>
      <c r="R70" s="199">
        <f t="shared" si="15"/>
        <v>0</v>
      </c>
      <c r="S70" s="199">
        <f t="shared" si="16"/>
        <v>0</v>
      </c>
      <c r="T70" s="209">
        <f t="shared" si="19"/>
        <v>14</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6</v>
      </c>
      <c r="R71" s="199">
        <f t="shared" si="15"/>
        <v>0</v>
      </c>
      <c r="S71" s="199">
        <f t="shared" si="16"/>
        <v>0</v>
      </c>
      <c r="T71" s="209">
        <f t="shared" si="19"/>
        <v>14</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6</v>
      </c>
      <c r="R72" s="199">
        <f t="shared" si="15"/>
        <v>0</v>
      </c>
      <c r="S72" s="199">
        <f t="shared" si="16"/>
        <v>0</v>
      </c>
      <c r="T72" s="209">
        <f t="shared" si="19"/>
        <v>14</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6</v>
      </c>
      <c r="R73" s="203">
        <f t="shared" si="15"/>
        <v>0</v>
      </c>
      <c r="S73" s="203">
        <f t="shared" si="16"/>
        <v>0</v>
      </c>
      <c r="T73" s="212">
        <f t="shared" si="19"/>
        <v>14</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167</v>
      </c>
      <c r="G76" s="182">
        <f>F76/I76</f>
        <v>52.1875</v>
      </c>
      <c r="H76" s="199">
        <v>78.290000000000006</v>
      </c>
      <c r="I76" s="182">
        <v>3.2</v>
      </c>
      <c r="J76" s="182"/>
      <c r="K76" s="183"/>
      <c r="L76" s="185">
        <v>160</v>
      </c>
      <c r="M76" s="182">
        <v>53.34</v>
      </c>
      <c r="N76" s="199">
        <f>M76*1.5</f>
        <v>80.010000000000005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607</v>
      </c>
      <c r="C79" s="208" t="s">
        <v>467</v>
      </c>
      <c r="D79" s="208" t="s">
        <v>476</v>
      </c>
      <c r="E79" s="208" t="s">
        <v>272</v>
      </c>
      <c r="F79" s="219">
        <v>10</v>
      </c>
      <c r="G79" s="220">
        <v>5</v>
      </c>
      <c r="H79" s="220">
        <v>46.7</v>
      </c>
      <c r="I79" s="220">
        <f>IF(H79&lt;=$H$76,IF(H79&lt;$G$76,F79+G79,F79+G79+(H79-$G$76)),50)</f>
        <v>15</v>
      </c>
      <c r="J79" s="220">
        <f>$F$76/H79</f>
        <v>3.5760171306209849</v>
      </c>
      <c r="K79" s="195"/>
      <c r="L79" s="219">
        <v>0</v>
      </c>
      <c r="M79" s="220">
        <v>0</v>
      </c>
      <c r="N79" s="220">
        <v>43.66</v>
      </c>
      <c r="O79" s="220">
        <f>IF(N79&lt;=$N$76,IF(N79&lt;$M$76,L79+M79,L79+M79+(N79-$M$76)),50)</f>
        <v>0</v>
      </c>
      <c r="P79" s="220">
        <f>$L$76/N79</f>
        <v>3.6646816307833259</v>
      </c>
      <c r="Q79" s="195"/>
      <c r="R79" s="199">
        <f>O79+I79</f>
        <v>15</v>
      </c>
      <c r="S79" s="199">
        <f>N79+H79</f>
        <v>90.36</v>
      </c>
      <c r="T79" s="209"/>
    </row>
    <row r="80" spans="1:20">
      <c r="A80">
        <f>A79+1</f>
        <v>2</v>
      </c>
      <c r="B80" s="207">
        <v>670</v>
      </c>
      <c r="C80" s="208" t="s">
        <v>483</v>
      </c>
      <c r="D80" s="208" t="s">
        <v>470</v>
      </c>
      <c r="E80" s="208" t="s">
        <v>272</v>
      </c>
      <c r="F80" s="200">
        <v>10</v>
      </c>
      <c r="G80" s="199">
        <v>5</v>
      </c>
      <c r="H80" s="199">
        <v>37.340000000000003</v>
      </c>
      <c r="I80" s="199">
        <f t="shared" ref="I80:I108" si="21">IF(H80&lt;=$H$76,IF(H80&lt;$G$76,F80+G80,F80+G80+(H80-$G$76)),50)</f>
        <v>15</v>
      </c>
      <c r="J80" s="199">
        <f t="shared" ref="J80:J108" si="22">$F$76/H80</f>
        <v>4.4724156400642734</v>
      </c>
      <c r="K80" s="201"/>
      <c r="L80" s="200">
        <v>50</v>
      </c>
      <c r="M80" s="199"/>
      <c r="N80" s="199"/>
      <c r="O80" s="199">
        <f t="shared" ref="O80:O108" si="23">IF(N80&lt;=$N$76,IF(N80&lt;$M$76,L80+M80,L80+M80+(N80-$M$76)),50)</f>
        <v>50</v>
      </c>
      <c r="P80" s="199" t="e">
        <f t="shared" ref="P80:P108" si="24">$L$76/N80</f>
        <v>#DIV/0!</v>
      </c>
      <c r="Q80" s="201"/>
      <c r="R80" s="199">
        <f t="shared" ref="R80:R108" si="25">O80+I80</f>
        <v>65</v>
      </c>
      <c r="S80" s="199">
        <f t="shared" ref="S80:S108" si="26">N80+H80</f>
        <v>37.340000000000003</v>
      </c>
      <c r="T80" s="209"/>
    </row>
    <row r="81" spans="1:20">
      <c r="A81">
        <f t="shared" ref="A81:A95" si="27">A80+1</f>
        <v>3</v>
      </c>
      <c r="B81" s="207">
        <v>753</v>
      </c>
      <c r="C81" s="208" t="s">
        <v>494</v>
      </c>
      <c r="D81" s="208" t="s">
        <v>734</v>
      </c>
      <c r="E81" s="332">
        <v>55</v>
      </c>
      <c r="F81" s="200">
        <v>50</v>
      </c>
      <c r="G81" s="199"/>
      <c r="H81" s="199"/>
      <c r="I81" s="199">
        <f t="shared" si="21"/>
        <v>50</v>
      </c>
      <c r="J81" s="199" t="e">
        <f t="shared" si="22"/>
        <v>#DIV/0!</v>
      </c>
      <c r="K81" s="201"/>
      <c r="L81" s="200">
        <v>50</v>
      </c>
      <c r="M81" s="199"/>
      <c r="N81" s="199"/>
      <c r="O81" s="199">
        <f t="shared" si="23"/>
        <v>50</v>
      </c>
      <c r="P81" s="199" t="e">
        <f>$L$76/N81</f>
        <v>#DIV/0!</v>
      </c>
      <c r="Q81" s="201"/>
      <c r="R81" s="199">
        <f t="shared" si="25"/>
        <v>100</v>
      </c>
      <c r="S81" s="199">
        <f t="shared" si="26"/>
        <v>0</v>
      </c>
      <c r="T81" s="209"/>
    </row>
    <row r="82" spans="1:20">
      <c r="A82">
        <f t="shared" si="27"/>
        <v>4</v>
      </c>
      <c r="B82" s="207">
        <v>758</v>
      </c>
      <c r="C82" s="321" t="s">
        <v>507</v>
      </c>
      <c r="D82" s="321" t="s">
        <v>644</v>
      </c>
      <c r="E82" s="208" t="s">
        <v>272</v>
      </c>
      <c r="F82" s="200">
        <v>50</v>
      </c>
      <c r="G82" s="199"/>
      <c r="H82" s="199"/>
      <c r="I82" s="199">
        <f>IF(H82&lt;=$H$76,IF(H82&lt;$G$76,F82+G82,F82+G82+(H82-$G$76)),50)</f>
        <v>50</v>
      </c>
      <c r="J82" s="199" t="e">
        <f t="shared" si="22"/>
        <v>#DIV/0!</v>
      </c>
      <c r="K82" s="201"/>
      <c r="L82" s="200">
        <v>50</v>
      </c>
      <c r="M82" s="199"/>
      <c r="N82" s="199"/>
      <c r="O82" s="199">
        <f>IF(N82&lt;=$N$76,IF(N82&lt;$M$76,L82+M82,L82+M82+(N82-$M$76)),50)</f>
        <v>50</v>
      </c>
      <c r="P82" s="199" t="e">
        <f t="shared" si="24"/>
        <v>#DIV/0!</v>
      </c>
      <c r="Q82" s="201"/>
      <c r="R82" s="199">
        <f t="shared" si="25"/>
        <v>100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155</v>
      </c>
      <c r="G111" s="182">
        <f>F111/I111</f>
        <v>62</v>
      </c>
      <c r="H111" s="199">
        <f>G111*1.5</f>
        <v>93</v>
      </c>
      <c r="I111" s="182">
        <v>2.5</v>
      </c>
      <c r="J111" s="182"/>
      <c r="K111" s="183"/>
      <c r="L111" s="185">
        <v>152</v>
      </c>
      <c r="M111" s="182">
        <f>L111/O111</f>
        <v>60.8</v>
      </c>
      <c r="N111" s="199">
        <f>M111*1.5</f>
        <v>91.199999999999989</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762</v>
      </c>
      <c r="C114" s="208" t="s">
        <v>509</v>
      </c>
      <c r="D114" s="208" t="s">
        <v>510</v>
      </c>
      <c r="E114" s="332">
        <v>55</v>
      </c>
      <c r="F114" s="200">
        <v>0</v>
      </c>
      <c r="G114" s="199">
        <v>15</v>
      </c>
      <c r="H114" s="199">
        <v>57.16</v>
      </c>
      <c r="I114" s="199">
        <f>IF(H114&lt;=$H$111,IF(H114&lt;$G$111,F114+G114,F114+G114+(H114-$G$111)),50)</f>
        <v>15</v>
      </c>
      <c r="J114" s="199">
        <f>$F$111/H114</f>
        <v>2.7116864940517846</v>
      </c>
      <c r="K114" s="201"/>
      <c r="L114" s="200">
        <v>0</v>
      </c>
      <c r="M114" s="199">
        <v>0</v>
      </c>
      <c r="N114" s="199">
        <v>46.99</v>
      </c>
      <c r="O114" s="199">
        <f>IF(N114&lt;=$N$111,IF(N114&lt;$M$111,L114+M114,L114+M114+(N114-$M$111)),50)</f>
        <v>0</v>
      </c>
      <c r="P114" s="199">
        <f>$L$111/N114</f>
        <v>3.2347307937859116</v>
      </c>
      <c r="Q114" s="201"/>
      <c r="R114" s="199">
        <f>O114+I114</f>
        <v>15</v>
      </c>
      <c r="S114" s="199">
        <f>N114+H114</f>
        <v>104.15</v>
      </c>
      <c r="T114" s="209"/>
    </row>
    <row r="115" spans="1:20">
      <c r="A115">
        <f>A114+1</f>
        <v>2</v>
      </c>
      <c r="B115" s="207">
        <v>734</v>
      </c>
      <c r="C115" s="208" t="s">
        <v>484</v>
      </c>
      <c r="D115" s="208" t="s">
        <v>735</v>
      </c>
      <c r="E115" s="332">
        <v>55</v>
      </c>
      <c r="F115" s="200">
        <v>10</v>
      </c>
      <c r="G115" s="199">
        <v>10</v>
      </c>
      <c r="H115" s="199">
        <v>44.52</v>
      </c>
      <c r="I115" s="199">
        <f t="shared" ref="I115:I133" si="29">IF(H115&lt;=$H$111,IF(H115&lt;$G$111,F115+G115,F115+G115+(H115-$G$111)),50)</f>
        <v>20</v>
      </c>
      <c r="J115" s="199">
        <f t="shared" ref="J115:J133" si="30">$F$111/H115</f>
        <v>3.481581311769991</v>
      </c>
      <c r="K115" s="201"/>
      <c r="L115" s="200">
        <v>0</v>
      </c>
      <c r="M115" s="199">
        <v>5</v>
      </c>
      <c r="N115" s="199">
        <v>35.39</v>
      </c>
      <c r="O115" s="199">
        <f t="shared" ref="O115:O132" si="31">IF(N115&lt;=$N$111,IF(N115&lt;$M$111,L115+M115,L115+M115+(N115-$M$111)),50)</f>
        <v>5</v>
      </c>
      <c r="P115" s="199">
        <f t="shared" ref="P115:P132" si="32">$L$111/N115</f>
        <v>4.2949985871715173</v>
      </c>
      <c r="Q115" s="201"/>
      <c r="R115" s="199">
        <f t="shared" ref="R115:R149" si="33">O115+I115</f>
        <v>25</v>
      </c>
      <c r="S115" s="199">
        <f t="shared" ref="S115:S149" si="34">N115+H115</f>
        <v>79.91</v>
      </c>
      <c r="T115" s="209"/>
    </row>
    <row r="116" spans="1:20">
      <c r="A116">
        <f t="shared" ref="A116:A130" si="35">A115+1</f>
        <v>3</v>
      </c>
      <c r="B116" s="207">
        <v>788</v>
      </c>
      <c r="C116" s="208" t="s">
        <v>487</v>
      </c>
      <c r="D116" s="208" t="s">
        <v>735</v>
      </c>
      <c r="E116" s="332">
        <v>55</v>
      </c>
      <c r="F116" s="200">
        <v>0</v>
      </c>
      <c r="G116" s="199">
        <v>15</v>
      </c>
      <c r="H116" s="199">
        <v>44.48</v>
      </c>
      <c r="I116" s="199">
        <f t="shared" si="29"/>
        <v>15</v>
      </c>
      <c r="J116" s="199">
        <f t="shared" si="30"/>
        <v>3.4847122302158278</v>
      </c>
      <c r="K116" s="201"/>
      <c r="L116" s="200">
        <v>5</v>
      </c>
      <c r="M116" s="199">
        <v>5</v>
      </c>
      <c r="N116" s="199">
        <v>38.950000000000003</v>
      </c>
      <c r="O116" s="199">
        <f t="shared" si="31"/>
        <v>10</v>
      </c>
      <c r="P116" s="199">
        <f t="shared" si="32"/>
        <v>3.9024390243902438</v>
      </c>
      <c r="Q116" s="201"/>
      <c r="R116" s="199">
        <f t="shared" si="33"/>
        <v>25</v>
      </c>
      <c r="S116" s="199">
        <f t="shared" si="34"/>
        <v>83.43</v>
      </c>
      <c r="T116" s="209"/>
    </row>
    <row r="117" spans="1:20">
      <c r="A117">
        <f t="shared" si="35"/>
        <v>4</v>
      </c>
      <c r="B117" s="207">
        <v>813</v>
      </c>
      <c r="C117" s="321" t="s">
        <v>519</v>
      </c>
      <c r="D117" s="321" t="s">
        <v>520</v>
      </c>
      <c r="E117" s="208" t="s">
        <v>272</v>
      </c>
      <c r="F117" s="200">
        <v>5</v>
      </c>
      <c r="G117" s="199">
        <v>10</v>
      </c>
      <c r="H117" s="199">
        <v>49.41</v>
      </c>
      <c r="I117" s="199">
        <f t="shared" si="29"/>
        <v>15</v>
      </c>
      <c r="J117" s="199">
        <f t="shared" si="30"/>
        <v>3.1370167982189843</v>
      </c>
      <c r="K117" s="201"/>
      <c r="L117" s="200">
        <v>0</v>
      </c>
      <c r="M117" s="199">
        <v>10</v>
      </c>
      <c r="N117" s="199">
        <v>49.17</v>
      </c>
      <c r="O117" s="199">
        <f t="shared" si="31"/>
        <v>10</v>
      </c>
      <c r="P117" s="199">
        <f t="shared" si="32"/>
        <v>3.0913158429936951</v>
      </c>
      <c r="Q117" s="201"/>
      <c r="R117" s="199">
        <f t="shared" si="33"/>
        <v>25</v>
      </c>
      <c r="S117" s="199">
        <f t="shared" si="34"/>
        <v>98.58</v>
      </c>
      <c r="T117" s="209"/>
    </row>
    <row r="118" spans="1:20">
      <c r="A118">
        <f t="shared" si="35"/>
        <v>5</v>
      </c>
      <c r="B118" s="207">
        <v>797</v>
      </c>
      <c r="C118" s="321" t="s">
        <v>505</v>
      </c>
      <c r="D118" s="321" t="s">
        <v>644</v>
      </c>
      <c r="E118" s="208" t="s">
        <v>269</v>
      </c>
      <c r="F118" s="200">
        <v>0</v>
      </c>
      <c r="G118" s="199">
        <v>15</v>
      </c>
      <c r="H118" s="199">
        <v>55.45</v>
      </c>
      <c r="I118" s="199">
        <f t="shared" si="29"/>
        <v>15</v>
      </c>
      <c r="J118" s="199">
        <f t="shared" si="30"/>
        <v>2.7953110910730388</v>
      </c>
      <c r="K118" s="201"/>
      <c r="L118" s="200">
        <v>0</v>
      </c>
      <c r="M118" s="199">
        <v>20</v>
      </c>
      <c r="N118" s="199">
        <v>55.38</v>
      </c>
      <c r="O118" s="199">
        <f t="shared" si="31"/>
        <v>20</v>
      </c>
      <c r="P118" s="199">
        <f t="shared" si="32"/>
        <v>2.7446731672083784</v>
      </c>
      <c r="Q118" s="201"/>
      <c r="R118" s="199">
        <f t="shared" si="33"/>
        <v>35</v>
      </c>
      <c r="S118" s="199">
        <f t="shared" si="34"/>
        <v>110.83000000000001</v>
      </c>
      <c r="T118" s="209"/>
    </row>
    <row r="119" spans="1:20">
      <c r="A119">
        <f t="shared" si="35"/>
        <v>6</v>
      </c>
      <c r="B119" s="207">
        <v>796</v>
      </c>
      <c r="C119" s="321" t="s">
        <v>567</v>
      </c>
      <c r="D119" s="321" t="s">
        <v>495</v>
      </c>
      <c r="E119" s="208" t="s">
        <v>272</v>
      </c>
      <c r="F119" s="200">
        <v>50</v>
      </c>
      <c r="G119" s="199"/>
      <c r="H119" s="199"/>
      <c r="I119" s="199">
        <f t="shared" si="29"/>
        <v>50</v>
      </c>
      <c r="J119" s="199" t="e">
        <f t="shared" si="30"/>
        <v>#DIV/0!</v>
      </c>
      <c r="K119" s="201"/>
      <c r="L119" s="200">
        <v>5</v>
      </c>
      <c r="M119" s="199">
        <v>5</v>
      </c>
      <c r="N119" s="199">
        <v>33.75</v>
      </c>
      <c r="O119" s="199">
        <f t="shared" si="31"/>
        <v>10</v>
      </c>
      <c r="P119" s="199">
        <f t="shared" si="32"/>
        <v>4.503703703703704</v>
      </c>
      <c r="Q119" s="201"/>
      <c r="R119" s="199">
        <f t="shared" si="33"/>
        <v>60</v>
      </c>
      <c r="S119" s="199">
        <f t="shared" si="34"/>
        <v>33.75</v>
      </c>
      <c r="T119" s="209"/>
    </row>
    <row r="120" spans="1:20">
      <c r="A120">
        <f t="shared" si="35"/>
        <v>7</v>
      </c>
      <c r="B120" s="207">
        <v>844</v>
      </c>
      <c r="C120" s="321" t="s">
        <v>700</v>
      </c>
      <c r="D120" s="321" t="s">
        <v>701</v>
      </c>
      <c r="E120" s="332">
        <v>25</v>
      </c>
      <c r="F120" s="200">
        <v>50</v>
      </c>
      <c r="G120" s="199"/>
      <c r="H120" s="199"/>
      <c r="I120" s="199">
        <f t="shared" si="29"/>
        <v>50</v>
      </c>
      <c r="J120" s="199" t="e">
        <f t="shared" si="30"/>
        <v>#DIV/0!</v>
      </c>
      <c r="K120" s="201"/>
      <c r="L120" s="200">
        <v>50</v>
      </c>
      <c r="M120" s="199"/>
      <c r="N120" s="199"/>
      <c r="O120" s="199">
        <f t="shared" si="31"/>
        <v>50</v>
      </c>
      <c r="P120" s="199" t="e">
        <f t="shared" si="32"/>
        <v>#DIV/0!</v>
      </c>
      <c r="Q120" s="201"/>
      <c r="R120" s="199">
        <f t="shared" si="33"/>
        <v>100</v>
      </c>
      <c r="S120" s="199">
        <f t="shared" si="34"/>
        <v>0</v>
      </c>
      <c r="T120" s="209"/>
    </row>
    <row r="121" spans="1:20">
      <c r="A121">
        <f t="shared" si="35"/>
        <v>8</v>
      </c>
      <c r="B121" s="207">
        <v>787</v>
      </c>
      <c r="C121" s="321" t="s">
        <v>485</v>
      </c>
      <c r="D121" s="321" t="s">
        <v>516</v>
      </c>
      <c r="E121" s="321" t="s">
        <v>269</v>
      </c>
      <c r="F121" s="200">
        <v>100</v>
      </c>
      <c r="G121" s="199"/>
      <c r="H121" s="199"/>
      <c r="I121" s="199">
        <f t="shared" si="29"/>
        <v>100</v>
      </c>
      <c r="J121" s="199" t="e">
        <f t="shared" si="30"/>
        <v>#DIV/0!</v>
      </c>
      <c r="K121" s="201"/>
      <c r="L121" s="200">
        <v>100</v>
      </c>
      <c r="M121" s="199"/>
      <c r="N121" s="199"/>
      <c r="O121" s="199">
        <f t="shared" si="31"/>
        <v>100</v>
      </c>
      <c r="P121" s="199" t="e">
        <f t="shared" si="32"/>
        <v>#DIV/0!</v>
      </c>
      <c r="Q121" s="201"/>
      <c r="R121" s="199">
        <f t="shared" si="33"/>
        <v>200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824</v>
      </c>
      <c r="C135" s="208" t="s">
        <v>570</v>
      </c>
      <c r="D135" s="208" t="s">
        <v>515</v>
      </c>
      <c r="E135" s="208" t="s">
        <v>275</v>
      </c>
      <c r="F135" s="219">
        <v>50</v>
      </c>
      <c r="G135" s="220"/>
      <c r="H135" s="220"/>
      <c r="I135" s="199">
        <f>IF(H135&lt;=$H$111,IF(H135&lt;$G$111,F135+G135,F135+G135+(H135-$G$111)),50)</f>
        <v>50</v>
      </c>
      <c r="J135" s="199" t="e">
        <f>$F$111/H135</f>
        <v>#DIV/0!</v>
      </c>
      <c r="K135" s="201"/>
      <c r="L135" s="200">
        <v>0</v>
      </c>
      <c r="M135" s="199">
        <v>20</v>
      </c>
      <c r="N135" s="199">
        <v>45.26</v>
      </c>
      <c r="O135" s="199">
        <f>IF(N135&lt;=$N$111,IF(N135&lt;$M$111,L135+M135,L135+M135+(N135-$M$111)),50)</f>
        <v>20</v>
      </c>
      <c r="P135" s="199">
        <f>$L$111/N135</f>
        <v>3.3583738400353513</v>
      </c>
      <c r="Q135" s="201"/>
      <c r="R135" s="199">
        <f t="shared" si="33"/>
        <v>70</v>
      </c>
      <c r="S135" s="199">
        <f t="shared" si="34"/>
        <v>45.26</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workbookViewId="0">
      <selection activeCell="F52" sqref="F52"/>
    </sheetView>
  </sheetViews>
  <sheetFormatPr baseColWidth="10" defaultRowHeight="15" x14ac:dyDescent="0"/>
  <cols>
    <col min="1" max="1" width="7.6640625" bestFit="1" customWidth="1"/>
    <col min="10" max="10" width="11.5" bestFit="1" customWidth="1"/>
  </cols>
  <sheetData>
    <row r="1" spans="1:19" ht="25">
      <c r="B1" s="513" t="s">
        <v>161</v>
      </c>
      <c r="C1" s="513"/>
      <c r="D1" s="513"/>
      <c r="E1" s="513"/>
      <c r="F1" s="515" t="s">
        <v>715</v>
      </c>
      <c r="G1" s="515"/>
      <c r="H1" s="515"/>
      <c r="I1" s="515"/>
      <c r="J1" s="515"/>
      <c r="K1" s="515"/>
      <c r="L1" s="515"/>
      <c r="M1" s="515"/>
      <c r="N1" s="515"/>
      <c r="O1" s="515"/>
      <c r="P1" s="515"/>
      <c r="Q1" s="515"/>
      <c r="R1" s="221"/>
      <c r="S1" s="221"/>
    </row>
    <row r="2" spans="1:19" ht="25">
      <c r="B2" s="513" t="s">
        <v>162</v>
      </c>
      <c r="C2" s="513"/>
      <c r="D2" s="513"/>
      <c r="E2" s="513"/>
      <c r="F2" s="516" t="s">
        <v>193</v>
      </c>
      <c r="G2" s="516"/>
      <c r="H2" s="516"/>
      <c r="I2" s="516"/>
      <c r="J2" s="516"/>
      <c r="K2" s="516"/>
      <c r="L2" s="516"/>
      <c r="M2" s="516"/>
      <c r="N2" s="516"/>
      <c r="O2" s="516"/>
      <c r="P2" s="516"/>
      <c r="Q2" s="516"/>
      <c r="R2" s="221"/>
      <c r="S2" s="221"/>
    </row>
    <row r="3" spans="1:19" ht="25">
      <c r="B3" s="513" t="s">
        <v>152</v>
      </c>
      <c r="C3" s="513"/>
      <c r="D3" s="513"/>
      <c r="E3" s="513"/>
      <c r="F3" s="516" t="s">
        <v>555</v>
      </c>
      <c r="G3" s="516"/>
      <c r="H3" s="516"/>
      <c r="I3" s="516"/>
      <c r="J3" s="516"/>
      <c r="K3" s="516"/>
      <c r="L3" s="516"/>
      <c r="M3" s="516"/>
      <c r="N3" s="516"/>
      <c r="O3" s="516"/>
      <c r="P3" s="516"/>
      <c r="Q3" s="516"/>
      <c r="R3" s="221"/>
      <c r="S3" s="221"/>
    </row>
    <row r="4" spans="1:19" ht="26" thickBot="1">
      <c r="B4" s="514" t="s">
        <v>163</v>
      </c>
      <c r="C4" s="514"/>
      <c r="D4" s="514"/>
      <c r="E4" s="514"/>
      <c r="F4" s="517" t="s">
        <v>558</v>
      </c>
      <c r="G4" s="517"/>
      <c r="H4" s="517"/>
      <c r="I4" s="517"/>
      <c r="J4" s="517"/>
      <c r="K4" s="517"/>
      <c r="L4" s="517"/>
      <c r="M4" s="517"/>
      <c r="N4" s="517"/>
      <c r="O4" s="517"/>
      <c r="P4" s="517"/>
      <c r="Q4" s="517"/>
      <c r="R4" s="194"/>
      <c r="S4" s="194"/>
    </row>
    <row r="5" spans="1:19" ht="16" thickBot="1">
      <c r="B5" s="198"/>
      <c r="C5" s="518"/>
      <c r="D5" s="518"/>
      <c r="E5" s="518"/>
      <c r="F5" s="180" t="s">
        <v>132</v>
      </c>
      <c r="G5" s="180" t="s">
        <v>133</v>
      </c>
      <c r="H5" s="197" t="s">
        <v>150</v>
      </c>
      <c r="I5" s="181" t="s">
        <v>134</v>
      </c>
      <c r="J5" s="222" t="s">
        <v>151</v>
      </c>
      <c r="L5" s="180" t="s">
        <v>132</v>
      </c>
      <c r="M5" s="180" t="s">
        <v>133</v>
      </c>
      <c r="N5" s="197" t="s">
        <v>150</v>
      </c>
      <c r="O5" s="184" t="s">
        <v>134</v>
      </c>
      <c r="P5" s="185" t="s">
        <v>151</v>
      </c>
      <c r="R5" s="556" t="s">
        <v>135</v>
      </c>
      <c r="S5" s="557"/>
    </row>
    <row r="6" spans="1:19" ht="16" thickBot="1">
      <c r="B6" s="525" t="s">
        <v>586</v>
      </c>
      <c r="C6" s="526"/>
      <c r="D6" s="526"/>
      <c r="E6" s="526"/>
      <c r="F6" s="185">
        <v>140</v>
      </c>
      <c r="G6" s="182">
        <v>40</v>
      </c>
      <c r="H6" s="199">
        <f>G6*1.5</f>
        <v>60</v>
      </c>
      <c r="I6" s="182">
        <v>3.5</v>
      </c>
      <c r="J6" s="182"/>
      <c r="K6" s="182"/>
      <c r="L6" s="185">
        <v>167.8</v>
      </c>
      <c r="M6" s="182">
        <v>47.94</v>
      </c>
      <c r="N6" s="199">
        <f>M6*1.5</f>
        <v>71.91</v>
      </c>
      <c r="O6" s="182">
        <v>3.5</v>
      </c>
      <c r="P6" s="182"/>
      <c r="Q6" s="182"/>
      <c r="R6" s="558"/>
      <c r="S6" s="559"/>
    </row>
    <row r="7" spans="1:19" ht="16" thickBot="1">
      <c r="B7" s="527"/>
      <c r="C7" s="528"/>
      <c r="D7" s="528"/>
      <c r="E7" s="528"/>
      <c r="F7" s="529" t="s">
        <v>166</v>
      </c>
      <c r="G7" s="530"/>
      <c r="H7" s="530"/>
      <c r="I7" s="434"/>
      <c r="J7" s="562" t="s">
        <v>200</v>
      </c>
      <c r="K7" s="563"/>
      <c r="L7" s="529" t="s">
        <v>167</v>
      </c>
      <c r="M7" s="530"/>
      <c r="N7" s="530"/>
      <c r="O7" s="530"/>
      <c r="P7" s="562" t="s">
        <v>200</v>
      </c>
      <c r="Q7" s="563"/>
      <c r="R7" s="560"/>
      <c r="S7" s="561"/>
    </row>
    <row r="8" spans="1:19" ht="16" thickBot="1">
      <c r="A8" t="s">
        <v>199</v>
      </c>
      <c r="B8" s="251" t="s">
        <v>137</v>
      </c>
      <c r="C8" s="435" t="s">
        <v>138</v>
      </c>
      <c r="D8" s="435" t="s">
        <v>139</v>
      </c>
      <c r="E8" s="435" t="s">
        <v>140</v>
      </c>
      <c r="F8" s="251" t="s">
        <v>141</v>
      </c>
      <c r="G8" s="435" t="s">
        <v>142</v>
      </c>
      <c r="H8" s="435" t="s">
        <v>144</v>
      </c>
      <c r="I8" s="435" t="s">
        <v>201</v>
      </c>
      <c r="J8" s="255" t="s">
        <v>146</v>
      </c>
      <c r="K8" s="256" t="s">
        <v>201</v>
      </c>
      <c r="L8" s="251" t="s">
        <v>141</v>
      </c>
      <c r="M8" s="435" t="s">
        <v>142</v>
      </c>
      <c r="N8" s="435" t="s">
        <v>144</v>
      </c>
      <c r="O8" s="435" t="s">
        <v>201</v>
      </c>
      <c r="P8" s="255" t="s">
        <v>146</v>
      </c>
      <c r="Q8" s="256" t="s">
        <v>201</v>
      </c>
      <c r="R8" s="257" t="s">
        <v>146</v>
      </c>
      <c r="S8" s="258" t="s">
        <v>201</v>
      </c>
    </row>
    <row r="9" spans="1:19">
      <c r="A9" s="554">
        <v>1</v>
      </c>
      <c r="B9" s="253">
        <v>512</v>
      </c>
      <c r="C9" s="230" t="s">
        <v>290</v>
      </c>
      <c r="D9" s="230" t="s">
        <v>291</v>
      </c>
      <c r="E9" s="230" t="s">
        <v>272</v>
      </c>
      <c r="F9" s="219">
        <v>5</v>
      </c>
      <c r="G9" s="220">
        <v>0</v>
      </c>
      <c r="H9" s="220">
        <f>IF(I9&lt;=$H$6,IF(I9&lt;$G$6,F9+G9,F9+G9+(I9-$G$6)),50)</f>
        <v>5</v>
      </c>
      <c r="I9" s="220">
        <v>32.97</v>
      </c>
      <c r="J9" s="555">
        <f>H9+H10+H11+H12-MAX(H9:H12)</f>
        <v>20</v>
      </c>
      <c r="K9" s="553">
        <f>I9+I10+I11+I12-(VLOOKUP(MAX(H9:H12),H9:I12,2,FALSE))</f>
        <v>94.820000000000007</v>
      </c>
      <c r="L9" s="219">
        <v>0</v>
      </c>
      <c r="M9" s="220">
        <v>0</v>
      </c>
      <c r="N9" s="220">
        <f>IF(O9&lt;=$N$6,IF(O9&lt;$M$6,L9+M9,L9+M9+(O9-$M$6)),50)</f>
        <v>0</v>
      </c>
      <c r="O9" s="220">
        <v>36.520000000000003</v>
      </c>
      <c r="P9" s="555">
        <f>N9+N10+N11+N12-MAX(N9:N12)</f>
        <v>5</v>
      </c>
      <c r="Q9" s="553">
        <f>O9+O10+O11+O12-(VLOOKUP(MAX(N9:N12),N9:O12,2,FALSE))</f>
        <v>107.74000000000001</v>
      </c>
      <c r="R9" s="552">
        <f>J9+P9</f>
        <v>25</v>
      </c>
      <c r="S9" s="553">
        <f>K9+Q9</f>
        <v>202.56</v>
      </c>
    </row>
    <row r="10" spans="1:19">
      <c r="A10" s="554"/>
      <c r="B10" s="207">
        <v>594</v>
      </c>
      <c r="C10" s="208" t="s">
        <v>526</v>
      </c>
      <c r="D10" s="208" t="s">
        <v>291</v>
      </c>
      <c r="E10" s="208" t="s">
        <v>272</v>
      </c>
      <c r="F10" s="200">
        <v>5</v>
      </c>
      <c r="G10" s="199">
        <v>0</v>
      </c>
      <c r="H10" s="199">
        <f>IF(I10&lt;=$H$6,IF(I10&lt;$G$6,F10+G10,F10+G10+(I10-$G$6)),50)</f>
        <v>5</v>
      </c>
      <c r="I10" s="199">
        <v>29.75</v>
      </c>
      <c r="J10" s="548"/>
      <c r="K10" s="546"/>
      <c r="L10" s="200">
        <v>5</v>
      </c>
      <c r="M10" s="199">
        <v>0</v>
      </c>
      <c r="N10" s="199">
        <f t="shared" ref="N10:N56" si="0">IF(O10&lt;=$N$6,IF(O10&lt;$M$6,L10+M10,L10+M10+(O10-$M$6)),50)</f>
        <v>5</v>
      </c>
      <c r="O10" s="199">
        <v>34.14</v>
      </c>
      <c r="P10" s="548"/>
      <c r="Q10" s="546"/>
      <c r="R10" s="545"/>
      <c r="S10" s="546"/>
    </row>
    <row r="11" spans="1:19">
      <c r="A11" s="554"/>
      <c r="B11" s="207">
        <v>504</v>
      </c>
      <c r="C11" s="208" t="s">
        <v>297</v>
      </c>
      <c r="D11" s="208" t="s">
        <v>291</v>
      </c>
      <c r="E11" s="208" t="s">
        <v>272</v>
      </c>
      <c r="F11" s="200">
        <v>15</v>
      </c>
      <c r="G11" s="199">
        <v>0</v>
      </c>
      <c r="H11" s="199">
        <f t="shared" ref="H11:H56" si="1">IF(I11&lt;=$H$6,IF(I11&lt;$G$6,F11+G11,F11+G11+(I11-$G$6)),50)</f>
        <v>15</v>
      </c>
      <c r="I11" s="199">
        <v>31.24</v>
      </c>
      <c r="J11" s="548"/>
      <c r="K11" s="546"/>
      <c r="L11" s="200">
        <v>0</v>
      </c>
      <c r="M11" s="199">
        <v>0</v>
      </c>
      <c r="N11" s="199">
        <f t="shared" si="0"/>
        <v>0</v>
      </c>
      <c r="O11" s="199">
        <v>37.08</v>
      </c>
      <c r="P11" s="548"/>
      <c r="Q11" s="546"/>
      <c r="R11" s="545"/>
      <c r="S11" s="546"/>
    </row>
    <row r="12" spans="1:19">
      <c r="A12" s="554"/>
      <c r="B12" s="207">
        <v>791</v>
      </c>
      <c r="C12" s="321" t="s">
        <v>334</v>
      </c>
      <c r="D12" s="321" t="s">
        <v>425</v>
      </c>
      <c r="E12" s="321" t="s">
        <v>272</v>
      </c>
      <c r="F12" s="200">
        <v>10</v>
      </c>
      <c r="G12" s="199">
        <v>0</v>
      </c>
      <c r="H12" s="199">
        <f t="shared" si="1"/>
        <v>10</v>
      </c>
      <c r="I12" s="199">
        <v>32.1</v>
      </c>
      <c r="J12" s="548"/>
      <c r="K12" s="546"/>
      <c r="L12" s="200">
        <v>15</v>
      </c>
      <c r="M12" s="199">
        <v>5</v>
      </c>
      <c r="N12" s="199">
        <f t="shared" si="0"/>
        <v>20</v>
      </c>
      <c r="O12" s="199">
        <v>39.01</v>
      </c>
      <c r="P12" s="548"/>
      <c r="Q12" s="546"/>
      <c r="R12" s="545"/>
      <c r="S12" s="546"/>
    </row>
    <row r="13" spans="1:19">
      <c r="A13" s="554">
        <v>2</v>
      </c>
      <c r="B13" s="207">
        <v>739</v>
      </c>
      <c r="C13" s="321" t="s">
        <v>295</v>
      </c>
      <c r="D13" s="321" t="s">
        <v>69</v>
      </c>
      <c r="E13" s="321" t="s">
        <v>272</v>
      </c>
      <c r="F13" s="200">
        <v>10</v>
      </c>
      <c r="G13" s="199">
        <v>0</v>
      </c>
      <c r="H13" s="199">
        <f t="shared" si="1"/>
        <v>10</v>
      </c>
      <c r="I13" s="199">
        <v>30.7</v>
      </c>
      <c r="J13" s="548">
        <f>H13+H14+H15+H16-MAX(H13:H16)</f>
        <v>10</v>
      </c>
      <c r="K13" s="546">
        <f>I13+I14+I15+I16-(VLOOKUP(MAX(H13:H16),H13:I16,2,FALSE))</f>
        <v>91.449999999999989</v>
      </c>
      <c r="L13" s="200">
        <v>50</v>
      </c>
      <c r="M13" s="199">
        <v>0</v>
      </c>
      <c r="N13" s="199">
        <f>IF(O13&lt;=$N$6,IF(O13&lt;$M$6,L13+M13,L13+M13+(O13-$M$6)),50)</f>
        <v>50</v>
      </c>
      <c r="O13" s="199">
        <v>0</v>
      </c>
      <c r="P13" s="548">
        <f>N13+N14+N15+N16-MAX(N13:N16)</f>
        <v>20</v>
      </c>
      <c r="Q13" s="546">
        <f>O13+O14+O15+O16-(VLOOKUP(MAX(N13:N16),N13:O16,2,FALSE))</f>
        <v>118.7</v>
      </c>
      <c r="R13" s="545">
        <f>J13+P13</f>
        <v>30</v>
      </c>
      <c r="S13" s="546">
        <f>K13+Q13</f>
        <v>210.14999999999998</v>
      </c>
    </row>
    <row r="14" spans="1:19">
      <c r="A14" s="554"/>
      <c r="B14" s="207">
        <v>75</v>
      </c>
      <c r="C14" s="321" t="s">
        <v>716</v>
      </c>
      <c r="D14" s="321" t="s">
        <v>419</v>
      </c>
      <c r="E14" s="321" t="s">
        <v>272</v>
      </c>
      <c r="F14" s="200">
        <v>5</v>
      </c>
      <c r="G14" s="199">
        <v>5</v>
      </c>
      <c r="H14" s="199">
        <f t="shared" si="1"/>
        <v>10.469999999999999</v>
      </c>
      <c r="I14" s="199">
        <v>40.47</v>
      </c>
      <c r="J14" s="548"/>
      <c r="K14" s="546"/>
      <c r="L14" s="200">
        <v>5</v>
      </c>
      <c r="M14" s="199">
        <v>0</v>
      </c>
      <c r="N14" s="199">
        <f>IF(O14&lt;=$N$6,IF(O14&lt;$M$6,L14+M14,L14+M14+(O14-$M$6)),50)</f>
        <v>5</v>
      </c>
      <c r="O14" s="199">
        <v>42.63</v>
      </c>
      <c r="P14" s="548"/>
      <c r="Q14" s="546"/>
      <c r="R14" s="545"/>
      <c r="S14" s="546"/>
    </row>
    <row r="15" spans="1:19">
      <c r="A15" s="554"/>
      <c r="B15" s="207">
        <v>486</v>
      </c>
      <c r="C15" s="321" t="s">
        <v>280</v>
      </c>
      <c r="D15" s="321" t="s">
        <v>69</v>
      </c>
      <c r="E15" s="321" t="s">
        <v>272</v>
      </c>
      <c r="F15" s="200">
        <v>0</v>
      </c>
      <c r="G15" s="199">
        <v>0</v>
      </c>
      <c r="H15" s="199">
        <f t="shared" si="1"/>
        <v>0</v>
      </c>
      <c r="I15" s="199">
        <v>30.94</v>
      </c>
      <c r="J15" s="548"/>
      <c r="K15" s="546"/>
      <c r="L15" s="200">
        <v>0</v>
      </c>
      <c r="M15" s="199">
        <v>0</v>
      </c>
      <c r="N15" s="199">
        <f>IF(O15&lt;=$N$6,IF(O15&lt;$M$6,L15+M15,L15+M15+(O15-$M$6)),50)</f>
        <v>0</v>
      </c>
      <c r="O15" s="199">
        <v>37.99</v>
      </c>
      <c r="P15" s="548"/>
      <c r="Q15" s="546"/>
      <c r="R15" s="545"/>
      <c r="S15" s="546"/>
    </row>
    <row r="16" spans="1:19">
      <c r="A16" s="554"/>
      <c r="B16" s="207">
        <v>574</v>
      </c>
      <c r="C16" s="321" t="s">
        <v>575</v>
      </c>
      <c r="D16" s="321" t="s">
        <v>69</v>
      </c>
      <c r="E16" s="321" t="s">
        <v>272</v>
      </c>
      <c r="F16" s="200">
        <v>0</v>
      </c>
      <c r="G16" s="199">
        <v>0</v>
      </c>
      <c r="H16" s="199">
        <f t="shared" si="1"/>
        <v>0</v>
      </c>
      <c r="I16" s="199">
        <v>29.81</v>
      </c>
      <c r="J16" s="548"/>
      <c r="K16" s="546"/>
      <c r="L16" s="200">
        <v>10</v>
      </c>
      <c r="M16" s="199">
        <v>5</v>
      </c>
      <c r="N16" s="199">
        <f t="shared" si="0"/>
        <v>15</v>
      </c>
      <c r="O16" s="199">
        <v>38.08</v>
      </c>
      <c r="P16" s="548"/>
      <c r="Q16" s="546"/>
      <c r="R16" s="545"/>
      <c r="S16" s="546"/>
    </row>
    <row r="17" spans="1:19">
      <c r="A17" s="547">
        <v>3</v>
      </c>
      <c r="B17" s="207">
        <v>636</v>
      </c>
      <c r="C17" s="321" t="s">
        <v>576</v>
      </c>
      <c r="D17" s="321" t="s">
        <v>428</v>
      </c>
      <c r="E17" s="321" t="s">
        <v>272</v>
      </c>
      <c r="F17" s="200">
        <v>50</v>
      </c>
      <c r="G17" s="199">
        <v>0</v>
      </c>
      <c r="H17" s="199">
        <f t="shared" si="1"/>
        <v>50</v>
      </c>
      <c r="I17" s="199">
        <v>0</v>
      </c>
      <c r="J17" s="548">
        <f t="shared" ref="J17" si="2">H17+H18+H19+H20-MAX(H17:H20)</f>
        <v>15</v>
      </c>
      <c r="K17" s="546">
        <f t="shared" ref="K17" si="3">I17+I18+I19+I20-(VLOOKUP(MAX(H17:H20),H17:I20,2,FALSE))</f>
        <v>93.12</v>
      </c>
      <c r="L17" s="200">
        <v>5</v>
      </c>
      <c r="M17" s="199">
        <v>5</v>
      </c>
      <c r="N17" s="199">
        <f t="shared" si="0"/>
        <v>10</v>
      </c>
      <c r="O17" s="199">
        <v>39.03</v>
      </c>
      <c r="P17" s="548">
        <f t="shared" ref="P17" si="4">N17+N18+N19+N20-MAX(N17:N20)</f>
        <v>25</v>
      </c>
      <c r="Q17" s="546">
        <f t="shared" ref="Q17" si="5">O17+O18+O19+O20-(VLOOKUP(MAX(N17:N20),N17:O20,2,FALSE))</f>
        <v>109.34</v>
      </c>
      <c r="R17" s="545">
        <f>J17+P17</f>
        <v>40</v>
      </c>
      <c r="S17" s="546">
        <f>K17+Q17</f>
        <v>202.46</v>
      </c>
    </row>
    <row r="18" spans="1:19">
      <c r="A18" s="547"/>
      <c r="B18" s="207">
        <v>637</v>
      </c>
      <c r="C18" s="321" t="s">
        <v>282</v>
      </c>
      <c r="D18" s="321" t="s">
        <v>419</v>
      </c>
      <c r="E18" s="321" t="s">
        <v>272</v>
      </c>
      <c r="F18" s="200">
        <v>10</v>
      </c>
      <c r="G18" s="199">
        <v>0</v>
      </c>
      <c r="H18" s="199">
        <f t="shared" si="1"/>
        <v>10</v>
      </c>
      <c r="I18" s="199">
        <v>28.78</v>
      </c>
      <c r="J18" s="548"/>
      <c r="K18" s="546"/>
      <c r="L18" s="200">
        <v>5</v>
      </c>
      <c r="M18" s="199">
        <v>0</v>
      </c>
      <c r="N18" s="199">
        <f t="shared" si="0"/>
        <v>5</v>
      </c>
      <c r="O18" s="199">
        <v>34.1</v>
      </c>
      <c r="P18" s="548"/>
      <c r="Q18" s="546"/>
      <c r="R18" s="545"/>
      <c r="S18" s="546"/>
    </row>
    <row r="19" spans="1:19">
      <c r="A19" s="547"/>
      <c r="B19" s="207">
        <v>470</v>
      </c>
      <c r="C19" s="321" t="s">
        <v>304</v>
      </c>
      <c r="D19" s="321" t="s">
        <v>428</v>
      </c>
      <c r="E19" s="321" t="s">
        <v>272</v>
      </c>
      <c r="F19" s="200">
        <v>5</v>
      </c>
      <c r="G19" s="199">
        <v>0</v>
      </c>
      <c r="H19" s="199">
        <f t="shared" si="1"/>
        <v>5</v>
      </c>
      <c r="I19" s="199">
        <v>33.049999999999997</v>
      </c>
      <c r="J19" s="548"/>
      <c r="K19" s="546"/>
      <c r="L19" s="200">
        <v>5</v>
      </c>
      <c r="M19" s="199">
        <v>5</v>
      </c>
      <c r="N19" s="199">
        <f t="shared" si="0"/>
        <v>10</v>
      </c>
      <c r="O19" s="199">
        <v>36.21</v>
      </c>
      <c r="P19" s="548"/>
      <c r="Q19" s="546"/>
      <c r="R19" s="545"/>
      <c r="S19" s="546"/>
    </row>
    <row r="20" spans="1:19">
      <c r="A20" s="547"/>
      <c r="B20" s="207">
        <v>481</v>
      </c>
      <c r="C20" s="321" t="s">
        <v>292</v>
      </c>
      <c r="D20" s="321" t="s">
        <v>419</v>
      </c>
      <c r="E20" s="321" t="s">
        <v>272</v>
      </c>
      <c r="F20" s="200">
        <v>0</v>
      </c>
      <c r="G20" s="199">
        <v>0</v>
      </c>
      <c r="H20" s="199">
        <f t="shared" si="1"/>
        <v>0</v>
      </c>
      <c r="I20" s="199">
        <v>31.29</v>
      </c>
      <c r="J20" s="548"/>
      <c r="K20" s="546"/>
      <c r="L20" s="200">
        <v>50</v>
      </c>
      <c r="M20" s="199"/>
      <c r="N20" s="199">
        <f t="shared" si="0"/>
        <v>50</v>
      </c>
      <c r="O20" s="199"/>
      <c r="P20" s="548"/>
      <c r="Q20" s="546"/>
      <c r="R20" s="545"/>
      <c r="S20" s="546"/>
    </row>
    <row r="21" spans="1:19">
      <c r="A21" s="547">
        <v>4</v>
      </c>
      <c r="B21" s="207">
        <v>753</v>
      </c>
      <c r="C21" s="321" t="s">
        <v>530</v>
      </c>
      <c r="D21" s="321" t="s">
        <v>417</v>
      </c>
      <c r="E21" s="321" t="s">
        <v>269</v>
      </c>
      <c r="F21" s="200">
        <v>0</v>
      </c>
      <c r="G21" s="199">
        <v>5</v>
      </c>
      <c r="H21" s="199">
        <f t="shared" si="1"/>
        <v>5</v>
      </c>
      <c r="I21" s="199">
        <v>32.93</v>
      </c>
      <c r="J21" s="548">
        <f t="shared" ref="J21" si="6">H21+H22+H23+H24-MAX(H21:H24)</f>
        <v>20</v>
      </c>
      <c r="K21" s="546">
        <f t="shared" ref="K21" si="7">I21+I22+I23+I24-(VLOOKUP(MAX(H21:H24),H21:I24,2,FALSE))</f>
        <v>96.860000000000014</v>
      </c>
      <c r="L21" s="200">
        <v>0</v>
      </c>
      <c r="M21" s="199">
        <v>0</v>
      </c>
      <c r="N21" s="199">
        <f t="shared" si="0"/>
        <v>0</v>
      </c>
      <c r="O21" s="199">
        <v>33.79</v>
      </c>
      <c r="P21" s="548">
        <f t="shared" ref="P21" si="8">N21+N22+N23+N24-MAX(N21:N24)</f>
        <v>20</v>
      </c>
      <c r="Q21" s="546">
        <f t="shared" ref="Q21" si="9">O21+O22+O23+O24-(VLOOKUP(MAX(N21:N24),N21:O24,2,FALSE))</f>
        <v>113.23999999999998</v>
      </c>
      <c r="R21" s="545">
        <f>J21+P21</f>
        <v>40</v>
      </c>
      <c r="S21" s="546">
        <f>K21+Q21</f>
        <v>210.1</v>
      </c>
    </row>
    <row r="22" spans="1:19">
      <c r="A22" s="547"/>
      <c r="B22" s="207">
        <v>662</v>
      </c>
      <c r="C22" s="321" t="s">
        <v>267</v>
      </c>
      <c r="D22" s="321" t="s">
        <v>417</v>
      </c>
      <c r="E22" s="321" t="s">
        <v>269</v>
      </c>
      <c r="F22" s="200">
        <v>5</v>
      </c>
      <c r="G22" s="199">
        <v>0</v>
      </c>
      <c r="H22" s="199">
        <f t="shared" si="1"/>
        <v>5</v>
      </c>
      <c r="I22" s="199">
        <v>32.5</v>
      </c>
      <c r="J22" s="548"/>
      <c r="K22" s="546"/>
      <c r="L22" s="200">
        <v>5</v>
      </c>
      <c r="M22" s="199">
        <v>10</v>
      </c>
      <c r="N22" s="199">
        <f t="shared" si="0"/>
        <v>15</v>
      </c>
      <c r="O22" s="199">
        <v>44.72</v>
      </c>
      <c r="P22" s="548"/>
      <c r="Q22" s="546"/>
      <c r="R22" s="545"/>
      <c r="S22" s="546"/>
    </row>
    <row r="23" spans="1:19">
      <c r="A23" s="547"/>
      <c r="B23" s="207">
        <v>536</v>
      </c>
      <c r="C23" s="321" t="s">
        <v>296</v>
      </c>
      <c r="D23" s="321" t="s">
        <v>421</v>
      </c>
      <c r="E23" s="321" t="s">
        <v>269</v>
      </c>
      <c r="F23" s="200">
        <v>10</v>
      </c>
      <c r="G23" s="199">
        <v>0</v>
      </c>
      <c r="H23" s="199">
        <f t="shared" si="1"/>
        <v>10</v>
      </c>
      <c r="I23" s="199">
        <v>31.43</v>
      </c>
      <c r="J23" s="548"/>
      <c r="K23" s="546"/>
      <c r="L23" s="200">
        <v>5</v>
      </c>
      <c r="M23" s="199">
        <v>0</v>
      </c>
      <c r="N23" s="199">
        <f t="shared" si="0"/>
        <v>5</v>
      </c>
      <c r="O23" s="199">
        <v>34.729999999999997</v>
      </c>
      <c r="P23" s="548"/>
      <c r="Q23" s="546"/>
      <c r="R23" s="545"/>
      <c r="S23" s="546"/>
    </row>
    <row r="24" spans="1:19">
      <c r="A24" s="547"/>
      <c r="B24" s="207">
        <v>854</v>
      </c>
      <c r="C24" s="321" t="s">
        <v>718</v>
      </c>
      <c r="D24" s="321" t="s">
        <v>421</v>
      </c>
      <c r="E24" s="321" t="s">
        <v>269</v>
      </c>
      <c r="F24" s="200">
        <v>5</v>
      </c>
      <c r="G24" s="199">
        <v>5</v>
      </c>
      <c r="H24" s="199">
        <f t="shared" si="1"/>
        <v>16.96</v>
      </c>
      <c r="I24" s="199">
        <v>46.96</v>
      </c>
      <c r="J24" s="548"/>
      <c r="K24" s="546"/>
      <c r="L24" s="200">
        <v>50</v>
      </c>
      <c r="M24" s="199"/>
      <c r="N24" s="199">
        <f t="shared" si="0"/>
        <v>50</v>
      </c>
      <c r="O24" s="199"/>
      <c r="P24" s="548"/>
      <c r="Q24" s="546"/>
      <c r="R24" s="545"/>
      <c r="S24" s="546"/>
    </row>
    <row r="25" spans="1:19">
      <c r="A25" s="547">
        <v>5</v>
      </c>
      <c r="B25" s="207">
        <v>519</v>
      </c>
      <c r="C25" s="321" t="s">
        <v>577</v>
      </c>
      <c r="D25" s="321" t="s">
        <v>613</v>
      </c>
      <c r="E25" s="334">
        <v>55</v>
      </c>
      <c r="F25" s="200">
        <v>30</v>
      </c>
      <c r="G25" s="199">
        <v>0</v>
      </c>
      <c r="H25" s="199">
        <f t="shared" si="1"/>
        <v>30</v>
      </c>
      <c r="I25" s="199">
        <v>34.020000000000003</v>
      </c>
      <c r="J25" s="548">
        <f t="shared" ref="J25" si="10">H25+H26+H27+H28-MAX(H25:H28)</f>
        <v>90</v>
      </c>
      <c r="K25" s="546">
        <f t="shared" ref="K25" si="11">I25+I26+I27+I28-(VLOOKUP(MAX(H25:H28),H25:I28,2,FALSE))</f>
        <v>69.81</v>
      </c>
      <c r="L25" s="200">
        <v>25</v>
      </c>
      <c r="M25" s="199">
        <v>10</v>
      </c>
      <c r="N25" s="199">
        <f t="shared" si="0"/>
        <v>35</v>
      </c>
      <c r="O25" s="199">
        <v>46.25</v>
      </c>
      <c r="P25" s="548">
        <f t="shared" ref="P25" si="12">N25+N26+N27+N28-MAX(N25:N28)</f>
        <v>50</v>
      </c>
      <c r="Q25" s="546">
        <f t="shared" ref="Q25" si="13">O25+O26+O27+O28-(VLOOKUP(MAX(N25:N28),N25:O28,2,FALSE))</f>
        <v>121.41000000000001</v>
      </c>
      <c r="R25" s="545">
        <f>J25+P25</f>
        <v>140</v>
      </c>
      <c r="S25" s="546">
        <f>K25+Q25</f>
        <v>191.22000000000003</v>
      </c>
    </row>
    <row r="26" spans="1:19">
      <c r="A26" s="547"/>
      <c r="B26" s="207">
        <v>635</v>
      </c>
      <c r="C26" s="321" t="s">
        <v>527</v>
      </c>
      <c r="D26" s="321" t="s">
        <v>535</v>
      </c>
      <c r="E26" s="321" t="s">
        <v>272</v>
      </c>
      <c r="F26" s="200">
        <v>5</v>
      </c>
      <c r="G26" s="199">
        <v>5</v>
      </c>
      <c r="H26" s="199">
        <f t="shared" si="1"/>
        <v>10</v>
      </c>
      <c r="I26" s="199">
        <v>35.79</v>
      </c>
      <c r="J26" s="548"/>
      <c r="K26" s="546"/>
      <c r="L26" s="200">
        <v>5</v>
      </c>
      <c r="M26" s="199">
        <v>0</v>
      </c>
      <c r="N26" s="199">
        <f t="shared" si="0"/>
        <v>5</v>
      </c>
      <c r="O26" s="199">
        <v>37.94</v>
      </c>
      <c r="P26" s="548"/>
      <c r="Q26" s="546"/>
      <c r="R26" s="545"/>
      <c r="S26" s="546"/>
    </row>
    <row r="27" spans="1:19">
      <c r="A27" s="547"/>
      <c r="B27" s="207">
        <v>620</v>
      </c>
      <c r="C27" s="321" t="s">
        <v>317</v>
      </c>
      <c r="D27" s="321" t="s">
        <v>98</v>
      </c>
      <c r="E27" s="321" t="s">
        <v>272</v>
      </c>
      <c r="F27" s="200">
        <v>50</v>
      </c>
      <c r="G27" s="199"/>
      <c r="H27" s="199">
        <f t="shared" si="1"/>
        <v>50</v>
      </c>
      <c r="I27" s="199"/>
      <c r="J27" s="548"/>
      <c r="K27" s="546"/>
      <c r="L27" s="200">
        <v>35</v>
      </c>
      <c r="M27" s="199">
        <v>5</v>
      </c>
      <c r="N27" s="199">
        <f t="shared" si="0"/>
        <v>40</v>
      </c>
      <c r="O27" s="199">
        <v>38.450000000000003</v>
      </c>
      <c r="P27" s="548"/>
      <c r="Q27" s="546"/>
      <c r="R27" s="545"/>
      <c r="S27" s="546"/>
    </row>
    <row r="28" spans="1:19">
      <c r="A28" s="547"/>
      <c r="B28" s="207">
        <v>737</v>
      </c>
      <c r="C28" s="321" t="s">
        <v>717</v>
      </c>
      <c r="D28" s="321" t="s">
        <v>457</v>
      </c>
      <c r="E28" s="321" t="s">
        <v>275</v>
      </c>
      <c r="F28" s="200">
        <v>50</v>
      </c>
      <c r="G28" s="199"/>
      <c r="H28" s="199">
        <f t="shared" si="1"/>
        <v>50</v>
      </c>
      <c r="I28" s="199"/>
      <c r="J28" s="548"/>
      <c r="K28" s="546"/>
      <c r="L28" s="200">
        <v>10</v>
      </c>
      <c r="M28" s="199">
        <v>0</v>
      </c>
      <c r="N28" s="199">
        <f t="shared" si="0"/>
        <v>10</v>
      </c>
      <c r="O28" s="199">
        <v>37.22</v>
      </c>
      <c r="P28" s="548"/>
      <c r="Q28" s="546"/>
      <c r="R28" s="545"/>
      <c r="S28" s="546"/>
    </row>
    <row r="29" spans="1:19">
      <c r="A29" s="547">
        <v>6</v>
      </c>
      <c r="B29" s="207">
        <v>756</v>
      </c>
      <c r="C29" s="321" t="s">
        <v>654</v>
      </c>
      <c r="D29" s="321" t="s">
        <v>63</v>
      </c>
      <c r="E29" s="321" t="s">
        <v>272</v>
      </c>
      <c r="F29" s="200">
        <v>5</v>
      </c>
      <c r="G29" s="199">
        <v>5</v>
      </c>
      <c r="H29" s="199">
        <f t="shared" si="1"/>
        <v>10</v>
      </c>
      <c r="I29" s="199">
        <v>32.97</v>
      </c>
      <c r="J29" s="548">
        <f t="shared" ref="J29" si="14">H29+H30+H31+H32-MAX(H29:H32)</f>
        <v>65</v>
      </c>
      <c r="K29" s="546">
        <f t="shared" ref="K29" si="15">I29+I30+I31+I32-(VLOOKUP(MAX(H29:H32),H29:I32,2,FALSE))</f>
        <v>64.150000000000006</v>
      </c>
      <c r="L29" s="200">
        <v>50</v>
      </c>
      <c r="M29" s="199">
        <v>0</v>
      </c>
      <c r="N29" s="199">
        <f t="shared" si="0"/>
        <v>50</v>
      </c>
      <c r="O29" s="199"/>
      <c r="P29" s="548">
        <f t="shared" ref="P29" si="16">N29+N30+N31+N32-MAX(N29:N32)</f>
        <v>110</v>
      </c>
      <c r="Q29" s="546">
        <f t="shared" ref="Q29" si="17">O29+O30+O31+O32-(VLOOKUP(MAX(N29:N32),N29:O32,2,FALSE))</f>
        <v>34.35</v>
      </c>
      <c r="R29" s="545">
        <f>J29+P29</f>
        <v>175</v>
      </c>
      <c r="S29" s="546">
        <f>K29+Q29</f>
        <v>98.5</v>
      </c>
    </row>
    <row r="30" spans="1:19">
      <c r="A30" s="547"/>
      <c r="B30" s="207">
        <v>610</v>
      </c>
      <c r="C30" s="321" t="s">
        <v>360</v>
      </c>
      <c r="D30" s="321" t="s">
        <v>63</v>
      </c>
      <c r="E30" s="321" t="s">
        <v>272</v>
      </c>
      <c r="F30" s="200">
        <v>50</v>
      </c>
      <c r="G30" s="199">
        <v>0</v>
      </c>
      <c r="H30" s="199">
        <f t="shared" si="1"/>
        <v>50</v>
      </c>
      <c r="I30" s="199"/>
      <c r="J30" s="548"/>
      <c r="K30" s="546"/>
      <c r="L30" s="200">
        <v>10</v>
      </c>
      <c r="M30" s="199">
        <v>0</v>
      </c>
      <c r="N30" s="199">
        <f t="shared" si="0"/>
        <v>10</v>
      </c>
      <c r="O30" s="199">
        <v>34.35</v>
      </c>
      <c r="P30" s="548"/>
      <c r="Q30" s="546"/>
      <c r="R30" s="545"/>
      <c r="S30" s="546"/>
    </row>
    <row r="31" spans="1:19">
      <c r="A31" s="547"/>
      <c r="B31" s="207">
        <v>668</v>
      </c>
      <c r="C31" s="321" t="s">
        <v>349</v>
      </c>
      <c r="D31" s="321" t="s">
        <v>438</v>
      </c>
      <c r="E31" s="321" t="s">
        <v>272</v>
      </c>
      <c r="F31" s="200">
        <v>0</v>
      </c>
      <c r="G31" s="199">
        <v>5</v>
      </c>
      <c r="H31" s="199">
        <f t="shared" si="1"/>
        <v>5</v>
      </c>
      <c r="I31" s="199">
        <v>31.18</v>
      </c>
      <c r="J31" s="548"/>
      <c r="K31" s="546"/>
      <c r="L31" s="200">
        <v>50</v>
      </c>
      <c r="M31" s="199"/>
      <c r="N31" s="199">
        <f t="shared" si="0"/>
        <v>50</v>
      </c>
      <c r="O31" s="199"/>
      <c r="P31" s="548"/>
      <c r="Q31" s="546"/>
      <c r="R31" s="545"/>
      <c r="S31" s="546"/>
    </row>
    <row r="32" spans="1:19">
      <c r="A32" s="547"/>
      <c r="B32" s="207">
        <v>673</v>
      </c>
      <c r="C32" s="321" t="s">
        <v>298</v>
      </c>
      <c r="D32" s="321" t="s">
        <v>451</v>
      </c>
      <c r="E32" s="321" t="s">
        <v>275</v>
      </c>
      <c r="F32" s="200">
        <v>50</v>
      </c>
      <c r="G32" s="199"/>
      <c r="H32" s="199">
        <f t="shared" si="1"/>
        <v>50</v>
      </c>
      <c r="I32" s="199"/>
      <c r="J32" s="548"/>
      <c r="K32" s="546"/>
      <c r="L32" s="200">
        <v>50</v>
      </c>
      <c r="M32" s="199"/>
      <c r="N32" s="199">
        <f t="shared" si="0"/>
        <v>50</v>
      </c>
      <c r="O32" s="199"/>
      <c r="P32" s="548"/>
      <c r="Q32" s="546"/>
      <c r="R32" s="545"/>
      <c r="S32" s="546"/>
    </row>
    <row r="33" spans="1:19">
      <c r="A33" s="547">
        <v>7</v>
      </c>
      <c r="B33" s="207">
        <v>619</v>
      </c>
      <c r="C33" s="321" t="s">
        <v>686</v>
      </c>
      <c r="D33" s="321" t="s">
        <v>564</v>
      </c>
      <c r="E33" s="321" t="s">
        <v>272</v>
      </c>
      <c r="F33" s="200">
        <v>50</v>
      </c>
      <c r="G33" s="199">
        <v>0</v>
      </c>
      <c r="H33" s="199">
        <f t="shared" si="1"/>
        <v>50</v>
      </c>
      <c r="I33" s="199"/>
      <c r="J33" s="548">
        <f t="shared" ref="J33" si="18">H33+H34+H35+H36-MAX(H33:H36)</f>
        <v>55</v>
      </c>
      <c r="K33" s="546">
        <f t="shared" ref="K33" si="19">I33+I34+I35+I36-(VLOOKUP(MAX(H33:H36),H33:I36,2,FALSE))</f>
        <v>71.099999999999994</v>
      </c>
      <c r="L33" s="200">
        <v>50</v>
      </c>
      <c r="M33" s="199">
        <v>0</v>
      </c>
      <c r="N33" s="199">
        <f t="shared" si="0"/>
        <v>50</v>
      </c>
      <c r="O33" s="199"/>
      <c r="P33" s="548">
        <f t="shared" ref="P33" si="20">N33+N34+N35+N36-MAX(N33:N36)</f>
        <v>150</v>
      </c>
      <c r="Q33" s="546">
        <f t="shared" ref="Q33" si="21">O33+O34+O35+O36-(VLOOKUP(MAX(N33:N36),N33:O36,2,FALSE))</f>
        <v>0</v>
      </c>
      <c r="R33" s="545">
        <f>J33+P33</f>
        <v>205</v>
      </c>
      <c r="S33" s="546">
        <f>K33+Q33</f>
        <v>71.099999999999994</v>
      </c>
    </row>
    <row r="34" spans="1:19">
      <c r="A34" s="547"/>
      <c r="B34" s="207">
        <v>803</v>
      </c>
      <c r="C34" s="321" t="s">
        <v>323</v>
      </c>
      <c r="D34" s="321" t="s">
        <v>564</v>
      </c>
      <c r="E34" s="321" t="s">
        <v>272</v>
      </c>
      <c r="F34" s="200">
        <v>5</v>
      </c>
      <c r="G34" s="199">
        <v>0</v>
      </c>
      <c r="H34" s="199">
        <f t="shared" si="1"/>
        <v>5</v>
      </c>
      <c r="I34" s="199">
        <v>32.409999999999997</v>
      </c>
      <c r="J34" s="548"/>
      <c r="K34" s="546"/>
      <c r="L34" s="200">
        <v>50</v>
      </c>
      <c r="M34" s="199">
        <v>0</v>
      </c>
      <c r="N34" s="199">
        <f t="shared" si="0"/>
        <v>50</v>
      </c>
      <c r="O34" s="199"/>
      <c r="P34" s="548"/>
      <c r="Q34" s="546"/>
      <c r="R34" s="545"/>
      <c r="S34" s="546"/>
    </row>
    <row r="35" spans="1:19">
      <c r="A35" s="547"/>
      <c r="B35" s="207">
        <v>757</v>
      </c>
      <c r="C35" s="321" t="s">
        <v>344</v>
      </c>
      <c r="D35" s="321" t="s">
        <v>330</v>
      </c>
      <c r="E35" s="321" t="s">
        <v>269</v>
      </c>
      <c r="F35" s="200">
        <v>0</v>
      </c>
      <c r="G35" s="199">
        <v>0</v>
      </c>
      <c r="H35" s="199">
        <f t="shared" si="1"/>
        <v>0</v>
      </c>
      <c r="I35" s="199">
        <v>38.69</v>
      </c>
      <c r="J35" s="548"/>
      <c r="K35" s="546"/>
      <c r="L35" s="200">
        <v>50</v>
      </c>
      <c r="M35" s="199"/>
      <c r="N35" s="199">
        <f t="shared" si="0"/>
        <v>50</v>
      </c>
      <c r="O35" s="199"/>
      <c r="P35" s="548"/>
      <c r="Q35" s="546"/>
      <c r="R35" s="545"/>
      <c r="S35" s="546"/>
    </row>
    <row r="36" spans="1:19">
      <c r="A36" s="547"/>
      <c r="B36" s="207">
        <v>696</v>
      </c>
      <c r="C36" s="321" t="s">
        <v>329</v>
      </c>
      <c r="D36" s="321" t="s">
        <v>330</v>
      </c>
      <c r="E36" s="321" t="s">
        <v>269</v>
      </c>
      <c r="F36" s="200">
        <v>50</v>
      </c>
      <c r="G36" s="199"/>
      <c r="H36" s="199">
        <f t="shared" si="1"/>
        <v>50</v>
      </c>
      <c r="I36" s="199"/>
      <c r="J36" s="548"/>
      <c r="K36" s="546"/>
      <c r="L36" s="200">
        <v>50</v>
      </c>
      <c r="M36" s="199"/>
      <c r="N36" s="199">
        <f t="shared" si="0"/>
        <v>50</v>
      </c>
      <c r="O36" s="199"/>
      <c r="P36" s="548"/>
      <c r="Q36" s="546"/>
      <c r="R36" s="545"/>
      <c r="S36" s="546"/>
    </row>
    <row r="37" spans="1:19">
      <c r="A37" s="547">
        <v>8</v>
      </c>
      <c r="B37" s="207">
        <v>810</v>
      </c>
      <c r="C37" s="321" t="s">
        <v>462</v>
      </c>
      <c r="D37" s="321" t="s">
        <v>546</v>
      </c>
      <c r="E37" s="321" t="s">
        <v>275</v>
      </c>
      <c r="F37" s="200">
        <v>5</v>
      </c>
      <c r="G37" s="199">
        <v>0</v>
      </c>
      <c r="H37" s="199">
        <f t="shared" si="1"/>
        <v>9.43</v>
      </c>
      <c r="I37" s="199">
        <v>44.43</v>
      </c>
      <c r="J37" s="548">
        <f t="shared" ref="J37" si="22">H37+H38+H39+H40-MAX(H37:H40)</f>
        <v>24.430000000000007</v>
      </c>
      <c r="K37" s="546">
        <f t="shared" ref="K37" si="23">I37+I38+I39+I40-(VLOOKUP(MAX(H37:H40),H37:I40,2,FALSE))</f>
        <v>114.67</v>
      </c>
      <c r="L37" s="200">
        <v>0</v>
      </c>
      <c r="M37" s="199">
        <v>0</v>
      </c>
      <c r="N37" s="199">
        <f t="shared" si="0"/>
        <v>0</v>
      </c>
      <c r="O37" s="199">
        <v>43.58</v>
      </c>
      <c r="P37" s="548">
        <f t="shared" ref="P37" si="24">N37+N38+N39+N40-MAX(N37:N40)</f>
        <v>15</v>
      </c>
      <c r="Q37" s="546">
        <f t="shared" ref="Q37" si="25">O37+O38+O39+O40-(VLOOKUP(MAX(N37:N40),N37:O40,2,FALSE))</f>
        <v>130.21</v>
      </c>
      <c r="R37" s="545">
        <f>J37+P37</f>
        <v>39.430000000000007</v>
      </c>
      <c r="S37" s="546">
        <f>K37+Q37</f>
        <v>244.88</v>
      </c>
    </row>
    <row r="38" spans="1:19">
      <c r="A38" s="547"/>
      <c r="B38" s="207">
        <v>768</v>
      </c>
      <c r="C38" s="321" t="s">
        <v>353</v>
      </c>
      <c r="D38" s="321" t="s">
        <v>604</v>
      </c>
      <c r="E38" s="321" t="s">
        <v>272</v>
      </c>
      <c r="F38" s="200">
        <v>50</v>
      </c>
      <c r="G38" s="199"/>
      <c r="H38" s="199">
        <f t="shared" si="1"/>
        <v>50</v>
      </c>
      <c r="I38" s="199"/>
      <c r="J38" s="548"/>
      <c r="K38" s="546"/>
      <c r="L38" s="200">
        <v>0</v>
      </c>
      <c r="M38" s="199">
        <v>0</v>
      </c>
      <c r="N38" s="199">
        <f t="shared" si="0"/>
        <v>0</v>
      </c>
      <c r="O38" s="199">
        <v>44.81</v>
      </c>
      <c r="P38" s="548"/>
      <c r="Q38" s="546"/>
      <c r="R38" s="545"/>
      <c r="S38" s="546"/>
    </row>
    <row r="39" spans="1:19">
      <c r="A39" s="547"/>
      <c r="B39" s="207">
        <v>809</v>
      </c>
      <c r="C39" s="321" t="s">
        <v>460</v>
      </c>
      <c r="D39" s="321" t="s">
        <v>461</v>
      </c>
      <c r="E39" s="321" t="s">
        <v>275</v>
      </c>
      <c r="F39" s="200">
        <v>0</v>
      </c>
      <c r="G39" s="199">
        <v>5</v>
      </c>
      <c r="H39" s="199">
        <f t="shared" si="1"/>
        <v>5</v>
      </c>
      <c r="I39" s="199">
        <v>35.43</v>
      </c>
      <c r="J39" s="548"/>
      <c r="K39" s="546"/>
      <c r="L39" s="200">
        <v>50</v>
      </c>
      <c r="M39" s="199"/>
      <c r="N39" s="199">
        <f t="shared" si="0"/>
        <v>50</v>
      </c>
      <c r="O39" s="199"/>
      <c r="P39" s="548"/>
      <c r="Q39" s="546"/>
      <c r="R39" s="545"/>
      <c r="S39" s="546"/>
    </row>
    <row r="40" spans="1:19">
      <c r="A40" s="547"/>
      <c r="B40" s="207">
        <v>790</v>
      </c>
      <c r="C40" s="321" t="s">
        <v>708</v>
      </c>
      <c r="D40" s="321" t="s">
        <v>425</v>
      </c>
      <c r="E40" s="321" t="s">
        <v>272</v>
      </c>
      <c r="F40" s="200">
        <v>10</v>
      </c>
      <c r="G40" s="199">
        <v>0</v>
      </c>
      <c r="H40" s="199">
        <f t="shared" si="1"/>
        <v>10</v>
      </c>
      <c r="I40" s="199">
        <v>34.81</v>
      </c>
      <c r="J40" s="548"/>
      <c r="K40" s="546"/>
      <c r="L40" s="200">
        <v>10</v>
      </c>
      <c r="M40" s="199">
        <v>5</v>
      </c>
      <c r="N40" s="199">
        <f t="shared" si="0"/>
        <v>15</v>
      </c>
      <c r="O40" s="199">
        <v>41.82</v>
      </c>
      <c r="P40" s="548"/>
      <c r="Q40" s="546"/>
      <c r="R40" s="545"/>
      <c r="S40" s="546"/>
    </row>
    <row r="41" spans="1:19">
      <c r="A41" s="547">
        <v>9</v>
      </c>
      <c r="B41" s="207">
        <v>738</v>
      </c>
      <c r="C41" s="321" t="s">
        <v>340</v>
      </c>
      <c r="D41" s="321" t="s">
        <v>53</v>
      </c>
      <c r="E41" s="321" t="s">
        <v>272</v>
      </c>
      <c r="F41" s="200">
        <v>20</v>
      </c>
      <c r="G41" s="199">
        <v>10</v>
      </c>
      <c r="H41" s="199">
        <f t="shared" si="1"/>
        <v>30</v>
      </c>
      <c r="I41" s="199">
        <v>35.799999999999997</v>
      </c>
      <c r="J41" s="548">
        <f t="shared" ref="J41" si="26">H41+H42+H43+H44-MAX(H41:H44)</f>
        <v>20</v>
      </c>
      <c r="K41" s="546">
        <f t="shared" ref="K41" si="27">I41+I42+I43+I44-(VLOOKUP(MAX(H41:H44),H41:I44,2,FALSE))</f>
        <v>96.589999999999989</v>
      </c>
      <c r="L41" s="200">
        <v>20</v>
      </c>
      <c r="M41" s="199">
        <v>5</v>
      </c>
      <c r="N41" s="199">
        <f t="shared" si="0"/>
        <v>25</v>
      </c>
      <c r="O41" s="199">
        <v>40.97</v>
      </c>
      <c r="P41" s="548">
        <f t="shared" ref="P41" si="28">N41+N42+N43+N44-MAX(N41:N44)</f>
        <v>45</v>
      </c>
      <c r="Q41" s="546">
        <f t="shared" ref="Q41" si="29">O41+O42+O43+O44-(VLOOKUP(MAX(N41:N44),N41:O44,2,FALSE))</f>
        <v>116.11</v>
      </c>
      <c r="R41" s="545">
        <f>J41+P41</f>
        <v>65</v>
      </c>
      <c r="S41" s="546">
        <f>K41+Q41</f>
        <v>212.7</v>
      </c>
    </row>
    <row r="42" spans="1:19">
      <c r="A42" s="547"/>
      <c r="B42" s="207">
        <v>560</v>
      </c>
      <c r="C42" s="321" t="s">
        <v>374</v>
      </c>
      <c r="D42" s="321" t="s">
        <v>53</v>
      </c>
      <c r="E42" s="321" t="s">
        <v>272</v>
      </c>
      <c r="F42" s="200">
        <v>5</v>
      </c>
      <c r="G42" s="199">
        <v>0</v>
      </c>
      <c r="H42" s="199">
        <f t="shared" si="1"/>
        <v>5</v>
      </c>
      <c r="I42" s="199">
        <v>30.22</v>
      </c>
      <c r="J42" s="548"/>
      <c r="K42" s="546"/>
      <c r="L42" s="200">
        <v>50</v>
      </c>
      <c r="M42" s="199"/>
      <c r="N42" s="199">
        <f t="shared" si="0"/>
        <v>50</v>
      </c>
      <c r="O42" s="199"/>
      <c r="P42" s="548"/>
      <c r="Q42" s="546"/>
      <c r="R42" s="545"/>
      <c r="S42" s="546"/>
    </row>
    <row r="43" spans="1:19">
      <c r="A43" s="547"/>
      <c r="B43" s="207">
        <v>801</v>
      </c>
      <c r="C43" s="321" t="s">
        <v>437</v>
      </c>
      <c r="D43" s="321" t="s">
        <v>418</v>
      </c>
      <c r="E43" s="321" t="s">
        <v>275</v>
      </c>
      <c r="F43" s="200">
        <v>0</v>
      </c>
      <c r="G43" s="199">
        <v>10</v>
      </c>
      <c r="H43" s="199">
        <f t="shared" si="1"/>
        <v>10</v>
      </c>
      <c r="I43" s="199">
        <v>33.86</v>
      </c>
      <c r="J43" s="548"/>
      <c r="K43" s="546"/>
      <c r="L43" s="200">
        <v>10</v>
      </c>
      <c r="M43" s="199">
        <v>5</v>
      </c>
      <c r="N43" s="199">
        <f t="shared" si="0"/>
        <v>15</v>
      </c>
      <c r="O43" s="199">
        <v>38.090000000000003</v>
      </c>
      <c r="P43" s="548"/>
      <c r="Q43" s="546"/>
      <c r="R43" s="545"/>
      <c r="S43" s="546"/>
    </row>
    <row r="44" spans="1:19">
      <c r="A44" s="547"/>
      <c r="B44" s="207">
        <v>663</v>
      </c>
      <c r="C44" s="321" t="s">
        <v>289</v>
      </c>
      <c r="D44" s="321" t="s">
        <v>418</v>
      </c>
      <c r="E44" s="332" t="s">
        <v>275</v>
      </c>
      <c r="F44" s="200">
        <v>5</v>
      </c>
      <c r="G44" s="199">
        <v>0</v>
      </c>
      <c r="H44" s="199">
        <f t="shared" si="1"/>
        <v>5</v>
      </c>
      <c r="I44" s="199">
        <v>32.51</v>
      </c>
      <c r="J44" s="548"/>
      <c r="K44" s="546"/>
      <c r="L44" s="200">
        <v>5</v>
      </c>
      <c r="M44" s="199">
        <v>0</v>
      </c>
      <c r="N44" s="199">
        <f t="shared" si="0"/>
        <v>5</v>
      </c>
      <c r="O44" s="199">
        <v>37.049999999999997</v>
      </c>
      <c r="P44" s="548"/>
      <c r="Q44" s="546"/>
      <c r="R44" s="545"/>
      <c r="S44" s="546"/>
    </row>
    <row r="45" spans="1:19">
      <c r="A45" s="547">
        <v>10</v>
      </c>
      <c r="B45" s="207">
        <v>514</v>
      </c>
      <c r="C45" s="321" t="s">
        <v>318</v>
      </c>
      <c r="D45" s="321" t="s">
        <v>319</v>
      </c>
      <c r="E45" s="321" t="s">
        <v>272</v>
      </c>
      <c r="F45" s="200">
        <v>100</v>
      </c>
      <c r="G45" s="199"/>
      <c r="H45" s="199">
        <f t="shared" si="1"/>
        <v>100</v>
      </c>
      <c r="I45" s="199"/>
      <c r="J45" s="548">
        <f t="shared" ref="J45" si="30">H45+H46+H47+H48-MAX(H45:H48)</f>
        <v>300</v>
      </c>
      <c r="K45" s="546">
        <f t="shared" ref="K45" si="31">I45+I46+I47+I48-(VLOOKUP(MAX(H45:H48),H45:I48,2,FALSE))</f>
        <v>0</v>
      </c>
      <c r="L45" s="200">
        <v>100</v>
      </c>
      <c r="M45" s="199">
        <v>0</v>
      </c>
      <c r="N45" s="199">
        <f t="shared" si="0"/>
        <v>100</v>
      </c>
      <c r="O45" s="199"/>
      <c r="P45" s="548">
        <f t="shared" ref="P45" si="32">N45+N46+N47+N48-MAX(N45:N48)</f>
        <v>300</v>
      </c>
      <c r="Q45" s="546">
        <f t="shared" ref="Q45" si="33">O45+O46+O47+O48-(VLOOKUP(MAX(N45:N48),N45:O48,2,FALSE))</f>
        <v>0</v>
      </c>
      <c r="R45" s="545">
        <f>J45+P45</f>
        <v>600</v>
      </c>
      <c r="S45" s="546">
        <f>K45+Q45</f>
        <v>0</v>
      </c>
    </row>
    <row r="46" spans="1:19">
      <c r="A46" s="547"/>
      <c r="B46" s="207">
        <v>654</v>
      </c>
      <c r="C46" s="321" t="s">
        <v>270</v>
      </c>
      <c r="D46" s="321" t="s">
        <v>271</v>
      </c>
      <c r="E46" s="321" t="s">
        <v>272</v>
      </c>
      <c r="F46" s="200">
        <v>100</v>
      </c>
      <c r="G46" s="199">
        <v>0</v>
      </c>
      <c r="H46" s="199">
        <f t="shared" si="1"/>
        <v>100</v>
      </c>
      <c r="I46" s="199"/>
      <c r="J46" s="548"/>
      <c r="K46" s="546"/>
      <c r="L46" s="200">
        <v>100</v>
      </c>
      <c r="M46" s="199"/>
      <c r="N46" s="199">
        <f t="shared" si="0"/>
        <v>100</v>
      </c>
      <c r="O46" s="199"/>
      <c r="P46" s="548"/>
      <c r="Q46" s="546"/>
      <c r="R46" s="545"/>
      <c r="S46" s="546"/>
    </row>
    <row r="47" spans="1:19">
      <c r="A47" s="547"/>
      <c r="B47" s="207">
        <v>767</v>
      </c>
      <c r="C47" s="321" t="s">
        <v>454</v>
      </c>
      <c r="D47" s="321" t="s">
        <v>52</v>
      </c>
      <c r="E47" s="321" t="s">
        <v>272</v>
      </c>
      <c r="F47" s="200">
        <v>100</v>
      </c>
      <c r="G47" s="199"/>
      <c r="H47" s="199">
        <f t="shared" si="1"/>
        <v>100</v>
      </c>
      <c r="I47" s="199"/>
      <c r="J47" s="548"/>
      <c r="K47" s="546"/>
      <c r="L47" s="200">
        <v>100</v>
      </c>
      <c r="M47" s="199"/>
      <c r="N47" s="199">
        <f t="shared" si="0"/>
        <v>100</v>
      </c>
      <c r="O47" s="199"/>
      <c r="P47" s="548"/>
      <c r="Q47" s="546"/>
      <c r="R47" s="545"/>
      <c r="S47" s="546"/>
    </row>
    <row r="48" spans="1:19">
      <c r="A48" s="547"/>
      <c r="B48" s="207">
        <v>602</v>
      </c>
      <c r="C48" s="321" t="s">
        <v>285</v>
      </c>
      <c r="D48" s="321" t="s">
        <v>52</v>
      </c>
      <c r="E48" s="321" t="s">
        <v>272</v>
      </c>
      <c r="F48" s="200">
        <v>100</v>
      </c>
      <c r="G48" s="199"/>
      <c r="H48" s="199">
        <f t="shared" si="1"/>
        <v>100</v>
      </c>
      <c r="I48" s="199"/>
      <c r="J48" s="548"/>
      <c r="K48" s="546"/>
      <c r="L48" s="200">
        <v>100</v>
      </c>
      <c r="M48" s="199"/>
      <c r="N48" s="199">
        <f t="shared" si="0"/>
        <v>100</v>
      </c>
      <c r="O48" s="199"/>
      <c r="P48" s="548"/>
      <c r="Q48" s="546"/>
      <c r="R48" s="545"/>
      <c r="S48" s="546"/>
    </row>
    <row r="49" spans="1:19">
      <c r="A49" s="547">
        <v>11</v>
      </c>
      <c r="B49" s="207">
        <v>656</v>
      </c>
      <c r="C49" s="321" t="s">
        <v>537</v>
      </c>
      <c r="D49" s="321" t="s">
        <v>425</v>
      </c>
      <c r="E49" s="321" t="s">
        <v>272</v>
      </c>
      <c r="F49" s="200">
        <v>100</v>
      </c>
      <c r="G49" s="199"/>
      <c r="H49" s="199">
        <f t="shared" si="1"/>
        <v>100</v>
      </c>
      <c r="I49" s="199"/>
      <c r="J49" s="548">
        <f t="shared" ref="J49" si="34">H49+H50+H51+H52-MAX(H49:H52)</f>
        <v>100</v>
      </c>
      <c r="K49" s="546">
        <f t="shared" ref="K49" si="35">I49+I50+I51+I52-(VLOOKUP(MAX(H49:H52),H49:I52,2,FALSE))</f>
        <v>0</v>
      </c>
      <c r="L49" s="200">
        <v>100</v>
      </c>
      <c r="M49" s="199"/>
      <c r="N49" s="199">
        <f t="shared" si="0"/>
        <v>100</v>
      </c>
      <c r="O49" s="199"/>
      <c r="P49" s="548">
        <f t="shared" ref="P49" si="36">N49+N50+N51+N52-MAX(N49:N52)</f>
        <v>100</v>
      </c>
      <c r="Q49" s="546">
        <f t="shared" ref="Q49" si="37">O49+O50+O51+O52-(VLOOKUP(MAX(N49:N52),N49:O52,2,FALSE))</f>
        <v>0</v>
      </c>
      <c r="R49" s="545">
        <f>J49+P49</f>
        <v>200</v>
      </c>
      <c r="S49" s="546">
        <f>K49+Q49</f>
        <v>0</v>
      </c>
    </row>
    <row r="50" spans="1:19">
      <c r="A50" s="547"/>
      <c r="B50" s="207">
        <v>597</v>
      </c>
      <c r="C50" s="321" t="s">
        <v>283</v>
      </c>
      <c r="D50" s="321" t="s">
        <v>421</v>
      </c>
      <c r="E50" s="321" t="s">
        <v>272</v>
      </c>
      <c r="F50" s="200">
        <v>100</v>
      </c>
      <c r="G50" s="199"/>
      <c r="H50" s="199">
        <f t="shared" si="1"/>
        <v>100</v>
      </c>
      <c r="I50" s="199"/>
      <c r="J50" s="548"/>
      <c r="K50" s="546"/>
      <c r="L50" s="200">
        <v>100</v>
      </c>
      <c r="M50" s="199"/>
      <c r="N50" s="199">
        <f t="shared" si="0"/>
        <v>100</v>
      </c>
      <c r="O50" s="199"/>
      <c r="P50" s="548"/>
      <c r="Q50" s="546"/>
      <c r="R50" s="545"/>
      <c r="S50" s="546"/>
    </row>
    <row r="51" spans="1:19">
      <c r="A51" s="547"/>
      <c r="B51" s="207"/>
      <c r="C51" s="208"/>
      <c r="D51" s="208"/>
      <c r="E51" s="208"/>
      <c r="F51" s="200"/>
      <c r="G51" s="199"/>
      <c r="H51" s="199">
        <f t="shared" si="1"/>
        <v>0</v>
      </c>
      <c r="I51" s="199"/>
      <c r="J51" s="548"/>
      <c r="K51" s="546"/>
      <c r="L51" s="200"/>
      <c r="M51" s="199"/>
      <c r="N51" s="199">
        <f t="shared" si="0"/>
        <v>0</v>
      </c>
      <c r="O51" s="199"/>
      <c r="P51" s="548"/>
      <c r="Q51" s="546"/>
      <c r="R51" s="545"/>
      <c r="S51" s="546"/>
    </row>
    <row r="52" spans="1:19">
      <c r="A52" s="547"/>
      <c r="B52" s="207"/>
      <c r="C52" s="208"/>
      <c r="D52" s="208"/>
      <c r="E52" s="208"/>
      <c r="F52" s="200"/>
      <c r="G52" s="199"/>
      <c r="H52" s="199">
        <f t="shared" si="1"/>
        <v>0</v>
      </c>
      <c r="I52" s="199"/>
      <c r="J52" s="548"/>
      <c r="K52" s="546"/>
      <c r="L52" s="200"/>
      <c r="M52" s="199"/>
      <c r="N52" s="199">
        <f t="shared" si="0"/>
        <v>0</v>
      </c>
      <c r="O52" s="199"/>
      <c r="P52" s="548"/>
      <c r="Q52" s="546"/>
      <c r="R52" s="545"/>
      <c r="S52" s="546"/>
    </row>
    <row r="53" spans="1:19">
      <c r="A53" s="547">
        <v>12</v>
      </c>
      <c r="B53" s="207"/>
      <c r="C53" s="208"/>
      <c r="D53" s="208"/>
      <c r="E53" s="208"/>
      <c r="F53" s="200"/>
      <c r="G53" s="199"/>
      <c r="H53" s="199">
        <f t="shared" si="1"/>
        <v>0</v>
      </c>
      <c r="I53" s="199"/>
      <c r="J53" s="548">
        <f t="shared" ref="J53" si="38">H53+H54+H55+H56-MAX(H53:H56)</f>
        <v>0</v>
      </c>
      <c r="K53" s="546">
        <f t="shared" ref="K53" si="39">I53+I54+I55+I56-(VLOOKUP(MAX(H53:H56),H53:I56,2,FALSE))</f>
        <v>0</v>
      </c>
      <c r="L53" s="200"/>
      <c r="M53" s="199"/>
      <c r="N53" s="199">
        <f t="shared" si="0"/>
        <v>0</v>
      </c>
      <c r="O53" s="199"/>
      <c r="P53" s="548">
        <f t="shared" ref="P53" si="40">N53+N54+N55+N56-MAX(N53:N56)</f>
        <v>0</v>
      </c>
      <c r="Q53" s="546">
        <f t="shared" ref="Q53" si="41">O53+O54+O55+O56-(VLOOKUP(MAX(N53:N56),N53:O56,2,FALSE))</f>
        <v>0</v>
      </c>
      <c r="R53" s="545">
        <f>J53+P53</f>
        <v>0</v>
      </c>
      <c r="S53" s="546">
        <f>K53+Q53</f>
        <v>0</v>
      </c>
    </row>
    <row r="54" spans="1:19">
      <c r="A54" s="547"/>
      <c r="B54" s="207"/>
      <c r="C54" s="208"/>
      <c r="D54" s="208"/>
      <c r="E54" s="208"/>
      <c r="F54" s="207"/>
      <c r="G54" s="208"/>
      <c r="H54" s="199">
        <f t="shared" si="1"/>
        <v>0</v>
      </c>
      <c r="I54" s="199"/>
      <c r="J54" s="548"/>
      <c r="K54" s="546"/>
      <c r="L54" s="207"/>
      <c r="M54" s="208"/>
      <c r="N54" s="199">
        <f t="shared" si="0"/>
        <v>0</v>
      </c>
      <c r="O54" s="199"/>
      <c r="P54" s="548"/>
      <c r="Q54" s="546"/>
      <c r="R54" s="545"/>
      <c r="S54" s="546"/>
    </row>
    <row r="55" spans="1:19">
      <c r="A55" s="547"/>
      <c r="B55" s="207"/>
      <c r="C55" s="208"/>
      <c r="D55" s="208"/>
      <c r="E55" s="208"/>
      <c r="F55" s="207"/>
      <c r="G55" s="208"/>
      <c r="H55" s="199">
        <f t="shared" si="1"/>
        <v>0</v>
      </c>
      <c r="I55" s="199"/>
      <c r="J55" s="548"/>
      <c r="K55" s="546"/>
      <c r="L55" s="207"/>
      <c r="M55" s="208"/>
      <c r="N55" s="199">
        <f t="shared" si="0"/>
        <v>0</v>
      </c>
      <c r="O55" s="199"/>
      <c r="P55" s="548"/>
      <c r="Q55" s="546"/>
      <c r="R55" s="545"/>
      <c r="S55" s="546"/>
    </row>
    <row r="56" spans="1:19" ht="16" thickBot="1">
      <c r="A56" s="547"/>
      <c r="B56" s="210"/>
      <c r="C56" s="211"/>
      <c r="D56" s="211"/>
      <c r="E56" s="211"/>
      <c r="F56" s="210"/>
      <c r="G56" s="211"/>
      <c r="H56" s="203">
        <f t="shared" si="1"/>
        <v>0</v>
      </c>
      <c r="I56" s="203"/>
      <c r="J56" s="549"/>
      <c r="K56" s="550"/>
      <c r="L56" s="210"/>
      <c r="M56" s="211"/>
      <c r="N56" s="203">
        <f t="shared" si="0"/>
        <v>0</v>
      </c>
      <c r="O56" s="203"/>
      <c r="P56" s="549"/>
      <c r="Q56" s="550"/>
      <c r="R56" s="551"/>
      <c r="S56" s="550"/>
    </row>
    <row r="57" spans="1:19" ht="16" thickBot="1">
      <c r="B57" s="198"/>
      <c r="C57" s="518"/>
      <c r="D57" s="518"/>
      <c r="E57" s="518"/>
      <c r="F57" s="180" t="s">
        <v>132</v>
      </c>
      <c r="G57" s="180" t="s">
        <v>133</v>
      </c>
      <c r="H57" s="197" t="s">
        <v>150</v>
      </c>
      <c r="I57" s="181" t="s">
        <v>134</v>
      </c>
      <c r="J57" s="222" t="s">
        <v>151</v>
      </c>
      <c r="L57" s="180" t="s">
        <v>132</v>
      </c>
      <c r="M57" s="180" t="s">
        <v>133</v>
      </c>
      <c r="N57" s="197" t="s">
        <v>150</v>
      </c>
      <c r="O57" s="184" t="s">
        <v>134</v>
      </c>
      <c r="P57" s="185" t="s">
        <v>151</v>
      </c>
      <c r="R57" s="556" t="s">
        <v>135</v>
      </c>
      <c r="S57" s="557"/>
    </row>
    <row r="58" spans="1:19" ht="16" thickBot="1">
      <c r="B58" s="525" t="s">
        <v>587</v>
      </c>
      <c r="C58" s="526"/>
      <c r="D58" s="526"/>
      <c r="E58" s="526"/>
      <c r="F58" s="185">
        <v>132</v>
      </c>
      <c r="G58" s="182">
        <v>52.8</v>
      </c>
      <c r="H58" s="199">
        <f>G58*1.5</f>
        <v>79.199999999999989</v>
      </c>
      <c r="I58" s="182">
        <v>2.5</v>
      </c>
      <c r="J58" s="182"/>
      <c r="K58" s="182"/>
      <c r="L58" s="185">
        <v>116</v>
      </c>
      <c r="M58" s="182">
        <v>46.4</v>
      </c>
      <c r="N58" s="199">
        <f>M58*1.5</f>
        <v>69.599999999999994</v>
      </c>
      <c r="O58" s="182">
        <v>2.5</v>
      </c>
      <c r="P58" s="182"/>
      <c r="Q58" s="182"/>
      <c r="R58" s="558"/>
      <c r="S58" s="559"/>
    </row>
    <row r="59" spans="1:19" ht="16" thickBot="1">
      <c r="B59" s="527"/>
      <c r="C59" s="528"/>
      <c r="D59" s="528"/>
      <c r="E59" s="528"/>
      <c r="F59" s="529" t="s">
        <v>166</v>
      </c>
      <c r="G59" s="530"/>
      <c r="H59" s="530"/>
      <c r="I59" s="434"/>
      <c r="J59" s="562" t="s">
        <v>200</v>
      </c>
      <c r="K59" s="563"/>
      <c r="L59" s="529" t="s">
        <v>166</v>
      </c>
      <c r="M59" s="530"/>
      <c r="N59" s="530"/>
      <c r="O59" s="530"/>
      <c r="P59" s="562" t="s">
        <v>200</v>
      </c>
      <c r="Q59" s="563"/>
      <c r="R59" s="560"/>
      <c r="S59" s="561"/>
    </row>
    <row r="60" spans="1:19" ht="16" thickBot="1">
      <c r="A60" t="s">
        <v>199</v>
      </c>
      <c r="B60" s="251" t="s">
        <v>137</v>
      </c>
      <c r="C60" s="435" t="s">
        <v>138</v>
      </c>
      <c r="D60" s="435" t="s">
        <v>139</v>
      </c>
      <c r="E60" s="435" t="s">
        <v>140</v>
      </c>
      <c r="F60" s="251" t="s">
        <v>141</v>
      </c>
      <c r="G60" s="435" t="s">
        <v>142</v>
      </c>
      <c r="H60" s="435" t="s">
        <v>144</v>
      </c>
      <c r="I60" s="435" t="s">
        <v>201</v>
      </c>
      <c r="J60" s="255" t="s">
        <v>146</v>
      </c>
      <c r="K60" s="256" t="s">
        <v>201</v>
      </c>
      <c r="L60" s="251" t="s">
        <v>141</v>
      </c>
      <c r="M60" s="435" t="s">
        <v>142</v>
      </c>
      <c r="N60" s="435" t="s">
        <v>144</v>
      </c>
      <c r="O60" s="435" t="s">
        <v>201</v>
      </c>
      <c r="P60" s="255" t="s">
        <v>146</v>
      </c>
      <c r="Q60" s="256" t="s">
        <v>201</v>
      </c>
      <c r="R60" s="257" t="s">
        <v>146</v>
      </c>
      <c r="S60" s="258" t="s">
        <v>201</v>
      </c>
    </row>
    <row r="61" spans="1:19">
      <c r="A61" s="554">
        <v>1</v>
      </c>
      <c r="B61" s="253">
        <v>838</v>
      </c>
      <c r="C61" s="230" t="s">
        <v>304</v>
      </c>
      <c r="D61" s="230" t="s">
        <v>656</v>
      </c>
      <c r="E61" s="230" t="s">
        <v>275</v>
      </c>
      <c r="F61" s="219">
        <v>0</v>
      </c>
      <c r="G61" s="220">
        <v>0</v>
      </c>
      <c r="H61" s="220">
        <f>IF(I61&lt;=$H$58,IF(I61&lt;$G$58,F61+G61,F61+G61+(I61-$G$58)),50)</f>
        <v>0</v>
      </c>
      <c r="I61" s="220">
        <v>24.62</v>
      </c>
      <c r="J61" s="555">
        <f>H61+H62+H63+H64-MAX(H61:H64)</f>
        <v>5</v>
      </c>
      <c r="K61" s="553">
        <f>I61+I62+I63+I64-(VLOOKUP(MAX(H61:H64),H61:I64,2,FALSE))</f>
        <v>69.78</v>
      </c>
      <c r="L61" s="219">
        <v>0</v>
      </c>
      <c r="M61" s="220">
        <v>0</v>
      </c>
      <c r="N61" s="220">
        <f>IF(O61&lt;=$N$58,IF(O61&lt;$M$58,L61+M61,L61+M61+(O61-$M$58)),50)</f>
        <v>0</v>
      </c>
      <c r="O61" s="220">
        <v>23.92</v>
      </c>
      <c r="P61" s="555">
        <f>N61+N62+N63+N64-MAX(N61:N64)</f>
        <v>25</v>
      </c>
      <c r="Q61" s="553">
        <f>O61+O62+O63+O64-(VLOOKUP(MAX(N61:N64),N61:O64,2,FALSE))</f>
        <v>86.09</v>
      </c>
      <c r="R61" s="552">
        <f>J61+P61</f>
        <v>30</v>
      </c>
      <c r="S61" s="553">
        <f>K61+Q61</f>
        <v>155.87</v>
      </c>
    </row>
    <row r="62" spans="1:19">
      <c r="A62" s="554"/>
      <c r="B62" s="207">
        <v>835</v>
      </c>
      <c r="C62" s="208" t="s">
        <v>636</v>
      </c>
      <c r="D62" s="208" t="s">
        <v>63</v>
      </c>
      <c r="E62" s="208" t="s">
        <v>275</v>
      </c>
      <c r="F62" s="200">
        <v>0</v>
      </c>
      <c r="G62" s="199">
        <v>0</v>
      </c>
      <c r="H62" s="199">
        <f t="shared" ref="H62:H76" si="42">IF(I62&lt;=$H$58,IF(I62&lt;$G$58,F62+G62,F62+G62+(I62-$G$58)),50)</f>
        <v>0</v>
      </c>
      <c r="I62" s="199">
        <v>21.37</v>
      </c>
      <c r="J62" s="548"/>
      <c r="K62" s="546"/>
      <c r="L62" s="200">
        <v>0</v>
      </c>
      <c r="M62" s="199">
        <v>15</v>
      </c>
      <c r="N62" s="199">
        <f t="shared" ref="N62:N76" si="43">IF(O62&lt;=$N$58,IF(O62&lt;$M$58,L62+M62,L62+M62+(O62-$M$58)),50)</f>
        <v>15</v>
      </c>
      <c r="O62" s="199">
        <v>32.659999999999997</v>
      </c>
      <c r="P62" s="548"/>
      <c r="Q62" s="546"/>
      <c r="R62" s="545"/>
      <c r="S62" s="546"/>
    </row>
    <row r="63" spans="1:19">
      <c r="A63" s="554"/>
      <c r="B63" s="207">
        <v>800</v>
      </c>
      <c r="C63" s="208" t="s">
        <v>469</v>
      </c>
      <c r="D63" s="208" t="s">
        <v>719</v>
      </c>
      <c r="E63" s="208" t="s">
        <v>275</v>
      </c>
      <c r="F63" s="200">
        <v>5</v>
      </c>
      <c r="G63" s="199">
        <v>0</v>
      </c>
      <c r="H63" s="199">
        <f t="shared" si="42"/>
        <v>5</v>
      </c>
      <c r="I63" s="199">
        <v>23.79</v>
      </c>
      <c r="J63" s="548"/>
      <c r="K63" s="546"/>
      <c r="L63" s="200">
        <v>5</v>
      </c>
      <c r="M63" s="199">
        <v>5</v>
      </c>
      <c r="N63" s="199">
        <f t="shared" si="43"/>
        <v>10</v>
      </c>
      <c r="O63" s="199">
        <v>29.51</v>
      </c>
      <c r="P63" s="548"/>
      <c r="Q63" s="546"/>
      <c r="R63" s="545"/>
      <c r="S63" s="546"/>
    </row>
    <row r="64" spans="1:19">
      <c r="A64" s="554"/>
      <c r="B64" s="207"/>
      <c r="C64" s="321"/>
      <c r="D64" s="321"/>
      <c r="E64" s="208"/>
      <c r="F64" s="200"/>
      <c r="G64" s="199">
        <v>100</v>
      </c>
      <c r="H64" s="199">
        <f t="shared" si="42"/>
        <v>50</v>
      </c>
      <c r="I64" s="199">
        <v>100</v>
      </c>
      <c r="J64" s="548"/>
      <c r="K64" s="546"/>
      <c r="L64" s="200"/>
      <c r="M64" s="199">
        <v>100</v>
      </c>
      <c r="N64" s="199">
        <f t="shared" si="43"/>
        <v>50</v>
      </c>
      <c r="O64" s="199">
        <v>100</v>
      </c>
      <c r="P64" s="548"/>
      <c r="Q64" s="546"/>
      <c r="R64" s="545"/>
      <c r="S64" s="546"/>
    </row>
    <row r="65" spans="1:19">
      <c r="A65" s="554">
        <v>2</v>
      </c>
      <c r="B65" s="207">
        <v>852</v>
      </c>
      <c r="C65" s="321" t="s">
        <v>720</v>
      </c>
      <c r="D65" s="321" t="s">
        <v>721</v>
      </c>
      <c r="E65" s="321" t="s">
        <v>269</v>
      </c>
      <c r="F65" s="200">
        <v>0</v>
      </c>
      <c r="G65" s="199">
        <v>15</v>
      </c>
      <c r="H65" s="199">
        <f t="shared" si="42"/>
        <v>15</v>
      </c>
      <c r="I65" s="199">
        <v>42.5</v>
      </c>
      <c r="J65" s="548">
        <f>H65+H66+H67+H68-MAX(H65:H68)</f>
        <v>25</v>
      </c>
      <c r="K65" s="546">
        <f>I65+I66+I67+I68-(VLOOKUP(MAX(H65:H68),H65:I68,2,FALSE))</f>
        <v>104.72999999999999</v>
      </c>
      <c r="L65" s="200">
        <v>0</v>
      </c>
      <c r="M65" s="199">
        <v>20</v>
      </c>
      <c r="N65" s="199">
        <f t="shared" si="43"/>
        <v>27.060000000000002</v>
      </c>
      <c r="O65" s="199">
        <v>53.46</v>
      </c>
      <c r="P65" s="548">
        <f>N65+N66+N67+N68-MAX(N65:N68)</f>
        <v>15</v>
      </c>
      <c r="Q65" s="546">
        <f>O65+O66+O67+O68-(VLOOKUP(MAX(N65:N68),N65:O68,2,FALSE))</f>
        <v>101.29999999999998</v>
      </c>
      <c r="R65" s="545">
        <f>J65+P65</f>
        <v>40</v>
      </c>
      <c r="S65" s="546">
        <f>K65+Q65</f>
        <v>206.02999999999997</v>
      </c>
    </row>
    <row r="66" spans="1:19">
      <c r="A66" s="554"/>
      <c r="B66" s="207">
        <v>853</v>
      </c>
      <c r="C66" s="321" t="s">
        <v>722</v>
      </c>
      <c r="D66" s="321" t="s">
        <v>723</v>
      </c>
      <c r="E66" s="334" t="s">
        <v>269</v>
      </c>
      <c r="F66" s="200">
        <v>0</v>
      </c>
      <c r="G66" s="199">
        <v>10</v>
      </c>
      <c r="H66" s="199">
        <f t="shared" si="42"/>
        <v>10</v>
      </c>
      <c r="I66" s="199">
        <v>35.229999999999997</v>
      </c>
      <c r="J66" s="548"/>
      <c r="K66" s="546"/>
      <c r="L66" s="200">
        <v>5</v>
      </c>
      <c r="M66" s="199">
        <v>0</v>
      </c>
      <c r="N66" s="199">
        <f t="shared" si="43"/>
        <v>5</v>
      </c>
      <c r="O66" s="199">
        <v>29.5</v>
      </c>
      <c r="P66" s="548"/>
      <c r="Q66" s="546"/>
      <c r="R66" s="545"/>
      <c r="S66" s="546"/>
    </row>
    <row r="67" spans="1:19">
      <c r="A67" s="554"/>
      <c r="B67" s="207">
        <v>806</v>
      </c>
      <c r="C67" s="321" t="s">
        <v>394</v>
      </c>
      <c r="D67" s="321" t="s">
        <v>421</v>
      </c>
      <c r="E67" s="321" t="s">
        <v>269</v>
      </c>
      <c r="F67" s="200">
        <v>0</v>
      </c>
      <c r="G67" s="199">
        <v>0</v>
      </c>
      <c r="H67" s="199">
        <f t="shared" si="42"/>
        <v>0</v>
      </c>
      <c r="I67" s="199">
        <v>27</v>
      </c>
      <c r="J67" s="548"/>
      <c r="K67" s="546"/>
      <c r="L67" s="200">
        <v>0</v>
      </c>
      <c r="M67" s="199">
        <v>0</v>
      </c>
      <c r="N67" s="199">
        <f t="shared" si="43"/>
        <v>0</v>
      </c>
      <c r="O67" s="199">
        <v>28.88</v>
      </c>
      <c r="P67" s="548"/>
      <c r="Q67" s="546"/>
      <c r="R67" s="545"/>
      <c r="S67" s="546"/>
    </row>
    <row r="68" spans="1:19">
      <c r="A68" s="554"/>
      <c r="B68" s="207">
        <v>855</v>
      </c>
      <c r="C68" s="321" t="s">
        <v>724</v>
      </c>
      <c r="D68" s="321" t="s">
        <v>721</v>
      </c>
      <c r="E68" s="334" t="s">
        <v>269</v>
      </c>
      <c r="F68" s="200">
        <v>0</v>
      </c>
      <c r="G68" s="199">
        <v>20</v>
      </c>
      <c r="H68" s="199">
        <f t="shared" si="42"/>
        <v>20</v>
      </c>
      <c r="I68" s="199">
        <v>50.74</v>
      </c>
      <c r="J68" s="548"/>
      <c r="K68" s="546"/>
      <c r="L68" s="200">
        <v>0</v>
      </c>
      <c r="M68" s="199">
        <v>10</v>
      </c>
      <c r="N68" s="199">
        <f t="shared" si="43"/>
        <v>10</v>
      </c>
      <c r="O68" s="199">
        <v>42.92</v>
      </c>
      <c r="P68" s="548"/>
      <c r="Q68" s="546"/>
      <c r="R68" s="545"/>
      <c r="S68" s="546"/>
    </row>
    <row r="69" spans="1:19">
      <c r="A69" s="547">
        <v>3</v>
      </c>
      <c r="B69" s="207">
        <v>843</v>
      </c>
      <c r="C69" s="321" t="s">
        <v>725</v>
      </c>
      <c r="D69" s="321" t="s">
        <v>726</v>
      </c>
      <c r="E69" s="321" t="s">
        <v>275</v>
      </c>
      <c r="F69" s="200">
        <v>10</v>
      </c>
      <c r="G69" s="199">
        <v>10</v>
      </c>
      <c r="H69" s="199">
        <f t="shared" si="42"/>
        <v>20</v>
      </c>
      <c r="I69" s="199">
        <v>23.39</v>
      </c>
      <c r="J69" s="548">
        <f t="shared" ref="J69" si="44">H69+H70+H71+H72-MAX(H69:H72)</f>
        <v>55</v>
      </c>
      <c r="K69" s="546">
        <f t="shared" ref="K69" si="45">I69+I70+I71+I72-(VLOOKUP(MAX(H69:H72),H69:I72,2,FALSE))</f>
        <v>66.08</v>
      </c>
      <c r="L69" s="200">
        <v>5</v>
      </c>
      <c r="M69" s="199">
        <v>5</v>
      </c>
      <c r="N69" s="199">
        <f t="shared" si="43"/>
        <v>10</v>
      </c>
      <c r="O69" s="199">
        <v>23.58</v>
      </c>
      <c r="P69" s="548">
        <f t="shared" ref="P69" si="46">N69+N70+N71+N72-MAX(N69:N72)</f>
        <v>35</v>
      </c>
      <c r="Q69" s="546">
        <f t="shared" ref="Q69" si="47">O69+O70+O71+O72-(VLOOKUP(MAX(N69:N72),N69:O72,2,FALSE))</f>
        <v>74.09</v>
      </c>
      <c r="R69" s="545">
        <f>J69+P69</f>
        <v>90</v>
      </c>
      <c r="S69" s="546">
        <f>K69+Q69</f>
        <v>140.17000000000002</v>
      </c>
    </row>
    <row r="70" spans="1:19">
      <c r="A70" s="547"/>
      <c r="B70" s="207">
        <v>811</v>
      </c>
      <c r="C70" s="321" t="s">
        <v>386</v>
      </c>
      <c r="D70" s="321" t="s">
        <v>436</v>
      </c>
      <c r="E70" s="321" t="s">
        <v>275</v>
      </c>
      <c r="F70" s="200">
        <v>0</v>
      </c>
      <c r="G70" s="199">
        <v>0</v>
      </c>
      <c r="H70" s="199">
        <f t="shared" si="42"/>
        <v>0</v>
      </c>
      <c r="I70" s="199">
        <v>20.18</v>
      </c>
      <c r="J70" s="548"/>
      <c r="K70" s="546"/>
      <c r="L70" s="200">
        <v>0</v>
      </c>
      <c r="M70" s="199">
        <v>0</v>
      </c>
      <c r="N70" s="199">
        <f t="shared" si="43"/>
        <v>0</v>
      </c>
      <c r="O70" s="199">
        <v>22.53</v>
      </c>
      <c r="P70" s="548"/>
      <c r="Q70" s="546"/>
      <c r="R70" s="545"/>
      <c r="S70" s="546"/>
    </row>
    <row r="71" spans="1:19">
      <c r="A71" s="547"/>
      <c r="B71" s="207">
        <v>846</v>
      </c>
      <c r="C71" s="321" t="s">
        <v>708</v>
      </c>
      <c r="D71" s="321" t="s">
        <v>53</v>
      </c>
      <c r="E71" s="334">
        <v>55</v>
      </c>
      <c r="F71" s="200">
        <v>25</v>
      </c>
      <c r="G71" s="199">
        <v>10</v>
      </c>
      <c r="H71" s="199">
        <f t="shared" si="42"/>
        <v>35</v>
      </c>
      <c r="I71" s="199">
        <v>22.51</v>
      </c>
      <c r="J71" s="548"/>
      <c r="K71" s="546"/>
      <c r="L71" s="200">
        <v>25</v>
      </c>
      <c r="M71" s="199">
        <v>0</v>
      </c>
      <c r="N71" s="199">
        <f t="shared" si="43"/>
        <v>25</v>
      </c>
      <c r="O71" s="199">
        <v>27.98</v>
      </c>
      <c r="P71" s="548"/>
      <c r="Q71" s="546"/>
      <c r="R71" s="545"/>
      <c r="S71" s="546"/>
    </row>
    <row r="72" spans="1:19">
      <c r="A72" s="547"/>
      <c r="B72" s="207">
        <v>769</v>
      </c>
      <c r="C72" s="321" t="s">
        <v>395</v>
      </c>
      <c r="D72" s="321" t="s">
        <v>396</v>
      </c>
      <c r="E72" s="334">
        <v>25</v>
      </c>
      <c r="F72" s="200">
        <v>100</v>
      </c>
      <c r="G72" s="199"/>
      <c r="H72" s="199">
        <f t="shared" si="42"/>
        <v>100</v>
      </c>
      <c r="I72" s="199"/>
      <c r="J72" s="548"/>
      <c r="K72" s="546"/>
      <c r="L72" s="200">
        <v>100</v>
      </c>
      <c r="M72" s="199"/>
      <c r="N72" s="199">
        <f t="shared" si="43"/>
        <v>100</v>
      </c>
      <c r="O72" s="199"/>
      <c r="P72" s="548"/>
      <c r="Q72" s="546"/>
      <c r="R72" s="545"/>
      <c r="S72" s="546"/>
    </row>
    <row r="73" spans="1:19">
      <c r="A73" s="547">
        <v>4</v>
      </c>
      <c r="B73" s="207">
        <v>795</v>
      </c>
      <c r="C73" s="321" t="s">
        <v>517</v>
      </c>
      <c r="D73" s="321" t="s">
        <v>63</v>
      </c>
      <c r="E73" s="321" t="s">
        <v>269</v>
      </c>
      <c r="F73" s="200">
        <v>100</v>
      </c>
      <c r="G73" s="199">
        <v>0</v>
      </c>
      <c r="H73" s="199">
        <f t="shared" si="42"/>
        <v>100</v>
      </c>
      <c r="I73" s="199"/>
      <c r="J73" s="548">
        <f t="shared" ref="J73" si="48">H73+H74+H75+H76-MAX(H73:H76)</f>
        <v>300</v>
      </c>
      <c r="K73" s="546">
        <f t="shared" ref="K73" si="49">I73+I74+I75+I76-(VLOOKUP(MAX(H73:H76),H73:I76,2,FALSE))</f>
        <v>0</v>
      </c>
      <c r="L73" s="200">
        <v>100</v>
      </c>
      <c r="M73" s="199">
        <v>0</v>
      </c>
      <c r="N73" s="199">
        <f t="shared" si="43"/>
        <v>100</v>
      </c>
      <c r="O73" s="199"/>
      <c r="P73" s="548">
        <f t="shared" ref="P73" si="50">N73+N74+N75+N76-MAX(N73:N76)</f>
        <v>300</v>
      </c>
      <c r="Q73" s="546">
        <f t="shared" ref="Q73" si="51">O73+O74+O75+O76-(VLOOKUP(MAX(N73:N76),N73:O76,2,FALSE))</f>
        <v>0</v>
      </c>
      <c r="R73" s="545">
        <f>J73+P73</f>
        <v>600</v>
      </c>
      <c r="S73" s="546">
        <f>K73+Q73</f>
        <v>0</v>
      </c>
    </row>
    <row r="74" spans="1:19">
      <c r="A74" s="547"/>
      <c r="B74" s="207"/>
      <c r="C74" s="321"/>
      <c r="D74" s="321"/>
      <c r="E74" s="321"/>
      <c r="F74" s="200">
        <v>100</v>
      </c>
      <c r="G74" s="199"/>
      <c r="H74" s="199">
        <f t="shared" si="42"/>
        <v>100</v>
      </c>
      <c r="I74" s="199"/>
      <c r="J74" s="548"/>
      <c r="K74" s="546"/>
      <c r="L74" s="200">
        <v>100</v>
      </c>
      <c r="M74" s="199"/>
      <c r="N74" s="199">
        <f t="shared" si="43"/>
        <v>100</v>
      </c>
      <c r="O74" s="199"/>
      <c r="P74" s="548"/>
      <c r="Q74" s="546"/>
      <c r="R74" s="545"/>
      <c r="S74" s="546"/>
    </row>
    <row r="75" spans="1:19">
      <c r="A75" s="547"/>
      <c r="B75" s="207"/>
      <c r="C75" s="321"/>
      <c r="D75" s="321"/>
      <c r="E75" s="321"/>
      <c r="F75" s="200">
        <v>100</v>
      </c>
      <c r="G75" s="199"/>
      <c r="H75" s="199">
        <f t="shared" si="42"/>
        <v>100</v>
      </c>
      <c r="I75" s="199"/>
      <c r="J75" s="548"/>
      <c r="K75" s="546"/>
      <c r="L75" s="200">
        <v>100</v>
      </c>
      <c r="M75" s="199"/>
      <c r="N75" s="199">
        <f t="shared" si="43"/>
        <v>100</v>
      </c>
      <c r="O75" s="199"/>
      <c r="P75" s="548"/>
      <c r="Q75" s="546"/>
      <c r="R75" s="545"/>
      <c r="S75" s="546"/>
    </row>
    <row r="76" spans="1:19" ht="16" thickBot="1">
      <c r="A76" s="547"/>
      <c r="B76" s="210"/>
      <c r="C76" s="360"/>
      <c r="D76" s="360"/>
      <c r="E76" s="360"/>
      <c r="F76" s="202">
        <v>100</v>
      </c>
      <c r="G76" s="203"/>
      <c r="H76" s="203">
        <f t="shared" si="42"/>
        <v>100</v>
      </c>
      <c r="I76" s="203"/>
      <c r="J76" s="549"/>
      <c r="K76" s="550"/>
      <c r="L76" s="202">
        <v>100</v>
      </c>
      <c r="M76" s="203"/>
      <c r="N76" s="203">
        <f t="shared" si="43"/>
        <v>100</v>
      </c>
      <c r="O76" s="203"/>
      <c r="P76" s="549"/>
      <c r="Q76" s="550"/>
      <c r="R76" s="551"/>
      <c r="S76" s="550"/>
    </row>
  </sheetData>
  <mergeCells count="134">
    <mergeCell ref="R69:R72"/>
    <mergeCell ref="S69:S72"/>
    <mergeCell ref="A73:A76"/>
    <mergeCell ref="J73:J76"/>
    <mergeCell ref="K73:K76"/>
    <mergeCell ref="P73:P76"/>
    <mergeCell ref="Q73:Q76"/>
    <mergeCell ref="R73:R76"/>
    <mergeCell ref="S73:S76"/>
    <mergeCell ref="A69:A72"/>
    <mergeCell ref="J69:J72"/>
    <mergeCell ref="K69:K72"/>
    <mergeCell ref="P69:P72"/>
    <mergeCell ref="Q69:Q72"/>
    <mergeCell ref="R61:R64"/>
    <mergeCell ref="S61:S64"/>
    <mergeCell ref="A65:A68"/>
    <mergeCell ref="J65:J68"/>
    <mergeCell ref="K65:K68"/>
    <mergeCell ref="P65:P68"/>
    <mergeCell ref="Q65:Q68"/>
    <mergeCell ref="R65:R68"/>
    <mergeCell ref="S65:S68"/>
    <mergeCell ref="A61:A64"/>
    <mergeCell ref="J61:J64"/>
    <mergeCell ref="K61:K64"/>
    <mergeCell ref="P61:P64"/>
    <mergeCell ref="Q61:Q64"/>
    <mergeCell ref="C57:E57"/>
    <mergeCell ref="R57:S59"/>
    <mergeCell ref="B58:E59"/>
    <mergeCell ref="F59:H59"/>
    <mergeCell ref="J59:K59"/>
    <mergeCell ref="L59:O59"/>
    <mergeCell ref="P59:Q59"/>
    <mergeCell ref="R49:R52"/>
    <mergeCell ref="S49:S52"/>
    <mergeCell ref="A53:A56"/>
    <mergeCell ref="J53:J56"/>
    <mergeCell ref="K53:K56"/>
    <mergeCell ref="P53:P56"/>
    <mergeCell ref="Q53:Q56"/>
    <mergeCell ref="R53:R56"/>
    <mergeCell ref="S53:S56"/>
    <mergeCell ref="A49:A52"/>
    <mergeCell ref="J49:J52"/>
    <mergeCell ref="K49:K52"/>
    <mergeCell ref="P49:P52"/>
    <mergeCell ref="Q49:Q52"/>
    <mergeCell ref="R41:R44"/>
    <mergeCell ref="S41:S44"/>
    <mergeCell ref="A45:A48"/>
    <mergeCell ref="J45:J48"/>
    <mergeCell ref="K45:K48"/>
    <mergeCell ref="P45:P48"/>
    <mergeCell ref="Q45:Q48"/>
    <mergeCell ref="R45:R48"/>
    <mergeCell ref="S45:S48"/>
    <mergeCell ref="A41:A44"/>
    <mergeCell ref="J41:J44"/>
    <mergeCell ref="K41:K44"/>
    <mergeCell ref="P41:P44"/>
    <mergeCell ref="Q41:Q44"/>
    <mergeCell ref="R33:R36"/>
    <mergeCell ref="S33:S36"/>
    <mergeCell ref="A37:A40"/>
    <mergeCell ref="J37:J40"/>
    <mergeCell ref="K37:K40"/>
    <mergeCell ref="P37:P40"/>
    <mergeCell ref="Q37:Q40"/>
    <mergeCell ref="R37:R40"/>
    <mergeCell ref="S37:S40"/>
    <mergeCell ref="A33:A36"/>
    <mergeCell ref="J33:J36"/>
    <mergeCell ref="K33:K36"/>
    <mergeCell ref="P33:P36"/>
    <mergeCell ref="Q33:Q36"/>
    <mergeCell ref="R25:R28"/>
    <mergeCell ref="S25:S28"/>
    <mergeCell ref="A29:A32"/>
    <mergeCell ref="J29:J32"/>
    <mergeCell ref="K29:K32"/>
    <mergeCell ref="P29:P32"/>
    <mergeCell ref="Q29:Q32"/>
    <mergeCell ref="R29:R32"/>
    <mergeCell ref="S29:S32"/>
    <mergeCell ref="A25:A28"/>
    <mergeCell ref="J25:J28"/>
    <mergeCell ref="K25:K28"/>
    <mergeCell ref="P25:P28"/>
    <mergeCell ref="Q25:Q28"/>
    <mergeCell ref="R17:R20"/>
    <mergeCell ref="S17:S20"/>
    <mergeCell ref="A21:A24"/>
    <mergeCell ref="J21:J24"/>
    <mergeCell ref="K21:K24"/>
    <mergeCell ref="P21:P24"/>
    <mergeCell ref="Q21:Q24"/>
    <mergeCell ref="R21:R24"/>
    <mergeCell ref="S21:S24"/>
    <mergeCell ref="A17:A20"/>
    <mergeCell ref="J17:J20"/>
    <mergeCell ref="K17:K20"/>
    <mergeCell ref="P17:P20"/>
    <mergeCell ref="Q17:Q20"/>
    <mergeCell ref="R9:R12"/>
    <mergeCell ref="S9:S12"/>
    <mergeCell ref="A13:A16"/>
    <mergeCell ref="J13:J16"/>
    <mergeCell ref="K13:K16"/>
    <mergeCell ref="P13:P16"/>
    <mergeCell ref="Q13:Q16"/>
    <mergeCell ref="R13:R16"/>
    <mergeCell ref="S13:S16"/>
    <mergeCell ref="A9:A12"/>
    <mergeCell ref="J9:J12"/>
    <mergeCell ref="K9:K12"/>
    <mergeCell ref="P9:P12"/>
    <mergeCell ref="Q9:Q12"/>
    <mergeCell ref="R5:S7"/>
    <mergeCell ref="F7:H7"/>
    <mergeCell ref="J7:K7"/>
    <mergeCell ref="L7:O7"/>
    <mergeCell ref="P7:Q7"/>
    <mergeCell ref="B1:E1"/>
    <mergeCell ref="B2:E2"/>
    <mergeCell ref="B3:E3"/>
    <mergeCell ref="F1:Q1"/>
    <mergeCell ref="F2:Q2"/>
    <mergeCell ref="F3:Q3"/>
    <mergeCell ref="B4:E4"/>
    <mergeCell ref="C5:E5"/>
    <mergeCell ref="B6:E7"/>
    <mergeCell ref="F4:Q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
  <sheetViews>
    <sheetView topLeftCell="A11" workbookViewId="0">
      <selection activeCell="B40" sqref="B40"/>
    </sheetView>
  </sheetViews>
  <sheetFormatPr baseColWidth="10" defaultRowHeight="15" x14ac:dyDescent="0"/>
  <cols>
    <col min="1" max="1" width="3.1640625" bestFit="1" customWidth="1"/>
  </cols>
  <sheetData>
    <row r="1" spans="1:17" ht="25">
      <c r="B1" s="513" t="s">
        <v>161</v>
      </c>
      <c r="C1" s="513"/>
      <c r="D1" s="513"/>
      <c r="E1" s="513"/>
      <c r="F1" s="515" t="s">
        <v>234</v>
      </c>
      <c r="G1" s="515"/>
      <c r="H1" s="515"/>
      <c r="I1" s="515"/>
      <c r="J1" s="515"/>
      <c r="K1" s="515"/>
      <c r="L1" s="515"/>
      <c r="M1" s="515"/>
      <c r="N1" s="515"/>
      <c r="O1" s="515"/>
      <c r="P1" s="221"/>
      <c r="Q1" s="221"/>
    </row>
    <row r="2" spans="1:17" ht="25">
      <c r="B2" s="513" t="s">
        <v>162</v>
      </c>
      <c r="C2" s="513"/>
      <c r="D2" s="513"/>
      <c r="E2" s="513"/>
      <c r="F2" s="516" t="s">
        <v>193</v>
      </c>
      <c r="G2" s="516"/>
      <c r="H2" s="516"/>
      <c r="I2" s="516"/>
      <c r="J2" s="516"/>
      <c r="K2" s="516"/>
      <c r="L2" s="516"/>
      <c r="M2" s="516"/>
      <c r="N2" s="516"/>
      <c r="O2" s="516"/>
      <c r="P2" s="221"/>
      <c r="Q2" s="221"/>
    </row>
    <row r="3" spans="1:17" ht="25">
      <c r="B3" s="513" t="s">
        <v>152</v>
      </c>
      <c r="C3" s="513"/>
      <c r="D3" s="513"/>
      <c r="E3" s="513"/>
      <c r="F3" s="516" t="s">
        <v>181</v>
      </c>
      <c r="G3" s="516"/>
      <c r="H3" s="516"/>
      <c r="I3" s="516"/>
      <c r="J3" s="516"/>
      <c r="K3" s="516"/>
      <c r="L3" s="516"/>
      <c r="M3" s="516"/>
      <c r="N3" s="516"/>
      <c r="O3" s="516"/>
      <c r="P3" s="221"/>
      <c r="Q3" s="221"/>
    </row>
    <row r="4" spans="1:17" ht="26" thickBot="1">
      <c r="B4" s="514" t="s">
        <v>163</v>
      </c>
      <c r="C4" s="514"/>
      <c r="D4" s="514"/>
      <c r="E4" s="514"/>
      <c r="F4" s="517" t="s">
        <v>190</v>
      </c>
      <c r="G4" s="517"/>
      <c r="H4" s="517"/>
      <c r="I4" s="517"/>
      <c r="J4" s="517"/>
      <c r="K4" s="517"/>
      <c r="L4" s="517"/>
      <c r="M4" s="517"/>
      <c r="N4" s="517"/>
      <c r="O4" s="517"/>
      <c r="P4" s="194"/>
      <c r="Q4" s="194"/>
    </row>
    <row r="5" spans="1:17" ht="16" thickBot="1">
      <c r="B5" s="198"/>
      <c r="C5" s="518"/>
      <c r="D5" s="518"/>
      <c r="E5" s="518"/>
      <c r="F5" s="180" t="s">
        <v>132</v>
      </c>
      <c r="G5" s="180" t="s">
        <v>133</v>
      </c>
      <c r="H5" s="197" t="s">
        <v>150</v>
      </c>
      <c r="I5" s="181" t="s">
        <v>134</v>
      </c>
      <c r="J5" s="222" t="s">
        <v>151</v>
      </c>
      <c r="K5" s="180" t="s">
        <v>132</v>
      </c>
      <c r="L5" s="180" t="s">
        <v>133</v>
      </c>
      <c r="M5" s="197" t="s">
        <v>150</v>
      </c>
      <c r="N5" s="184" t="s">
        <v>134</v>
      </c>
      <c r="O5" s="185" t="s">
        <v>151</v>
      </c>
      <c r="P5" s="556" t="s">
        <v>135</v>
      </c>
      <c r="Q5" s="557"/>
    </row>
    <row r="6" spans="1:17" ht="16" thickBot="1">
      <c r="B6" s="525" t="s">
        <v>659</v>
      </c>
      <c r="C6" s="526"/>
      <c r="D6" s="526"/>
      <c r="E6" s="526"/>
      <c r="F6" s="185">
        <v>151</v>
      </c>
      <c r="G6" s="182">
        <v>43.14</v>
      </c>
      <c r="H6" s="199">
        <v>69.739999999999995</v>
      </c>
      <c r="I6" s="182">
        <v>3.5</v>
      </c>
      <c r="J6" s="182"/>
      <c r="K6" s="185">
        <v>175</v>
      </c>
      <c r="L6" s="182">
        <v>50</v>
      </c>
      <c r="M6" s="199">
        <f>L6*1.5</f>
        <v>75</v>
      </c>
      <c r="N6" s="182">
        <v>3.5</v>
      </c>
      <c r="O6" s="182"/>
      <c r="P6" s="558"/>
      <c r="Q6" s="559"/>
    </row>
    <row r="7" spans="1:17" ht="16" thickBot="1">
      <c r="B7" s="527"/>
      <c r="C7" s="528"/>
      <c r="D7" s="528"/>
      <c r="E7" s="528"/>
      <c r="F7" s="529" t="s">
        <v>166</v>
      </c>
      <c r="G7" s="530"/>
      <c r="H7" s="530"/>
      <c r="I7" s="530"/>
      <c r="J7" s="530"/>
      <c r="K7" s="529" t="s">
        <v>167</v>
      </c>
      <c r="L7" s="530"/>
      <c r="M7" s="530"/>
      <c r="N7" s="530"/>
      <c r="O7" s="530"/>
      <c r="P7" s="560"/>
      <c r="Q7" s="561"/>
    </row>
    <row r="8" spans="1:17" ht="16" thickBot="1">
      <c r="B8" s="188" t="s">
        <v>137</v>
      </c>
      <c r="C8" s="189" t="s">
        <v>138</v>
      </c>
      <c r="D8" s="189" t="s">
        <v>139</v>
      </c>
      <c r="E8" s="189" t="s">
        <v>140</v>
      </c>
      <c r="F8" s="188" t="s">
        <v>141</v>
      </c>
      <c r="G8" s="189" t="s">
        <v>142</v>
      </c>
      <c r="H8" s="190" t="s">
        <v>143</v>
      </c>
      <c r="I8" s="189" t="s">
        <v>144</v>
      </c>
      <c r="J8" s="190" t="s">
        <v>145</v>
      </c>
      <c r="K8" s="206" t="s">
        <v>141</v>
      </c>
      <c r="L8" s="189" t="s">
        <v>142</v>
      </c>
      <c r="M8" s="189" t="s">
        <v>143</v>
      </c>
      <c r="N8" s="189" t="s">
        <v>144</v>
      </c>
      <c r="O8" s="190" t="s">
        <v>145</v>
      </c>
      <c r="P8" s="217" t="s">
        <v>147</v>
      </c>
      <c r="Q8" s="192" t="s">
        <v>143</v>
      </c>
    </row>
    <row r="9" spans="1:17">
      <c r="A9">
        <v>1</v>
      </c>
      <c r="B9" s="207">
        <v>574</v>
      </c>
      <c r="C9" s="208" t="s">
        <v>575</v>
      </c>
      <c r="D9" s="208" t="s">
        <v>69</v>
      </c>
      <c r="E9" s="208" t="s">
        <v>272</v>
      </c>
      <c r="F9" s="219">
        <v>0</v>
      </c>
      <c r="G9" s="220">
        <v>0</v>
      </c>
      <c r="H9" s="220">
        <v>27.8</v>
      </c>
      <c r="I9" s="220">
        <f t="shared" ref="I9:I56" si="0">IF(H9&lt;=$H$6,IF(H9&lt;$G$6,F9+G9,F9+G9+(H9-$G$6)),50)</f>
        <v>0</v>
      </c>
      <c r="J9" s="249">
        <f t="shared" ref="J9:J52" si="1">$F$6/H9</f>
        <v>5.4316546762589928</v>
      </c>
      <c r="K9" s="219">
        <v>10</v>
      </c>
      <c r="L9" s="220">
        <v>0</v>
      </c>
      <c r="M9" s="220">
        <v>34.67</v>
      </c>
      <c r="N9" s="220">
        <f>IF(M9&lt;=$M$6,IF(M9&lt;$L$6,K9+L9,K9+L9+(M9-$L$6)),50)</f>
        <v>10</v>
      </c>
      <c r="O9" s="249">
        <f>$K$6/M9</f>
        <v>5.0475915777329101</v>
      </c>
      <c r="P9" s="219">
        <f t="shared" ref="P9:P52" si="2">N9+I9</f>
        <v>10</v>
      </c>
      <c r="Q9" s="249">
        <f t="shared" ref="Q9:Q52" si="3">M9+H9</f>
        <v>62.47</v>
      </c>
    </row>
    <row r="10" spans="1:17">
      <c r="A10">
        <f t="shared" ref="A10:A52" si="4">A9+1</f>
        <v>2</v>
      </c>
      <c r="B10" s="207">
        <v>636</v>
      </c>
      <c r="C10" s="208" t="s">
        <v>627</v>
      </c>
      <c r="D10" s="208" t="s">
        <v>428</v>
      </c>
      <c r="E10" s="332" t="s">
        <v>272</v>
      </c>
      <c r="F10" s="200">
        <v>5</v>
      </c>
      <c r="G10" s="199">
        <v>0</v>
      </c>
      <c r="H10" s="199">
        <v>28.17</v>
      </c>
      <c r="I10" s="199">
        <f t="shared" si="0"/>
        <v>5</v>
      </c>
      <c r="J10" s="209">
        <f t="shared" si="1"/>
        <v>5.3603123890663822</v>
      </c>
      <c r="K10" s="200">
        <v>5</v>
      </c>
      <c r="L10" s="199">
        <v>0</v>
      </c>
      <c r="M10" s="199">
        <v>34.69</v>
      </c>
      <c r="N10" s="199">
        <f t="shared" ref="N10:N52" si="5">IF(M10&lt;=$M$6,IF(M10&lt;$L$6,K10+L10,K10+L10+(M10-$L$6)),50)</f>
        <v>5</v>
      </c>
      <c r="O10" s="209">
        <f t="shared" ref="O10:O52" si="6">$K$6/M10</f>
        <v>5.0446814643989626</v>
      </c>
      <c r="P10" s="200">
        <f t="shared" si="2"/>
        <v>10</v>
      </c>
      <c r="Q10" s="209">
        <f t="shared" si="3"/>
        <v>62.86</v>
      </c>
    </row>
    <row r="11" spans="1:17">
      <c r="A11">
        <f t="shared" si="4"/>
        <v>3</v>
      </c>
      <c r="B11" s="207">
        <v>486</v>
      </c>
      <c r="C11" s="208" t="s">
        <v>280</v>
      </c>
      <c r="D11" s="208" t="s">
        <v>69</v>
      </c>
      <c r="E11" s="208" t="s">
        <v>272</v>
      </c>
      <c r="F11" s="200">
        <v>5</v>
      </c>
      <c r="G11" s="199">
        <v>0</v>
      </c>
      <c r="H11" s="199">
        <v>29.07</v>
      </c>
      <c r="I11" s="199">
        <f t="shared" si="0"/>
        <v>5</v>
      </c>
      <c r="J11" s="209">
        <f t="shared" si="1"/>
        <v>5.1943584451324387</v>
      </c>
      <c r="K11" s="200">
        <v>5</v>
      </c>
      <c r="L11" s="199">
        <v>0</v>
      </c>
      <c r="M11" s="199">
        <v>35.880000000000003</v>
      </c>
      <c r="N11" s="199">
        <f t="shared" si="5"/>
        <v>5</v>
      </c>
      <c r="O11" s="209">
        <f t="shared" si="6"/>
        <v>4.8773690078037903</v>
      </c>
      <c r="P11" s="200">
        <f t="shared" si="2"/>
        <v>10</v>
      </c>
      <c r="Q11" s="209">
        <f t="shared" si="3"/>
        <v>64.95</v>
      </c>
    </row>
    <row r="12" spans="1:17">
      <c r="A12">
        <f t="shared" si="4"/>
        <v>4</v>
      </c>
      <c r="B12" s="207">
        <v>696</v>
      </c>
      <c r="C12" s="321" t="s">
        <v>329</v>
      </c>
      <c r="D12" s="321" t="s">
        <v>330</v>
      </c>
      <c r="E12" s="208" t="s">
        <v>269</v>
      </c>
      <c r="F12" s="200">
        <v>0</v>
      </c>
      <c r="G12" s="199">
        <v>0</v>
      </c>
      <c r="H12" s="199">
        <v>28.91</v>
      </c>
      <c r="I12" s="199">
        <f t="shared" si="0"/>
        <v>0</v>
      </c>
      <c r="J12" s="209">
        <f t="shared" si="1"/>
        <v>5.2231061916291939</v>
      </c>
      <c r="K12" s="200">
        <v>10</v>
      </c>
      <c r="L12" s="199">
        <v>0</v>
      </c>
      <c r="M12" s="199">
        <v>47.76</v>
      </c>
      <c r="N12" s="199">
        <f t="shared" si="5"/>
        <v>10</v>
      </c>
      <c r="O12" s="209">
        <f t="shared" si="6"/>
        <v>3.6641541038525967</v>
      </c>
      <c r="P12" s="200">
        <f t="shared" si="2"/>
        <v>10</v>
      </c>
      <c r="Q12" s="209">
        <f t="shared" si="3"/>
        <v>76.67</v>
      </c>
    </row>
    <row r="13" spans="1:17">
      <c r="A13">
        <f t="shared" si="4"/>
        <v>5</v>
      </c>
      <c r="B13" s="207">
        <v>654</v>
      </c>
      <c r="C13" s="321" t="s">
        <v>270</v>
      </c>
      <c r="D13" s="321" t="s">
        <v>271</v>
      </c>
      <c r="E13" s="321" t="s">
        <v>272</v>
      </c>
      <c r="F13" s="200">
        <v>0</v>
      </c>
      <c r="G13" s="199">
        <v>0</v>
      </c>
      <c r="H13" s="199">
        <v>29.66</v>
      </c>
      <c r="I13" s="199">
        <f t="shared" si="0"/>
        <v>0</v>
      </c>
      <c r="J13" s="209">
        <f t="shared" si="1"/>
        <v>5.0910316925151715</v>
      </c>
      <c r="K13" s="200">
        <v>15</v>
      </c>
      <c r="L13" s="199">
        <v>0</v>
      </c>
      <c r="M13" s="199">
        <v>36.17</v>
      </c>
      <c r="N13" s="199">
        <f t="shared" si="5"/>
        <v>15</v>
      </c>
      <c r="O13" s="209">
        <f t="shared" si="6"/>
        <v>4.8382637544926732</v>
      </c>
      <c r="P13" s="200">
        <f t="shared" si="2"/>
        <v>15</v>
      </c>
      <c r="Q13" s="209">
        <f t="shared" si="3"/>
        <v>65.83</v>
      </c>
    </row>
    <row r="14" spans="1:17">
      <c r="A14">
        <f t="shared" si="4"/>
        <v>6</v>
      </c>
      <c r="B14" s="207">
        <v>616</v>
      </c>
      <c r="C14" s="321" t="s">
        <v>302</v>
      </c>
      <c r="D14" s="321" t="s">
        <v>303</v>
      </c>
      <c r="E14" s="321" t="s">
        <v>272</v>
      </c>
      <c r="F14" s="200">
        <v>0</v>
      </c>
      <c r="G14" s="199">
        <v>0</v>
      </c>
      <c r="H14" s="199">
        <v>29.61</v>
      </c>
      <c r="I14" s="199">
        <f t="shared" si="0"/>
        <v>0</v>
      </c>
      <c r="J14" s="209">
        <f t="shared" si="1"/>
        <v>5.0996285038838227</v>
      </c>
      <c r="K14" s="200">
        <v>10</v>
      </c>
      <c r="L14" s="199">
        <v>0</v>
      </c>
      <c r="M14" s="199">
        <v>37.17</v>
      </c>
      <c r="N14" s="199">
        <f t="shared" si="5"/>
        <v>10</v>
      </c>
      <c r="O14" s="209">
        <f t="shared" si="6"/>
        <v>4.7080979284369109</v>
      </c>
      <c r="P14" s="200">
        <f t="shared" si="2"/>
        <v>10</v>
      </c>
      <c r="Q14" s="209">
        <f t="shared" si="3"/>
        <v>66.78</v>
      </c>
    </row>
    <row r="15" spans="1:17">
      <c r="A15">
        <f t="shared" si="4"/>
        <v>7</v>
      </c>
      <c r="B15" s="207">
        <v>635</v>
      </c>
      <c r="C15" s="321" t="s">
        <v>527</v>
      </c>
      <c r="D15" s="321" t="s">
        <v>457</v>
      </c>
      <c r="E15" s="321" t="s">
        <v>272</v>
      </c>
      <c r="F15" s="200">
        <v>5</v>
      </c>
      <c r="G15" s="199">
        <v>0</v>
      </c>
      <c r="H15" s="199">
        <v>30.87</v>
      </c>
      <c r="I15" s="199">
        <f t="shared" si="0"/>
        <v>5</v>
      </c>
      <c r="J15" s="209">
        <f t="shared" si="1"/>
        <v>4.8914804016844835</v>
      </c>
      <c r="K15" s="200">
        <v>10</v>
      </c>
      <c r="L15" s="199">
        <v>0</v>
      </c>
      <c r="M15" s="199">
        <v>36.06</v>
      </c>
      <c r="N15" s="199">
        <f t="shared" si="5"/>
        <v>10</v>
      </c>
      <c r="O15" s="209">
        <f t="shared" si="6"/>
        <v>4.8530227398779813</v>
      </c>
      <c r="P15" s="200">
        <f t="shared" si="2"/>
        <v>15</v>
      </c>
      <c r="Q15" s="209">
        <f t="shared" si="3"/>
        <v>66.930000000000007</v>
      </c>
    </row>
    <row r="16" spans="1:17">
      <c r="A16">
        <f t="shared" si="4"/>
        <v>8</v>
      </c>
      <c r="B16" s="207">
        <v>752</v>
      </c>
      <c r="C16" s="321" t="s">
        <v>599</v>
      </c>
      <c r="D16" s="321" t="s">
        <v>68</v>
      </c>
      <c r="E16" s="332" t="s">
        <v>269</v>
      </c>
      <c r="F16" s="200">
        <v>10</v>
      </c>
      <c r="G16" s="199">
        <v>0</v>
      </c>
      <c r="H16" s="199">
        <v>27.45</v>
      </c>
      <c r="I16" s="199">
        <f t="shared" si="0"/>
        <v>10</v>
      </c>
      <c r="J16" s="209">
        <f t="shared" si="1"/>
        <v>5.5009107468123863</v>
      </c>
      <c r="K16" s="200">
        <v>5</v>
      </c>
      <c r="L16" s="199">
        <v>5</v>
      </c>
      <c r="M16" s="199">
        <v>37.24</v>
      </c>
      <c r="N16" s="199">
        <f t="shared" si="5"/>
        <v>10</v>
      </c>
      <c r="O16" s="209">
        <f t="shared" si="6"/>
        <v>4.6992481203007515</v>
      </c>
      <c r="P16" s="200">
        <f t="shared" si="2"/>
        <v>20</v>
      </c>
      <c r="Q16" s="209">
        <f t="shared" si="3"/>
        <v>64.69</v>
      </c>
    </row>
    <row r="17" spans="1:17">
      <c r="A17">
        <f t="shared" si="4"/>
        <v>9</v>
      </c>
      <c r="B17" s="207">
        <v>637</v>
      </c>
      <c r="C17" s="321" t="s">
        <v>282</v>
      </c>
      <c r="D17" s="321" t="s">
        <v>419</v>
      </c>
      <c r="E17" s="321" t="s">
        <v>272</v>
      </c>
      <c r="F17" s="200">
        <v>15</v>
      </c>
      <c r="G17" s="199">
        <v>0</v>
      </c>
      <c r="H17" s="199">
        <v>28.81</v>
      </c>
      <c r="I17" s="199">
        <f t="shared" si="0"/>
        <v>15</v>
      </c>
      <c r="J17" s="209">
        <f t="shared" si="1"/>
        <v>5.2412356820548425</v>
      </c>
      <c r="K17" s="200">
        <v>0</v>
      </c>
      <c r="L17" s="199">
        <v>0</v>
      </c>
      <c r="M17" s="199">
        <v>36.97</v>
      </c>
      <c r="N17" s="199">
        <f t="shared" si="5"/>
        <v>0</v>
      </c>
      <c r="O17" s="209">
        <f t="shared" si="6"/>
        <v>4.7335677576413309</v>
      </c>
      <c r="P17" s="200">
        <f t="shared" si="2"/>
        <v>15</v>
      </c>
      <c r="Q17" s="209">
        <f t="shared" si="3"/>
        <v>65.78</v>
      </c>
    </row>
    <row r="18" spans="1:17">
      <c r="A18">
        <f t="shared" si="4"/>
        <v>10</v>
      </c>
      <c r="B18" s="207">
        <v>739</v>
      </c>
      <c r="C18" s="321" t="s">
        <v>295</v>
      </c>
      <c r="D18" s="321" t="s">
        <v>69</v>
      </c>
      <c r="E18" s="321" t="s">
        <v>272</v>
      </c>
      <c r="F18" s="200">
        <v>5</v>
      </c>
      <c r="G18" s="199">
        <v>0</v>
      </c>
      <c r="H18" s="199">
        <v>28.46</v>
      </c>
      <c r="I18" s="199">
        <f t="shared" si="0"/>
        <v>5</v>
      </c>
      <c r="J18" s="209">
        <f t="shared" si="1"/>
        <v>5.3056921995783553</v>
      </c>
      <c r="K18" s="200">
        <v>10</v>
      </c>
      <c r="L18" s="199">
        <v>0</v>
      </c>
      <c r="M18" s="199">
        <v>37.520000000000003</v>
      </c>
      <c r="N18" s="199">
        <f t="shared" si="5"/>
        <v>10</v>
      </c>
      <c r="O18" s="209">
        <f t="shared" si="6"/>
        <v>4.6641791044776113</v>
      </c>
      <c r="P18" s="200">
        <f t="shared" si="2"/>
        <v>15</v>
      </c>
      <c r="Q18" s="209">
        <f t="shared" si="3"/>
        <v>65.98</v>
      </c>
    </row>
    <row r="19" spans="1:17">
      <c r="A19">
        <f t="shared" si="4"/>
        <v>11</v>
      </c>
      <c r="B19" s="207">
        <v>822</v>
      </c>
      <c r="C19" s="321" t="s">
        <v>709</v>
      </c>
      <c r="D19" s="321" t="s">
        <v>294</v>
      </c>
      <c r="E19" s="332" t="s">
        <v>275</v>
      </c>
      <c r="F19" s="200">
        <v>0</v>
      </c>
      <c r="G19" s="199">
        <v>5</v>
      </c>
      <c r="H19" s="199">
        <v>33.33</v>
      </c>
      <c r="I19" s="199">
        <f t="shared" si="0"/>
        <v>5</v>
      </c>
      <c r="J19" s="209">
        <f t="shared" si="1"/>
        <v>4.5304530453045304</v>
      </c>
      <c r="K19" s="200">
        <v>10</v>
      </c>
      <c r="L19" s="199">
        <v>0</v>
      </c>
      <c r="M19" s="199">
        <v>49.87</v>
      </c>
      <c r="N19" s="199">
        <f t="shared" si="5"/>
        <v>10</v>
      </c>
      <c r="O19" s="209">
        <f t="shared" si="6"/>
        <v>3.5091237216763589</v>
      </c>
      <c r="P19" s="200">
        <f t="shared" si="2"/>
        <v>15</v>
      </c>
      <c r="Q19" s="209">
        <f t="shared" si="3"/>
        <v>83.199999999999989</v>
      </c>
    </row>
    <row r="20" spans="1:17">
      <c r="A20">
        <f t="shared" si="4"/>
        <v>12</v>
      </c>
      <c r="B20" s="207">
        <v>756</v>
      </c>
      <c r="C20" s="321" t="s">
        <v>654</v>
      </c>
      <c r="D20" s="321" t="s">
        <v>727</v>
      </c>
      <c r="E20" s="321" t="s">
        <v>272</v>
      </c>
      <c r="F20" s="200">
        <v>5</v>
      </c>
      <c r="G20" s="199">
        <v>0</v>
      </c>
      <c r="H20" s="199">
        <v>28.2</v>
      </c>
      <c r="I20" s="199">
        <f t="shared" si="0"/>
        <v>5</v>
      </c>
      <c r="J20" s="209">
        <f t="shared" si="1"/>
        <v>5.3546099290780145</v>
      </c>
      <c r="K20" s="200">
        <v>15</v>
      </c>
      <c r="L20" s="199">
        <v>0</v>
      </c>
      <c r="M20" s="199">
        <v>33.43</v>
      </c>
      <c r="N20" s="199">
        <f t="shared" si="5"/>
        <v>15</v>
      </c>
      <c r="O20" s="209">
        <f t="shared" si="6"/>
        <v>5.2348190248279991</v>
      </c>
      <c r="P20" s="200">
        <f t="shared" si="2"/>
        <v>20</v>
      </c>
      <c r="Q20" s="209">
        <f t="shared" si="3"/>
        <v>61.629999999999995</v>
      </c>
    </row>
    <row r="21" spans="1:17">
      <c r="A21">
        <f t="shared" si="4"/>
        <v>13</v>
      </c>
      <c r="B21" s="207">
        <v>579</v>
      </c>
      <c r="C21" s="321" t="s">
        <v>550</v>
      </c>
      <c r="D21" s="321" t="s">
        <v>294</v>
      </c>
      <c r="E21" s="321" t="s">
        <v>269</v>
      </c>
      <c r="F21" s="200">
        <v>10</v>
      </c>
      <c r="G21" s="199">
        <v>0</v>
      </c>
      <c r="H21" s="199">
        <v>31.6</v>
      </c>
      <c r="I21" s="199">
        <f t="shared" si="0"/>
        <v>10</v>
      </c>
      <c r="J21" s="209">
        <f t="shared" si="1"/>
        <v>4.7784810126582276</v>
      </c>
      <c r="K21" s="200">
        <v>5</v>
      </c>
      <c r="L21" s="199">
        <v>5</v>
      </c>
      <c r="M21" s="199">
        <v>38.97</v>
      </c>
      <c r="N21" s="199">
        <f t="shared" si="5"/>
        <v>10</v>
      </c>
      <c r="O21" s="209">
        <f t="shared" si="6"/>
        <v>4.4906338208878624</v>
      </c>
      <c r="P21" s="200">
        <f t="shared" si="2"/>
        <v>20</v>
      </c>
      <c r="Q21" s="209">
        <f t="shared" si="3"/>
        <v>70.569999999999993</v>
      </c>
    </row>
    <row r="22" spans="1:17">
      <c r="A22">
        <f t="shared" si="4"/>
        <v>14</v>
      </c>
      <c r="B22" s="207">
        <v>470</v>
      </c>
      <c r="C22" s="321" t="s">
        <v>304</v>
      </c>
      <c r="D22" s="321" t="s">
        <v>428</v>
      </c>
      <c r="E22" s="321" t="s">
        <v>272</v>
      </c>
      <c r="F22" s="200">
        <v>0</v>
      </c>
      <c r="G22" s="199">
        <v>5</v>
      </c>
      <c r="H22" s="199">
        <v>33.630000000000003</v>
      </c>
      <c r="I22" s="199">
        <f t="shared" si="0"/>
        <v>5</v>
      </c>
      <c r="J22" s="209">
        <f t="shared" si="1"/>
        <v>4.4900386559619383</v>
      </c>
      <c r="K22" s="200">
        <v>15</v>
      </c>
      <c r="L22" s="199">
        <v>0</v>
      </c>
      <c r="M22" s="199">
        <v>37.61</v>
      </c>
      <c r="N22" s="199">
        <f t="shared" si="5"/>
        <v>15</v>
      </c>
      <c r="O22" s="209">
        <f t="shared" si="6"/>
        <v>4.6530178144110605</v>
      </c>
      <c r="P22" s="200">
        <f t="shared" si="2"/>
        <v>20</v>
      </c>
      <c r="Q22" s="209">
        <f t="shared" si="3"/>
        <v>71.240000000000009</v>
      </c>
    </row>
    <row r="23" spans="1:17">
      <c r="A23">
        <f t="shared" si="4"/>
        <v>15</v>
      </c>
      <c r="B23" s="207">
        <v>663</v>
      </c>
      <c r="C23" s="321" t="s">
        <v>289</v>
      </c>
      <c r="D23" s="321" t="s">
        <v>418</v>
      </c>
      <c r="E23" s="321" t="s">
        <v>275</v>
      </c>
      <c r="F23" s="200">
        <v>10</v>
      </c>
      <c r="G23" s="199">
        <v>5</v>
      </c>
      <c r="H23" s="199">
        <v>35.79</v>
      </c>
      <c r="I23" s="199">
        <f t="shared" si="0"/>
        <v>15</v>
      </c>
      <c r="J23" s="209">
        <f t="shared" si="1"/>
        <v>4.2190556021234986</v>
      </c>
      <c r="K23" s="200">
        <v>5</v>
      </c>
      <c r="L23" s="199">
        <v>0</v>
      </c>
      <c r="M23" s="199">
        <v>37.29</v>
      </c>
      <c r="N23" s="199">
        <f t="shared" si="5"/>
        <v>5</v>
      </c>
      <c r="O23" s="209">
        <f t="shared" si="6"/>
        <v>4.6929471708232775</v>
      </c>
      <c r="P23" s="200">
        <f t="shared" si="2"/>
        <v>20</v>
      </c>
      <c r="Q23" s="209">
        <f t="shared" si="3"/>
        <v>73.08</v>
      </c>
    </row>
    <row r="24" spans="1:17">
      <c r="A24">
        <f t="shared" si="4"/>
        <v>16</v>
      </c>
      <c r="B24" s="207">
        <v>803</v>
      </c>
      <c r="C24" s="321" t="s">
        <v>323</v>
      </c>
      <c r="D24" s="321" t="s">
        <v>564</v>
      </c>
      <c r="E24" s="321" t="s">
        <v>272</v>
      </c>
      <c r="F24" s="200">
        <v>15</v>
      </c>
      <c r="G24" s="199">
        <v>5</v>
      </c>
      <c r="H24" s="199">
        <v>36.94</v>
      </c>
      <c r="I24" s="199">
        <f t="shared" si="0"/>
        <v>20</v>
      </c>
      <c r="J24" s="209">
        <f t="shared" si="1"/>
        <v>4.0877097996751495</v>
      </c>
      <c r="K24" s="200">
        <v>0</v>
      </c>
      <c r="L24" s="199">
        <v>0</v>
      </c>
      <c r="M24" s="199">
        <v>37.020000000000003</v>
      </c>
      <c r="N24" s="199">
        <f t="shared" si="5"/>
        <v>0</v>
      </c>
      <c r="O24" s="209">
        <f t="shared" si="6"/>
        <v>4.7271745002701238</v>
      </c>
      <c r="P24" s="200">
        <f t="shared" si="2"/>
        <v>20</v>
      </c>
      <c r="Q24" s="209">
        <f t="shared" si="3"/>
        <v>73.960000000000008</v>
      </c>
    </row>
    <row r="25" spans="1:17">
      <c r="A25">
        <f t="shared" si="4"/>
        <v>17</v>
      </c>
      <c r="B25" s="207">
        <v>662</v>
      </c>
      <c r="C25" s="321" t="s">
        <v>267</v>
      </c>
      <c r="D25" s="321" t="s">
        <v>417</v>
      </c>
      <c r="E25" s="321" t="s">
        <v>269</v>
      </c>
      <c r="F25" s="200">
        <v>5</v>
      </c>
      <c r="G25" s="199">
        <v>0</v>
      </c>
      <c r="H25" s="199">
        <v>33.130000000000003</v>
      </c>
      <c r="I25" s="199">
        <f t="shared" si="0"/>
        <v>5</v>
      </c>
      <c r="J25" s="209">
        <f t="shared" si="1"/>
        <v>4.5578025958345902</v>
      </c>
      <c r="K25" s="200">
        <v>15</v>
      </c>
      <c r="L25" s="199">
        <v>0</v>
      </c>
      <c r="M25" s="199">
        <v>45.7</v>
      </c>
      <c r="N25" s="199">
        <f t="shared" si="5"/>
        <v>15</v>
      </c>
      <c r="O25" s="209">
        <f t="shared" si="6"/>
        <v>3.8293216630196936</v>
      </c>
      <c r="P25" s="200">
        <f t="shared" si="2"/>
        <v>20</v>
      </c>
      <c r="Q25" s="209">
        <f t="shared" si="3"/>
        <v>78.830000000000013</v>
      </c>
    </row>
    <row r="26" spans="1:17">
      <c r="A26">
        <f t="shared" si="4"/>
        <v>18</v>
      </c>
      <c r="B26" s="207">
        <v>757</v>
      </c>
      <c r="C26" s="321" t="s">
        <v>344</v>
      </c>
      <c r="D26" s="321" t="s">
        <v>330</v>
      </c>
      <c r="E26" s="321" t="s">
        <v>269</v>
      </c>
      <c r="F26" s="200">
        <v>5</v>
      </c>
      <c r="G26" s="199">
        <v>10</v>
      </c>
      <c r="H26" s="199">
        <v>44.61</v>
      </c>
      <c r="I26" s="199">
        <f t="shared" si="0"/>
        <v>16.47</v>
      </c>
      <c r="J26" s="209">
        <f t="shared" si="1"/>
        <v>3.384891279982067</v>
      </c>
      <c r="K26" s="200">
        <v>5</v>
      </c>
      <c r="L26" s="199">
        <v>0</v>
      </c>
      <c r="M26" s="199">
        <v>39.92</v>
      </c>
      <c r="N26" s="199">
        <f t="shared" si="5"/>
        <v>5</v>
      </c>
      <c r="O26" s="209">
        <f t="shared" si="6"/>
        <v>4.3837675350701399</v>
      </c>
      <c r="P26" s="200">
        <f t="shared" si="2"/>
        <v>21.47</v>
      </c>
      <c r="Q26" s="209">
        <f t="shared" si="3"/>
        <v>84.53</v>
      </c>
    </row>
    <row r="27" spans="1:17">
      <c r="A27">
        <f t="shared" si="4"/>
        <v>19</v>
      </c>
      <c r="B27" s="207">
        <v>819</v>
      </c>
      <c r="C27" s="321" t="s">
        <v>592</v>
      </c>
      <c r="D27" s="321" t="s">
        <v>68</v>
      </c>
      <c r="E27" s="321" t="s">
        <v>272</v>
      </c>
      <c r="F27" s="200">
        <v>5</v>
      </c>
      <c r="G27" s="199">
        <v>5</v>
      </c>
      <c r="H27" s="199">
        <v>32.22</v>
      </c>
      <c r="I27" s="199">
        <f t="shared" si="0"/>
        <v>10</v>
      </c>
      <c r="J27" s="209">
        <f t="shared" si="1"/>
        <v>4.6865301055245192</v>
      </c>
      <c r="K27" s="200">
        <v>10</v>
      </c>
      <c r="L27" s="199">
        <v>5</v>
      </c>
      <c r="M27" s="199">
        <v>40.840000000000003</v>
      </c>
      <c r="N27" s="199">
        <f t="shared" si="5"/>
        <v>15</v>
      </c>
      <c r="O27" s="209">
        <f t="shared" si="6"/>
        <v>4.285014691478942</v>
      </c>
      <c r="P27" s="200">
        <f t="shared" si="2"/>
        <v>25</v>
      </c>
      <c r="Q27" s="209">
        <f t="shared" si="3"/>
        <v>73.06</v>
      </c>
    </row>
    <row r="28" spans="1:17">
      <c r="A28">
        <f t="shared" si="4"/>
        <v>20</v>
      </c>
      <c r="B28" s="207">
        <v>779</v>
      </c>
      <c r="C28" s="321" t="s">
        <v>327</v>
      </c>
      <c r="D28" s="321" t="s">
        <v>328</v>
      </c>
      <c r="E28" s="321" t="s">
        <v>275</v>
      </c>
      <c r="F28" s="200">
        <v>5</v>
      </c>
      <c r="G28" s="199">
        <v>5</v>
      </c>
      <c r="H28" s="199">
        <v>42.51</v>
      </c>
      <c r="I28" s="199">
        <f t="shared" si="0"/>
        <v>10</v>
      </c>
      <c r="J28" s="209">
        <f t="shared" si="1"/>
        <v>3.5521053869677726</v>
      </c>
      <c r="K28" s="200">
        <v>20</v>
      </c>
      <c r="L28" s="199">
        <v>5</v>
      </c>
      <c r="M28" s="199">
        <v>51.31</v>
      </c>
      <c r="N28" s="199">
        <f t="shared" si="5"/>
        <v>26.310000000000002</v>
      </c>
      <c r="O28" s="209">
        <f t="shared" si="6"/>
        <v>3.4106412005457023</v>
      </c>
      <c r="P28" s="200">
        <f t="shared" si="2"/>
        <v>36.31</v>
      </c>
      <c r="Q28" s="209">
        <f t="shared" si="3"/>
        <v>93.82</v>
      </c>
    </row>
    <row r="29" spans="1:17">
      <c r="A29">
        <f t="shared" si="4"/>
        <v>21</v>
      </c>
      <c r="B29" s="207">
        <v>668</v>
      </c>
      <c r="C29" s="321" t="s">
        <v>349</v>
      </c>
      <c r="D29" s="321" t="s">
        <v>438</v>
      </c>
      <c r="E29" s="321" t="s">
        <v>272</v>
      </c>
      <c r="F29" s="200">
        <v>5</v>
      </c>
      <c r="G29" s="199">
        <v>5</v>
      </c>
      <c r="H29" s="199">
        <v>32.14</v>
      </c>
      <c r="I29" s="199">
        <f t="shared" si="0"/>
        <v>10</v>
      </c>
      <c r="J29" s="209">
        <f t="shared" si="1"/>
        <v>4.698195395146235</v>
      </c>
      <c r="K29" s="200">
        <v>30</v>
      </c>
      <c r="L29" s="199">
        <v>0</v>
      </c>
      <c r="M29" s="199">
        <v>39.56</v>
      </c>
      <c r="N29" s="199">
        <f t="shared" si="5"/>
        <v>30</v>
      </c>
      <c r="O29" s="209">
        <f t="shared" si="6"/>
        <v>4.4236602628918096</v>
      </c>
      <c r="P29" s="200">
        <f t="shared" si="2"/>
        <v>40</v>
      </c>
      <c r="Q29" s="209">
        <f t="shared" si="3"/>
        <v>71.7</v>
      </c>
    </row>
    <row r="30" spans="1:17">
      <c r="A30">
        <f t="shared" si="4"/>
        <v>22</v>
      </c>
      <c r="B30" s="207">
        <v>791</v>
      </c>
      <c r="C30" s="321" t="s">
        <v>334</v>
      </c>
      <c r="D30" s="321" t="s">
        <v>425</v>
      </c>
      <c r="E30" s="321" t="s">
        <v>272</v>
      </c>
      <c r="F30" s="200">
        <v>15</v>
      </c>
      <c r="G30" s="199">
        <v>0</v>
      </c>
      <c r="H30" s="199">
        <v>29.07</v>
      </c>
      <c r="I30" s="199">
        <f t="shared" si="0"/>
        <v>15</v>
      </c>
      <c r="J30" s="209">
        <f t="shared" si="1"/>
        <v>5.1943584451324387</v>
      </c>
      <c r="K30" s="200">
        <v>30</v>
      </c>
      <c r="L30" s="199">
        <v>0</v>
      </c>
      <c r="M30" s="199">
        <v>37.15</v>
      </c>
      <c r="N30" s="199">
        <f t="shared" si="5"/>
        <v>30</v>
      </c>
      <c r="O30" s="209">
        <f t="shared" si="6"/>
        <v>4.7106325706594889</v>
      </c>
      <c r="P30" s="200">
        <f t="shared" si="2"/>
        <v>45</v>
      </c>
      <c r="Q30" s="209">
        <f t="shared" si="3"/>
        <v>66.22</v>
      </c>
    </row>
    <row r="31" spans="1:17">
      <c r="A31">
        <f t="shared" si="4"/>
        <v>23</v>
      </c>
      <c r="B31" s="207">
        <v>75</v>
      </c>
      <c r="C31" s="321" t="s">
        <v>716</v>
      </c>
      <c r="D31" s="321" t="s">
        <v>419</v>
      </c>
      <c r="E31" s="321" t="s">
        <v>272</v>
      </c>
      <c r="F31" s="200">
        <v>0</v>
      </c>
      <c r="G31" s="199">
        <v>0</v>
      </c>
      <c r="H31" s="199">
        <v>33.229999999999997</v>
      </c>
      <c r="I31" s="199">
        <f t="shared" si="0"/>
        <v>0</v>
      </c>
      <c r="J31" s="209">
        <f t="shared" si="1"/>
        <v>4.544086668672886</v>
      </c>
      <c r="K31" s="200">
        <v>50</v>
      </c>
      <c r="L31" s="199"/>
      <c r="M31" s="199"/>
      <c r="N31" s="199">
        <f t="shared" si="5"/>
        <v>50</v>
      </c>
      <c r="O31" s="209" t="e">
        <f t="shared" si="6"/>
        <v>#DIV/0!</v>
      </c>
      <c r="P31" s="200">
        <f t="shared" si="2"/>
        <v>50</v>
      </c>
      <c r="Q31" s="209">
        <f t="shared" si="3"/>
        <v>33.229999999999997</v>
      </c>
    </row>
    <row r="32" spans="1:17">
      <c r="A32">
        <f t="shared" si="4"/>
        <v>24</v>
      </c>
      <c r="B32" s="207">
        <v>517</v>
      </c>
      <c r="C32" s="321" t="s">
        <v>361</v>
      </c>
      <c r="D32" s="321" t="s">
        <v>362</v>
      </c>
      <c r="E32" s="321" t="s">
        <v>275</v>
      </c>
      <c r="F32" s="200">
        <v>0</v>
      </c>
      <c r="G32" s="199">
        <v>0</v>
      </c>
      <c r="H32" s="199">
        <v>31.45</v>
      </c>
      <c r="I32" s="199">
        <f t="shared" si="0"/>
        <v>0</v>
      </c>
      <c r="J32" s="209">
        <f t="shared" si="1"/>
        <v>4.8012718600953894</v>
      </c>
      <c r="K32" s="200">
        <v>50</v>
      </c>
      <c r="L32" s="199"/>
      <c r="M32" s="199"/>
      <c r="N32" s="199">
        <f t="shared" si="5"/>
        <v>50</v>
      </c>
      <c r="O32" s="209" t="e">
        <f t="shared" si="6"/>
        <v>#DIV/0!</v>
      </c>
      <c r="P32" s="200">
        <f t="shared" si="2"/>
        <v>50</v>
      </c>
      <c r="Q32" s="209">
        <f t="shared" si="3"/>
        <v>31.45</v>
      </c>
    </row>
    <row r="33" spans="1:17">
      <c r="A33">
        <f t="shared" si="4"/>
        <v>25</v>
      </c>
      <c r="B33" s="207">
        <v>673</v>
      </c>
      <c r="C33" s="321" t="s">
        <v>298</v>
      </c>
      <c r="D33" s="321" t="s">
        <v>451</v>
      </c>
      <c r="E33" s="321" t="s">
        <v>275</v>
      </c>
      <c r="F33" s="200">
        <v>0</v>
      </c>
      <c r="G33" s="199">
        <v>0</v>
      </c>
      <c r="H33" s="199">
        <v>31.72</v>
      </c>
      <c r="I33" s="199">
        <f t="shared" si="0"/>
        <v>0</v>
      </c>
      <c r="J33" s="209">
        <f t="shared" si="1"/>
        <v>4.7604035308953341</v>
      </c>
      <c r="K33" s="200">
        <v>50</v>
      </c>
      <c r="L33" s="199"/>
      <c r="M33" s="199"/>
      <c r="N33" s="199">
        <f t="shared" si="5"/>
        <v>50</v>
      </c>
      <c r="O33" s="209" t="e">
        <f t="shared" si="6"/>
        <v>#DIV/0!</v>
      </c>
      <c r="P33" s="200">
        <f t="shared" si="2"/>
        <v>50</v>
      </c>
      <c r="Q33" s="209">
        <f t="shared" si="3"/>
        <v>31.72</v>
      </c>
    </row>
    <row r="34" spans="1:17">
      <c r="A34">
        <f t="shared" si="4"/>
        <v>26</v>
      </c>
      <c r="B34" s="207">
        <v>790</v>
      </c>
      <c r="C34" s="321" t="s">
        <v>630</v>
      </c>
      <c r="D34" s="321" t="s">
        <v>425</v>
      </c>
      <c r="E34" s="321" t="s">
        <v>272</v>
      </c>
      <c r="F34" s="200">
        <v>25</v>
      </c>
      <c r="G34" s="199">
        <v>5</v>
      </c>
      <c r="H34" s="199">
        <v>33.729999999999997</v>
      </c>
      <c r="I34" s="199">
        <f t="shared" si="0"/>
        <v>30</v>
      </c>
      <c r="J34" s="209">
        <f t="shared" si="1"/>
        <v>4.4767269493032913</v>
      </c>
      <c r="K34" s="200">
        <v>25</v>
      </c>
      <c r="L34" s="199">
        <v>0</v>
      </c>
      <c r="M34" s="199">
        <v>40.18</v>
      </c>
      <c r="N34" s="199">
        <f t="shared" si="5"/>
        <v>25</v>
      </c>
      <c r="O34" s="209">
        <f t="shared" si="6"/>
        <v>4.3554006968641117</v>
      </c>
      <c r="P34" s="200">
        <f t="shared" si="2"/>
        <v>55</v>
      </c>
      <c r="Q34" s="209">
        <f t="shared" si="3"/>
        <v>73.91</v>
      </c>
    </row>
    <row r="35" spans="1:17">
      <c r="A35">
        <f t="shared" si="4"/>
        <v>27</v>
      </c>
      <c r="B35" s="207">
        <v>610</v>
      </c>
      <c r="C35" s="321" t="s">
        <v>360</v>
      </c>
      <c r="D35" s="321" t="s">
        <v>727</v>
      </c>
      <c r="E35" s="321" t="s">
        <v>272</v>
      </c>
      <c r="F35" s="200">
        <v>5</v>
      </c>
      <c r="G35" s="199">
        <v>0</v>
      </c>
      <c r="H35" s="199">
        <v>28.3</v>
      </c>
      <c r="I35" s="199">
        <f t="shared" si="0"/>
        <v>5</v>
      </c>
      <c r="J35" s="209">
        <f t="shared" si="1"/>
        <v>5.3356890459363955</v>
      </c>
      <c r="K35" s="200">
        <v>50</v>
      </c>
      <c r="L35" s="199"/>
      <c r="M35" s="199"/>
      <c r="N35" s="199">
        <f t="shared" si="5"/>
        <v>50</v>
      </c>
      <c r="O35" s="209" t="e">
        <f t="shared" si="6"/>
        <v>#DIV/0!</v>
      </c>
      <c r="P35" s="200">
        <f t="shared" si="2"/>
        <v>55</v>
      </c>
      <c r="Q35" s="209">
        <f t="shared" si="3"/>
        <v>28.3</v>
      </c>
    </row>
    <row r="36" spans="1:17">
      <c r="A36">
        <f t="shared" si="4"/>
        <v>28</v>
      </c>
      <c r="B36" s="207">
        <v>809</v>
      </c>
      <c r="C36" s="321" t="s">
        <v>460</v>
      </c>
      <c r="D36" s="321" t="s">
        <v>461</v>
      </c>
      <c r="E36" s="321" t="s">
        <v>275</v>
      </c>
      <c r="F36" s="200">
        <v>10</v>
      </c>
      <c r="G36" s="199">
        <v>0</v>
      </c>
      <c r="H36" s="199">
        <v>31.47</v>
      </c>
      <c r="I36" s="199">
        <f t="shared" si="0"/>
        <v>10</v>
      </c>
      <c r="J36" s="209">
        <f t="shared" si="1"/>
        <v>4.7982205274864951</v>
      </c>
      <c r="K36" s="200">
        <v>50</v>
      </c>
      <c r="L36" s="199"/>
      <c r="M36" s="199"/>
      <c r="N36" s="199">
        <f t="shared" si="5"/>
        <v>50</v>
      </c>
      <c r="O36" s="209" t="e">
        <f t="shared" si="6"/>
        <v>#DIV/0!</v>
      </c>
      <c r="P36" s="200">
        <f t="shared" si="2"/>
        <v>60</v>
      </c>
      <c r="Q36" s="209">
        <f t="shared" si="3"/>
        <v>31.47</v>
      </c>
    </row>
    <row r="37" spans="1:17">
      <c r="A37">
        <f t="shared" si="4"/>
        <v>29</v>
      </c>
      <c r="B37" s="207">
        <v>672</v>
      </c>
      <c r="C37" s="321" t="s">
        <v>371</v>
      </c>
      <c r="D37" s="321" t="s">
        <v>427</v>
      </c>
      <c r="E37" s="332">
        <v>55</v>
      </c>
      <c r="F37" s="200">
        <v>50</v>
      </c>
      <c r="G37" s="199"/>
      <c r="H37" s="199"/>
      <c r="I37" s="199">
        <f t="shared" si="0"/>
        <v>50</v>
      </c>
      <c r="J37" s="209" t="e">
        <f t="shared" si="1"/>
        <v>#DIV/0!</v>
      </c>
      <c r="K37" s="200">
        <v>0</v>
      </c>
      <c r="L37" s="199">
        <v>10</v>
      </c>
      <c r="M37" s="199">
        <v>46.42</v>
      </c>
      <c r="N37" s="199">
        <f t="shared" si="5"/>
        <v>10</v>
      </c>
      <c r="O37" s="209">
        <f t="shared" si="6"/>
        <v>3.7699267557087461</v>
      </c>
      <c r="P37" s="200">
        <f t="shared" si="2"/>
        <v>60</v>
      </c>
      <c r="Q37" s="209">
        <f t="shared" si="3"/>
        <v>46.42</v>
      </c>
    </row>
    <row r="38" spans="1:17">
      <c r="A38">
        <f t="shared" si="4"/>
        <v>30</v>
      </c>
      <c r="B38" s="207">
        <v>560</v>
      </c>
      <c r="C38" s="321" t="s">
        <v>374</v>
      </c>
      <c r="D38" s="321" t="s">
        <v>53</v>
      </c>
      <c r="E38" s="321" t="s">
        <v>272</v>
      </c>
      <c r="F38" s="200">
        <v>10</v>
      </c>
      <c r="G38" s="199">
        <v>5</v>
      </c>
      <c r="H38" s="199">
        <v>31.26</v>
      </c>
      <c r="I38" s="199">
        <f t="shared" si="0"/>
        <v>15</v>
      </c>
      <c r="J38" s="209">
        <f t="shared" si="1"/>
        <v>4.8304542546385152</v>
      </c>
      <c r="K38" s="200">
        <v>50</v>
      </c>
      <c r="L38" s="199"/>
      <c r="M38" s="199"/>
      <c r="N38" s="199">
        <f t="shared" si="5"/>
        <v>50</v>
      </c>
      <c r="O38" s="209" t="e">
        <f t="shared" si="6"/>
        <v>#DIV/0!</v>
      </c>
      <c r="P38" s="200">
        <f t="shared" si="2"/>
        <v>65</v>
      </c>
      <c r="Q38" s="209">
        <f t="shared" si="3"/>
        <v>31.26</v>
      </c>
    </row>
    <row r="39" spans="1:17">
      <c r="A39">
        <f t="shared" si="4"/>
        <v>31</v>
      </c>
      <c r="B39" s="207">
        <v>536</v>
      </c>
      <c r="C39" s="321" t="s">
        <v>296</v>
      </c>
      <c r="D39" s="321" t="s">
        <v>561</v>
      </c>
      <c r="E39" s="321" t="s">
        <v>269</v>
      </c>
      <c r="F39" s="200">
        <v>10</v>
      </c>
      <c r="G39" s="199">
        <v>5</v>
      </c>
      <c r="H39" s="199">
        <v>32.869999999999997</v>
      </c>
      <c r="I39" s="199">
        <f t="shared" si="0"/>
        <v>15</v>
      </c>
      <c r="J39" s="209">
        <f t="shared" si="1"/>
        <v>4.59385457864314</v>
      </c>
      <c r="K39" s="200">
        <v>50</v>
      </c>
      <c r="L39" s="199"/>
      <c r="M39" s="199"/>
      <c r="N39" s="199">
        <f t="shared" si="5"/>
        <v>50</v>
      </c>
      <c r="O39" s="209" t="e">
        <f t="shared" si="6"/>
        <v>#DIV/0!</v>
      </c>
      <c r="P39" s="200">
        <f t="shared" si="2"/>
        <v>65</v>
      </c>
      <c r="Q39" s="209">
        <f t="shared" si="3"/>
        <v>32.869999999999997</v>
      </c>
    </row>
    <row r="40" spans="1:17">
      <c r="A40">
        <f t="shared" si="4"/>
        <v>32</v>
      </c>
      <c r="B40" s="207">
        <v>481</v>
      </c>
      <c r="C40" s="321" t="s">
        <v>292</v>
      </c>
      <c r="D40" s="321" t="s">
        <v>419</v>
      </c>
      <c r="E40" s="321" t="s">
        <v>272</v>
      </c>
      <c r="F40" s="200">
        <v>50</v>
      </c>
      <c r="G40" s="199"/>
      <c r="H40" s="199"/>
      <c r="I40" s="199">
        <f t="shared" si="0"/>
        <v>50</v>
      </c>
      <c r="J40" s="209" t="e">
        <f t="shared" si="1"/>
        <v>#DIV/0!</v>
      </c>
      <c r="K40" s="200">
        <v>15</v>
      </c>
      <c r="L40" s="199">
        <v>0</v>
      </c>
      <c r="M40" s="199">
        <v>40.75</v>
      </c>
      <c r="N40" s="199">
        <f t="shared" si="5"/>
        <v>15</v>
      </c>
      <c r="O40" s="209">
        <f t="shared" si="6"/>
        <v>4.294478527607362</v>
      </c>
      <c r="P40" s="200">
        <f t="shared" si="2"/>
        <v>65</v>
      </c>
      <c r="Q40" s="209">
        <f t="shared" si="3"/>
        <v>40.75</v>
      </c>
    </row>
    <row r="41" spans="1:17">
      <c r="A41">
        <f t="shared" si="4"/>
        <v>33</v>
      </c>
      <c r="B41" s="207">
        <v>784</v>
      </c>
      <c r="C41" s="321" t="s">
        <v>336</v>
      </c>
      <c r="D41" s="321" t="s">
        <v>629</v>
      </c>
      <c r="E41" s="332">
        <v>55</v>
      </c>
      <c r="F41" s="427">
        <v>50</v>
      </c>
      <c r="G41" s="199"/>
      <c r="H41" s="199"/>
      <c r="I41" s="199">
        <f t="shared" si="0"/>
        <v>50</v>
      </c>
      <c r="J41" s="209" t="e">
        <f t="shared" si="1"/>
        <v>#DIV/0!</v>
      </c>
      <c r="K41" s="200">
        <v>10</v>
      </c>
      <c r="L41" s="199">
        <v>5</v>
      </c>
      <c r="M41" s="199">
        <v>55.2</v>
      </c>
      <c r="N41" s="199">
        <f t="shared" si="5"/>
        <v>20.200000000000003</v>
      </c>
      <c r="O41" s="209">
        <f t="shared" si="6"/>
        <v>3.1702898550724634</v>
      </c>
      <c r="P41" s="200">
        <f t="shared" si="2"/>
        <v>70.2</v>
      </c>
      <c r="Q41" s="209">
        <f t="shared" si="3"/>
        <v>55.2</v>
      </c>
    </row>
    <row r="42" spans="1:17">
      <c r="A42">
        <f t="shared" si="4"/>
        <v>34</v>
      </c>
      <c r="B42" s="207">
        <v>534</v>
      </c>
      <c r="C42" s="321" t="s">
        <v>309</v>
      </c>
      <c r="D42" s="321" t="s">
        <v>68</v>
      </c>
      <c r="E42" s="321" t="s">
        <v>272</v>
      </c>
      <c r="F42" s="200">
        <v>50</v>
      </c>
      <c r="G42" s="199"/>
      <c r="H42" s="199"/>
      <c r="I42" s="199">
        <f t="shared" si="0"/>
        <v>50</v>
      </c>
      <c r="J42" s="209" t="e">
        <f t="shared" si="1"/>
        <v>#DIV/0!</v>
      </c>
      <c r="K42" s="200">
        <v>25</v>
      </c>
      <c r="L42" s="199">
        <v>0</v>
      </c>
      <c r="M42" s="199">
        <v>34.35</v>
      </c>
      <c r="N42" s="199">
        <f t="shared" si="5"/>
        <v>25</v>
      </c>
      <c r="O42" s="209">
        <f t="shared" si="6"/>
        <v>5.094614264919942</v>
      </c>
      <c r="P42" s="200">
        <f t="shared" si="2"/>
        <v>75</v>
      </c>
      <c r="Q42" s="209">
        <f t="shared" si="3"/>
        <v>34.35</v>
      </c>
    </row>
    <row r="43" spans="1:17">
      <c r="A43">
        <f t="shared" si="4"/>
        <v>35</v>
      </c>
      <c r="B43" s="207">
        <v>620</v>
      </c>
      <c r="C43" s="321" t="s">
        <v>317</v>
      </c>
      <c r="D43" s="321" t="s">
        <v>98</v>
      </c>
      <c r="E43" s="321" t="s">
        <v>272</v>
      </c>
      <c r="F43" s="200">
        <v>50</v>
      </c>
      <c r="G43" s="199"/>
      <c r="H43" s="199"/>
      <c r="I43" s="199">
        <f t="shared" si="0"/>
        <v>50</v>
      </c>
      <c r="J43" s="209" t="e">
        <f t="shared" si="1"/>
        <v>#DIV/0!</v>
      </c>
      <c r="K43" s="200">
        <v>30</v>
      </c>
      <c r="L43" s="199">
        <v>0</v>
      </c>
      <c r="M43" s="199">
        <v>35.46</v>
      </c>
      <c r="N43" s="199">
        <f t="shared" si="5"/>
        <v>30</v>
      </c>
      <c r="O43" s="209">
        <f t="shared" si="6"/>
        <v>4.9351381838691486</v>
      </c>
      <c r="P43" s="200">
        <f t="shared" si="2"/>
        <v>80</v>
      </c>
      <c r="Q43" s="209">
        <f t="shared" si="3"/>
        <v>35.46</v>
      </c>
    </row>
    <row r="44" spans="1:17">
      <c r="A44">
        <f t="shared" si="4"/>
        <v>36</v>
      </c>
      <c r="B44" s="207">
        <v>519</v>
      </c>
      <c r="C44" s="321" t="s">
        <v>577</v>
      </c>
      <c r="D44" s="321" t="s">
        <v>613</v>
      </c>
      <c r="E44" s="332">
        <v>55</v>
      </c>
      <c r="F44" s="200">
        <v>50</v>
      </c>
      <c r="G44" s="199"/>
      <c r="H44" s="199"/>
      <c r="I44" s="199">
        <f t="shared" si="0"/>
        <v>50</v>
      </c>
      <c r="J44" s="209" t="e">
        <f t="shared" si="1"/>
        <v>#DIV/0!</v>
      </c>
      <c r="K44" s="200">
        <v>50</v>
      </c>
      <c r="L44" s="199"/>
      <c r="M44" s="199"/>
      <c r="N44" s="199">
        <f t="shared" si="5"/>
        <v>50</v>
      </c>
      <c r="O44" s="209" t="e">
        <f t="shared" si="6"/>
        <v>#DIV/0!</v>
      </c>
      <c r="P44" s="200">
        <f t="shared" si="2"/>
        <v>100</v>
      </c>
      <c r="Q44" s="209">
        <f t="shared" si="3"/>
        <v>0</v>
      </c>
    </row>
    <row r="45" spans="1:17">
      <c r="A45">
        <f t="shared" si="4"/>
        <v>37</v>
      </c>
      <c r="B45" s="207">
        <v>801</v>
      </c>
      <c r="C45" s="321" t="s">
        <v>437</v>
      </c>
      <c r="D45" s="321" t="s">
        <v>418</v>
      </c>
      <c r="E45" s="321" t="s">
        <v>275</v>
      </c>
      <c r="F45" s="200">
        <v>50</v>
      </c>
      <c r="G45" s="199"/>
      <c r="H45" s="199"/>
      <c r="I45" s="199">
        <f t="shared" si="0"/>
        <v>50</v>
      </c>
      <c r="J45" s="209" t="e">
        <f t="shared" si="1"/>
        <v>#DIV/0!</v>
      </c>
      <c r="K45" s="200">
        <v>50</v>
      </c>
      <c r="L45" s="199"/>
      <c r="M45" s="199"/>
      <c r="N45" s="199">
        <f t="shared" si="5"/>
        <v>50</v>
      </c>
      <c r="O45" s="209" t="e">
        <f t="shared" si="6"/>
        <v>#DIV/0!</v>
      </c>
      <c r="P45" s="200">
        <f t="shared" si="2"/>
        <v>100</v>
      </c>
      <c r="Q45" s="209">
        <f t="shared" si="3"/>
        <v>0</v>
      </c>
    </row>
    <row r="46" spans="1:17">
      <c r="A46">
        <f t="shared" si="4"/>
        <v>38</v>
      </c>
      <c r="B46" s="207">
        <v>810</v>
      </c>
      <c r="C46" s="321" t="s">
        <v>462</v>
      </c>
      <c r="D46" s="321" t="s">
        <v>546</v>
      </c>
      <c r="E46" s="321" t="s">
        <v>275</v>
      </c>
      <c r="F46" s="200">
        <v>50</v>
      </c>
      <c r="G46" s="199"/>
      <c r="H46" s="199"/>
      <c r="I46" s="199">
        <f t="shared" si="0"/>
        <v>50</v>
      </c>
      <c r="J46" s="209" t="e">
        <f t="shared" si="1"/>
        <v>#DIV/0!</v>
      </c>
      <c r="K46" s="200">
        <v>50</v>
      </c>
      <c r="L46" s="199"/>
      <c r="M46" s="199"/>
      <c r="N46" s="199">
        <f t="shared" si="5"/>
        <v>50</v>
      </c>
      <c r="O46" s="209" t="e">
        <f t="shared" si="6"/>
        <v>#DIV/0!</v>
      </c>
      <c r="P46" s="200">
        <f t="shared" si="2"/>
        <v>100</v>
      </c>
      <c r="Q46" s="209">
        <f t="shared" si="3"/>
        <v>0</v>
      </c>
    </row>
    <row r="47" spans="1:17">
      <c r="A47">
        <f t="shared" si="4"/>
        <v>39</v>
      </c>
      <c r="B47" s="207">
        <v>854</v>
      </c>
      <c r="C47" s="321" t="s">
        <v>718</v>
      </c>
      <c r="D47" s="321" t="s">
        <v>561</v>
      </c>
      <c r="E47" s="321" t="s">
        <v>269</v>
      </c>
      <c r="F47" s="200">
        <v>50</v>
      </c>
      <c r="G47" s="199"/>
      <c r="H47" s="199"/>
      <c r="I47" s="199">
        <f t="shared" si="0"/>
        <v>50</v>
      </c>
      <c r="J47" s="209" t="e">
        <f t="shared" si="1"/>
        <v>#DIV/0!</v>
      </c>
      <c r="K47" s="200">
        <v>50</v>
      </c>
      <c r="L47" s="199"/>
      <c r="M47" s="199"/>
      <c r="N47" s="199">
        <f t="shared" si="5"/>
        <v>50</v>
      </c>
      <c r="O47" s="209" t="e">
        <f t="shared" si="6"/>
        <v>#DIV/0!</v>
      </c>
      <c r="P47" s="200">
        <f t="shared" si="2"/>
        <v>100</v>
      </c>
      <c r="Q47" s="209">
        <f t="shared" si="3"/>
        <v>0</v>
      </c>
    </row>
    <row r="48" spans="1:17">
      <c r="A48">
        <f t="shared" si="4"/>
        <v>40</v>
      </c>
      <c r="B48" s="207">
        <v>737</v>
      </c>
      <c r="C48" s="321" t="s">
        <v>717</v>
      </c>
      <c r="D48" s="321" t="s">
        <v>457</v>
      </c>
      <c r="E48" s="321" t="s">
        <v>275</v>
      </c>
      <c r="F48" s="200">
        <v>50</v>
      </c>
      <c r="G48" s="199"/>
      <c r="H48" s="199"/>
      <c r="I48" s="199">
        <f t="shared" si="0"/>
        <v>50</v>
      </c>
      <c r="J48" s="209" t="e">
        <f t="shared" si="1"/>
        <v>#DIV/0!</v>
      </c>
      <c r="K48" s="200">
        <v>50</v>
      </c>
      <c r="L48" s="199"/>
      <c r="M48" s="199"/>
      <c r="N48" s="199">
        <f t="shared" si="5"/>
        <v>50</v>
      </c>
      <c r="O48" s="209" t="e">
        <f t="shared" si="6"/>
        <v>#DIV/0!</v>
      </c>
      <c r="P48" s="200">
        <f t="shared" si="2"/>
        <v>100</v>
      </c>
      <c r="Q48" s="209">
        <f t="shared" si="3"/>
        <v>0</v>
      </c>
    </row>
    <row r="49" spans="1:17">
      <c r="A49">
        <f t="shared" si="4"/>
        <v>41</v>
      </c>
      <c r="B49" s="207">
        <v>659</v>
      </c>
      <c r="C49" s="321" t="s">
        <v>651</v>
      </c>
      <c r="D49" s="321" t="s">
        <v>579</v>
      </c>
      <c r="E49" s="321" t="s">
        <v>269</v>
      </c>
      <c r="F49" s="200">
        <v>50</v>
      </c>
      <c r="G49" s="199"/>
      <c r="H49" s="199"/>
      <c r="I49" s="199">
        <f t="shared" si="0"/>
        <v>50</v>
      </c>
      <c r="J49" s="209" t="e">
        <f t="shared" si="1"/>
        <v>#DIV/0!</v>
      </c>
      <c r="K49" s="200">
        <v>50</v>
      </c>
      <c r="L49" s="199"/>
      <c r="M49" s="199"/>
      <c r="N49" s="199">
        <f t="shared" si="5"/>
        <v>50</v>
      </c>
      <c r="O49" s="209" t="e">
        <f t="shared" si="6"/>
        <v>#DIV/0!</v>
      </c>
      <c r="P49" s="200">
        <f t="shared" si="2"/>
        <v>100</v>
      </c>
      <c r="Q49" s="209">
        <f t="shared" si="3"/>
        <v>0</v>
      </c>
    </row>
    <row r="50" spans="1:17">
      <c r="A50">
        <f t="shared" si="4"/>
        <v>42</v>
      </c>
      <c r="B50" s="207">
        <v>619</v>
      </c>
      <c r="C50" s="321" t="s">
        <v>686</v>
      </c>
      <c r="D50" s="321" t="s">
        <v>564</v>
      </c>
      <c r="E50" s="321" t="s">
        <v>272</v>
      </c>
      <c r="F50" s="200">
        <v>50</v>
      </c>
      <c r="G50" s="199"/>
      <c r="H50" s="199"/>
      <c r="I50" s="199">
        <f t="shared" si="0"/>
        <v>50</v>
      </c>
      <c r="J50" s="209" t="e">
        <f t="shared" si="1"/>
        <v>#DIV/0!</v>
      </c>
      <c r="K50" s="200">
        <v>50</v>
      </c>
      <c r="L50" s="199"/>
      <c r="M50" s="199"/>
      <c r="N50" s="199">
        <f t="shared" si="5"/>
        <v>50</v>
      </c>
      <c r="O50" s="209" t="e">
        <f t="shared" si="6"/>
        <v>#DIV/0!</v>
      </c>
      <c r="P50" s="200">
        <f t="shared" si="2"/>
        <v>100</v>
      </c>
      <c r="Q50" s="209">
        <f t="shared" si="3"/>
        <v>0</v>
      </c>
    </row>
    <row r="51" spans="1:17">
      <c r="A51">
        <f t="shared" si="4"/>
        <v>43</v>
      </c>
      <c r="B51" s="207">
        <v>753</v>
      </c>
      <c r="C51" s="321" t="s">
        <v>530</v>
      </c>
      <c r="D51" s="321" t="s">
        <v>417</v>
      </c>
      <c r="E51" s="321" t="s">
        <v>269</v>
      </c>
      <c r="F51" s="200">
        <v>50</v>
      </c>
      <c r="G51" s="199"/>
      <c r="H51" s="199"/>
      <c r="I51" s="199">
        <f t="shared" si="0"/>
        <v>50</v>
      </c>
      <c r="J51" s="209" t="e">
        <f t="shared" si="1"/>
        <v>#DIV/0!</v>
      </c>
      <c r="K51" s="200">
        <v>50</v>
      </c>
      <c r="L51" s="199"/>
      <c r="M51" s="199"/>
      <c r="N51" s="199">
        <f t="shared" si="5"/>
        <v>50</v>
      </c>
      <c r="O51" s="209" t="e">
        <f t="shared" si="6"/>
        <v>#DIV/0!</v>
      </c>
      <c r="P51" s="200">
        <f t="shared" si="2"/>
        <v>100</v>
      </c>
      <c r="Q51" s="209">
        <f t="shared" si="3"/>
        <v>0</v>
      </c>
    </row>
    <row r="52" spans="1:17">
      <c r="A52">
        <f t="shared" si="4"/>
        <v>44</v>
      </c>
      <c r="B52" s="207">
        <v>768</v>
      </c>
      <c r="C52" s="321" t="s">
        <v>353</v>
      </c>
      <c r="D52" s="321" t="s">
        <v>604</v>
      </c>
      <c r="E52" s="321" t="s">
        <v>272</v>
      </c>
      <c r="F52" s="200">
        <v>50</v>
      </c>
      <c r="G52" s="199"/>
      <c r="H52" s="199"/>
      <c r="I52" s="199">
        <f t="shared" si="0"/>
        <v>50</v>
      </c>
      <c r="J52" s="209" t="e">
        <f t="shared" si="1"/>
        <v>#DIV/0!</v>
      </c>
      <c r="K52" s="200">
        <v>50</v>
      </c>
      <c r="L52" s="199"/>
      <c r="M52" s="199"/>
      <c r="N52" s="199">
        <f t="shared" si="5"/>
        <v>50</v>
      </c>
      <c r="O52" s="209" t="e">
        <f t="shared" si="6"/>
        <v>#DIV/0!</v>
      </c>
      <c r="P52" s="200">
        <f t="shared" si="2"/>
        <v>100</v>
      </c>
      <c r="Q52" s="209">
        <f t="shared" si="3"/>
        <v>0</v>
      </c>
    </row>
    <row r="53" spans="1:17">
      <c r="A53">
        <v>45</v>
      </c>
      <c r="B53" s="207">
        <v>738</v>
      </c>
      <c r="C53" s="321" t="s">
        <v>340</v>
      </c>
      <c r="D53" s="321" t="s">
        <v>53</v>
      </c>
      <c r="E53" s="321" t="s">
        <v>272</v>
      </c>
      <c r="F53" s="200">
        <v>50</v>
      </c>
      <c r="G53" s="199"/>
      <c r="H53" s="199"/>
      <c r="I53" s="199">
        <f t="shared" si="0"/>
        <v>50</v>
      </c>
      <c r="J53" s="209" t="e">
        <f t="shared" ref="J53:J56" si="7">$F$6/H53</f>
        <v>#DIV/0!</v>
      </c>
      <c r="K53" s="200">
        <v>50</v>
      </c>
      <c r="L53" s="199"/>
      <c r="M53" s="199"/>
      <c r="N53" s="199">
        <f t="shared" ref="N53:N56" si="8">IF(M53&lt;=$M$6,IF(M53&lt;$L$6,K53+L53,K53+L53+(M53-$L$6)),50)</f>
        <v>50</v>
      </c>
      <c r="O53" s="209" t="e">
        <f t="shared" ref="O53:O56" si="9">$K$6/M53</f>
        <v>#DIV/0!</v>
      </c>
      <c r="P53" s="200">
        <f t="shared" ref="P53:P56" si="10">N53+I53</f>
        <v>100</v>
      </c>
      <c r="Q53" s="209">
        <f t="shared" ref="Q53:Q56" si="11">M53+H53</f>
        <v>0</v>
      </c>
    </row>
    <row r="54" spans="1:17">
      <c r="A54">
        <v>46</v>
      </c>
      <c r="B54" s="207">
        <v>709</v>
      </c>
      <c r="C54" s="321" t="s">
        <v>378</v>
      </c>
      <c r="D54" s="321" t="s">
        <v>432</v>
      </c>
      <c r="E54" s="321" t="s">
        <v>272</v>
      </c>
      <c r="F54" s="200">
        <v>50</v>
      </c>
      <c r="G54" s="199"/>
      <c r="H54" s="199"/>
      <c r="I54" s="199">
        <f t="shared" si="0"/>
        <v>50</v>
      </c>
      <c r="J54" s="209" t="e">
        <f t="shared" si="7"/>
        <v>#DIV/0!</v>
      </c>
      <c r="K54" s="200">
        <v>50</v>
      </c>
      <c r="L54" s="199"/>
      <c r="M54" s="199"/>
      <c r="N54" s="199">
        <f t="shared" si="8"/>
        <v>50</v>
      </c>
      <c r="O54" s="209" t="e">
        <f t="shared" si="9"/>
        <v>#DIV/0!</v>
      </c>
      <c r="P54" s="200">
        <f t="shared" si="10"/>
        <v>100</v>
      </c>
      <c r="Q54" s="209">
        <f t="shared" si="11"/>
        <v>0</v>
      </c>
    </row>
    <row r="55" spans="1:17">
      <c r="A55">
        <v>47</v>
      </c>
      <c r="B55" s="207">
        <v>605</v>
      </c>
      <c r="C55" s="321" t="s">
        <v>578</v>
      </c>
      <c r="D55" s="321" t="s">
        <v>579</v>
      </c>
      <c r="E55" s="321" t="s">
        <v>272</v>
      </c>
      <c r="F55" s="200">
        <v>50</v>
      </c>
      <c r="G55" s="199"/>
      <c r="H55" s="199"/>
      <c r="I55" s="199">
        <f t="shared" si="0"/>
        <v>50</v>
      </c>
      <c r="J55" s="209" t="e">
        <f t="shared" si="7"/>
        <v>#DIV/0!</v>
      </c>
      <c r="K55" s="200">
        <v>50</v>
      </c>
      <c r="L55" s="199"/>
      <c r="M55" s="199"/>
      <c r="N55" s="199">
        <f t="shared" si="8"/>
        <v>50</v>
      </c>
      <c r="O55" s="209" t="e">
        <f t="shared" si="9"/>
        <v>#DIV/0!</v>
      </c>
      <c r="P55" s="200">
        <f t="shared" si="10"/>
        <v>100</v>
      </c>
      <c r="Q55" s="209">
        <f t="shared" si="11"/>
        <v>0</v>
      </c>
    </row>
    <row r="56" spans="1:17" ht="16" thickBot="1">
      <c r="A56">
        <v>48</v>
      </c>
      <c r="B56" s="210">
        <v>705</v>
      </c>
      <c r="C56" s="211" t="s">
        <v>430</v>
      </c>
      <c r="D56" s="211" t="s">
        <v>68</v>
      </c>
      <c r="E56" s="211" t="s">
        <v>272</v>
      </c>
      <c r="F56" s="202">
        <v>50</v>
      </c>
      <c r="G56" s="203"/>
      <c r="H56" s="203"/>
      <c r="I56" s="203">
        <f t="shared" si="0"/>
        <v>50</v>
      </c>
      <c r="J56" s="209" t="e">
        <f t="shared" si="7"/>
        <v>#DIV/0!</v>
      </c>
      <c r="K56" s="200">
        <v>100</v>
      </c>
      <c r="L56" s="199"/>
      <c r="M56" s="199"/>
      <c r="N56" s="199">
        <f t="shared" si="8"/>
        <v>100</v>
      </c>
      <c r="O56" s="209" t="e">
        <f t="shared" si="9"/>
        <v>#DIV/0!</v>
      </c>
      <c r="P56" s="200">
        <f t="shared" si="10"/>
        <v>150</v>
      </c>
      <c r="Q56" s="209">
        <f t="shared" si="11"/>
        <v>0</v>
      </c>
    </row>
    <row r="57" spans="1:17" ht="16" thickBot="1">
      <c r="B57" s="198"/>
      <c r="C57" s="518"/>
      <c r="D57" s="518"/>
      <c r="E57" s="518"/>
      <c r="F57" s="180" t="s">
        <v>132</v>
      </c>
      <c r="G57" s="180" t="s">
        <v>133</v>
      </c>
      <c r="H57" s="197" t="s">
        <v>150</v>
      </c>
      <c r="I57" s="181" t="s">
        <v>134</v>
      </c>
      <c r="J57" s="222" t="s">
        <v>151</v>
      </c>
      <c r="K57" s="180" t="s">
        <v>132</v>
      </c>
      <c r="L57" s="180" t="s">
        <v>133</v>
      </c>
      <c r="M57" s="197" t="s">
        <v>150</v>
      </c>
      <c r="N57" s="184" t="s">
        <v>134</v>
      </c>
      <c r="O57" s="185" t="s">
        <v>151</v>
      </c>
      <c r="P57" s="556" t="s">
        <v>135</v>
      </c>
      <c r="Q57" s="557"/>
    </row>
    <row r="58" spans="1:17" ht="16" thickBot="1">
      <c r="B58" s="525" t="s">
        <v>660</v>
      </c>
      <c r="C58" s="526"/>
      <c r="D58" s="526"/>
      <c r="E58" s="526"/>
      <c r="F58" s="185">
        <v>132</v>
      </c>
      <c r="G58" s="182">
        <v>52.8</v>
      </c>
      <c r="H58" s="199">
        <v>79.2</v>
      </c>
      <c r="I58" s="182">
        <v>2.5</v>
      </c>
      <c r="J58" s="182"/>
      <c r="K58" s="185">
        <v>124</v>
      </c>
      <c r="L58" s="182">
        <v>49.6</v>
      </c>
      <c r="M58" s="199">
        <f>L58*1.5</f>
        <v>74.400000000000006</v>
      </c>
      <c r="N58" s="182">
        <v>2.5</v>
      </c>
      <c r="O58" s="182"/>
      <c r="P58" s="558"/>
      <c r="Q58" s="559"/>
    </row>
    <row r="59" spans="1:17" ht="16" thickBot="1">
      <c r="B59" s="527"/>
      <c r="C59" s="528"/>
      <c r="D59" s="528"/>
      <c r="E59" s="528"/>
      <c r="F59" s="529" t="s">
        <v>166</v>
      </c>
      <c r="G59" s="530"/>
      <c r="H59" s="530"/>
      <c r="I59" s="530"/>
      <c r="J59" s="530"/>
      <c r="K59" s="529" t="s">
        <v>166</v>
      </c>
      <c r="L59" s="530"/>
      <c r="M59" s="530"/>
      <c r="N59" s="530"/>
      <c r="O59" s="530"/>
      <c r="P59" s="560"/>
      <c r="Q59" s="561"/>
    </row>
    <row r="60" spans="1:17" ht="16" thickBot="1">
      <c r="B60" s="188" t="s">
        <v>137</v>
      </c>
      <c r="C60" s="189" t="s">
        <v>138</v>
      </c>
      <c r="D60" s="189" t="s">
        <v>139</v>
      </c>
      <c r="E60" s="189" t="s">
        <v>140</v>
      </c>
      <c r="F60" s="188" t="s">
        <v>141</v>
      </c>
      <c r="G60" s="189" t="s">
        <v>142</v>
      </c>
      <c r="H60" s="190" t="s">
        <v>143</v>
      </c>
      <c r="I60" s="189" t="s">
        <v>144</v>
      </c>
      <c r="J60" s="190" t="s">
        <v>145</v>
      </c>
      <c r="K60" s="206" t="s">
        <v>141</v>
      </c>
      <c r="L60" s="189" t="s">
        <v>142</v>
      </c>
      <c r="M60" s="189" t="s">
        <v>143</v>
      </c>
      <c r="N60" s="189" t="s">
        <v>144</v>
      </c>
      <c r="O60" s="190" t="s">
        <v>145</v>
      </c>
      <c r="P60" s="217" t="s">
        <v>147</v>
      </c>
      <c r="Q60" s="192" t="s">
        <v>143</v>
      </c>
    </row>
    <row r="61" spans="1:17">
      <c r="A61">
        <v>1</v>
      </c>
      <c r="B61" s="207">
        <v>836</v>
      </c>
      <c r="C61" s="208" t="s">
        <v>728</v>
      </c>
      <c r="D61" s="208" t="s">
        <v>653</v>
      </c>
      <c r="E61" s="208">
        <v>25</v>
      </c>
      <c r="F61" s="219">
        <v>0</v>
      </c>
      <c r="G61" s="220">
        <v>0</v>
      </c>
      <c r="H61" s="220">
        <v>39.53</v>
      </c>
      <c r="I61" s="220">
        <f t="shared" ref="I61:I105" si="12">IF(H61&lt;=$H$6,IF(H61&lt;$G$6,F61+G61,F61+G61+(H61-$G$6)),50)</f>
        <v>0</v>
      </c>
      <c r="J61" s="249">
        <f t="shared" ref="J61:J105" si="13">$F$6/H61</f>
        <v>3.8198836326840375</v>
      </c>
      <c r="K61" s="219">
        <v>0</v>
      </c>
      <c r="L61" s="220">
        <v>0</v>
      </c>
      <c r="M61" s="220">
        <v>38.76</v>
      </c>
      <c r="N61" s="220">
        <f>IF(M61&lt;=$M$6,IF(M61&lt;$L$6,K61+L61,K61+L61+(M61-$L$6)),50)</f>
        <v>0</v>
      </c>
      <c r="O61" s="249">
        <f>$K$6/M61</f>
        <v>4.514963880288958</v>
      </c>
      <c r="P61" s="219">
        <f t="shared" ref="P61:P105" si="14">N61+I61</f>
        <v>0</v>
      </c>
      <c r="Q61" s="249">
        <f t="shared" ref="Q61:Q105" si="15">M61+H61</f>
        <v>78.289999999999992</v>
      </c>
    </row>
    <row r="62" spans="1:17">
      <c r="A62">
        <v>2</v>
      </c>
      <c r="B62" s="207">
        <v>806</v>
      </c>
      <c r="C62" s="208" t="s">
        <v>394</v>
      </c>
      <c r="D62" s="208" t="s">
        <v>561</v>
      </c>
      <c r="E62" s="332" t="s">
        <v>269</v>
      </c>
      <c r="F62" s="200">
        <v>0</v>
      </c>
      <c r="G62" s="199">
        <v>5</v>
      </c>
      <c r="H62" s="199">
        <v>37.21</v>
      </c>
      <c r="I62" s="199">
        <f t="shared" si="12"/>
        <v>5</v>
      </c>
      <c r="J62" s="209">
        <f t="shared" si="13"/>
        <v>4.0580489115829081</v>
      </c>
      <c r="K62" s="200">
        <v>0</v>
      </c>
      <c r="L62" s="199">
        <v>0</v>
      </c>
      <c r="M62" s="199">
        <v>32.840000000000003</v>
      </c>
      <c r="N62" s="199">
        <f t="shared" ref="N62:N105" si="16">IF(M62&lt;=$M$6,IF(M62&lt;$L$6,K62+L62,K62+L62+(M62-$L$6)),50)</f>
        <v>0</v>
      </c>
      <c r="O62" s="209">
        <f t="shared" ref="O62:O105" si="17">$K$6/M62</f>
        <v>5.328867235079171</v>
      </c>
      <c r="P62" s="200">
        <f t="shared" si="14"/>
        <v>5</v>
      </c>
      <c r="Q62" s="209">
        <f t="shared" si="15"/>
        <v>70.050000000000011</v>
      </c>
    </row>
    <row r="63" spans="1:17">
      <c r="A63">
        <v>3</v>
      </c>
      <c r="B63" s="207">
        <v>811</v>
      </c>
      <c r="C63" s="208" t="s">
        <v>386</v>
      </c>
      <c r="D63" s="208" t="s">
        <v>436</v>
      </c>
      <c r="E63" s="208" t="s">
        <v>275</v>
      </c>
      <c r="F63" s="200">
        <v>0</v>
      </c>
      <c r="G63" s="199">
        <v>0</v>
      </c>
      <c r="H63" s="199">
        <v>21.87</v>
      </c>
      <c r="I63" s="199">
        <f t="shared" si="12"/>
        <v>0</v>
      </c>
      <c r="J63" s="209">
        <f t="shared" si="13"/>
        <v>6.9044352994970275</v>
      </c>
      <c r="K63" s="200">
        <v>5</v>
      </c>
      <c r="L63" s="199">
        <v>5</v>
      </c>
      <c r="M63" s="199">
        <v>30.22</v>
      </c>
      <c r="N63" s="199">
        <f t="shared" si="16"/>
        <v>10</v>
      </c>
      <c r="O63" s="209">
        <f t="shared" si="17"/>
        <v>5.7908669755129054</v>
      </c>
      <c r="P63" s="200">
        <f t="shared" si="14"/>
        <v>10</v>
      </c>
      <c r="Q63" s="209">
        <f t="shared" si="15"/>
        <v>52.09</v>
      </c>
    </row>
    <row r="64" spans="1:17">
      <c r="A64">
        <v>4</v>
      </c>
      <c r="B64" s="207">
        <v>769</v>
      </c>
      <c r="C64" s="321" t="s">
        <v>395</v>
      </c>
      <c r="D64" s="321" t="s">
        <v>396</v>
      </c>
      <c r="E64" s="208">
        <v>25</v>
      </c>
      <c r="F64" s="200">
        <v>0</v>
      </c>
      <c r="G64" s="199">
        <v>5</v>
      </c>
      <c r="H64" s="199">
        <v>37.58</v>
      </c>
      <c r="I64" s="199">
        <f t="shared" si="12"/>
        <v>5</v>
      </c>
      <c r="J64" s="209">
        <f t="shared" si="13"/>
        <v>4.018094731240021</v>
      </c>
      <c r="K64" s="200">
        <v>5</v>
      </c>
      <c r="L64" s="199">
        <v>5</v>
      </c>
      <c r="M64" s="199">
        <v>32.61</v>
      </c>
      <c r="N64" s="199">
        <f t="shared" si="16"/>
        <v>10</v>
      </c>
      <c r="O64" s="209">
        <f t="shared" si="17"/>
        <v>5.3664520085863234</v>
      </c>
      <c r="P64" s="200">
        <f t="shared" si="14"/>
        <v>15</v>
      </c>
      <c r="Q64" s="209">
        <f t="shared" si="15"/>
        <v>70.19</v>
      </c>
    </row>
    <row r="65" spans="1:17">
      <c r="A65">
        <v>5</v>
      </c>
      <c r="B65" s="207">
        <v>808</v>
      </c>
      <c r="C65" s="321" t="s">
        <v>345</v>
      </c>
      <c r="D65" s="321" t="s">
        <v>346</v>
      </c>
      <c r="E65" s="321">
        <v>25</v>
      </c>
      <c r="F65" s="200">
        <v>0</v>
      </c>
      <c r="G65" s="199">
        <v>0</v>
      </c>
      <c r="H65" s="199">
        <v>42</v>
      </c>
      <c r="I65" s="199">
        <f t="shared" si="12"/>
        <v>0</v>
      </c>
      <c r="J65" s="209">
        <f t="shared" si="13"/>
        <v>3.5952380952380953</v>
      </c>
      <c r="K65" s="200">
        <v>0</v>
      </c>
      <c r="L65" s="199">
        <v>10</v>
      </c>
      <c r="M65" s="199">
        <v>62.63</v>
      </c>
      <c r="N65" s="199">
        <f t="shared" si="16"/>
        <v>22.630000000000003</v>
      </c>
      <c r="O65" s="209">
        <f t="shared" si="17"/>
        <v>2.7941880887753472</v>
      </c>
      <c r="P65" s="200">
        <f t="shared" si="14"/>
        <v>22.630000000000003</v>
      </c>
      <c r="Q65" s="209">
        <f t="shared" si="15"/>
        <v>104.63</v>
      </c>
    </row>
    <row r="66" spans="1:17">
      <c r="A66">
        <v>6</v>
      </c>
      <c r="B66" s="207">
        <v>845</v>
      </c>
      <c r="C66" s="321" t="s">
        <v>729</v>
      </c>
      <c r="D66" s="321" t="s">
        <v>730</v>
      </c>
      <c r="E66" s="334">
        <v>25</v>
      </c>
      <c r="F66" s="200">
        <v>0</v>
      </c>
      <c r="G66" s="199">
        <v>5</v>
      </c>
      <c r="H66" s="199">
        <v>36.909999999999997</v>
      </c>
      <c r="I66" s="199">
        <f t="shared" si="12"/>
        <v>5</v>
      </c>
      <c r="J66" s="209">
        <f t="shared" si="13"/>
        <v>4.091032240585208</v>
      </c>
      <c r="K66" s="200">
        <v>10</v>
      </c>
      <c r="L66" s="199">
        <v>5</v>
      </c>
      <c r="M66" s="199">
        <v>44.18</v>
      </c>
      <c r="N66" s="199">
        <f t="shared" si="16"/>
        <v>15</v>
      </c>
      <c r="O66" s="209">
        <f t="shared" si="17"/>
        <v>3.9610683567224987</v>
      </c>
      <c r="P66" s="200">
        <f t="shared" si="14"/>
        <v>20</v>
      </c>
      <c r="Q66" s="209">
        <f t="shared" si="15"/>
        <v>81.09</v>
      </c>
    </row>
    <row r="67" spans="1:17">
      <c r="A67">
        <v>7</v>
      </c>
      <c r="B67" s="207">
        <v>843</v>
      </c>
      <c r="C67" s="321" t="s">
        <v>725</v>
      </c>
      <c r="D67" s="321" t="s">
        <v>726</v>
      </c>
      <c r="E67" s="321">
        <v>25</v>
      </c>
      <c r="F67" s="200">
        <v>0</v>
      </c>
      <c r="G67" s="199">
        <v>5</v>
      </c>
      <c r="H67" s="199">
        <v>27.68</v>
      </c>
      <c r="I67" s="199">
        <f t="shared" si="12"/>
        <v>5</v>
      </c>
      <c r="J67" s="209">
        <f t="shared" si="13"/>
        <v>5.4552023121387281</v>
      </c>
      <c r="K67" s="200">
        <v>10</v>
      </c>
      <c r="L67" s="199">
        <v>10</v>
      </c>
      <c r="M67" s="199">
        <v>28.52</v>
      </c>
      <c r="N67" s="199">
        <f t="shared" si="16"/>
        <v>20</v>
      </c>
      <c r="O67" s="209">
        <f t="shared" si="17"/>
        <v>6.1360448807854135</v>
      </c>
      <c r="P67" s="200">
        <f t="shared" si="14"/>
        <v>25</v>
      </c>
      <c r="Q67" s="209">
        <f t="shared" si="15"/>
        <v>56.2</v>
      </c>
    </row>
    <row r="68" spans="1:17">
      <c r="A68">
        <v>8</v>
      </c>
      <c r="B68" s="207">
        <v>835</v>
      </c>
      <c r="C68" s="321" t="s">
        <v>636</v>
      </c>
      <c r="D68" s="321" t="s">
        <v>63</v>
      </c>
      <c r="E68" s="332" t="s">
        <v>275</v>
      </c>
      <c r="F68" s="200">
        <v>0</v>
      </c>
      <c r="G68" s="199">
        <v>5</v>
      </c>
      <c r="H68" s="199">
        <v>24</v>
      </c>
      <c r="I68" s="199">
        <f t="shared" si="12"/>
        <v>5</v>
      </c>
      <c r="J68" s="209">
        <f t="shared" si="13"/>
        <v>6.291666666666667</v>
      </c>
      <c r="K68" s="200">
        <v>10</v>
      </c>
      <c r="L68" s="199">
        <v>10</v>
      </c>
      <c r="M68" s="199">
        <v>33.35</v>
      </c>
      <c r="N68" s="199">
        <f t="shared" si="16"/>
        <v>20</v>
      </c>
      <c r="O68" s="209">
        <f t="shared" si="17"/>
        <v>5.2473763118440777</v>
      </c>
      <c r="P68" s="200">
        <f t="shared" si="14"/>
        <v>25</v>
      </c>
      <c r="Q68" s="209">
        <f t="shared" si="15"/>
        <v>57.35</v>
      </c>
    </row>
    <row r="69" spans="1:17">
      <c r="A69">
        <v>9</v>
      </c>
      <c r="B69" s="207">
        <v>807</v>
      </c>
      <c r="C69" s="321" t="s">
        <v>391</v>
      </c>
      <c r="D69" s="321" t="s">
        <v>549</v>
      </c>
      <c r="E69" s="321">
        <v>55</v>
      </c>
      <c r="F69" s="200">
        <v>10</v>
      </c>
      <c r="G69" s="199">
        <v>15</v>
      </c>
      <c r="H69" s="199">
        <v>37.33</v>
      </c>
      <c r="I69" s="199">
        <f t="shared" si="12"/>
        <v>25</v>
      </c>
      <c r="J69" s="209">
        <f t="shared" si="13"/>
        <v>4.0450040182159119</v>
      </c>
      <c r="K69" s="200">
        <v>0</v>
      </c>
      <c r="L69" s="199">
        <v>0</v>
      </c>
      <c r="M69" s="199">
        <v>26.81</v>
      </c>
      <c r="N69" s="199">
        <f t="shared" si="16"/>
        <v>0</v>
      </c>
      <c r="O69" s="209">
        <f t="shared" si="17"/>
        <v>6.5274151436031334</v>
      </c>
      <c r="P69" s="200">
        <f t="shared" si="14"/>
        <v>25</v>
      </c>
      <c r="Q69" s="209">
        <f t="shared" si="15"/>
        <v>64.14</v>
      </c>
    </row>
    <row r="70" spans="1:17">
      <c r="A70">
        <v>10</v>
      </c>
      <c r="B70" s="207">
        <v>838</v>
      </c>
      <c r="C70" s="321" t="s">
        <v>304</v>
      </c>
      <c r="D70" s="321" t="s">
        <v>656</v>
      </c>
      <c r="E70" s="334" t="s">
        <v>275</v>
      </c>
      <c r="F70" s="200">
        <v>0</v>
      </c>
      <c r="G70" s="199">
        <v>20</v>
      </c>
      <c r="H70" s="199">
        <v>35.479999999999997</v>
      </c>
      <c r="I70" s="199">
        <f t="shared" si="12"/>
        <v>20</v>
      </c>
      <c r="J70" s="209">
        <f t="shared" si="13"/>
        <v>4.2559188275084558</v>
      </c>
      <c r="K70" s="200">
        <v>5</v>
      </c>
      <c r="L70" s="199">
        <v>20</v>
      </c>
      <c r="M70" s="199">
        <v>44.41</v>
      </c>
      <c r="N70" s="199">
        <f t="shared" si="16"/>
        <v>25</v>
      </c>
      <c r="O70" s="209">
        <f t="shared" si="17"/>
        <v>3.9405539292952039</v>
      </c>
      <c r="P70" s="200">
        <f t="shared" si="14"/>
        <v>45</v>
      </c>
      <c r="Q70" s="209">
        <f t="shared" si="15"/>
        <v>79.889999999999986</v>
      </c>
    </row>
    <row r="71" spans="1:17">
      <c r="A71">
        <v>11</v>
      </c>
      <c r="B71" s="207">
        <v>754</v>
      </c>
      <c r="C71" s="321" t="s">
        <v>712</v>
      </c>
      <c r="D71" s="321" t="s">
        <v>312</v>
      </c>
      <c r="E71" s="332" t="s">
        <v>272</v>
      </c>
      <c r="F71" s="200">
        <v>5</v>
      </c>
      <c r="G71" s="199">
        <v>10</v>
      </c>
      <c r="H71" s="199">
        <v>37.380000000000003</v>
      </c>
      <c r="I71" s="199">
        <f t="shared" si="12"/>
        <v>15</v>
      </c>
      <c r="J71" s="209">
        <f t="shared" si="13"/>
        <v>4.0395933654360618</v>
      </c>
      <c r="K71" s="200">
        <v>15</v>
      </c>
      <c r="L71" s="199">
        <v>15</v>
      </c>
      <c r="M71" s="199">
        <v>46.17</v>
      </c>
      <c r="N71" s="199">
        <f t="shared" si="16"/>
        <v>30</v>
      </c>
      <c r="O71" s="209">
        <f t="shared" si="17"/>
        <v>3.7903400476499889</v>
      </c>
      <c r="P71" s="200">
        <f t="shared" si="14"/>
        <v>45</v>
      </c>
      <c r="Q71" s="209">
        <f t="shared" si="15"/>
        <v>83.550000000000011</v>
      </c>
    </row>
    <row r="72" spans="1:17">
      <c r="A72">
        <v>12</v>
      </c>
      <c r="B72" s="207">
        <v>800</v>
      </c>
      <c r="C72" s="321" t="s">
        <v>469</v>
      </c>
      <c r="D72" s="321" t="s">
        <v>635</v>
      </c>
      <c r="E72" s="334" t="s">
        <v>275</v>
      </c>
      <c r="F72" s="200">
        <v>50</v>
      </c>
      <c r="G72" s="199"/>
      <c r="H72" s="199"/>
      <c r="I72" s="199">
        <f t="shared" si="12"/>
        <v>50</v>
      </c>
      <c r="J72" s="209" t="e">
        <f t="shared" si="13"/>
        <v>#DIV/0!</v>
      </c>
      <c r="K72" s="200">
        <v>0</v>
      </c>
      <c r="L72" s="199">
        <v>0</v>
      </c>
      <c r="M72" s="199">
        <v>27.32</v>
      </c>
      <c r="N72" s="199">
        <f t="shared" si="16"/>
        <v>0</v>
      </c>
      <c r="O72" s="209">
        <f t="shared" si="17"/>
        <v>6.4055636896046853</v>
      </c>
      <c r="P72" s="200">
        <f t="shared" si="14"/>
        <v>50</v>
      </c>
      <c r="Q72" s="209">
        <f t="shared" si="15"/>
        <v>27.32</v>
      </c>
    </row>
    <row r="73" spans="1:17">
      <c r="A73">
        <v>13</v>
      </c>
      <c r="B73" s="207">
        <v>846</v>
      </c>
      <c r="C73" s="321" t="s">
        <v>708</v>
      </c>
      <c r="D73" s="321" t="s">
        <v>53</v>
      </c>
      <c r="E73" s="321">
        <v>55</v>
      </c>
      <c r="F73" s="200">
        <v>20</v>
      </c>
      <c r="G73" s="199">
        <v>10</v>
      </c>
      <c r="H73" s="199">
        <v>30.1</v>
      </c>
      <c r="I73" s="199">
        <f t="shared" si="12"/>
        <v>30</v>
      </c>
      <c r="J73" s="209">
        <f t="shared" si="13"/>
        <v>5.0166112956810629</v>
      </c>
      <c r="K73" s="200">
        <v>20</v>
      </c>
      <c r="L73" s="199">
        <v>5</v>
      </c>
      <c r="M73" s="199">
        <v>29.48</v>
      </c>
      <c r="N73" s="199">
        <f t="shared" si="16"/>
        <v>25</v>
      </c>
      <c r="O73" s="209">
        <f t="shared" si="17"/>
        <v>5.9362279511533238</v>
      </c>
      <c r="P73" s="200">
        <f t="shared" si="14"/>
        <v>55</v>
      </c>
      <c r="Q73" s="209">
        <f t="shared" si="15"/>
        <v>59.58</v>
      </c>
    </row>
    <row r="74" spans="1:17">
      <c r="A74">
        <v>14</v>
      </c>
      <c r="B74" s="207">
        <v>781</v>
      </c>
      <c r="C74" s="321" t="s">
        <v>588</v>
      </c>
      <c r="D74" s="321" t="s">
        <v>731</v>
      </c>
      <c r="E74" s="321">
        <v>55</v>
      </c>
      <c r="F74" s="200">
        <v>10</v>
      </c>
      <c r="G74" s="199">
        <v>15</v>
      </c>
      <c r="H74" s="199">
        <v>39.53</v>
      </c>
      <c r="I74" s="199">
        <f t="shared" si="12"/>
        <v>25</v>
      </c>
      <c r="J74" s="209">
        <f t="shared" si="13"/>
        <v>3.8198836326840375</v>
      </c>
      <c r="K74" s="200">
        <v>15</v>
      </c>
      <c r="L74" s="199">
        <v>20</v>
      </c>
      <c r="M74" s="199">
        <v>44.79</v>
      </c>
      <c r="N74" s="199">
        <f t="shared" si="16"/>
        <v>35</v>
      </c>
      <c r="O74" s="209">
        <f t="shared" si="17"/>
        <v>3.9071221254744364</v>
      </c>
      <c r="P74" s="200">
        <f t="shared" si="14"/>
        <v>60</v>
      </c>
      <c r="Q74" s="209">
        <f t="shared" si="15"/>
        <v>84.32</v>
      </c>
    </row>
    <row r="75" spans="1:17">
      <c r="B75" s="207"/>
      <c r="C75" s="321"/>
      <c r="D75" s="321"/>
      <c r="E75" s="321"/>
      <c r="F75" s="200"/>
      <c r="G75" s="199"/>
      <c r="H75" s="199"/>
      <c r="I75" s="199">
        <f t="shared" si="12"/>
        <v>0</v>
      </c>
      <c r="J75" s="209" t="e">
        <f t="shared" si="13"/>
        <v>#DIV/0!</v>
      </c>
      <c r="K75" s="200"/>
      <c r="L75" s="199"/>
      <c r="M75" s="199"/>
      <c r="N75" s="199">
        <f t="shared" si="16"/>
        <v>0</v>
      </c>
      <c r="O75" s="209" t="e">
        <f t="shared" si="17"/>
        <v>#DIV/0!</v>
      </c>
      <c r="P75" s="200">
        <f t="shared" si="14"/>
        <v>0</v>
      </c>
      <c r="Q75" s="209">
        <f t="shared" si="15"/>
        <v>0</v>
      </c>
    </row>
    <row r="76" spans="1:17">
      <c r="B76" s="207"/>
      <c r="C76" s="321"/>
      <c r="D76" s="321"/>
      <c r="E76" s="321"/>
      <c r="F76" s="200"/>
      <c r="G76" s="199"/>
      <c r="H76" s="199"/>
      <c r="I76" s="199">
        <f t="shared" si="12"/>
        <v>0</v>
      </c>
      <c r="J76" s="209" t="e">
        <f t="shared" si="13"/>
        <v>#DIV/0!</v>
      </c>
      <c r="K76" s="200"/>
      <c r="L76" s="199"/>
      <c r="M76" s="199"/>
      <c r="N76" s="199">
        <f t="shared" si="16"/>
        <v>0</v>
      </c>
      <c r="O76" s="209" t="e">
        <f t="shared" si="17"/>
        <v>#DIV/0!</v>
      </c>
      <c r="P76" s="200">
        <f t="shared" si="14"/>
        <v>0</v>
      </c>
      <c r="Q76" s="209">
        <f t="shared" si="15"/>
        <v>0</v>
      </c>
    </row>
    <row r="77" spans="1:17">
      <c r="B77" s="207"/>
      <c r="C77" s="208"/>
      <c r="D77" s="208"/>
      <c r="E77" s="208"/>
      <c r="F77" s="200"/>
      <c r="G77" s="199"/>
      <c r="H77" s="199"/>
      <c r="I77" s="199">
        <f t="shared" si="12"/>
        <v>0</v>
      </c>
      <c r="J77" s="209" t="e">
        <f t="shared" si="13"/>
        <v>#DIV/0!</v>
      </c>
      <c r="K77" s="200"/>
      <c r="L77" s="199"/>
      <c r="M77" s="199"/>
      <c r="N77" s="199">
        <f t="shared" si="16"/>
        <v>0</v>
      </c>
      <c r="O77" s="209" t="e">
        <f t="shared" si="17"/>
        <v>#DIV/0!</v>
      </c>
      <c r="P77" s="200">
        <f t="shared" si="14"/>
        <v>0</v>
      </c>
      <c r="Q77" s="209">
        <f t="shared" si="15"/>
        <v>0</v>
      </c>
    </row>
    <row r="78" spans="1:17">
      <c r="B78" s="207"/>
      <c r="C78" s="208"/>
      <c r="D78" s="208"/>
      <c r="E78" s="208"/>
      <c r="F78" s="200"/>
      <c r="G78" s="199"/>
      <c r="H78" s="199"/>
      <c r="I78" s="199">
        <f t="shared" si="12"/>
        <v>0</v>
      </c>
      <c r="J78" s="209" t="e">
        <f t="shared" si="13"/>
        <v>#DIV/0!</v>
      </c>
      <c r="K78" s="200"/>
      <c r="L78" s="199"/>
      <c r="M78" s="199"/>
      <c r="N78" s="199">
        <f t="shared" si="16"/>
        <v>0</v>
      </c>
      <c r="O78" s="209" t="e">
        <f t="shared" si="17"/>
        <v>#DIV/0!</v>
      </c>
      <c r="P78" s="200">
        <f t="shared" si="14"/>
        <v>0</v>
      </c>
      <c r="Q78" s="209">
        <f t="shared" si="15"/>
        <v>0</v>
      </c>
    </row>
    <row r="79" spans="1:17">
      <c r="B79" s="207"/>
      <c r="C79" s="208"/>
      <c r="D79" s="208"/>
      <c r="E79" s="208"/>
      <c r="F79" s="200"/>
      <c r="G79" s="199"/>
      <c r="H79" s="199"/>
      <c r="I79" s="199">
        <f t="shared" si="12"/>
        <v>0</v>
      </c>
      <c r="J79" s="209" t="e">
        <f t="shared" si="13"/>
        <v>#DIV/0!</v>
      </c>
      <c r="K79" s="200"/>
      <c r="L79" s="199"/>
      <c r="M79" s="199"/>
      <c r="N79" s="199">
        <f t="shared" si="16"/>
        <v>0</v>
      </c>
      <c r="O79" s="209" t="e">
        <f t="shared" si="17"/>
        <v>#DIV/0!</v>
      </c>
      <c r="P79" s="200">
        <f t="shared" si="14"/>
        <v>0</v>
      </c>
      <c r="Q79" s="209">
        <f t="shared" si="15"/>
        <v>0</v>
      </c>
    </row>
    <row r="80" spans="1:17">
      <c r="B80" s="207"/>
      <c r="C80" s="208"/>
      <c r="D80" s="208"/>
      <c r="E80" s="208"/>
      <c r="F80" s="200"/>
      <c r="G80" s="199"/>
      <c r="H80" s="199"/>
      <c r="I80" s="199">
        <f t="shared" si="12"/>
        <v>0</v>
      </c>
      <c r="J80" s="209" t="e">
        <f t="shared" si="13"/>
        <v>#DIV/0!</v>
      </c>
      <c r="K80" s="200"/>
      <c r="L80" s="199"/>
      <c r="M80" s="199"/>
      <c r="N80" s="199">
        <f t="shared" si="16"/>
        <v>0</v>
      </c>
      <c r="O80" s="209" t="e">
        <f t="shared" si="17"/>
        <v>#DIV/0!</v>
      </c>
      <c r="P80" s="200">
        <f t="shared" si="14"/>
        <v>0</v>
      </c>
      <c r="Q80" s="209">
        <f t="shared" si="15"/>
        <v>0</v>
      </c>
    </row>
    <row r="81" spans="2:17">
      <c r="B81" s="207"/>
      <c r="C81" s="208"/>
      <c r="D81" s="208"/>
      <c r="E81" s="208"/>
      <c r="F81" s="200"/>
      <c r="G81" s="199"/>
      <c r="H81" s="199"/>
      <c r="I81" s="199">
        <f t="shared" si="12"/>
        <v>0</v>
      </c>
      <c r="J81" s="209" t="e">
        <f t="shared" si="13"/>
        <v>#DIV/0!</v>
      </c>
      <c r="K81" s="200"/>
      <c r="L81" s="199"/>
      <c r="M81" s="199"/>
      <c r="N81" s="199">
        <f t="shared" si="16"/>
        <v>0</v>
      </c>
      <c r="O81" s="209" t="e">
        <f t="shared" si="17"/>
        <v>#DIV/0!</v>
      </c>
      <c r="P81" s="200">
        <f t="shared" si="14"/>
        <v>0</v>
      </c>
      <c r="Q81" s="209">
        <f t="shared" si="15"/>
        <v>0</v>
      </c>
    </row>
    <row r="82" spans="2:17">
      <c r="B82" s="207"/>
      <c r="C82" s="208"/>
      <c r="D82" s="208"/>
      <c r="E82" s="208"/>
      <c r="F82" s="200"/>
      <c r="G82" s="199"/>
      <c r="H82" s="199"/>
      <c r="I82" s="199">
        <f t="shared" si="12"/>
        <v>0</v>
      </c>
      <c r="J82" s="209" t="e">
        <f t="shared" si="13"/>
        <v>#DIV/0!</v>
      </c>
      <c r="K82" s="200"/>
      <c r="L82" s="199"/>
      <c r="M82" s="199"/>
      <c r="N82" s="199">
        <f t="shared" si="16"/>
        <v>0</v>
      </c>
      <c r="O82" s="209" t="e">
        <f t="shared" si="17"/>
        <v>#DIV/0!</v>
      </c>
      <c r="P82" s="200">
        <f t="shared" si="14"/>
        <v>0</v>
      </c>
      <c r="Q82" s="209">
        <f t="shared" si="15"/>
        <v>0</v>
      </c>
    </row>
    <row r="83" spans="2:17">
      <c r="B83" s="207"/>
      <c r="C83" s="208"/>
      <c r="D83" s="208"/>
      <c r="E83" s="208"/>
      <c r="F83" s="200"/>
      <c r="G83" s="199"/>
      <c r="H83" s="199"/>
      <c r="I83" s="199">
        <f t="shared" si="12"/>
        <v>0</v>
      </c>
      <c r="J83" s="209" t="e">
        <f t="shared" si="13"/>
        <v>#DIV/0!</v>
      </c>
      <c r="K83" s="200"/>
      <c r="L83" s="199"/>
      <c r="M83" s="199"/>
      <c r="N83" s="199">
        <f t="shared" si="16"/>
        <v>0</v>
      </c>
      <c r="O83" s="209" t="e">
        <f t="shared" si="17"/>
        <v>#DIV/0!</v>
      </c>
      <c r="P83" s="200">
        <f t="shared" si="14"/>
        <v>0</v>
      </c>
      <c r="Q83" s="209">
        <f t="shared" si="15"/>
        <v>0</v>
      </c>
    </row>
    <row r="84" spans="2:17">
      <c r="B84" s="207"/>
      <c r="C84" s="208"/>
      <c r="D84" s="208"/>
      <c r="E84" s="208"/>
      <c r="F84" s="200"/>
      <c r="G84" s="199"/>
      <c r="H84" s="199"/>
      <c r="I84" s="199">
        <f t="shared" si="12"/>
        <v>0</v>
      </c>
      <c r="J84" s="209" t="e">
        <f t="shared" si="13"/>
        <v>#DIV/0!</v>
      </c>
      <c r="K84" s="200"/>
      <c r="L84" s="199"/>
      <c r="M84" s="199"/>
      <c r="N84" s="199">
        <f t="shared" si="16"/>
        <v>0</v>
      </c>
      <c r="O84" s="209" t="e">
        <f t="shared" si="17"/>
        <v>#DIV/0!</v>
      </c>
      <c r="P84" s="200">
        <f t="shared" si="14"/>
        <v>0</v>
      </c>
      <c r="Q84" s="209">
        <f t="shared" si="15"/>
        <v>0</v>
      </c>
    </row>
    <row r="85" spans="2:17">
      <c r="B85" s="207"/>
      <c r="C85" s="208"/>
      <c r="D85" s="208"/>
      <c r="E85" s="208"/>
      <c r="F85" s="200"/>
      <c r="G85" s="199"/>
      <c r="H85" s="199"/>
      <c r="I85" s="199">
        <f t="shared" si="12"/>
        <v>0</v>
      </c>
      <c r="J85" s="209" t="e">
        <f t="shared" si="13"/>
        <v>#DIV/0!</v>
      </c>
      <c r="K85" s="200"/>
      <c r="L85" s="199"/>
      <c r="M85" s="199"/>
      <c r="N85" s="199">
        <f t="shared" si="16"/>
        <v>0</v>
      </c>
      <c r="O85" s="209" t="e">
        <f t="shared" si="17"/>
        <v>#DIV/0!</v>
      </c>
      <c r="P85" s="200">
        <f t="shared" si="14"/>
        <v>0</v>
      </c>
      <c r="Q85" s="209">
        <f t="shared" si="15"/>
        <v>0</v>
      </c>
    </row>
    <row r="86" spans="2:17">
      <c r="B86" s="207"/>
      <c r="C86" s="208"/>
      <c r="D86" s="208"/>
      <c r="E86" s="208"/>
      <c r="F86" s="200"/>
      <c r="G86" s="199"/>
      <c r="H86" s="199"/>
      <c r="I86" s="199">
        <f t="shared" si="12"/>
        <v>0</v>
      </c>
      <c r="J86" s="209" t="e">
        <f t="shared" si="13"/>
        <v>#DIV/0!</v>
      </c>
      <c r="K86" s="200"/>
      <c r="L86" s="199"/>
      <c r="M86" s="199"/>
      <c r="N86" s="199">
        <f t="shared" si="16"/>
        <v>0</v>
      </c>
      <c r="O86" s="209" t="e">
        <f t="shared" si="17"/>
        <v>#DIV/0!</v>
      </c>
      <c r="P86" s="200">
        <f t="shared" si="14"/>
        <v>0</v>
      </c>
      <c r="Q86" s="209">
        <f t="shared" si="15"/>
        <v>0</v>
      </c>
    </row>
    <row r="87" spans="2:17">
      <c r="B87" s="207"/>
      <c r="C87" s="208"/>
      <c r="D87" s="208"/>
      <c r="E87" s="208"/>
      <c r="F87" s="200"/>
      <c r="G87" s="199"/>
      <c r="H87" s="199"/>
      <c r="I87" s="199">
        <f t="shared" si="12"/>
        <v>0</v>
      </c>
      <c r="J87" s="209" t="e">
        <f t="shared" si="13"/>
        <v>#DIV/0!</v>
      </c>
      <c r="K87" s="200"/>
      <c r="L87" s="199"/>
      <c r="M87" s="199"/>
      <c r="N87" s="199">
        <f t="shared" si="16"/>
        <v>0</v>
      </c>
      <c r="O87" s="209" t="e">
        <f t="shared" si="17"/>
        <v>#DIV/0!</v>
      </c>
      <c r="P87" s="200">
        <f t="shared" si="14"/>
        <v>0</v>
      </c>
      <c r="Q87" s="209">
        <f t="shared" si="15"/>
        <v>0</v>
      </c>
    </row>
    <row r="88" spans="2:17">
      <c r="B88" s="207"/>
      <c r="C88" s="208"/>
      <c r="D88" s="208"/>
      <c r="E88" s="208"/>
      <c r="F88" s="200"/>
      <c r="G88" s="199"/>
      <c r="H88" s="199"/>
      <c r="I88" s="199">
        <f t="shared" si="12"/>
        <v>0</v>
      </c>
      <c r="J88" s="209" t="e">
        <f t="shared" si="13"/>
        <v>#DIV/0!</v>
      </c>
      <c r="K88" s="200"/>
      <c r="L88" s="199"/>
      <c r="M88" s="199"/>
      <c r="N88" s="199">
        <f t="shared" si="16"/>
        <v>0</v>
      </c>
      <c r="O88" s="209" t="e">
        <f t="shared" si="17"/>
        <v>#DIV/0!</v>
      </c>
      <c r="P88" s="200">
        <f t="shared" si="14"/>
        <v>0</v>
      </c>
      <c r="Q88" s="209">
        <f t="shared" si="15"/>
        <v>0</v>
      </c>
    </row>
    <row r="89" spans="2:17">
      <c r="B89" s="207"/>
      <c r="C89" s="208"/>
      <c r="D89" s="208"/>
      <c r="E89" s="208"/>
      <c r="F89" s="200"/>
      <c r="G89" s="199"/>
      <c r="H89" s="199"/>
      <c r="I89" s="199">
        <f t="shared" si="12"/>
        <v>0</v>
      </c>
      <c r="J89" s="209" t="e">
        <f t="shared" si="13"/>
        <v>#DIV/0!</v>
      </c>
      <c r="K89" s="200"/>
      <c r="L89" s="199"/>
      <c r="M89" s="199"/>
      <c r="N89" s="199">
        <f t="shared" si="16"/>
        <v>0</v>
      </c>
      <c r="O89" s="209" t="e">
        <f t="shared" si="17"/>
        <v>#DIV/0!</v>
      </c>
      <c r="P89" s="200">
        <f t="shared" si="14"/>
        <v>0</v>
      </c>
      <c r="Q89" s="209">
        <f t="shared" si="15"/>
        <v>0</v>
      </c>
    </row>
    <row r="90" spans="2:17">
      <c r="B90" s="207"/>
      <c r="C90" s="208"/>
      <c r="D90" s="208"/>
      <c r="E90" s="208"/>
      <c r="F90" s="200"/>
      <c r="G90" s="199"/>
      <c r="H90" s="199"/>
      <c r="I90" s="199">
        <f t="shared" si="12"/>
        <v>0</v>
      </c>
      <c r="J90" s="209" t="e">
        <f t="shared" si="13"/>
        <v>#DIV/0!</v>
      </c>
      <c r="K90" s="200"/>
      <c r="L90" s="199"/>
      <c r="M90" s="199"/>
      <c r="N90" s="199">
        <f t="shared" si="16"/>
        <v>0</v>
      </c>
      <c r="O90" s="209" t="e">
        <f t="shared" si="17"/>
        <v>#DIV/0!</v>
      </c>
      <c r="P90" s="200">
        <f t="shared" si="14"/>
        <v>0</v>
      </c>
      <c r="Q90" s="209">
        <f t="shared" si="15"/>
        <v>0</v>
      </c>
    </row>
    <row r="91" spans="2:17">
      <c r="B91" s="207"/>
      <c r="C91" s="208"/>
      <c r="D91" s="208"/>
      <c r="E91" s="208"/>
      <c r="F91" s="200"/>
      <c r="G91" s="199"/>
      <c r="H91" s="199"/>
      <c r="I91" s="199">
        <f t="shared" si="12"/>
        <v>0</v>
      </c>
      <c r="J91" s="209" t="e">
        <f t="shared" si="13"/>
        <v>#DIV/0!</v>
      </c>
      <c r="K91" s="200"/>
      <c r="L91" s="199"/>
      <c r="M91" s="199"/>
      <c r="N91" s="199">
        <f t="shared" si="16"/>
        <v>0</v>
      </c>
      <c r="O91" s="209" t="e">
        <f t="shared" si="17"/>
        <v>#DIV/0!</v>
      </c>
      <c r="P91" s="200">
        <f t="shared" si="14"/>
        <v>0</v>
      </c>
      <c r="Q91" s="209">
        <f t="shared" si="15"/>
        <v>0</v>
      </c>
    </row>
    <row r="92" spans="2:17">
      <c r="B92" s="207"/>
      <c r="C92" s="208"/>
      <c r="D92" s="208"/>
      <c r="E92" s="208"/>
      <c r="F92" s="200"/>
      <c r="G92" s="199"/>
      <c r="H92" s="199"/>
      <c r="I92" s="199">
        <f t="shared" si="12"/>
        <v>0</v>
      </c>
      <c r="J92" s="209" t="e">
        <f t="shared" si="13"/>
        <v>#DIV/0!</v>
      </c>
      <c r="K92" s="200"/>
      <c r="L92" s="199"/>
      <c r="M92" s="199"/>
      <c r="N92" s="199">
        <f t="shared" si="16"/>
        <v>0</v>
      </c>
      <c r="O92" s="209" t="e">
        <f t="shared" si="17"/>
        <v>#DIV/0!</v>
      </c>
      <c r="P92" s="200">
        <f t="shared" si="14"/>
        <v>0</v>
      </c>
      <c r="Q92" s="209">
        <f t="shared" si="15"/>
        <v>0</v>
      </c>
    </row>
    <row r="93" spans="2:17">
      <c r="B93" s="207"/>
      <c r="C93" s="208"/>
      <c r="D93" s="208"/>
      <c r="E93" s="208"/>
      <c r="F93" s="200"/>
      <c r="G93" s="199"/>
      <c r="H93" s="199"/>
      <c r="I93" s="199">
        <f t="shared" si="12"/>
        <v>0</v>
      </c>
      <c r="J93" s="209" t="e">
        <f t="shared" si="13"/>
        <v>#DIV/0!</v>
      </c>
      <c r="K93" s="200"/>
      <c r="L93" s="199"/>
      <c r="M93" s="199"/>
      <c r="N93" s="199">
        <f t="shared" si="16"/>
        <v>0</v>
      </c>
      <c r="O93" s="209" t="e">
        <f t="shared" si="17"/>
        <v>#DIV/0!</v>
      </c>
      <c r="P93" s="200">
        <f t="shared" si="14"/>
        <v>0</v>
      </c>
      <c r="Q93" s="209">
        <f t="shared" si="15"/>
        <v>0</v>
      </c>
    </row>
    <row r="94" spans="2:17">
      <c r="B94" s="207"/>
      <c r="C94" s="208"/>
      <c r="D94" s="208"/>
      <c r="E94" s="208"/>
      <c r="F94" s="200"/>
      <c r="G94" s="199"/>
      <c r="H94" s="199"/>
      <c r="I94" s="199">
        <f t="shared" si="12"/>
        <v>0</v>
      </c>
      <c r="J94" s="209" t="e">
        <f t="shared" si="13"/>
        <v>#DIV/0!</v>
      </c>
      <c r="K94" s="200"/>
      <c r="L94" s="199"/>
      <c r="M94" s="199"/>
      <c r="N94" s="199">
        <f t="shared" si="16"/>
        <v>0</v>
      </c>
      <c r="O94" s="209" t="e">
        <f t="shared" si="17"/>
        <v>#DIV/0!</v>
      </c>
      <c r="P94" s="200">
        <f t="shared" si="14"/>
        <v>0</v>
      </c>
      <c r="Q94" s="209">
        <f t="shared" si="15"/>
        <v>0</v>
      </c>
    </row>
    <row r="95" spans="2:17">
      <c r="B95" s="207"/>
      <c r="C95" s="208"/>
      <c r="D95" s="208"/>
      <c r="E95" s="208"/>
      <c r="F95" s="200"/>
      <c r="G95" s="199"/>
      <c r="H95" s="199"/>
      <c r="I95" s="199">
        <f t="shared" si="12"/>
        <v>0</v>
      </c>
      <c r="J95" s="209" t="e">
        <f t="shared" si="13"/>
        <v>#DIV/0!</v>
      </c>
      <c r="K95" s="200"/>
      <c r="L95" s="199"/>
      <c r="M95" s="199"/>
      <c r="N95" s="199">
        <f t="shared" si="16"/>
        <v>0</v>
      </c>
      <c r="O95" s="209" t="e">
        <f t="shared" si="17"/>
        <v>#DIV/0!</v>
      </c>
      <c r="P95" s="200">
        <f t="shared" si="14"/>
        <v>0</v>
      </c>
      <c r="Q95" s="209">
        <f t="shared" si="15"/>
        <v>0</v>
      </c>
    </row>
    <row r="96" spans="2:17">
      <c r="B96" s="207"/>
      <c r="C96" s="208"/>
      <c r="D96" s="208"/>
      <c r="E96" s="208"/>
      <c r="F96" s="200"/>
      <c r="G96" s="199"/>
      <c r="H96" s="199"/>
      <c r="I96" s="199">
        <f t="shared" si="12"/>
        <v>0</v>
      </c>
      <c r="J96" s="209" t="e">
        <f t="shared" si="13"/>
        <v>#DIV/0!</v>
      </c>
      <c r="K96" s="200"/>
      <c r="L96" s="199"/>
      <c r="M96" s="199"/>
      <c r="N96" s="199">
        <f t="shared" si="16"/>
        <v>0</v>
      </c>
      <c r="O96" s="209" t="e">
        <f t="shared" si="17"/>
        <v>#DIV/0!</v>
      </c>
      <c r="P96" s="200">
        <f t="shared" si="14"/>
        <v>0</v>
      </c>
      <c r="Q96" s="209">
        <f t="shared" si="15"/>
        <v>0</v>
      </c>
    </row>
    <row r="97" spans="2:17">
      <c r="B97" s="207"/>
      <c r="C97" s="208"/>
      <c r="D97" s="208"/>
      <c r="E97" s="208"/>
      <c r="F97" s="200"/>
      <c r="G97" s="199"/>
      <c r="H97" s="199"/>
      <c r="I97" s="199">
        <f t="shared" si="12"/>
        <v>0</v>
      </c>
      <c r="J97" s="209" t="e">
        <f t="shared" si="13"/>
        <v>#DIV/0!</v>
      </c>
      <c r="K97" s="200"/>
      <c r="L97" s="199"/>
      <c r="M97" s="199"/>
      <c r="N97" s="199">
        <f t="shared" si="16"/>
        <v>0</v>
      </c>
      <c r="O97" s="209" t="e">
        <f t="shared" si="17"/>
        <v>#DIV/0!</v>
      </c>
      <c r="P97" s="200">
        <f t="shared" si="14"/>
        <v>0</v>
      </c>
      <c r="Q97" s="209">
        <f t="shared" si="15"/>
        <v>0</v>
      </c>
    </row>
    <row r="98" spans="2:17">
      <c r="B98" s="207"/>
      <c r="C98" s="208"/>
      <c r="D98" s="208"/>
      <c r="E98" s="208"/>
      <c r="F98" s="200"/>
      <c r="G98" s="199"/>
      <c r="H98" s="199"/>
      <c r="I98" s="199">
        <f t="shared" si="12"/>
        <v>0</v>
      </c>
      <c r="J98" s="209" t="e">
        <f t="shared" si="13"/>
        <v>#DIV/0!</v>
      </c>
      <c r="K98" s="200"/>
      <c r="L98" s="199"/>
      <c r="M98" s="199"/>
      <c r="N98" s="199">
        <f t="shared" si="16"/>
        <v>0</v>
      </c>
      <c r="O98" s="209" t="e">
        <f t="shared" si="17"/>
        <v>#DIV/0!</v>
      </c>
      <c r="P98" s="200">
        <f t="shared" si="14"/>
        <v>0</v>
      </c>
      <c r="Q98" s="209">
        <f t="shared" si="15"/>
        <v>0</v>
      </c>
    </row>
    <row r="99" spans="2:17">
      <c r="B99" s="207"/>
      <c r="C99" s="208"/>
      <c r="D99" s="208"/>
      <c r="E99" s="208"/>
      <c r="F99" s="200"/>
      <c r="G99" s="199"/>
      <c r="H99" s="199"/>
      <c r="I99" s="199">
        <f t="shared" si="12"/>
        <v>0</v>
      </c>
      <c r="J99" s="209" t="e">
        <f t="shared" si="13"/>
        <v>#DIV/0!</v>
      </c>
      <c r="K99" s="200"/>
      <c r="L99" s="199"/>
      <c r="M99" s="199"/>
      <c r="N99" s="199">
        <f t="shared" si="16"/>
        <v>0</v>
      </c>
      <c r="O99" s="209" t="e">
        <f t="shared" si="17"/>
        <v>#DIV/0!</v>
      </c>
      <c r="P99" s="200">
        <f t="shared" si="14"/>
        <v>0</v>
      </c>
      <c r="Q99" s="209">
        <f t="shared" si="15"/>
        <v>0</v>
      </c>
    </row>
    <row r="100" spans="2:17">
      <c r="B100" s="207"/>
      <c r="C100" s="208"/>
      <c r="D100" s="208"/>
      <c r="E100" s="208"/>
      <c r="F100" s="200"/>
      <c r="G100" s="199"/>
      <c r="H100" s="199"/>
      <c r="I100" s="199">
        <f t="shared" si="12"/>
        <v>0</v>
      </c>
      <c r="J100" s="209" t="e">
        <f t="shared" si="13"/>
        <v>#DIV/0!</v>
      </c>
      <c r="K100" s="200"/>
      <c r="L100" s="199"/>
      <c r="M100" s="199"/>
      <c r="N100" s="199">
        <f t="shared" si="16"/>
        <v>0</v>
      </c>
      <c r="O100" s="209" t="e">
        <f t="shared" si="17"/>
        <v>#DIV/0!</v>
      </c>
      <c r="P100" s="200">
        <f t="shared" si="14"/>
        <v>0</v>
      </c>
      <c r="Q100" s="209">
        <f t="shared" si="15"/>
        <v>0</v>
      </c>
    </row>
    <row r="101" spans="2:17">
      <c r="B101" s="207"/>
      <c r="C101" s="208"/>
      <c r="D101" s="208"/>
      <c r="E101" s="208"/>
      <c r="F101" s="200"/>
      <c r="G101" s="199"/>
      <c r="H101" s="199"/>
      <c r="I101" s="199">
        <f t="shared" si="12"/>
        <v>0</v>
      </c>
      <c r="J101" s="209" t="e">
        <f t="shared" si="13"/>
        <v>#DIV/0!</v>
      </c>
      <c r="K101" s="200"/>
      <c r="L101" s="199"/>
      <c r="M101" s="199"/>
      <c r="N101" s="199">
        <f t="shared" si="16"/>
        <v>0</v>
      </c>
      <c r="O101" s="209" t="e">
        <f t="shared" si="17"/>
        <v>#DIV/0!</v>
      </c>
      <c r="P101" s="200">
        <f t="shared" si="14"/>
        <v>0</v>
      </c>
      <c r="Q101" s="209">
        <f t="shared" si="15"/>
        <v>0</v>
      </c>
    </row>
    <row r="102" spans="2:17">
      <c r="B102" s="207"/>
      <c r="C102" s="208"/>
      <c r="D102" s="208"/>
      <c r="E102" s="208"/>
      <c r="F102" s="200"/>
      <c r="G102" s="199"/>
      <c r="H102" s="199"/>
      <c r="I102" s="199">
        <f t="shared" si="12"/>
        <v>0</v>
      </c>
      <c r="J102" s="209" t="e">
        <f t="shared" si="13"/>
        <v>#DIV/0!</v>
      </c>
      <c r="K102" s="200"/>
      <c r="L102" s="199"/>
      <c r="M102" s="199"/>
      <c r="N102" s="199">
        <f t="shared" si="16"/>
        <v>0</v>
      </c>
      <c r="O102" s="209" t="e">
        <f t="shared" si="17"/>
        <v>#DIV/0!</v>
      </c>
      <c r="P102" s="200">
        <f t="shared" si="14"/>
        <v>0</v>
      </c>
      <c r="Q102" s="209">
        <f t="shared" si="15"/>
        <v>0</v>
      </c>
    </row>
    <row r="103" spans="2:17">
      <c r="B103" s="207"/>
      <c r="C103" s="208"/>
      <c r="D103" s="208"/>
      <c r="E103" s="208"/>
      <c r="F103" s="200"/>
      <c r="G103" s="199"/>
      <c r="H103" s="199"/>
      <c r="I103" s="199">
        <f t="shared" si="12"/>
        <v>0</v>
      </c>
      <c r="J103" s="209" t="e">
        <f t="shared" si="13"/>
        <v>#DIV/0!</v>
      </c>
      <c r="K103" s="200"/>
      <c r="L103" s="199"/>
      <c r="M103" s="199"/>
      <c r="N103" s="199">
        <f t="shared" si="16"/>
        <v>0</v>
      </c>
      <c r="O103" s="209" t="e">
        <f t="shared" si="17"/>
        <v>#DIV/0!</v>
      </c>
      <c r="P103" s="200">
        <f t="shared" si="14"/>
        <v>0</v>
      </c>
      <c r="Q103" s="209">
        <f t="shared" si="15"/>
        <v>0</v>
      </c>
    </row>
    <row r="104" spans="2:17">
      <c r="B104" s="207"/>
      <c r="C104" s="208"/>
      <c r="D104" s="208"/>
      <c r="E104" s="208"/>
      <c r="F104" s="200"/>
      <c r="G104" s="199"/>
      <c r="H104" s="199"/>
      <c r="I104" s="199">
        <f t="shared" si="12"/>
        <v>0</v>
      </c>
      <c r="J104" s="209" t="e">
        <f t="shared" si="13"/>
        <v>#DIV/0!</v>
      </c>
      <c r="K104" s="200"/>
      <c r="L104" s="199"/>
      <c r="M104" s="199"/>
      <c r="N104" s="199">
        <f t="shared" si="16"/>
        <v>0</v>
      </c>
      <c r="O104" s="209" t="e">
        <f t="shared" si="17"/>
        <v>#DIV/0!</v>
      </c>
      <c r="P104" s="200">
        <f t="shared" si="14"/>
        <v>0</v>
      </c>
      <c r="Q104" s="209">
        <f t="shared" si="15"/>
        <v>0</v>
      </c>
    </row>
    <row r="105" spans="2:17" ht="16" thickBot="1">
      <c r="B105" s="210"/>
      <c r="C105" s="211"/>
      <c r="D105" s="211"/>
      <c r="E105" s="211"/>
      <c r="F105" s="202"/>
      <c r="G105" s="203"/>
      <c r="H105" s="203"/>
      <c r="I105" s="203">
        <f t="shared" si="12"/>
        <v>0</v>
      </c>
      <c r="J105" s="212" t="e">
        <f t="shared" si="13"/>
        <v>#DIV/0!</v>
      </c>
      <c r="K105" s="202"/>
      <c r="L105" s="203"/>
      <c r="M105" s="203"/>
      <c r="N105" s="203">
        <f t="shared" si="16"/>
        <v>0</v>
      </c>
      <c r="O105" s="212" t="e">
        <f t="shared" si="17"/>
        <v>#DIV/0!</v>
      </c>
      <c r="P105" s="202">
        <f t="shared" si="14"/>
        <v>0</v>
      </c>
      <c r="Q105" s="212">
        <f t="shared" si="15"/>
        <v>0</v>
      </c>
    </row>
  </sheetData>
  <mergeCells count="18">
    <mergeCell ref="B4:E4"/>
    <mergeCell ref="F4:O4"/>
    <mergeCell ref="C5:E5"/>
    <mergeCell ref="B1:E1"/>
    <mergeCell ref="F1:O1"/>
    <mergeCell ref="B2:E2"/>
    <mergeCell ref="F2:O2"/>
    <mergeCell ref="B3:E3"/>
    <mergeCell ref="F3:O3"/>
    <mergeCell ref="P5:Q7"/>
    <mergeCell ref="B6:E7"/>
    <mergeCell ref="F7:J7"/>
    <mergeCell ref="K7:O7"/>
    <mergeCell ref="C57:E57"/>
    <mergeCell ref="P57:Q59"/>
    <mergeCell ref="B58:E59"/>
    <mergeCell ref="F59:J59"/>
    <mergeCell ref="K59:O5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workbookViewId="0">
      <selection activeCell="R45" sqref="R45"/>
    </sheetView>
  </sheetViews>
  <sheetFormatPr baseColWidth="10" defaultRowHeight="15" x14ac:dyDescent="0"/>
  <cols>
    <col min="1" max="1" width="3.1640625" bestFit="1" customWidth="1"/>
  </cols>
  <sheetData>
    <row r="1" spans="1:20" ht="25">
      <c r="B1" s="513" t="s">
        <v>161</v>
      </c>
      <c r="C1" s="513"/>
      <c r="D1" s="513"/>
      <c r="E1" s="513"/>
      <c r="F1" s="515" t="s">
        <v>170</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208</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187</v>
      </c>
      <c r="G6" s="182">
        <v>46.75</v>
      </c>
      <c r="H6" s="199">
        <f>G6*1.5</f>
        <v>70.125</v>
      </c>
      <c r="I6" s="182">
        <v>4</v>
      </c>
      <c r="J6" s="182">
        <v>45.81</v>
      </c>
      <c r="K6" s="183"/>
      <c r="L6" s="185">
        <v>192</v>
      </c>
      <c r="M6" s="182">
        <v>48</v>
      </c>
      <c r="N6" s="199">
        <f>M6*1.5</f>
        <v>72</v>
      </c>
      <c r="O6" s="182">
        <v>4</v>
      </c>
      <c r="P6" s="182">
        <v>48</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634</v>
      </c>
      <c r="C9" s="208" t="s">
        <v>297</v>
      </c>
      <c r="D9" s="208" t="s">
        <v>465</v>
      </c>
      <c r="E9" s="208" t="s">
        <v>275</v>
      </c>
      <c r="F9" s="200">
        <v>0</v>
      </c>
      <c r="G9" s="199">
        <v>0</v>
      </c>
      <c r="H9" s="199">
        <v>45.81</v>
      </c>
      <c r="I9" s="199">
        <f>IF(H9&lt;=$H$6,IF(H9&lt;$G$6,F9+G9,F9+G9+(H9-$G$6)),50)</f>
        <v>0</v>
      </c>
      <c r="J9" s="199">
        <f>$F$6/H9</f>
        <v>4.0820781488757909</v>
      </c>
      <c r="K9" s="201">
        <f>IF(I9=0,IF(H9=$J$6,6,4),0)</f>
        <v>6</v>
      </c>
      <c r="L9" s="219">
        <v>5</v>
      </c>
      <c r="M9" s="220">
        <v>0</v>
      </c>
      <c r="N9" s="220">
        <v>48</v>
      </c>
      <c r="O9" s="220">
        <f>IF(N9&lt;=$N$6,IF(N9&lt;$M$6,L9+M9,L9+M9+(N9-$M$6)),50)</f>
        <v>5</v>
      </c>
      <c r="P9" s="220">
        <f>$L$6/N9</f>
        <v>4</v>
      </c>
      <c r="Q9" s="195">
        <f>IF(O9=0,IF(N9=$P$6,6,4),0)</f>
        <v>0</v>
      </c>
      <c r="R9" s="199">
        <f>O9+I9</f>
        <v>5</v>
      </c>
      <c r="S9" s="199">
        <f>N9+H9</f>
        <v>93.81</v>
      </c>
      <c r="T9" s="209">
        <f>IF((O9+I9)=0,4+K9+Q9,K9+Q9)+4</f>
        <v>10</v>
      </c>
    </row>
    <row r="10" spans="1:20">
      <c r="A10">
        <f>A9+1</f>
        <v>2</v>
      </c>
      <c r="B10" s="207">
        <v>607</v>
      </c>
      <c r="C10" s="208" t="s">
        <v>467</v>
      </c>
      <c r="D10" s="208" t="s">
        <v>468</v>
      </c>
      <c r="E10" s="208" t="s">
        <v>272</v>
      </c>
      <c r="F10" s="200">
        <v>0</v>
      </c>
      <c r="G10" s="199">
        <v>0</v>
      </c>
      <c r="H10" s="199">
        <v>46.64</v>
      </c>
      <c r="I10" s="199">
        <f t="shared" ref="I10:I38" si="0">IF(H10&lt;=$H$6,IF(H10&lt;$G$6,F10+G10,F10+G10+(H10-$G$6)),50)</f>
        <v>0</v>
      </c>
      <c r="J10" s="199">
        <f t="shared" ref="J10:J38" si="1">$F$6/H10</f>
        <v>4.0094339622641506</v>
      </c>
      <c r="K10" s="201">
        <f t="shared" ref="K10:K38" si="2">IF(I10=0,IF(H10=$J$6,6,4),0)</f>
        <v>4</v>
      </c>
      <c r="L10" s="200">
        <v>0</v>
      </c>
      <c r="M10" s="199">
        <v>5</v>
      </c>
      <c r="N10" s="199">
        <v>54.04</v>
      </c>
      <c r="O10" s="199">
        <f t="shared" ref="O10:O38" si="3">IF(N10&lt;=$N$6,IF(N10&lt;$M$6,L10+M10,L10+M10+(N10-$M$6)),50)</f>
        <v>11.04</v>
      </c>
      <c r="P10" s="199">
        <f t="shared" ref="P10:P38" si="4">$L$6/N10</f>
        <v>3.5529237601776464</v>
      </c>
      <c r="Q10" s="201">
        <f t="shared" ref="Q10:Q38" si="5">IF(O10=0,IF(N10=$P$6,6,4),0)</f>
        <v>0</v>
      </c>
      <c r="R10" s="199">
        <f t="shared" ref="R10:R38" si="6">O10+I10</f>
        <v>11.04</v>
      </c>
      <c r="S10" s="199">
        <f t="shared" ref="S10:S38" si="7">N10+H10</f>
        <v>100.68</v>
      </c>
      <c r="T10" s="209">
        <f>IF((O10+I10)=0,4+K10+Q10,K10+Q10)+2</f>
        <v>6</v>
      </c>
    </row>
    <row r="11" spans="1:20">
      <c r="A11">
        <f t="shared" ref="A11:A38" si="8">A10+1</f>
        <v>3</v>
      </c>
      <c r="B11" s="207">
        <v>559</v>
      </c>
      <c r="C11" s="208" t="s">
        <v>469</v>
      </c>
      <c r="D11" s="208" t="s">
        <v>470</v>
      </c>
      <c r="E11" s="208" t="s">
        <v>272</v>
      </c>
      <c r="F11" s="200">
        <v>50</v>
      </c>
      <c r="G11" s="199"/>
      <c r="H11" s="199"/>
      <c r="I11" s="199">
        <f t="shared" si="0"/>
        <v>50</v>
      </c>
      <c r="J11" s="199" t="e">
        <f t="shared" si="1"/>
        <v>#DIV/0!</v>
      </c>
      <c r="K11" s="201">
        <f t="shared" si="2"/>
        <v>0</v>
      </c>
      <c r="L11" s="200">
        <v>10</v>
      </c>
      <c r="M11" s="199">
        <v>0</v>
      </c>
      <c r="N11" s="199">
        <v>61.41</v>
      </c>
      <c r="O11" s="199">
        <f t="shared" si="3"/>
        <v>23.409999999999997</v>
      </c>
      <c r="P11" s="199">
        <f t="shared" si="4"/>
        <v>3.1265266243282857</v>
      </c>
      <c r="Q11" s="201">
        <f t="shared" si="5"/>
        <v>0</v>
      </c>
      <c r="R11" s="199">
        <f t="shared" si="6"/>
        <v>73.41</v>
      </c>
      <c r="S11" s="199">
        <f t="shared" si="7"/>
        <v>61.41</v>
      </c>
      <c r="T11" s="209">
        <f>IF((O11+I11)=0,4+K11+Q11,K11+Q11)+1</f>
        <v>1</v>
      </c>
    </row>
    <row r="12" spans="1:20">
      <c r="A12">
        <f t="shared" si="8"/>
        <v>4</v>
      </c>
      <c r="B12" s="207"/>
      <c r="C12" s="208"/>
      <c r="D12" s="208"/>
      <c r="E12" s="208"/>
      <c r="F12" s="200"/>
      <c r="G12" s="199"/>
      <c r="H12" s="199"/>
      <c r="I12" s="199">
        <f t="shared" si="0"/>
        <v>0</v>
      </c>
      <c r="J12" s="199" t="e">
        <f t="shared" si="1"/>
        <v>#DIV/0!</v>
      </c>
      <c r="K12" s="201">
        <f t="shared" si="2"/>
        <v>4</v>
      </c>
      <c r="L12" s="200"/>
      <c r="M12" s="199"/>
      <c r="N12" s="199"/>
      <c r="O12" s="199">
        <f t="shared" si="3"/>
        <v>0</v>
      </c>
      <c r="P12" s="199" t="e">
        <f t="shared" si="4"/>
        <v>#DIV/0!</v>
      </c>
      <c r="Q12" s="201">
        <f t="shared" si="5"/>
        <v>4</v>
      </c>
      <c r="R12" s="199">
        <f t="shared" si="6"/>
        <v>0</v>
      </c>
      <c r="S12" s="199">
        <f t="shared" si="7"/>
        <v>0</v>
      </c>
      <c r="T12" s="209">
        <f>IF((O12+I12)=0,4+K12+Q12,K12+Q12)</f>
        <v>12</v>
      </c>
    </row>
    <row r="13" spans="1:20">
      <c r="A13">
        <f t="shared" si="8"/>
        <v>5</v>
      </c>
      <c r="B13" s="207"/>
      <c r="C13" s="208"/>
      <c r="D13" s="208"/>
      <c r="E13" s="208"/>
      <c r="F13" s="200"/>
      <c r="G13" s="199"/>
      <c r="H13" s="199"/>
      <c r="I13" s="199">
        <f t="shared" si="0"/>
        <v>0</v>
      </c>
      <c r="J13" s="199" t="e">
        <f t="shared" si="1"/>
        <v>#DIV/0!</v>
      </c>
      <c r="K13" s="201">
        <f t="shared" si="2"/>
        <v>4</v>
      </c>
      <c r="L13" s="200"/>
      <c r="M13" s="199"/>
      <c r="N13" s="199"/>
      <c r="O13" s="199">
        <f t="shared" si="3"/>
        <v>0</v>
      </c>
      <c r="P13" s="199" t="e">
        <f t="shared" si="4"/>
        <v>#DIV/0!</v>
      </c>
      <c r="Q13" s="201">
        <f t="shared" si="5"/>
        <v>4</v>
      </c>
      <c r="R13" s="199">
        <f t="shared" si="6"/>
        <v>0</v>
      </c>
      <c r="S13" s="199">
        <f t="shared" si="7"/>
        <v>0</v>
      </c>
      <c r="T13" s="209">
        <f t="shared" ref="T13:T38" si="9">IF((O13+I13)=0,4+K13+Q13,K13+Q13)</f>
        <v>12</v>
      </c>
    </row>
    <row r="14" spans="1:20">
      <c r="A14">
        <f t="shared" si="8"/>
        <v>6</v>
      </c>
      <c r="B14" s="207"/>
      <c r="C14" s="208"/>
      <c r="D14" s="208"/>
      <c r="E14" s="208"/>
      <c r="F14" s="200"/>
      <c r="G14" s="199"/>
      <c r="H14" s="199"/>
      <c r="I14" s="199">
        <f t="shared" si="0"/>
        <v>0</v>
      </c>
      <c r="J14" s="199" t="e">
        <f t="shared" si="1"/>
        <v>#DIV/0!</v>
      </c>
      <c r="K14" s="201">
        <f t="shared" si="2"/>
        <v>4</v>
      </c>
      <c r="L14" s="200"/>
      <c r="M14" s="199"/>
      <c r="N14" s="199"/>
      <c r="O14" s="199">
        <f t="shared" si="3"/>
        <v>0</v>
      </c>
      <c r="P14" s="199" t="e">
        <f t="shared" si="4"/>
        <v>#DIV/0!</v>
      </c>
      <c r="Q14" s="201">
        <f t="shared" si="5"/>
        <v>4</v>
      </c>
      <c r="R14" s="199">
        <f t="shared" si="6"/>
        <v>0</v>
      </c>
      <c r="S14" s="199">
        <f t="shared" si="7"/>
        <v>0</v>
      </c>
      <c r="T14" s="209">
        <f t="shared" si="9"/>
        <v>12</v>
      </c>
    </row>
    <row r="15" spans="1:20">
      <c r="A15">
        <f t="shared" si="8"/>
        <v>7</v>
      </c>
      <c r="B15" s="207"/>
      <c r="C15" s="208"/>
      <c r="D15" s="208"/>
      <c r="E15" s="208"/>
      <c r="F15" s="200"/>
      <c r="G15" s="199"/>
      <c r="H15" s="199"/>
      <c r="I15" s="199">
        <f t="shared" si="0"/>
        <v>0</v>
      </c>
      <c r="J15" s="199" t="e">
        <f t="shared" si="1"/>
        <v>#DIV/0!</v>
      </c>
      <c r="K15" s="201">
        <f t="shared" si="2"/>
        <v>4</v>
      </c>
      <c r="L15" s="200"/>
      <c r="M15" s="199"/>
      <c r="N15" s="199"/>
      <c r="O15" s="199">
        <f t="shared" si="3"/>
        <v>0</v>
      </c>
      <c r="P15" s="199" t="e">
        <f t="shared" si="4"/>
        <v>#DIV/0!</v>
      </c>
      <c r="Q15" s="201">
        <f t="shared" si="5"/>
        <v>4</v>
      </c>
      <c r="R15" s="199">
        <f t="shared" si="6"/>
        <v>0</v>
      </c>
      <c r="S15" s="199">
        <f t="shared" si="7"/>
        <v>0</v>
      </c>
      <c r="T15" s="209">
        <f t="shared" si="9"/>
        <v>12</v>
      </c>
    </row>
    <row r="16" spans="1:20">
      <c r="A16">
        <f t="shared" si="8"/>
        <v>8</v>
      </c>
      <c r="B16" s="207"/>
      <c r="C16" s="208"/>
      <c r="D16" s="208"/>
      <c r="E16" s="208"/>
      <c r="F16" s="200"/>
      <c r="G16" s="199"/>
      <c r="H16" s="199"/>
      <c r="I16" s="199">
        <f t="shared" si="0"/>
        <v>0</v>
      </c>
      <c r="J16" s="199" t="e">
        <f t="shared" si="1"/>
        <v>#DIV/0!</v>
      </c>
      <c r="K16" s="201">
        <f t="shared" si="2"/>
        <v>4</v>
      </c>
      <c r="L16" s="200"/>
      <c r="M16" s="199"/>
      <c r="N16" s="199"/>
      <c r="O16" s="199">
        <f t="shared" si="3"/>
        <v>0</v>
      </c>
      <c r="P16" s="199" t="e">
        <f t="shared" si="4"/>
        <v>#DIV/0!</v>
      </c>
      <c r="Q16" s="201">
        <f t="shared" si="5"/>
        <v>4</v>
      </c>
      <c r="R16" s="199">
        <f t="shared" si="6"/>
        <v>0</v>
      </c>
      <c r="S16" s="199">
        <f t="shared" si="7"/>
        <v>0</v>
      </c>
      <c r="T16" s="209">
        <f t="shared" si="9"/>
        <v>12</v>
      </c>
    </row>
    <row r="17" spans="1:20">
      <c r="A17">
        <f t="shared" si="8"/>
        <v>9</v>
      </c>
      <c r="B17" s="207"/>
      <c r="C17" s="208"/>
      <c r="D17" s="208"/>
      <c r="E17" s="208"/>
      <c r="F17" s="200"/>
      <c r="G17" s="199"/>
      <c r="H17" s="199"/>
      <c r="I17" s="199">
        <f t="shared" si="0"/>
        <v>0</v>
      </c>
      <c r="J17" s="199" t="e">
        <f t="shared" si="1"/>
        <v>#DIV/0!</v>
      </c>
      <c r="K17" s="201">
        <f t="shared" si="2"/>
        <v>4</v>
      </c>
      <c r="L17" s="200"/>
      <c r="M17" s="199"/>
      <c r="N17" s="199"/>
      <c r="O17" s="199">
        <f t="shared" si="3"/>
        <v>0</v>
      </c>
      <c r="P17" s="199" t="e">
        <f t="shared" si="4"/>
        <v>#DIV/0!</v>
      </c>
      <c r="Q17" s="201">
        <f t="shared" si="5"/>
        <v>4</v>
      </c>
      <c r="R17" s="199">
        <f t="shared" si="6"/>
        <v>0</v>
      </c>
      <c r="S17" s="199">
        <f t="shared" si="7"/>
        <v>0</v>
      </c>
      <c r="T17" s="209">
        <f t="shared" si="9"/>
        <v>12</v>
      </c>
    </row>
    <row r="18" spans="1:20">
      <c r="A18">
        <f t="shared" si="8"/>
        <v>10</v>
      </c>
      <c r="B18" s="207"/>
      <c r="C18" s="208"/>
      <c r="D18" s="208"/>
      <c r="E18" s="208"/>
      <c r="F18" s="200"/>
      <c r="G18" s="199"/>
      <c r="H18" s="199"/>
      <c r="I18" s="199">
        <f t="shared" si="0"/>
        <v>0</v>
      </c>
      <c r="J18" s="199" t="e">
        <f t="shared" si="1"/>
        <v>#DIV/0!</v>
      </c>
      <c r="K18" s="201">
        <f t="shared" si="2"/>
        <v>4</v>
      </c>
      <c r="L18" s="200"/>
      <c r="M18" s="199"/>
      <c r="N18" s="199"/>
      <c r="O18" s="199">
        <f t="shared" si="3"/>
        <v>0</v>
      </c>
      <c r="P18" s="199" t="e">
        <f t="shared" si="4"/>
        <v>#DIV/0!</v>
      </c>
      <c r="Q18" s="201">
        <f t="shared" si="5"/>
        <v>4</v>
      </c>
      <c r="R18" s="199">
        <f t="shared" si="6"/>
        <v>0</v>
      </c>
      <c r="S18" s="199">
        <f t="shared" si="7"/>
        <v>0</v>
      </c>
      <c r="T18" s="209">
        <f t="shared" si="9"/>
        <v>12</v>
      </c>
    </row>
    <row r="19" spans="1:20">
      <c r="A19">
        <f t="shared" si="8"/>
        <v>11</v>
      </c>
      <c r="B19" s="207"/>
      <c r="C19" s="208"/>
      <c r="D19" s="208"/>
      <c r="E19" s="208"/>
      <c r="F19" s="200"/>
      <c r="G19" s="199"/>
      <c r="H19" s="199"/>
      <c r="I19" s="199">
        <f t="shared" si="0"/>
        <v>0</v>
      </c>
      <c r="J19" s="199" t="e">
        <f t="shared" si="1"/>
        <v>#DIV/0!</v>
      </c>
      <c r="K19" s="201">
        <f t="shared" si="2"/>
        <v>4</v>
      </c>
      <c r="L19" s="200"/>
      <c r="M19" s="199"/>
      <c r="N19" s="199"/>
      <c r="O19" s="199">
        <f t="shared" si="3"/>
        <v>0</v>
      </c>
      <c r="P19" s="199" t="e">
        <f t="shared" si="4"/>
        <v>#DIV/0!</v>
      </c>
      <c r="Q19" s="201">
        <f t="shared" si="5"/>
        <v>4</v>
      </c>
      <c r="R19" s="199">
        <f t="shared" si="6"/>
        <v>0</v>
      </c>
      <c r="S19" s="199">
        <f t="shared" si="7"/>
        <v>0</v>
      </c>
      <c r="T19" s="209">
        <f t="shared" si="9"/>
        <v>12</v>
      </c>
    </row>
    <row r="20" spans="1:20">
      <c r="A20">
        <f t="shared" si="8"/>
        <v>12</v>
      </c>
      <c r="B20" s="207"/>
      <c r="C20" s="208"/>
      <c r="D20" s="208"/>
      <c r="E20" s="208"/>
      <c r="F20" s="200"/>
      <c r="G20" s="199"/>
      <c r="H20" s="199"/>
      <c r="I20" s="199">
        <f t="shared" si="0"/>
        <v>0</v>
      </c>
      <c r="J20" s="199" t="e">
        <f t="shared" si="1"/>
        <v>#DIV/0!</v>
      </c>
      <c r="K20" s="201">
        <f t="shared" si="2"/>
        <v>4</v>
      </c>
      <c r="L20" s="200"/>
      <c r="M20" s="199"/>
      <c r="N20" s="199"/>
      <c r="O20" s="199">
        <f t="shared" si="3"/>
        <v>0</v>
      </c>
      <c r="P20" s="199" t="e">
        <f t="shared" si="4"/>
        <v>#DIV/0!</v>
      </c>
      <c r="Q20" s="201">
        <f t="shared" si="5"/>
        <v>4</v>
      </c>
      <c r="R20" s="199">
        <f t="shared" si="6"/>
        <v>0</v>
      </c>
      <c r="S20" s="199">
        <f t="shared" si="7"/>
        <v>0</v>
      </c>
      <c r="T20" s="209">
        <f t="shared" si="9"/>
        <v>12</v>
      </c>
    </row>
    <row r="21" spans="1:20">
      <c r="A21">
        <f t="shared" si="8"/>
        <v>13</v>
      </c>
      <c r="B21" s="207"/>
      <c r="C21" s="208"/>
      <c r="D21" s="208"/>
      <c r="E21" s="208"/>
      <c r="F21" s="200"/>
      <c r="G21" s="199"/>
      <c r="H21" s="199"/>
      <c r="I21" s="199">
        <f t="shared" si="0"/>
        <v>0</v>
      </c>
      <c r="J21" s="199" t="e">
        <f t="shared" si="1"/>
        <v>#DIV/0!</v>
      </c>
      <c r="K21" s="201">
        <f t="shared" si="2"/>
        <v>4</v>
      </c>
      <c r="L21" s="200"/>
      <c r="M21" s="199"/>
      <c r="N21" s="199"/>
      <c r="O21" s="199">
        <f t="shared" si="3"/>
        <v>0</v>
      </c>
      <c r="P21" s="199" t="e">
        <f t="shared" si="4"/>
        <v>#DIV/0!</v>
      </c>
      <c r="Q21" s="201">
        <f t="shared" si="5"/>
        <v>4</v>
      </c>
      <c r="R21" s="199">
        <f t="shared" si="6"/>
        <v>0</v>
      </c>
      <c r="S21" s="199">
        <f t="shared" si="7"/>
        <v>0</v>
      </c>
      <c r="T21" s="209">
        <f t="shared" si="9"/>
        <v>12</v>
      </c>
    </row>
    <row r="22" spans="1:20">
      <c r="A22">
        <f t="shared" si="8"/>
        <v>14</v>
      </c>
      <c r="B22" s="207"/>
      <c r="C22" s="208"/>
      <c r="D22" s="208"/>
      <c r="E22" s="208"/>
      <c r="F22" s="200"/>
      <c r="G22" s="199"/>
      <c r="H22" s="199"/>
      <c r="I22" s="199">
        <f t="shared" si="0"/>
        <v>0</v>
      </c>
      <c r="J22" s="199" t="e">
        <f t="shared" si="1"/>
        <v>#DIV/0!</v>
      </c>
      <c r="K22" s="201">
        <f t="shared" si="2"/>
        <v>4</v>
      </c>
      <c r="L22" s="200"/>
      <c r="M22" s="199"/>
      <c r="N22" s="199"/>
      <c r="O22" s="199">
        <f t="shared" si="3"/>
        <v>0</v>
      </c>
      <c r="P22" s="199" t="e">
        <f t="shared" si="4"/>
        <v>#DIV/0!</v>
      </c>
      <c r="Q22" s="201">
        <f t="shared" si="5"/>
        <v>4</v>
      </c>
      <c r="R22" s="199">
        <f t="shared" si="6"/>
        <v>0</v>
      </c>
      <c r="S22" s="199">
        <f t="shared" si="7"/>
        <v>0</v>
      </c>
      <c r="T22" s="209">
        <f t="shared" si="9"/>
        <v>12</v>
      </c>
    </row>
    <row r="23" spans="1:20">
      <c r="A23">
        <f t="shared" si="8"/>
        <v>15</v>
      </c>
      <c r="B23" s="207"/>
      <c r="C23" s="208"/>
      <c r="D23" s="208"/>
      <c r="E23" s="208"/>
      <c r="F23" s="200"/>
      <c r="G23" s="199"/>
      <c r="H23" s="199"/>
      <c r="I23" s="199">
        <f t="shared" si="0"/>
        <v>0</v>
      </c>
      <c r="J23" s="199" t="e">
        <f t="shared" si="1"/>
        <v>#DIV/0!</v>
      </c>
      <c r="K23" s="201">
        <f t="shared" si="2"/>
        <v>4</v>
      </c>
      <c r="L23" s="200"/>
      <c r="M23" s="199"/>
      <c r="N23" s="199"/>
      <c r="O23" s="199">
        <f t="shared" si="3"/>
        <v>0</v>
      </c>
      <c r="P23" s="199" t="e">
        <f t="shared" si="4"/>
        <v>#DIV/0!</v>
      </c>
      <c r="Q23" s="201">
        <f t="shared" si="5"/>
        <v>4</v>
      </c>
      <c r="R23" s="199">
        <f t="shared" si="6"/>
        <v>0</v>
      </c>
      <c r="S23" s="199">
        <f t="shared" si="7"/>
        <v>0</v>
      </c>
      <c r="T23" s="209">
        <f t="shared" si="9"/>
        <v>12</v>
      </c>
    </row>
    <row r="24" spans="1:20">
      <c r="A24">
        <f t="shared" si="8"/>
        <v>16</v>
      </c>
      <c r="B24" s="207"/>
      <c r="C24" s="208"/>
      <c r="D24" s="208"/>
      <c r="E24" s="208"/>
      <c r="F24" s="200"/>
      <c r="G24" s="199"/>
      <c r="H24" s="199"/>
      <c r="I24" s="199">
        <f t="shared" si="0"/>
        <v>0</v>
      </c>
      <c r="J24" s="199" t="e">
        <f t="shared" si="1"/>
        <v>#DIV/0!</v>
      </c>
      <c r="K24" s="201">
        <f t="shared" si="2"/>
        <v>4</v>
      </c>
      <c r="L24" s="200"/>
      <c r="M24" s="199"/>
      <c r="N24" s="199"/>
      <c r="O24" s="199">
        <f t="shared" si="3"/>
        <v>0</v>
      </c>
      <c r="P24" s="199" t="e">
        <f t="shared" si="4"/>
        <v>#DIV/0!</v>
      </c>
      <c r="Q24" s="201">
        <f t="shared" si="5"/>
        <v>4</v>
      </c>
      <c r="R24" s="199">
        <f t="shared" si="6"/>
        <v>0</v>
      </c>
      <c r="S24" s="199">
        <f t="shared" si="7"/>
        <v>0</v>
      </c>
      <c r="T24" s="209">
        <f t="shared" si="9"/>
        <v>12</v>
      </c>
    </row>
    <row r="25" spans="1:20">
      <c r="A25">
        <f t="shared" si="8"/>
        <v>17</v>
      </c>
      <c r="B25" s="207"/>
      <c r="C25" s="208"/>
      <c r="D25" s="208"/>
      <c r="E25" s="208"/>
      <c r="F25" s="200"/>
      <c r="G25" s="199"/>
      <c r="H25" s="199"/>
      <c r="I25" s="199">
        <f t="shared" si="0"/>
        <v>0</v>
      </c>
      <c r="J25" s="199" t="e">
        <f t="shared" si="1"/>
        <v>#DIV/0!</v>
      </c>
      <c r="K25" s="201">
        <f t="shared" si="2"/>
        <v>4</v>
      </c>
      <c r="L25" s="200"/>
      <c r="M25" s="199"/>
      <c r="N25" s="199"/>
      <c r="O25" s="199">
        <f t="shared" si="3"/>
        <v>0</v>
      </c>
      <c r="P25" s="199" t="e">
        <f t="shared" si="4"/>
        <v>#DIV/0!</v>
      </c>
      <c r="Q25" s="201">
        <f t="shared" si="5"/>
        <v>4</v>
      </c>
      <c r="R25" s="199">
        <f t="shared" si="6"/>
        <v>0</v>
      </c>
      <c r="S25" s="199">
        <f t="shared" si="7"/>
        <v>0</v>
      </c>
      <c r="T25" s="209">
        <f t="shared" si="9"/>
        <v>12</v>
      </c>
    </row>
    <row r="26" spans="1:20">
      <c r="A26">
        <f>A25+1</f>
        <v>18</v>
      </c>
      <c r="B26" s="207"/>
      <c r="C26" s="208"/>
      <c r="D26" s="208"/>
      <c r="E26" s="208"/>
      <c r="F26" s="200"/>
      <c r="G26" s="199"/>
      <c r="H26" s="199"/>
      <c r="I26" s="199">
        <f t="shared" si="0"/>
        <v>0</v>
      </c>
      <c r="J26" s="199" t="e">
        <f t="shared" si="1"/>
        <v>#DIV/0!</v>
      </c>
      <c r="K26" s="201">
        <f t="shared" si="2"/>
        <v>4</v>
      </c>
      <c r="L26" s="200"/>
      <c r="M26" s="199"/>
      <c r="N26" s="199"/>
      <c r="O26" s="199">
        <f t="shared" si="3"/>
        <v>0</v>
      </c>
      <c r="P26" s="199" t="e">
        <f t="shared" si="4"/>
        <v>#DIV/0!</v>
      </c>
      <c r="Q26" s="201">
        <f t="shared" si="5"/>
        <v>4</v>
      </c>
      <c r="R26" s="199">
        <f t="shared" si="6"/>
        <v>0</v>
      </c>
      <c r="S26" s="199">
        <f t="shared" si="7"/>
        <v>0</v>
      </c>
      <c r="T26" s="209">
        <f t="shared" si="9"/>
        <v>12</v>
      </c>
    </row>
    <row r="27" spans="1:20">
      <c r="A27">
        <f t="shared" si="8"/>
        <v>19</v>
      </c>
      <c r="B27" s="207"/>
      <c r="C27" s="208"/>
      <c r="D27" s="208"/>
      <c r="E27" s="208"/>
      <c r="F27" s="200"/>
      <c r="G27" s="199"/>
      <c r="H27" s="199"/>
      <c r="I27" s="199">
        <f t="shared" si="0"/>
        <v>0</v>
      </c>
      <c r="J27" s="199" t="e">
        <f t="shared" si="1"/>
        <v>#DIV/0!</v>
      </c>
      <c r="K27" s="201">
        <f t="shared" si="2"/>
        <v>4</v>
      </c>
      <c r="L27" s="200"/>
      <c r="M27" s="199"/>
      <c r="N27" s="199"/>
      <c r="O27" s="199">
        <f t="shared" si="3"/>
        <v>0</v>
      </c>
      <c r="P27" s="199" t="e">
        <f t="shared" si="4"/>
        <v>#DIV/0!</v>
      </c>
      <c r="Q27" s="201">
        <f t="shared" si="5"/>
        <v>4</v>
      </c>
      <c r="R27" s="199">
        <f t="shared" si="6"/>
        <v>0</v>
      </c>
      <c r="S27" s="199">
        <f t="shared" si="7"/>
        <v>0</v>
      </c>
      <c r="T27" s="209">
        <f t="shared" si="9"/>
        <v>12</v>
      </c>
    </row>
    <row r="28" spans="1:20">
      <c r="A28">
        <f t="shared" si="8"/>
        <v>20</v>
      </c>
      <c r="B28" s="207"/>
      <c r="C28" s="208"/>
      <c r="D28" s="208"/>
      <c r="E28" s="208"/>
      <c r="F28" s="200"/>
      <c r="G28" s="199"/>
      <c r="H28" s="199"/>
      <c r="I28" s="199">
        <f t="shared" si="0"/>
        <v>0</v>
      </c>
      <c r="J28" s="199" t="e">
        <f t="shared" si="1"/>
        <v>#DIV/0!</v>
      </c>
      <c r="K28" s="201">
        <f t="shared" si="2"/>
        <v>4</v>
      </c>
      <c r="L28" s="200"/>
      <c r="M28" s="199"/>
      <c r="N28" s="199"/>
      <c r="O28" s="199">
        <f t="shared" si="3"/>
        <v>0</v>
      </c>
      <c r="P28" s="199" t="e">
        <f t="shared" si="4"/>
        <v>#DIV/0!</v>
      </c>
      <c r="Q28" s="201">
        <f t="shared" si="5"/>
        <v>4</v>
      </c>
      <c r="R28" s="199">
        <f t="shared" si="6"/>
        <v>0</v>
      </c>
      <c r="S28" s="199">
        <f t="shared" si="7"/>
        <v>0</v>
      </c>
      <c r="T28" s="209">
        <f t="shared" si="9"/>
        <v>12</v>
      </c>
    </row>
    <row r="29" spans="1:20">
      <c r="A29">
        <f t="shared" si="8"/>
        <v>21</v>
      </c>
      <c r="B29" s="207"/>
      <c r="C29" s="208"/>
      <c r="D29" s="208"/>
      <c r="E29" s="208"/>
      <c r="F29" s="200"/>
      <c r="G29" s="199"/>
      <c r="H29" s="199"/>
      <c r="I29" s="199">
        <f t="shared" si="0"/>
        <v>0</v>
      </c>
      <c r="J29" s="199" t="e">
        <f t="shared" si="1"/>
        <v>#DIV/0!</v>
      </c>
      <c r="K29" s="201">
        <f t="shared" si="2"/>
        <v>4</v>
      </c>
      <c r="L29" s="200"/>
      <c r="M29" s="199"/>
      <c r="N29" s="199"/>
      <c r="O29" s="199">
        <f t="shared" si="3"/>
        <v>0</v>
      </c>
      <c r="P29" s="199" t="e">
        <f t="shared" si="4"/>
        <v>#DIV/0!</v>
      </c>
      <c r="Q29" s="201">
        <f t="shared" si="5"/>
        <v>4</v>
      </c>
      <c r="R29" s="199">
        <f t="shared" si="6"/>
        <v>0</v>
      </c>
      <c r="S29" s="199">
        <f t="shared" si="7"/>
        <v>0</v>
      </c>
      <c r="T29" s="209">
        <f t="shared" si="9"/>
        <v>12</v>
      </c>
    </row>
    <row r="30" spans="1:20">
      <c r="A30">
        <f t="shared" si="8"/>
        <v>22</v>
      </c>
      <c r="B30" s="207"/>
      <c r="C30" s="208"/>
      <c r="D30" s="208"/>
      <c r="E30" s="208"/>
      <c r="F30" s="200"/>
      <c r="G30" s="199"/>
      <c r="H30" s="199"/>
      <c r="I30" s="199">
        <f t="shared" si="0"/>
        <v>0</v>
      </c>
      <c r="J30" s="199" t="e">
        <f t="shared" si="1"/>
        <v>#DIV/0!</v>
      </c>
      <c r="K30" s="201">
        <f t="shared" si="2"/>
        <v>4</v>
      </c>
      <c r="L30" s="200"/>
      <c r="M30" s="199"/>
      <c r="N30" s="199"/>
      <c r="O30" s="199">
        <f t="shared" si="3"/>
        <v>0</v>
      </c>
      <c r="P30" s="199" t="e">
        <f t="shared" si="4"/>
        <v>#DIV/0!</v>
      </c>
      <c r="Q30" s="201">
        <f t="shared" si="5"/>
        <v>4</v>
      </c>
      <c r="R30" s="199">
        <f t="shared" si="6"/>
        <v>0</v>
      </c>
      <c r="S30" s="199">
        <f t="shared" si="7"/>
        <v>0</v>
      </c>
      <c r="T30" s="209">
        <f t="shared" si="9"/>
        <v>12</v>
      </c>
    </row>
    <row r="31" spans="1:20">
      <c r="A31">
        <f t="shared" si="8"/>
        <v>23</v>
      </c>
      <c r="B31" s="207"/>
      <c r="C31" s="208"/>
      <c r="D31" s="208"/>
      <c r="E31" s="208"/>
      <c r="F31" s="200"/>
      <c r="G31" s="199"/>
      <c r="H31" s="199"/>
      <c r="I31" s="199">
        <f t="shared" si="0"/>
        <v>0</v>
      </c>
      <c r="J31" s="199" t="e">
        <f t="shared" si="1"/>
        <v>#DIV/0!</v>
      </c>
      <c r="K31" s="201">
        <f t="shared" si="2"/>
        <v>4</v>
      </c>
      <c r="L31" s="200"/>
      <c r="M31" s="199"/>
      <c r="N31" s="199"/>
      <c r="O31" s="199">
        <f t="shared" si="3"/>
        <v>0</v>
      </c>
      <c r="P31" s="199" t="e">
        <f t="shared" si="4"/>
        <v>#DIV/0!</v>
      </c>
      <c r="Q31" s="201">
        <f t="shared" si="5"/>
        <v>4</v>
      </c>
      <c r="R31" s="199">
        <f t="shared" si="6"/>
        <v>0</v>
      </c>
      <c r="S31" s="199">
        <f t="shared" si="7"/>
        <v>0</v>
      </c>
      <c r="T31" s="209">
        <f t="shared" si="9"/>
        <v>12</v>
      </c>
    </row>
    <row r="32" spans="1:20">
      <c r="A32">
        <f t="shared" si="8"/>
        <v>24</v>
      </c>
      <c r="B32" s="207"/>
      <c r="C32" s="208"/>
      <c r="D32" s="208"/>
      <c r="E32" s="208"/>
      <c r="F32" s="200"/>
      <c r="G32" s="199"/>
      <c r="H32" s="199"/>
      <c r="I32" s="199">
        <f t="shared" si="0"/>
        <v>0</v>
      </c>
      <c r="J32" s="199" t="e">
        <f t="shared" si="1"/>
        <v>#DIV/0!</v>
      </c>
      <c r="K32" s="201">
        <f t="shared" si="2"/>
        <v>4</v>
      </c>
      <c r="L32" s="200"/>
      <c r="M32" s="199"/>
      <c r="N32" s="199"/>
      <c r="O32" s="199">
        <f t="shared" si="3"/>
        <v>0</v>
      </c>
      <c r="P32" s="199" t="e">
        <f t="shared" si="4"/>
        <v>#DIV/0!</v>
      </c>
      <c r="Q32" s="201">
        <f t="shared" si="5"/>
        <v>4</v>
      </c>
      <c r="R32" s="199">
        <f t="shared" si="6"/>
        <v>0</v>
      </c>
      <c r="S32" s="199">
        <f t="shared" si="7"/>
        <v>0</v>
      </c>
      <c r="T32" s="209">
        <f t="shared" si="9"/>
        <v>12</v>
      </c>
    </row>
    <row r="33" spans="1:20">
      <c r="A33">
        <f t="shared" si="8"/>
        <v>25</v>
      </c>
      <c r="B33" s="207"/>
      <c r="C33" s="208"/>
      <c r="D33" s="208"/>
      <c r="E33" s="208"/>
      <c r="F33" s="200"/>
      <c r="G33" s="199"/>
      <c r="H33" s="199"/>
      <c r="I33" s="199">
        <f t="shared" si="0"/>
        <v>0</v>
      </c>
      <c r="J33" s="199" t="e">
        <f t="shared" si="1"/>
        <v>#DIV/0!</v>
      </c>
      <c r="K33" s="201">
        <f t="shared" si="2"/>
        <v>4</v>
      </c>
      <c r="L33" s="200"/>
      <c r="M33" s="199"/>
      <c r="N33" s="199"/>
      <c r="O33" s="199">
        <f t="shared" si="3"/>
        <v>0</v>
      </c>
      <c r="P33" s="199" t="e">
        <f t="shared" si="4"/>
        <v>#DIV/0!</v>
      </c>
      <c r="Q33" s="201">
        <f t="shared" si="5"/>
        <v>4</v>
      </c>
      <c r="R33" s="199">
        <f t="shared" si="6"/>
        <v>0</v>
      </c>
      <c r="S33" s="199">
        <f t="shared" si="7"/>
        <v>0</v>
      </c>
      <c r="T33" s="209">
        <f t="shared" si="9"/>
        <v>12</v>
      </c>
    </row>
    <row r="34" spans="1:20">
      <c r="A34">
        <f t="shared" si="8"/>
        <v>26</v>
      </c>
      <c r="B34" s="207"/>
      <c r="C34" s="208"/>
      <c r="D34" s="208"/>
      <c r="E34" s="208"/>
      <c r="F34" s="200"/>
      <c r="G34" s="199"/>
      <c r="H34" s="199"/>
      <c r="I34" s="199">
        <f t="shared" si="0"/>
        <v>0</v>
      </c>
      <c r="J34" s="199" t="e">
        <f t="shared" si="1"/>
        <v>#DIV/0!</v>
      </c>
      <c r="K34" s="201">
        <f t="shared" si="2"/>
        <v>4</v>
      </c>
      <c r="L34" s="200"/>
      <c r="M34" s="199"/>
      <c r="N34" s="199"/>
      <c r="O34" s="199">
        <f t="shared" si="3"/>
        <v>0</v>
      </c>
      <c r="P34" s="199" t="e">
        <f t="shared" si="4"/>
        <v>#DIV/0!</v>
      </c>
      <c r="Q34" s="201">
        <f t="shared" si="5"/>
        <v>4</v>
      </c>
      <c r="R34" s="199">
        <f t="shared" si="6"/>
        <v>0</v>
      </c>
      <c r="S34" s="199">
        <f t="shared" si="7"/>
        <v>0</v>
      </c>
      <c r="T34" s="209">
        <f t="shared" si="9"/>
        <v>12</v>
      </c>
    </row>
    <row r="35" spans="1:20">
      <c r="A35">
        <f t="shared" si="8"/>
        <v>27</v>
      </c>
      <c r="B35" s="207"/>
      <c r="C35" s="208"/>
      <c r="D35" s="208"/>
      <c r="E35" s="208"/>
      <c r="F35" s="200"/>
      <c r="G35" s="199"/>
      <c r="H35" s="199"/>
      <c r="I35" s="199">
        <f t="shared" si="0"/>
        <v>0</v>
      </c>
      <c r="J35" s="199" t="e">
        <f t="shared" si="1"/>
        <v>#DIV/0!</v>
      </c>
      <c r="K35" s="201">
        <f t="shared" si="2"/>
        <v>4</v>
      </c>
      <c r="L35" s="200"/>
      <c r="M35" s="199"/>
      <c r="N35" s="199"/>
      <c r="O35" s="199">
        <f t="shared" si="3"/>
        <v>0</v>
      </c>
      <c r="P35" s="199" t="e">
        <f t="shared" si="4"/>
        <v>#DIV/0!</v>
      </c>
      <c r="Q35" s="201">
        <f t="shared" si="5"/>
        <v>4</v>
      </c>
      <c r="R35" s="199">
        <f t="shared" si="6"/>
        <v>0</v>
      </c>
      <c r="S35" s="199">
        <f t="shared" si="7"/>
        <v>0</v>
      </c>
      <c r="T35" s="209">
        <f t="shared" si="9"/>
        <v>12</v>
      </c>
    </row>
    <row r="36" spans="1:20">
      <c r="A36">
        <f t="shared" si="8"/>
        <v>28</v>
      </c>
      <c r="B36" s="207"/>
      <c r="C36" s="208"/>
      <c r="D36" s="208"/>
      <c r="E36" s="208"/>
      <c r="F36" s="200"/>
      <c r="G36" s="199"/>
      <c r="H36" s="199"/>
      <c r="I36" s="199">
        <f t="shared" si="0"/>
        <v>0</v>
      </c>
      <c r="J36" s="199" t="e">
        <f t="shared" si="1"/>
        <v>#DIV/0!</v>
      </c>
      <c r="K36" s="201">
        <f t="shared" si="2"/>
        <v>4</v>
      </c>
      <c r="L36" s="200"/>
      <c r="M36" s="199"/>
      <c r="N36" s="199"/>
      <c r="O36" s="199">
        <f t="shared" si="3"/>
        <v>0</v>
      </c>
      <c r="P36" s="199" t="e">
        <f t="shared" si="4"/>
        <v>#DIV/0!</v>
      </c>
      <c r="Q36" s="201">
        <f t="shared" si="5"/>
        <v>4</v>
      </c>
      <c r="R36" s="199">
        <f t="shared" si="6"/>
        <v>0</v>
      </c>
      <c r="S36" s="199">
        <f t="shared" si="7"/>
        <v>0</v>
      </c>
      <c r="T36" s="209">
        <f t="shared" si="9"/>
        <v>12</v>
      </c>
    </row>
    <row r="37" spans="1:20">
      <c r="A37">
        <f t="shared" si="8"/>
        <v>29</v>
      </c>
      <c r="B37" s="207"/>
      <c r="C37" s="208"/>
      <c r="D37" s="208"/>
      <c r="E37" s="208"/>
      <c r="F37" s="200"/>
      <c r="G37" s="199"/>
      <c r="H37" s="199"/>
      <c r="I37" s="199">
        <f t="shared" si="0"/>
        <v>0</v>
      </c>
      <c r="J37" s="199" t="e">
        <f t="shared" si="1"/>
        <v>#DIV/0!</v>
      </c>
      <c r="K37" s="201">
        <f t="shared" si="2"/>
        <v>4</v>
      </c>
      <c r="L37" s="200"/>
      <c r="M37" s="199"/>
      <c r="N37" s="199"/>
      <c r="O37" s="199">
        <f t="shared" si="3"/>
        <v>0</v>
      </c>
      <c r="P37" s="199" t="e">
        <f t="shared" si="4"/>
        <v>#DIV/0!</v>
      </c>
      <c r="Q37" s="201">
        <f t="shared" si="5"/>
        <v>4</v>
      </c>
      <c r="R37" s="199">
        <f t="shared" si="6"/>
        <v>0</v>
      </c>
      <c r="S37" s="199">
        <f t="shared" si="7"/>
        <v>0</v>
      </c>
      <c r="T37" s="209">
        <f t="shared" si="9"/>
        <v>12</v>
      </c>
    </row>
    <row r="38" spans="1:20" ht="16" thickBot="1">
      <c r="A38">
        <f t="shared" si="8"/>
        <v>30</v>
      </c>
      <c r="B38" s="210"/>
      <c r="C38" s="211"/>
      <c r="D38" s="211"/>
      <c r="E38" s="211"/>
      <c r="F38" s="202"/>
      <c r="G38" s="203"/>
      <c r="H38" s="203"/>
      <c r="I38" s="203">
        <f t="shared" si="0"/>
        <v>0</v>
      </c>
      <c r="J38" s="203" t="e">
        <f t="shared" si="1"/>
        <v>#DIV/0!</v>
      </c>
      <c r="K38" s="204">
        <f t="shared" si="2"/>
        <v>4</v>
      </c>
      <c r="L38" s="202"/>
      <c r="M38" s="203"/>
      <c r="N38" s="203"/>
      <c r="O38" s="203">
        <f t="shared" si="3"/>
        <v>0</v>
      </c>
      <c r="P38" s="203" t="e">
        <f t="shared" si="4"/>
        <v>#DIV/0!</v>
      </c>
      <c r="Q38" s="204">
        <f t="shared" si="5"/>
        <v>4</v>
      </c>
      <c r="R38" s="203">
        <f t="shared" si="6"/>
        <v>0</v>
      </c>
      <c r="S38" s="203">
        <f t="shared" si="7"/>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155</v>
      </c>
      <c r="G41" s="182">
        <f>F41/I41</f>
        <v>44.285714285714285</v>
      </c>
      <c r="H41" s="199">
        <f>G41*1.5</f>
        <v>66.428571428571431</v>
      </c>
      <c r="I41" s="182">
        <v>3.5</v>
      </c>
      <c r="J41" s="182">
        <v>35.56</v>
      </c>
      <c r="K41" s="183"/>
      <c r="L41" s="185">
        <v>168</v>
      </c>
      <c r="M41" s="182">
        <f>L41/O41</f>
        <v>48</v>
      </c>
      <c r="N41" s="199">
        <f>M41*1.5</f>
        <v>72</v>
      </c>
      <c r="O41" s="182">
        <v>3.5</v>
      </c>
      <c r="P41" s="182">
        <v>41.24</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251" t="s">
        <v>141</v>
      </c>
      <c r="G43" s="331" t="s">
        <v>142</v>
      </c>
      <c r="H43" s="255" t="s">
        <v>143</v>
      </c>
      <c r="I43" s="331" t="s">
        <v>144</v>
      </c>
      <c r="J43" s="255"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671</v>
      </c>
      <c r="C44" s="208" t="s">
        <v>477</v>
      </c>
      <c r="D44" s="208" t="s">
        <v>478</v>
      </c>
      <c r="E44" s="208" t="s">
        <v>272</v>
      </c>
      <c r="F44" s="219">
        <v>0</v>
      </c>
      <c r="G44" s="220">
        <v>0</v>
      </c>
      <c r="H44" s="220">
        <v>35.56</v>
      </c>
      <c r="I44" s="220">
        <f>IF(H44&lt;=$H$41,IF(H44&lt;$G$41,F44+G44,F44+G44+(H44-$G$41)),50)</f>
        <v>0</v>
      </c>
      <c r="J44" s="220">
        <f t="shared" ref="J44:J72" si="10">$F$6/H44</f>
        <v>5.2587176602924632</v>
      </c>
      <c r="K44" s="195">
        <f>IF(I44=0,IF(H44=$J$41,6,4),0)</f>
        <v>6</v>
      </c>
      <c r="L44" s="200">
        <v>0</v>
      </c>
      <c r="M44" s="199">
        <v>0</v>
      </c>
      <c r="N44" s="199">
        <v>41.24</v>
      </c>
      <c r="O44" s="199">
        <f>IF(N44&lt;=$N$41,IF(N44&lt;$M$41,L44+M44,L44+M44+(N44-$M$41)),50)</f>
        <v>0</v>
      </c>
      <c r="P44" s="199">
        <f>$L$41/N44</f>
        <v>4.0737148399612026</v>
      </c>
      <c r="Q44" s="201">
        <f>IF(O44=0,IF(N44=$P$41,6,4),0)</f>
        <v>6</v>
      </c>
      <c r="R44" s="199">
        <f>O44+I44</f>
        <v>0</v>
      </c>
      <c r="S44" s="199">
        <f>N44+H44</f>
        <v>76.800000000000011</v>
      </c>
      <c r="T44" s="209">
        <f>IF((O44+I44)=0,4+K44+Q44,K44+Q44)+4</f>
        <v>20</v>
      </c>
    </row>
    <row r="45" spans="1:20">
      <c r="A45">
        <f>A44+1</f>
        <v>2</v>
      </c>
      <c r="B45" s="207">
        <v>682</v>
      </c>
      <c r="C45" s="208" t="s">
        <v>472</v>
      </c>
      <c r="D45" s="208" t="s">
        <v>465</v>
      </c>
      <c r="E45" s="332" t="s">
        <v>272</v>
      </c>
      <c r="F45" s="200">
        <v>0</v>
      </c>
      <c r="G45" s="199">
        <v>0</v>
      </c>
      <c r="H45" s="199">
        <v>36.07</v>
      </c>
      <c r="I45" s="199">
        <f t="shared" ref="I45:I72" si="11">IF(H45&lt;=$H$41,IF(H45&lt;$G$41,F45+G45,F45+G45+(H45-$G$41)),50)</f>
        <v>0</v>
      </c>
      <c r="J45" s="199">
        <f t="shared" si="10"/>
        <v>5.1843637371777103</v>
      </c>
      <c r="K45" s="201">
        <f t="shared" ref="K45:K72" si="12">IF(I45=0,IF(H45=$J$41,6,4),0)</f>
        <v>4</v>
      </c>
      <c r="L45" s="200">
        <v>0</v>
      </c>
      <c r="M45" s="199">
        <v>0</v>
      </c>
      <c r="N45" s="199">
        <v>44.4</v>
      </c>
      <c r="O45" s="199">
        <f t="shared" ref="O45:O73" si="13">IF(N45&lt;=$N$41,IF(N45&lt;$M$41,L45+M45,L45+M45+(N45-$M$41)),50)</f>
        <v>0</v>
      </c>
      <c r="P45" s="199">
        <f t="shared" ref="P45:P73" si="14">$L$41/N45</f>
        <v>3.7837837837837838</v>
      </c>
      <c r="Q45" s="201">
        <f t="shared" ref="Q45:Q73" si="15">IF(O45=0,IF(N45=$P$41,6,4),0)</f>
        <v>4</v>
      </c>
      <c r="R45" s="199">
        <f>O45+I45</f>
        <v>0</v>
      </c>
      <c r="S45" s="199">
        <f t="shared" ref="S45:S73" si="16">N45+H45</f>
        <v>80.47</v>
      </c>
      <c r="T45" s="209">
        <f>IF((O45+I45)=0,4+K45+Q45,K45+Q45)+2</f>
        <v>14</v>
      </c>
    </row>
    <row r="46" spans="1:20">
      <c r="A46">
        <f t="shared" ref="A46:A60" si="17">A45+1</f>
        <v>3</v>
      </c>
      <c r="B46" s="207">
        <v>571</v>
      </c>
      <c r="C46" s="208" t="s">
        <v>475</v>
      </c>
      <c r="D46" s="208" t="s">
        <v>476</v>
      </c>
      <c r="E46" s="208" t="s">
        <v>272</v>
      </c>
      <c r="F46" s="200">
        <v>0</v>
      </c>
      <c r="G46" s="199">
        <v>0</v>
      </c>
      <c r="H46" s="199">
        <v>37.4</v>
      </c>
      <c r="I46" s="199">
        <f t="shared" si="11"/>
        <v>0</v>
      </c>
      <c r="J46" s="199">
        <f t="shared" si="10"/>
        <v>5</v>
      </c>
      <c r="K46" s="201">
        <f t="shared" si="12"/>
        <v>4</v>
      </c>
      <c r="L46" s="200">
        <v>0</v>
      </c>
      <c r="M46" s="199">
        <v>0</v>
      </c>
      <c r="N46" s="199">
        <v>44.27</v>
      </c>
      <c r="O46" s="199">
        <f t="shared" si="13"/>
        <v>0</v>
      </c>
      <c r="P46" s="199">
        <f t="shared" si="14"/>
        <v>3.7948949627287099</v>
      </c>
      <c r="Q46" s="201">
        <f t="shared" si="15"/>
        <v>4</v>
      </c>
      <c r="R46" s="199">
        <f t="shared" ref="R46:R73" si="18">O46+I46</f>
        <v>0</v>
      </c>
      <c r="S46" s="199">
        <f t="shared" si="16"/>
        <v>81.67</v>
      </c>
      <c r="T46" s="209">
        <f>IF((O46+I46)=0,4+K46+Q46,K46+Q46)+1</f>
        <v>13</v>
      </c>
    </row>
    <row r="47" spans="1:20">
      <c r="A47">
        <f t="shared" si="17"/>
        <v>4</v>
      </c>
      <c r="B47" s="207">
        <v>598</v>
      </c>
      <c r="C47" s="321" t="s">
        <v>480</v>
      </c>
      <c r="D47" s="321" t="s">
        <v>481</v>
      </c>
      <c r="E47" s="208" t="s">
        <v>272</v>
      </c>
      <c r="F47" s="200">
        <v>0</v>
      </c>
      <c r="G47" s="199">
        <v>0</v>
      </c>
      <c r="H47" s="199">
        <v>42.4</v>
      </c>
      <c r="I47" s="199">
        <f t="shared" si="11"/>
        <v>0</v>
      </c>
      <c r="J47" s="199">
        <f t="shared" si="10"/>
        <v>4.4103773584905666</v>
      </c>
      <c r="K47" s="201">
        <f t="shared" si="12"/>
        <v>4</v>
      </c>
      <c r="L47" s="200">
        <v>5</v>
      </c>
      <c r="M47" s="199">
        <v>0</v>
      </c>
      <c r="N47" s="199">
        <v>42.39</v>
      </c>
      <c r="O47" s="199">
        <f>IF(N47&lt;=$N$41,IF(N47&lt;$M$41,L47+M47,L47+M47+(N47-$M$41)),50)</f>
        <v>5</v>
      </c>
      <c r="P47" s="199">
        <f>$L$41/N47</f>
        <v>3.9631988676574665</v>
      </c>
      <c r="Q47" s="201">
        <f>IF(O47=0,IF(N47=$P$41,6,4),0)</f>
        <v>0</v>
      </c>
      <c r="R47" s="199">
        <f t="shared" si="18"/>
        <v>5</v>
      </c>
      <c r="S47" s="199">
        <f>N47+H47</f>
        <v>84.789999999999992</v>
      </c>
      <c r="T47" s="209">
        <f>IF((O47+I47)=0,4+K47+Q47,K47+Q47)</f>
        <v>4</v>
      </c>
    </row>
    <row r="48" spans="1:20">
      <c r="A48">
        <f t="shared" si="17"/>
        <v>5</v>
      </c>
      <c r="B48" s="207">
        <v>713</v>
      </c>
      <c r="C48" s="321" t="s">
        <v>479</v>
      </c>
      <c r="D48" s="321" t="s">
        <v>470</v>
      </c>
      <c r="E48" s="321" t="s">
        <v>272</v>
      </c>
      <c r="F48" s="200">
        <v>0</v>
      </c>
      <c r="G48" s="199">
        <v>0</v>
      </c>
      <c r="H48" s="199">
        <v>41.32</v>
      </c>
      <c r="I48" s="199">
        <f t="shared" si="11"/>
        <v>0</v>
      </c>
      <c r="J48" s="199">
        <f t="shared" si="10"/>
        <v>4.5256534365924495</v>
      </c>
      <c r="K48" s="201">
        <f t="shared" si="12"/>
        <v>4</v>
      </c>
      <c r="L48" s="200">
        <v>5</v>
      </c>
      <c r="M48" s="199">
        <v>0</v>
      </c>
      <c r="N48" s="199">
        <v>44.47</v>
      </c>
      <c r="O48" s="199">
        <f t="shared" si="13"/>
        <v>5</v>
      </c>
      <c r="P48" s="199">
        <f t="shared" si="14"/>
        <v>3.7778277490442997</v>
      </c>
      <c r="Q48" s="201">
        <f t="shared" si="15"/>
        <v>0</v>
      </c>
      <c r="R48" s="199">
        <f t="shared" si="18"/>
        <v>5</v>
      </c>
      <c r="S48" s="199">
        <f t="shared" si="16"/>
        <v>85.789999999999992</v>
      </c>
      <c r="T48" s="209">
        <f t="shared" ref="T48:T73" si="19">IF((O48+I48)=0,4+K48+Q48,K48+Q48)</f>
        <v>4</v>
      </c>
    </row>
    <row r="49" spans="1:20">
      <c r="A49">
        <f t="shared" si="17"/>
        <v>6</v>
      </c>
      <c r="B49" s="207">
        <v>683</v>
      </c>
      <c r="C49" s="321" t="s">
        <v>473</v>
      </c>
      <c r="D49" s="321" t="s">
        <v>474</v>
      </c>
      <c r="E49" s="334">
        <v>25</v>
      </c>
      <c r="F49" s="200">
        <v>5</v>
      </c>
      <c r="G49" s="199">
        <v>5</v>
      </c>
      <c r="H49" s="199">
        <v>45.56</v>
      </c>
      <c r="I49" s="199">
        <f t="shared" si="11"/>
        <v>11.274285714285718</v>
      </c>
      <c r="J49" s="199">
        <f t="shared" si="10"/>
        <v>4.1044776119402986</v>
      </c>
      <c r="K49" s="201">
        <f t="shared" si="12"/>
        <v>0</v>
      </c>
      <c r="L49" s="200">
        <v>5</v>
      </c>
      <c r="M49" s="199">
        <v>0</v>
      </c>
      <c r="N49" s="199">
        <v>70.44</v>
      </c>
      <c r="O49" s="199">
        <f t="shared" si="13"/>
        <v>27.439999999999998</v>
      </c>
      <c r="P49" s="199">
        <f t="shared" si="14"/>
        <v>2.385008517887564</v>
      </c>
      <c r="Q49" s="201">
        <f t="shared" si="15"/>
        <v>0</v>
      </c>
      <c r="R49" s="199">
        <f t="shared" si="18"/>
        <v>38.714285714285715</v>
      </c>
      <c r="S49" s="199">
        <f t="shared" si="16"/>
        <v>116</v>
      </c>
      <c r="T49" s="209">
        <f t="shared" si="19"/>
        <v>0</v>
      </c>
    </row>
    <row r="50" spans="1:20">
      <c r="A50">
        <f t="shared" si="17"/>
        <v>7</v>
      </c>
      <c r="B50" s="207"/>
      <c r="C50" s="208"/>
      <c r="D50" s="208"/>
      <c r="E50" s="208"/>
      <c r="F50" s="200"/>
      <c r="G50" s="199"/>
      <c r="H50" s="199"/>
      <c r="I50" s="199">
        <f t="shared" si="11"/>
        <v>0</v>
      </c>
      <c r="J50" s="199" t="e">
        <f t="shared" si="10"/>
        <v>#DIV/0!</v>
      </c>
      <c r="K50" s="201">
        <f t="shared" si="12"/>
        <v>4</v>
      </c>
      <c r="L50" s="200"/>
      <c r="M50" s="199"/>
      <c r="N50" s="199"/>
      <c r="O50" s="199">
        <f t="shared" si="13"/>
        <v>0</v>
      </c>
      <c r="P50" s="199" t="e">
        <f t="shared" si="14"/>
        <v>#DIV/0!</v>
      </c>
      <c r="Q50" s="201">
        <f t="shared" si="15"/>
        <v>4</v>
      </c>
      <c r="R50" s="199">
        <f t="shared" si="18"/>
        <v>0</v>
      </c>
      <c r="S50" s="199">
        <f t="shared" si="16"/>
        <v>0</v>
      </c>
      <c r="T50" s="209">
        <f t="shared" si="19"/>
        <v>12</v>
      </c>
    </row>
    <row r="51" spans="1:20">
      <c r="A51">
        <f t="shared" si="17"/>
        <v>8</v>
      </c>
      <c r="B51" s="207"/>
      <c r="C51" s="208"/>
      <c r="D51" s="208"/>
      <c r="E51" s="208"/>
      <c r="F51" s="200"/>
      <c r="G51" s="199"/>
      <c r="H51" s="199"/>
      <c r="I51" s="199">
        <f t="shared" si="11"/>
        <v>0</v>
      </c>
      <c r="J51" s="199" t="e">
        <f t="shared" si="10"/>
        <v>#DIV/0!</v>
      </c>
      <c r="K51" s="201">
        <f t="shared" si="12"/>
        <v>4</v>
      </c>
      <c r="L51" s="200"/>
      <c r="M51" s="199"/>
      <c r="N51" s="199"/>
      <c r="O51" s="199">
        <f t="shared" si="13"/>
        <v>0</v>
      </c>
      <c r="P51" s="199" t="e">
        <f t="shared" si="14"/>
        <v>#DIV/0!</v>
      </c>
      <c r="Q51" s="201">
        <f t="shared" si="15"/>
        <v>4</v>
      </c>
      <c r="R51" s="199">
        <f t="shared" si="18"/>
        <v>0</v>
      </c>
      <c r="S51" s="199">
        <f t="shared" si="16"/>
        <v>0</v>
      </c>
      <c r="T51" s="209">
        <f t="shared" si="19"/>
        <v>12</v>
      </c>
    </row>
    <row r="52" spans="1:20">
      <c r="A52">
        <f t="shared" si="17"/>
        <v>9</v>
      </c>
      <c r="B52" s="207"/>
      <c r="C52" s="208"/>
      <c r="D52" s="208"/>
      <c r="E52" s="208"/>
      <c r="F52" s="200"/>
      <c r="G52" s="199"/>
      <c r="H52" s="199"/>
      <c r="I52" s="199">
        <f t="shared" si="11"/>
        <v>0</v>
      </c>
      <c r="J52" s="199" t="e">
        <f t="shared" si="10"/>
        <v>#DIV/0!</v>
      </c>
      <c r="K52" s="201">
        <f t="shared" si="12"/>
        <v>4</v>
      </c>
      <c r="L52" s="200"/>
      <c r="M52" s="199"/>
      <c r="N52" s="199"/>
      <c r="O52" s="199">
        <f>IF(N52&lt;=$N$41,IF(N52&lt;$M$41,L52+M52,L52+M52+(N52-$M$41)),50)</f>
        <v>0</v>
      </c>
      <c r="P52" s="199" t="e">
        <f>$L$41/N52</f>
        <v>#DIV/0!</v>
      </c>
      <c r="Q52" s="201">
        <f>IF(O52=0,IF(N52=$P$41,6,4),0)</f>
        <v>4</v>
      </c>
      <c r="R52" s="199">
        <f t="shared" si="18"/>
        <v>0</v>
      </c>
      <c r="S52" s="199">
        <f>N52+H52</f>
        <v>0</v>
      </c>
      <c r="T52" s="209">
        <f t="shared" si="19"/>
        <v>12</v>
      </c>
    </row>
    <row r="53" spans="1:20">
      <c r="A53">
        <f t="shared" si="17"/>
        <v>10</v>
      </c>
      <c r="B53" s="207"/>
      <c r="C53" s="208"/>
      <c r="D53" s="208"/>
      <c r="E53" s="208"/>
      <c r="F53" s="200"/>
      <c r="G53" s="199"/>
      <c r="H53" s="199"/>
      <c r="I53" s="199">
        <f t="shared" si="11"/>
        <v>0</v>
      </c>
      <c r="J53" s="199" t="e">
        <f t="shared" si="10"/>
        <v>#DIV/0!</v>
      </c>
      <c r="K53" s="201">
        <f t="shared" si="12"/>
        <v>4</v>
      </c>
      <c r="L53" s="200"/>
      <c r="M53" s="199"/>
      <c r="N53" s="199"/>
      <c r="O53" s="199">
        <f>IF(N53&lt;=$N$41,IF(N53&lt;$M$41,L53+M53,L53+M53+(N53-$M$41)),50)</f>
        <v>0</v>
      </c>
      <c r="P53" s="199" t="e">
        <f>$L$41/N53</f>
        <v>#DIV/0!</v>
      </c>
      <c r="Q53" s="201">
        <f>IF(O53=0,IF(N53=$P$41,6,4),0)</f>
        <v>4</v>
      </c>
      <c r="R53" s="199">
        <f t="shared" si="18"/>
        <v>0</v>
      </c>
      <c r="S53" s="199">
        <f>N53+H53</f>
        <v>0</v>
      </c>
      <c r="T53" s="209">
        <f t="shared" si="19"/>
        <v>12</v>
      </c>
    </row>
    <row r="54" spans="1:20">
      <c r="A54">
        <f t="shared" si="17"/>
        <v>11</v>
      </c>
      <c r="B54" s="207"/>
      <c r="C54" s="208"/>
      <c r="D54" s="208"/>
      <c r="E54" s="208"/>
      <c r="F54" s="200"/>
      <c r="G54" s="199"/>
      <c r="H54" s="199"/>
      <c r="I54" s="199">
        <f t="shared" si="11"/>
        <v>0</v>
      </c>
      <c r="J54" s="199" t="e">
        <f t="shared" si="10"/>
        <v>#DIV/0!</v>
      </c>
      <c r="K54" s="201">
        <f t="shared" si="12"/>
        <v>4</v>
      </c>
      <c r="L54" s="200"/>
      <c r="M54" s="199"/>
      <c r="N54" s="199"/>
      <c r="O54" s="199">
        <f t="shared" si="13"/>
        <v>0</v>
      </c>
      <c r="P54" s="199" t="e">
        <f t="shared" si="14"/>
        <v>#DIV/0!</v>
      </c>
      <c r="Q54" s="201">
        <f t="shared" si="15"/>
        <v>4</v>
      </c>
      <c r="R54" s="199">
        <f t="shared" si="18"/>
        <v>0</v>
      </c>
      <c r="S54" s="199">
        <f t="shared" si="16"/>
        <v>0</v>
      </c>
      <c r="T54" s="209">
        <f t="shared" si="19"/>
        <v>12</v>
      </c>
    </row>
    <row r="55" spans="1:20">
      <c r="A55">
        <f t="shared" si="17"/>
        <v>12</v>
      </c>
      <c r="B55" s="207"/>
      <c r="C55" s="208"/>
      <c r="D55" s="208"/>
      <c r="E55" s="208"/>
      <c r="F55" s="200"/>
      <c r="G55" s="199"/>
      <c r="H55" s="199"/>
      <c r="I55" s="199">
        <f t="shared" si="11"/>
        <v>0</v>
      </c>
      <c r="J55" s="199" t="e">
        <f t="shared" si="10"/>
        <v>#DIV/0!</v>
      </c>
      <c r="K55" s="201">
        <f t="shared" si="12"/>
        <v>4</v>
      </c>
      <c r="L55" s="200"/>
      <c r="M55" s="199"/>
      <c r="N55" s="199"/>
      <c r="O55" s="199">
        <f t="shared" si="13"/>
        <v>0</v>
      </c>
      <c r="P55" s="199" t="e">
        <f t="shared" si="14"/>
        <v>#DIV/0!</v>
      </c>
      <c r="Q55" s="201">
        <f t="shared" si="15"/>
        <v>4</v>
      </c>
      <c r="R55" s="199">
        <f t="shared" si="18"/>
        <v>0</v>
      </c>
      <c r="S55" s="199">
        <f t="shared" si="16"/>
        <v>0</v>
      </c>
      <c r="T55" s="209">
        <f t="shared" si="19"/>
        <v>12</v>
      </c>
    </row>
    <row r="56" spans="1:20">
      <c r="A56">
        <f t="shared" si="17"/>
        <v>13</v>
      </c>
      <c r="B56" s="207"/>
      <c r="C56" s="208"/>
      <c r="D56" s="208"/>
      <c r="E56" s="208"/>
      <c r="F56" s="200"/>
      <c r="G56" s="199"/>
      <c r="H56" s="199"/>
      <c r="I56" s="199">
        <f t="shared" si="11"/>
        <v>0</v>
      </c>
      <c r="J56" s="199" t="e">
        <f t="shared" si="10"/>
        <v>#DIV/0!</v>
      </c>
      <c r="K56" s="201">
        <f t="shared" si="12"/>
        <v>4</v>
      </c>
      <c r="L56" s="200"/>
      <c r="M56" s="199"/>
      <c r="N56" s="199"/>
      <c r="O56" s="199">
        <f t="shared" si="13"/>
        <v>0</v>
      </c>
      <c r="P56" s="199" t="e">
        <f t="shared" si="14"/>
        <v>#DIV/0!</v>
      </c>
      <c r="Q56" s="201">
        <f t="shared" si="15"/>
        <v>4</v>
      </c>
      <c r="R56" s="199">
        <f t="shared" si="18"/>
        <v>0</v>
      </c>
      <c r="S56" s="199">
        <f t="shared" si="16"/>
        <v>0</v>
      </c>
      <c r="T56" s="209">
        <f t="shared" si="19"/>
        <v>12</v>
      </c>
    </row>
    <row r="57" spans="1:20">
      <c r="A57">
        <f t="shared" si="17"/>
        <v>14</v>
      </c>
      <c r="B57" s="207"/>
      <c r="C57" s="208"/>
      <c r="D57" s="208"/>
      <c r="E57" s="208"/>
      <c r="F57" s="200"/>
      <c r="G57" s="199"/>
      <c r="H57" s="199"/>
      <c r="I57" s="199">
        <f t="shared" si="11"/>
        <v>0</v>
      </c>
      <c r="J57" s="199" t="e">
        <f t="shared" si="10"/>
        <v>#DIV/0!</v>
      </c>
      <c r="K57" s="201">
        <f t="shared" si="12"/>
        <v>4</v>
      </c>
      <c r="L57" s="200"/>
      <c r="M57" s="199"/>
      <c r="N57" s="199"/>
      <c r="O57" s="199">
        <f t="shared" si="13"/>
        <v>0</v>
      </c>
      <c r="P57" s="199" t="e">
        <f t="shared" si="14"/>
        <v>#DIV/0!</v>
      </c>
      <c r="Q57" s="201">
        <f t="shared" si="15"/>
        <v>4</v>
      </c>
      <c r="R57" s="199">
        <f t="shared" si="18"/>
        <v>0</v>
      </c>
      <c r="S57" s="199">
        <f t="shared" si="16"/>
        <v>0</v>
      </c>
      <c r="T57" s="209">
        <f t="shared" si="19"/>
        <v>12</v>
      </c>
    </row>
    <row r="58" spans="1:20">
      <c r="A58">
        <f t="shared" si="17"/>
        <v>15</v>
      </c>
      <c r="B58" s="207"/>
      <c r="C58" s="208"/>
      <c r="D58" s="208"/>
      <c r="E58" s="208"/>
      <c r="F58" s="200"/>
      <c r="G58" s="199"/>
      <c r="H58" s="199"/>
      <c r="I58" s="199">
        <f t="shared" si="11"/>
        <v>0</v>
      </c>
      <c r="J58" s="199" t="e">
        <f t="shared" si="10"/>
        <v>#DIV/0!</v>
      </c>
      <c r="K58" s="201">
        <f t="shared" si="12"/>
        <v>4</v>
      </c>
      <c r="L58" s="200"/>
      <c r="M58" s="199"/>
      <c r="N58" s="199"/>
      <c r="O58" s="199">
        <f t="shared" si="13"/>
        <v>0</v>
      </c>
      <c r="P58" s="199" t="e">
        <f t="shared" si="14"/>
        <v>#DIV/0!</v>
      </c>
      <c r="Q58" s="201">
        <f t="shared" si="15"/>
        <v>4</v>
      </c>
      <c r="R58" s="199">
        <f t="shared" si="18"/>
        <v>0</v>
      </c>
      <c r="S58" s="199">
        <f t="shared" si="16"/>
        <v>0</v>
      </c>
      <c r="T58" s="209">
        <f t="shared" si="19"/>
        <v>12</v>
      </c>
    </row>
    <row r="59" spans="1:20">
      <c r="A59">
        <f t="shared" si="17"/>
        <v>16</v>
      </c>
      <c r="B59" s="207"/>
      <c r="C59" s="208"/>
      <c r="D59" s="208"/>
      <c r="E59" s="208"/>
      <c r="F59" s="200"/>
      <c r="G59" s="199"/>
      <c r="H59" s="199"/>
      <c r="I59" s="199">
        <f t="shared" si="11"/>
        <v>0</v>
      </c>
      <c r="J59" s="199" t="e">
        <f t="shared" si="10"/>
        <v>#DIV/0!</v>
      </c>
      <c r="K59" s="201">
        <f t="shared" si="12"/>
        <v>4</v>
      </c>
      <c r="L59" s="200"/>
      <c r="M59" s="199"/>
      <c r="N59" s="199"/>
      <c r="O59" s="199">
        <f t="shared" si="13"/>
        <v>0</v>
      </c>
      <c r="P59" s="199" t="e">
        <f t="shared" si="14"/>
        <v>#DIV/0!</v>
      </c>
      <c r="Q59" s="201">
        <f t="shared" si="15"/>
        <v>4</v>
      </c>
      <c r="R59" s="199">
        <f t="shared" si="18"/>
        <v>0</v>
      </c>
      <c r="S59" s="199">
        <f t="shared" si="16"/>
        <v>0</v>
      </c>
      <c r="T59" s="209">
        <f t="shared" si="19"/>
        <v>12</v>
      </c>
    </row>
    <row r="60" spans="1:20">
      <c r="A60">
        <f t="shared" si="17"/>
        <v>17</v>
      </c>
      <c r="B60" s="207"/>
      <c r="C60" s="208"/>
      <c r="D60" s="208"/>
      <c r="E60" s="208"/>
      <c r="F60" s="200"/>
      <c r="G60" s="199"/>
      <c r="H60" s="199"/>
      <c r="I60" s="199">
        <f t="shared" si="11"/>
        <v>0</v>
      </c>
      <c r="J60" s="199" t="e">
        <f t="shared" si="10"/>
        <v>#DIV/0!</v>
      </c>
      <c r="K60" s="201">
        <f t="shared" si="12"/>
        <v>4</v>
      </c>
      <c r="L60" s="200"/>
      <c r="M60" s="199"/>
      <c r="N60" s="199"/>
      <c r="O60" s="199">
        <f t="shared" si="13"/>
        <v>0</v>
      </c>
      <c r="P60" s="199" t="e">
        <f t="shared" si="14"/>
        <v>#DIV/0!</v>
      </c>
      <c r="Q60" s="201">
        <f t="shared" si="15"/>
        <v>4</v>
      </c>
      <c r="R60" s="199">
        <f t="shared" si="18"/>
        <v>0</v>
      </c>
      <c r="S60" s="199">
        <f t="shared" si="16"/>
        <v>0</v>
      </c>
      <c r="T60" s="209">
        <f t="shared" si="19"/>
        <v>12</v>
      </c>
    </row>
    <row r="61" spans="1:20">
      <c r="A61">
        <f>A60+1</f>
        <v>18</v>
      </c>
      <c r="B61" s="207"/>
      <c r="C61" s="208"/>
      <c r="D61" s="208"/>
      <c r="E61" s="208"/>
      <c r="F61" s="200"/>
      <c r="G61" s="199"/>
      <c r="H61" s="199"/>
      <c r="I61" s="199">
        <f t="shared" si="11"/>
        <v>0</v>
      </c>
      <c r="J61" s="199" t="e">
        <f t="shared" si="10"/>
        <v>#DIV/0!</v>
      </c>
      <c r="K61" s="201">
        <f t="shared" si="12"/>
        <v>4</v>
      </c>
      <c r="L61" s="200"/>
      <c r="M61" s="199"/>
      <c r="N61" s="199"/>
      <c r="O61" s="199">
        <f t="shared" si="13"/>
        <v>0</v>
      </c>
      <c r="P61" s="199" t="e">
        <f t="shared" si="14"/>
        <v>#DIV/0!</v>
      </c>
      <c r="Q61" s="201">
        <f t="shared" si="15"/>
        <v>4</v>
      </c>
      <c r="R61" s="199">
        <f t="shared" si="18"/>
        <v>0</v>
      </c>
      <c r="S61" s="199">
        <f t="shared" si="16"/>
        <v>0</v>
      </c>
      <c r="T61" s="209">
        <f t="shared" si="19"/>
        <v>12</v>
      </c>
    </row>
    <row r="62" spans="1:20">
      <c r="A62">
        <f t="shared" ref="A62:A73" si="20">A61+1</f>
        <v>19</v>
      </c>
      <c r="B62" s="207"/>
      <c r="C62" s="208"/>
      <c r="D62" s="208"/>
      <c r="E62" s="208"/>
      <c r="F62" s="200"/>
      <c r="G62" s="199"/>
      <c r="H62" s="199"/>
      <c r="I62" s="199">
        <f t="shared" si="11"/>
        <v>0</v>
      </c>
      <c r="J62" s="199" t="e">
        <f t="shared" si="10"/>
        <v>#DIV/0!</v>
      </c>
      <c r="K62" s="201">
        <f t="shared" si="12"/>
        <v>4</v>
      </c>
      <c r="L62" s="200"/>
      <c r="M62" s="199"/>
      <c r="N62" s="199"/>
      <c r="O62" s="199">
        <f t="shared" si="13"/>
        <v>0</v>
      </c>
      <c r="P62" s="199" t="e">
        <f t="shared" si="14"/>
        <v>#DIV/0!</v>
      </c>
      <c r="Q62" s="201">
        <f t="shared" si="15"/>
        <v>4</v>
      </c>
      <c r="R62" s="199">
        <f t="shared" si="18"/>
        <v>0</v>
      </c>
      <c r="S62" s="199">
        <f t="shared" si="16"/>
        <v>0</v>
      </c>
      <c r="T62" s="209">
        <f t="shared" si="19"/>
        <v>12</v>
      </c>
    </row>
    <row r="63" spans="1:20">
      <c r="A63">
        <f t="shared" si="20"/>
        <v>20</v>
      </c>
      <c r="B63" s="207"/>
      <c r="C63" s="208"/>
      <c r="D63" s="208"/>
      <c r="E63" s="208"/>
      <c r="F63" s="200"/>
      <c r="G63" s="199"/>
      <c r="H63" s="199"/>
      <c r="I63" s="199">
        <f t="shared" si="11"/>
        <v>0</v>
      </c>
      <c r="J63" s="199" t="e">
        <f t="shared" si="10"/>
        <v>#DIV/0!</v>
      </c>
      <c r="K63" s="201">
        <f t="shared" si="12"/>
        <v>4</v>
      </c>
      <c r="L63" s="200"/>
      <c r="M63" s="199"/>
      <c r="N63" s="199"/>
      <c r="O63" s="199">
        <f t="shared" si="13"/>
        <v>0</v>
      </c>
      <c r="P63" s="199" t="e">
        <f t="shared" si="14"/>
        <v>#DIV/0!</v>
      </c>
      <c r="Q63" s="201">
        <f t="shared" si="15"/>
        <v>4</v>
      </c>
      <c r="R63" s="199">
        <f t="shared" si="18"/>
        <v>0</v>
      </c>
      <c r="S63" s="199">
        <f t="shared" si="16"/>
        <v>0</v>
      </c>
      <c r="T63" s="209">
        <f t="shared" si="19"/>
        <v>12</v>
      </c>
    </row>
    <row r="64" spans="1:20">
      <c r="A64">
        <f t="shared" si="20"/>
        <v>21</v>
      </c>
      <c r="B64" s="207"/>
      <c r="C64" s="208"/>
      <c r="D64" s="208"/>
      <c r="E64" s="208"/>
      <c r="F64" s="200"/>
      <c r="G64" s="199"/>
      <c r="H64" s="199"/>
      <c r="I64" s="199">
        <f t="shared" si="11"/>
        <v>0</v>
      </c>
      <c r="J64" s="199" t="e">
        <f t="shared" si="10"/>
        <v>#DIV/0!</v>
      </c>
      <c r="K64" s="201">
        <f t="shared" si="12"/>
        <v>4</v>
      </c>
      <c r="L64" s="200"/>
      <c r="M64" s="199"/>
      <c r="N64" s="199"/>
      <c r="O64" s="199">
        <f t="shared" si="13"/>
        <v>0</v>
      </c>
      <c r="P64" s="199" t="e">
        <f t="shared" si="14"/>
        <v>#DIV/0!</v>
      </c>
      <c r="Q64" s="201">
        <f t="shared" si="15"/>
        <v>4</v>
      </c>
      <c r="R64" s="199">
        <f t="shared" si="18"/>
        <v>0</v>
      </c>
      <c r="S64" s="199">
        <f t="shared" si="16"/>
        <v>0</v>
      </c>
      <c r="T64" s="209">
        <f t="shared" si="19"/>
        <v>12</v>
      </c>
    </row>
    <row r="65" spans="1:20">
      <c r="A65">
        <f t="shared" si="20"/>
        <v>22</v>
      </c>
      <c r="B65" s="207"/>
      <c r="C65" s="208"/>
      <c r="D65" s="208"/>
      <c r="E65" s="208"/>
      <c r="F65" s="200"/>
      <c r="G65" s="199"/>
      <c r="H65" s="199"/>
      <c r="I65" s="199">
        <f t="shared" si="11"/>
        <v>0</v>
      </c>
      <c r="J65" s="199" t="e">
        <f t="shared" si="10"/>
        <v>#DIV/0!</v>
      </c>
      <c r="K65" s="201">
        <f t="shared" si="12"/>
        <v>4</v>
      </c>
      <c r="L65" s="200"/>
      <c r="M65" s="199"/>
      <c r="N65" s="199"/>
      <c r="O65" s="199">
        <f t="shared" si="13"/>
        <v>0</v>
      </c>
      <c r="P65" s="199" t="e">
        <f t="shared" si="14"/>
        <v>#DIV/0!</v>
      </c>
      <c r="Q65" s="201">
        <f t="shared" si="15"/>
        <v>4</v>
      </c>
      <c r="R65" s="199">
        <f t="shared" si="18"/>
        <v>0</v>
      </c>
      <c r="S65" s="199">
        <f t="shared" si="16"/>
        <v>0</v>
      </c>
      <c r="T65" s="209">
        <f t="shared" si="19"/>
        <v>12</v>
      </c>
    </row>
    <row r="66" spans="1:20">
      <c r="A66">
        <f t="shared" si="20"/>
        <v>23</v>
      </c>
      <c r="B66" s="207"/>
      <c r="C66" s="208"/>
      <c r="D66" s="208"/>
      <c r="E66" s="208"/>
      <c r="F66" s="200"/>
      <c r="G66" s="199"/>
      <c r="H66" s="199"/>
      <c r="I66" s="199">
        <f t="shared" si="11"/>
        <v>0</v>
      </c>
      <c r="J66" s="199" t="e">
        <f t="shared" si="10"/>
        <v>#DIV/0!</v>
      </c>
      <c r="K66" s="201">
        <f t="shared" si="12"/>
        <v>4</v>
      </c>
      <c r="L66" s="200"/>
      <c r="M66" s="199"/>
      <c r="N66" s="199"/>
      <c r="O66" s="199">
        <f t="shared" si="13"/>
        <v>0</v>
      </c>
      <c r="P66" s="199" t="e">
        <f t="shared" si="14"/>
        <v>#DIV/0!</v>
      </c>
      <c r="Q66" s="201">
        <f t="shared" si="15"/>
        <v>4</v>
      </c>
      <c r="R66" s="199">
        <f t="shared" si="18"/>
        <v>0</v>
      </c>
      <c r="S66" s="199">
        <f t="shared" si="16"/>
        <v>0</v>
      </c>
      <c r="T66" s="209">
        <f t="shared" si="19"/>
        <v>12</v>
      </c>
    </row>
    <row r="67" spans="1:20">
      <c r="A67">
        <f t="shared" si="20"/>
        <v>24</v>
      </c>
      <c r="B67" s="207"/>
      <c r="C67" s="208"/>
      <c r="D67" s="208"/>
      <c r="E67" s="208"/>
      <c r="F67" s="200"/>
      <c r="G67" s="199"/>
      <c r="H67" s="199"/>
      <c r="I67" s="199">
        <f t="shared" si="11"/>
        <v>0</v>
      </c>
      <c r="J67" s="199" t="e">
        <f t="shared" si="10"/>
        <v>#DIV/0!</v>
      </c>
      <c r="K67" s="201">
        <f t="shared" si="12"/>
        <v>4</v>
      </c>
      <c r="L67" s="200"/>
      <c r="M67" s="199"/>
      <c r="N67" s="199"/>
      <c r="O67" s="199">
        <f t="shared" si="13"/>
        <v>0</v>
      </c>
      <c r="P67" s="199" t="e">
        <f t="shared" si="14"/>
        <v>#DIV/0!</v>
      </c>
      <c r="Q67" s="201">
        <f t="shared" si="15"/>
        <v>4</v>
      </c>
      <c r="R67" s="199">
        <f t="shared" si="18"/>
        <v>0</v>
      </c>
      <c r="S67" s="199">
        <f t="shared" si="16"/>
        <v>0</v>
      </c>
      <c r="T67" s="209">
        <f t="shared" si="19"/>
        <v>12</v>
      </c>
    </row>
    <row r="68" spans="1:20">
      <c r="A68">
        <f t="shared" si="20"/>
        <v>25</v>
      </c>
      <c r="B68" s="207"/>
      <c r="C68" s="208"/>
      <c r="D68" s="208"/>
      <c r="E68" s="208"/>
      <c r="F68" s="200"/>
      <c r="G68" s="199"/>
      <c r="H68" s="199"/>
      <c r="I68" s="199">
        <f t="shared" si="11"/>
        <v>0</v>
      </c>
      <c r="J68" s="199" t="e">
        <f t="shared" si="10"/>
        <v>#DIV/0!</v>
      </c>
      <c r="K68" s="201">
        <f t="shared" si="12"/>
        <v>4</v>
      </c>
      <c r="L68" s="200"/>
      <c r="M68" s="199"/>
      <c r="N68" s="199"/>
      <c r="O68" s="199">
        <f t="shared" si="13"/>
        <v>0</v>
      </c>
      <c r="P68" s="199" t="e">
        <f t="shared" si="14"/>
        <v>#DIV/0!</v>
      </c>
      <c r="Q68" s="201">
        <f t="shared" si="15"/>
        <v>4</v>
      </c>
      <c r="R68" s="199">
        <f t="shared" si="18"/>
        <v>0</v>
      </c>
      <c r="S68" s="199">
        <f t="shared" si="16"/>
        <v>0</v>
      </c>
      <c r="T68" s="209">
        <f t="shared" si="19"/>
        <v>12</v>
      </c>
    </row>
    <row r="69" spans="1:20">
      <c r="A69">
        <f t="shared" si="20"/>
        <v>26</v>
      </c>
      <c r="B69" s="207"/>
      <c r="C69" s="208"/>
      <c r="D69" s="208"/>
      <c r="E69" s="208"/>
      <c r="F69" s="200"/>
      <c r="G69" s="199"/>
      <c r="H69" s="199"/>
      <c r="I69" s="199">
        <f t="shared" si="11"/>
        <v>0</v>
      </c>
      <c r="J69" s="199" t="e">
        <f t="shared" si="10"/>
        <v>#DIV/0!</v>
      </c>
      <c r="K69" s="201">
        <f t="shared" si="12"/>
        <v>4</v>
      </c>
      <c r="L69" s="200"/>
      <c r="M69" s="199"/>
      <c r="N69" s="199"/>
      <c r="O69" s="199">
        <f t="shared" si="13"/>
        <v>0</v>
      </c>
      <c r="P69" s="199" t="e">
        <f t="shared" si="14"/>
        <v>#DIV/0!</v>
      </c>
      <c r="Q69" s="201">
        <f t="shared" si="15"/>
        <v>4</v>
      </c>
      <c r="R69" s="199">
        <f t="shared" si="18"/>
        <v>0</v>
      </c>
      <c r="S69" s="199">
        <f t="shared" si="16"/>
        <v>0</v>
      </c>
      <c r="T69" s="209">
        <f t="shared" si="19"/>
        <v>12</v>
      </c>
    </row>
    <row r="70" spans="1:20">
      <c r="A70">
        <f t="shared" si="20"/>
        <v>27</v>
      </c>
      <c r="B70" s="207"/>
      <c r="C70" s="208"/>
      <c r="D70" s="208"/>
      <c r="E70" s="208"/>
      <c r="F70" s="200"/>
      <c r="G70" s="199"/>
      <c r="H70" s="199"/>
      <c r="I70" s="199">
        <f t="shared" si="11"/>
        <v>0</v>
      </c>
      <c r="J70" s="199" t="e">
        <f t="shared" si="10"/>
        <v>#DIV/0!</v>
      </c>
      <c r="K70" s="201">
        <f t="shared" si="12"/>
        <v>4</v>
      </c>
      <c r="L70" s="200"/>
      <c r="M70" s="199"/>
      <c r="N70" s="199"/>
      <c r="O70" s="199">
        <f t="shared" si="13"/>
        <v>0</v>
      </c>
      <c r="P70" s="199" t="e">
        <f t="shared" si="14"/>
        <v>#DIV/0!</v>
      </c>
      <c r="Q70" s="201">
        <f t="shared" si="15"/>
        <v>4</v>
      </c>
      <c r="R70" s="199">
        <f t="shared" si="18"/>
        <v>0</v>
      </c>
      <c r="S70" s="199">
        <f t="shared" si="16"/>
        <v>0</v>
      </c>
      <c r="T70" s="209">
        <f t="shared" si="19"/>
        <v>12</v>
      </c>
    </row>
    <row r="71" spans="1:20">
      <c r="A71">
        <f t="shared" si="20"/>
        <v>28</v>
      </c>
      <c r="B71" s="207"/>
      <c r="C71" s="208"/>
      <c r="D71" s="208"/>
      <c r="E71" s="208"/>
      <c r="F71" s="200"/>
      <c r="G71" s="199"/>
      <c r="H71" s="199"/>
      <c r="I71" s="199">
        <f t="shared" si="11"/>
        <v>0</v>
      </c>
      <c r="J71" s="199" t="e">
        <f t="shared" si="10"/>
        <v>#DIV/0!</v>
      </c>
      <c r="K71" s="201">
        <f t="shared" si="12"/>
        <v>4</v>
      </c>
      <c r="L71" s="200"/>
      <c r="M71" s="199"/>
      <c r="N71" s="199"/>
      <c r="O71" s="199">
        <f t="shared" si="13"/>
        <v>0</v>
      </c>
      <c r="P71" s="199" t="e">
        <f t="shared" si="14"/>
        <v>#DIV/0!</v>
      </c>
      <c r="Q71" s="201">
        <f t="shared" si="15"/>
        <v>4</v>
      </c>
      <c r="R71" s="199">
        <f t="shared" si="18"/>
        <v>0</v>
      </c>
      <c r="S71" s="199">
        <f t="shared" si="16"/>
        <v>0</v>
      </c>
      <c r="T71" s="209">
        <f t="shared" si="19"/>
        <v>12</v>
      </c>
    </row>
    <row r="72" spans="1:20">
      <c r="A72">
        <f t="shared" si="20"/>
        <v>29</v>
      </c>
      <c r="B72" s="207"/>
      <c r="C72" s="208"/>
      <c r="D72" s="208"/>
      <c r="E72" s="208"/>
      <c r="F72" s="200"/>
      <c r="G72" s="199"/>
      <c r="H72" s="199"/>
      <c r="I72" s="199">
        <f t="shared" si="11"/>
        <v>0</v>
      </c>
      <c r="J72" s="199" t="e">
        <f t="shared" si="10"/>
        <v>#DIV/0!</v>
      </c>
      <c r="K72" s="201">
        <f t="shared" si="12"/>
        <v>4</v>
      </c>
      <c r="L72" s="200"/>
      <c r="M72" s="199"/>
      <c r="N72" s="199"/>
      <c r="O72" s="199">
        <f t="shared" si="13"/>
        <v>0</v>
      </c>
      <c r="P72" s="199" t="e">
        <f t="shared" si="14"/>
        <v>#DIV/0!</v>
      </c>
      <c r="Q72" s="201">
        <f t="shared" si="15"/>
        <v>4</v>
      </c>
      <c r="R72" s="199">
        <f t="shared" si="18"/>
        <v>0</v>
      </c>
      <c r="S72" s="199">
        <f t="shared" si="16"/>
        <v>0</v>
      </c>
      <c r="T72" s="209">
        <f t="shared" si="19"/>
        <v>12</v>
      </c>
    </row>
    <row r="73" spans="1:20" ht="16" thickBot="1">
      <c r="A73">
        <f t="shared" si="20"/>
        <v>30</v>
      </c>
      <c r="B73" s="210"/>
      <c r="C73" s="211"/>
      <c r="D73" s="211"/>
      <c r="E73" s="211"/>
      <c r="F73" s="202"/>
      <c r="G73" s="203"/>
      <c r="H73" s="203"/>
      <c r="I73" s="203">
        <f t="shared" ref="I73" si="21">IF(H73&lt;=$H$45,IF(H73&lt;$G$41,F73+G73,F73+G73+(H73-$G$41)),50)</f>
        <v>0</v>
      </c>
      <c r="J73" s="203" t="e">
        <f t="shared" ref="J73" si="22">$F$41/H73</f>
        <v>#DIV/0!</v>
      </c>
      <c r="K73" s="204">
        <f t="shared" ref="K73" si="23">IF(I73=0,IF(H73=$J$41,6,4),0)</f>
        <v>4</v>
      </c>
      <c r="L73" s="202"/>
      <c r="M73" s="203"/>
      <c r="N73" s="203"/>
      <c r="O73" s="199">
        <f t="shared" si="13"/>
        <v>0</v>
      </c>
      <c r="P73" s="199" t="e">
        <f t="shared" si="14"/>
        <v>#DIV/0!</v>
      </c>
      <c r="Q73" s="201">
        <f t="shared" si="15"/>
        <v>4</v>
      </c>
      <c r="R73" s="203">
        <f t="shared" si="18"/>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153</v>
      </c>
      <c r="G76" s="182">
        <f>F76/I76</f>
        <v>51</v>
      </c>
      <c r="H76" s="199">
        <f>G76*1.5</f>
        <v>76.5</v>
      </c>
      <c r="I76" s="182">
        <v>3</v>
      </c>
      <c r="J76" s="182"/>
      <c r="K76" s="183"/>
      <c r="L76" s="185">
        <v>160</v>
      </c>
      <c r="M76" s="182">
        <f>L76/O76</f>
        <v>53.333333333333336</v>
      </c>
      <c r="N76" s="199">
        <f>M76*1.5</f>
        <v>80</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716</v>
      </c>
      <c r="C79" s="208" t="s">
        <v>434</v>
      </c>
      <c r="D79" s="208" t="s">
        <v>435</v>
      </c>
      <c r="E79" s="208" t="s">
        <v>272</v>
      </c>
      <c r="F79" s="200">
        <v>0</v>
      </c>
      <c r="G79" s="199">
        <v>0</v>
      </c>
      <c r="H79" s="199">
        <v>37.44</v>
      </c>
      <c r="I79" s="199">
        <f>IF(H79&lt;=$H$76,IF(H79&lt;$G$76,F79+G79,F79+G79+(H79-$G$76)),50)</f>
        <v>0</v>
      </c>
      <c r="J79" s="199">
        <f>$F$76/H79</f>
        <v>4.0865384615384617</v>
      </c>
      <c r="K79" s="201"/>
      <c r="L79" s="200">
        <v>0</v>
      </c>
      <c r="M79" s="199">
        <v>0</v>
      </c>
      <c r="N79" s="199">
        <v>35.64</v>
      </c>
      <c r="O79" s="199">
        <f>IF(N79&lt;=$N$76,IF(N79&lt;$M$76,L79+M79,L79+M79+(N79-$M$76)),50)</f>
        <v>0</v>
      </c>
      <c r="P79" s="199">
        <f>$L$76/N79</f>
        <v>4.489337822671156</v>
      </c>
      <c r="Q79" s="201"/>
      <c r="R79" s="199">
        <f>O79+I79</f>
        <v>0</v>
      </c>
      <c r="S79" s="199">
        <f>N79+H79</f>
        <v>73.08</v>
      </c>
      <c r="T79" s="209"/>
    </row>
    <row r="80" spans="1:20">
      <c r="A80">
        <f>A79+1</f>
        <v>2</v>
      </c>
      <c r="B80" s="207">
        <v>785</v>
      </c>
      <c r="C80" s="208" t="s">
        <v>482</v>
      </c>
      <c r="D80" s="208" t="s">
        <v>481</v>
      </c>
      <c r="E80" s="208" t="s">
        <v>272</v>
      </c>
      <c r="F80" s="200">
        <v>5</v>
      </c>
      <c r="G80" s="199">
        <v>0</v>
      </c>
      <c r="H80" s="199">
        <v>44.09</v>
      </c>
      <c r="I80" s="199">
        <f t="shared" ref="I80:I108" si="24">IF(H80&lt;=$H$76,IF(H80&lt;$G$76,F80+G80,F80+G80+(H80-$G$76)),50)</f>
        <v>5</v>
      </c>
      <c r="J80" s="199">
        <f t="shared" ref="J80:J108" si="25">$F$76/H80</f>
        <v>3.4701746427761395</v>
      </c>
      <c r="K80" s="201"/>
      <c r="L80" s="200">
        <v>50</v>
      </c>
      <c r="M80" s="199"/>
      <c r="N80" s="199"/>
      <c r="O80" s="199">
        <f t="shared" ref="O80:O108" si="26">IF(N80&lt;=$N$76,IF(N80&lt;$M$76,L80+M80,L80+M80+(N80-$M$76)),50)</f>
        <v>50</v>
      </c>
      <c r="P80" s="199" t="e">
        <f t="shared" ref="P80:P108" si="27">$L$76/N80</f>
        <v>#DIV/0!</v>
      </c>
      <c r="Q80" s="201"/>
      <c r="R80" s="199">
        <f t="shared" ref="R80:R108" si="28">O80+I80</f>
        <v>55</v>
      </c>
      <c r="S80" s="199">
        <f t="shared" ref="S80:S108" si="29">N80+H80</f>
        <v>44.09</v>
      </c>
      <c r="T80" s="209"/>
    </row>
    <row r="81" spans="1:20">
      <c r="A81">
        <f t="shared" ref="A81:A95" si="30">A80+1</f>
        <v>3</v>
      </c>
      <c r="B81" s="207">
        <v>670</v>
      </c>
      <c r="C81" s="208" t="s">
        <v>483</v>
      </c>
      <c r="D81" s="208" t="s">
        <v>468</v>
      </c>
      <c r="E81" s="208" t="s">
        <v>272</v>
      </c>
      <c r="F81" s="200">
        <v>50</v>
      </c>
      <c r="G81" s="199"/>
      <c r="H81" s="199"/>
      <c r="I81" s="199">
        <f t="shared" si="24"/>
        <v>50</v>
      </c>
      <c r="J81" s="199" t="e">
        <f t="shared" si="25"/>
        <v>#DIV/0!</v>
      </c>
      <c r="K81" s="201"/>
      <c r="L81" s="200">
        <v>50</v>
      </c>
      <c r="M81" s="199"/>
      <c r="N81" s="199"/>
      <c r="O81" s="199">
        <f t="shared" si="26"/>
        <v>50</v>
      </c>
      <c r="P81" s="199" t="e">
        <f t="shared" si="27"/>
        <v>#DIV/0!</v>
      </c>
      <c r="Q81" s="201"/>
      <c r="R81" s="199">
        <f t="shared" si="28"/>
        <v>100</v>
      </c>
      <c r="S81" s="199">
        <f t="shared" si="29"/>
        <v>0</v>
      </c>
      <c r="T81" s="209"/>
    </row>
    <row r="82" spans="1:20">
      <c r="A82">
        <f t="shared" si="30"/>
        <v>4</v>
      </c>
      <c r="B82" s="207"/>
      <c r="C82" s="208"/>
      <c r="D82" s="208"/>
      <c r="E82" s="208"/>
      <c r="F82" s="200"/>
      <c r="G82" s="199"/>
      <c r="H82" s="199"/>
      <c r="I82" s="199">
        <f t="shared" si="24"/>
        <v>0</v>
      </c>
      <c r="J82" s="199" t="e">
        <f t="shared" si="25"/>
        <v>#DIV/0!</v>
      </c>
      <c r="K82" s="201"/>
      <c r="L82" s="200"/>
      <c r="M82" s="199"/>
      <c r="N82" s="199"/>
      <c r="O82" s="199">
        <f t="shared" si="26"/>
        <v>0</v>
      </c>
      <c r="P82" s="199" t="e">
        <f t="shared" si="27"/>
        <v>#DIV/0!</v>
      </c>
      <c r="Q82" s="201"/>
      <c r="R82" s="199">
        <f t="shared" si="28"/>
        <v>0</v>
      </c>
      <c r="S82" s="199">
        <f t="shared" si="29"/>
        <v>0</v>
      </c>
      <c r="T82" s="209"/>
    </row>
    <row r="83" spans="1:20">
      <c r="A83">
        <f t="shared" si="30"/>
        <v>5</v>
      </c>
      <c r="B83" s="207"/>
      <c r="C83" s="208"/>
      <c r="D83" s="208"/>
      <c r="E83" s="208"/>
      <c r="F83" s="200"/>
      <c r="G83" s="199"/>
      <c r="H83" s="199"/>
      <c r="I83" s="199">
        <f t="shared" si="24"/>
        <v>0</v>
      </c>
      <c r="J83" s="199" t="e">
        <f t="shared" si="25"/>
        <v>#DIV/0!</v>
      </c>
      <c r="K83" s="201"/>
      <c r="L83" s="200"/>
      <c r="M83" s="199"/>
      <c r="N83" s="199"/>
      <c r="O83" s="199">
        <f t="shared" si="26"/>
        <v>0</v>
      </c>
      <c r="P83" s="199" t="e">
        <f t="shared" si="27"/>
        <v>#DIV/0!</v>
      </c>
      <c r="Q83" s="201"/>
      <c r="R83" s="199">
        <f t="shared" si="28"/>
        <v>0</v>
      </c>
      <c r="S83" s="199">
        <f t="shared" si="29"/>
        <v>0</v>
      </c>
      <c r="T83" s="209"/>
    </row>
    <row r="84" spans="1:20">
      <c r="A84">
        <f t="shared" si="30"/>
        <v>6</v>
      </c>
      <c r="B84" s="207"/>
      <c r="C84" s="208"/>
      <c r="D84" s="208"/>
      <c r="E84" s="208"/>
      <c r="F84" s="200"/>
      <c r="G84" s="199"/>
      <c r="H84" s="199"/>
      <c r="I84" s="199">
        <f t="shared" si="24"/>
        <v>0</v>
      </c>
      <c r="J84" s="199" t="e">
        <f t="shared" si="25"/>
        <v>#DIV/0!</v>
      </c>
      <c r="K84" s="201"/>
      <c r="L84" s="200"/>
      <c r="M84" s="199"/>
      <c r="N84" s="199"/>
      <c r="O84" s="199">
        <f t="shared" si="26"/>
        <v>0</v>
      </c>
      <c r="P84" s="199" t="e">
        <f t="shared" si="27"/>
        <v>#DIV/0!</v>
      </c>
      <c r="Q84" s="201"/>
      <c r="R84" s="199">
        <f t="shared" si="28"/>
        <v>0</v>
      </c>
      <c r="S84" s="199">
        <f t="shared" si="29"/>
        <v>0</v>
      </c>
      <c r="T84" s="209"/>
    </row>
    <row r="85" spans="1:20">
      <c r="A85">
        <f t="shared" si="30"/>
        <v>7</v>
      </c>
      <c r="B85" s="207"/>
      <c r="C85" s="208"/>
      <c r="D85" s="208"/>
      <c r="E85" s="208"/>
      <c r="F85" s="200"/>
      <c r="G85" s="199"/>
      <c r="H85" s="199"/>
      <c r="I85" s="199">
        <f t="shared" si="24"/>
        <v>0</v>
      </c>
      <c r="J85" s="199" t="e">
        <f t="shared" si="25"/>
        <v>#DIV/0!</v>
      </c>
      <c r="K85" s="201"/>
      <c r="L85" s="200"/>
      <c r="M85" s="199"/>
      <c r="N85" s="199"/>
      <c r="O85" s="199">
        <f t="shared" si="26"/>
        <v>0</v>
      </c>
      <c r="P85" s="199" t="e">
        <f t="shared" si="27"/>
        <v>#DIV/0!</v>
      </c>
      <c r="Q85" s="201"/>
      <c r="R85" s="199">
        <f t="shared" si="28"/>
        <v>0</v>
      </c>
      <c r="S85" s="199">
        <f t="shared" si="29"/>
        <v>0</v>
      </c>
      <c r="T85" s="209"/>
    </row>
    <row r="86" spans="1:20">
      <c r="A86">
        <f t="shared" si="30"/>
        <v>8</v>
      </c>
      <c r="B86" s="207"/>
      <c r="C86" s="208"/>
      <c r="D86" s="208"/>
      <c r="E86" s="208"/>
      <c r="F86" s="200"/>
      <c r="G86" s="199"/>
      <c r="H86" s="199"/>
      <c r="I86" s="199">
        <f t="shared" si="24"/>
        <v>0</v>
      </c>
      <c r="J86" s="199" t="e">
        <f t="shared" si="25"/>
        <v>#DIV/0!</v>
      </c>
      <c r="K86" s="201"/>
      <c r="L86" s="200"/>
      <c r="M86" s="199"/>
      <c r="N86" s="199"/>
      <c r="O86" s="199">
        <f t="shared" si="26"/>
        <v>0</v>
      </c>
      <c r="P86" s="199" t="e">
        <f t="shared" si="27"/>
        <v>#DIV/0!</v>
      </c>
      <c r="Q86" s="201"/>
      <c r="R86" s="199">
        <f t="shared" si="28"/>
        <v>0</v>
      </c>
      <c r="S86" s="199">
        <f t="shared" si="29"/>
        <v>0</v>
      </c>
      <c r="T86" s="209"/>
    </row>
    <row r="87" spans="1:20">
      <c r="A87">
        <f t="shared" si="30"/>
        <v>9</v>
      </c>
      <c r="B87" s="207"/>
      <c r="C87" s="208"/>
      <c r="D87" s="208"/>
      <c r="E87" s="208"/>
      <c r="F87" s="200"/>
      <c r="G87" s="199"/>
      <c r="H87" s="199"/>
      <c r="I87" s="199">
        <f t="shared" si="24"/>
        <v>0</v>
      </c>
      <c r="J87" s="199" t="e">
        <f t="shared" si="25"/>
        <v>#DIV/0!</v>
      </c>
      <c r="K87" s="201"/>
      <c r="L87" s="200"/>
      <c r="M87" s="199"/>
      <c r="N87" s="199"/>
      <c r="O87" s="199">
        <f t="shared" si="26"/>
        <v>0</v>
      </c>
      <c r="P87" s="199" t="e">
        <f t="shared" si="27"/>
        <v>#DIV/0!</v>
      </c>
      <c r="Q87" s="201"/>
      <c r="R87" s="199">
        <f t="shared" si="28"/>
        <v>0</v>
      </c>
      <c r="S87" s="199">
        <f t="shared" si="29"/>
        <v>0</v>
      </c>
      <c r="T87" s="209"/>
    </row>
    <row r="88" spans="1:20">
      <c r="A88">
        <f t="shared" si="30"/>
        <v>10</v>
      </c>
      <c r="B88" s="207"/>
      <c r="C88" s="208"/>
      <c r="D88" s="208"/>
      <c r="E88" s="208"/>
      <c r="F88" s="200"/>
      <c r="G88" s="199"/>
      <c r="H88" s="199"/>
      <c r="I88" s="199">
        <f t="shared" si="24"/>
        <v>0</v>
      </c>
      <c r="J88" s="199" t="e">
        <f t="shared" si="25"/>
        <v>#DIV/0!</v>
      </c>
      <c r="K88" s="201"/>
      <c r="L88" s="200"/>
      <c r="M88" s="199"/>
      <c r="N88" s="199"/>
      <c r="O88" s="199">
        <f t="shared" si="26"/>
        <v>0</v>
      </c>
      <c r="P88" s="199" t="e">
        <f t="shared" si="27"/>
        <v>#DIV/0!</v>
      </c>
      <c r="Q88" s="201"/>
      <c r="R88" s="199">
        <f t="shared" si="28"/>
        <v>0</v>
      </c>
      <c r="S88" s="199">
        <f t="shared" si="29"/>
        <v>0</v>
      </c>
      <c r="T88" s="209"/>
    </row>
    <row r="89" spans="1:20">
      <c r="A89">
        <f t="shared" si="30"/>
        <v>11</v>
      </c>
      <c r="B89" s="207"/>
      <c r="C89" s="208"/>
      <c r="D89" s="208"/>
      <c r="E89" s="208"/>
      <c r="F89" s="200"/>
      <c r="G89" s="199"/>
      <c r="H89" s="199"/>
      <c r="I89" s="199">
        <f t="shared" si="24"/>
        <v>0</v>
      </c>
      <c r="J89" s="199" t="e">
        <f t="shared" si="25"/>
        <v>#DIV/0!</v>
      </c>
      <c r="K89" s="201"/>
      <c r="L89" s="200"/>
      <c r="M89" s="199"/>
      <c r="N89" s="199"/>
      <c r="O89" s="199">
        <f t="shared" si="26"/>
        <v>0</v>
      </c>
      <c r="P89" s="199" t="e">
        <f t="shared" si="27"/>
        <v>#DIV/0!</v>
      </c>
      <c r="Q89" s="201"/>
      <c r="R89" s="199">
        <f t="shared" si="28"/>
        <v>0</v>
      </c>
      <c r="S89" s="199">
        <f t="shared" si="29"/>
        <v>0</v>
      </c>
      <c r="T89" s="209"/>
    </row>
    <row r="90" spans="1:20">
      <c r="A90">
        <f t="shared" si="30"/>
        <v>12</v>
      </c>
      <c r="B90" s="207"/>
      <c r="C90" s="208"/>
      <c r="D90" s="208"/>
      <c r="E90" s="208"/>
      <c r="F90" s="200"/>
      <c r="G90" s="199"/>
      <c r="H90" s="199"/>
      <c r="I90" s="199">
        <f t="shared" si="24"/>
        <v>0</v>
      </c>
      <c r="J90" s="199" t="e">
        <f t="shared" si="25"/>
        <v>#DIV/0!</v>
      </c>
      <c r="K90" s="201"/>
      <c r="L90" s="200"/>
      <c r="M90" s="199"/>
      <c r="N90" s="199"/>
      <c r="O90" s="199">
        <f t="shared" si="26"/>
        <v>0</v>
      </c>
      <c r="P90" s="199" t="e">
        <f t="shared" si="27"/>
        <v>#DIV/0!</v>
      </c>
      <c r="Q90" s="201"/>
      <c r="R90" s="199">
        <f t="shared" si="28"/>
        <v>0</v>
      </c>
      <c r="S90" s="199">
        <f t="shared" si="29"/>
        <v>0</v>
      </c>
      <c r="T90" s="209"/>
    </row>
    <row r="91" spans="1:20">
      <c r="A91">
        <f t="shared" si="30"/>
        <v>13</v>
      </c>
      <c r="B91" s="207"/>
      <c r="C91" s="208"/>
      <c r="D91" s="208"/>
      <c r="E91" s="208"/>
      <c r="F91" s="200"/>
      <c r="G91" s="199"/>
      <c r="H91" s="199"/>
      <c r="I91" s="199">
        <f t="shared" si="24"/>
        <v>0</v>
      </c>
      <c r="J91" s="199" t="e">
        <f t="shared" si="25"/>
        <v>#DIV/0!</v>
      </c>
      <c r="K91" s="201"/>
      <c r="L91" s="200"/>
      <c r="M91" s="199"/>
      <c r="N91" s="199"/>
      <c r="O91" s="199">
        <f t="shared" si="26"/>
        <v>0</v>
      </c>
      <c r="P91" s="199" t="e">
        <f t="shared" si="27"/>
        <v>#DIV/0!</v>
      </c>
      <c r="Q91" s="201"/>
      <c r="R91" s="199">
        <f t="shared" si="28"/>
        <v>0</v>
      </c>
      <c r="S91" s="199">
        <f t="shared" si="29"/>
        <v>0</v>
      </c>
      <c r="T91" s="209"/>
    </row>
    <row r="92" spans="1:20">
      <c r="A92">
        <f t="shared" si="30"/>
        <v>14</v>
      </c>
      <c r="B92" s="207"/>
      <c r="C92" s="208"/>
      <c r="D92" s="208"/>
      <c r="E92" s="208"/>
      <c r="F92" s="200"/>
      <c r="G92" s="199"/>
      <c r="H92" s="199"/>
      <c r="I92" s="199">
        <f t="shared" si="24"/>
        <v>0</v>
      </c>
      <c r="J92" s="199" t="e">
        <f t="shared" si="25"/>
        <v>#DIV/0!</v>
      </c>
      <c r="K92" s="201"/>
      <c r="L92" s="200"/>
      <c r="M92" s="199"/>
      <c r="N92" s="199"/>
      <c r="O92" s="199">
        <f t="shared" si="26"/>
        <v>0</v>
      </c>
      <c r="P92" s="199" t="e">
        <f t="shared" si="27"/>
        <v>#DIV/0!</v>
      </c>
      <c r="Q92" s="201"/>
      <c r="R92" s="199">
        <f t="shared" si="28"/>
        <v>0</v>
      </c>
      <c r="S92" s="199">
        <f t="shared" si="29"/>
        <v>0</v>
      </c>
      <c r="T92" s="209"/>
    </row>
    <row r="93" spans="1:20">
      <c r="A93">
        <f t="shared" si="30"/>
        <v>15</v>
      </c>
      <c r="B93" s="207"/>
      <c r="C93" s="208"/>
      <c r="D93" s="208"/>
      <c r="E93" s="208"/>
      <c r="F93" s="200"/>
      <c r="G93" s="199"/>
      <c r="H93" s="199"/>
      <c r="I93" s="199">
        <f t="shared" si="24"/>
        <v>0</v>
      </c>
      <c r="J93" s="199" t="e">
        <f t="shared" si="25"/>
        <v>#DIV/0!</v>
      </c>
      <c r="K93" s="201"/>
      <c r="L93" s="200"/>
      <c r="M93" s="199"/>
      <c r="N93" s="199"/>
      <c r="O93" s="199">
        <f t="shared" si="26"/>
        <v>0</v>
      </c>
      <c r="P93" s="199" t="e">
        <f t="shared" si="27"/>
        <v>#DIV/0!</v>
      </c>
      <c r="Q93" s="201"/>
      <c r="R93" s="199">
        <f t="shared" si="28"/>
        <v>0</v>
      </c>
      <c r="S93" s="199">
        <f t="shared" si="29"/>
        <v>0</v>
      </c>
      <c r="T93" s="209"/>
    </row>
    <row r="94" spans="1:20">
      <c r="A94">
        <f t="shared" si="30"/>
        <v>16</v>
      </c>
      <c r="B94" s="207"/>
      <c r="C94" s="208"/>
      <c r="D94" s="208"/>
      <c r="E94" s="208"/>
      <c r="F94" s="200"/>
      <c r="G94" s="199"/>
      <c r="H94" s="199"/>
      <c r="I94" s="199">
        <f t="shared" si="24"/>
        <v>0</v>
      </c>
      <c r="J94" s="199" t="e">
        <f t="shared" si="25"/>
        <v>#DIV/0!</v>
      </c>
      <c r="K94" s="201"/>
      <c r="L94" s="200"/>
      <c r="M94" s="199"/>
      <c r="N94" s="199"/>
      <c r="O94" s="199">
        <f t="shared" si="26"/>
        <v>0</v>
      </c>
      <c r="P94" s="199" t="e">
        <f t="shared" si="27"/>
        <v>#DIV/0!</v>
      </c>
      <c r="Q94" s="201"/>
      <c r="R94" s="199">
        <f t="shared" si="28"/>
        <v>0</v>
      </c>
      <c r="S94" s="199">
        <f t="shared" si="29"/>
        <v>0</v>
      </c>
      <c r="T94" s="209"/>
    </row>
    <row r="95" spans="1:20">
      <c r="A95">
        <f t="shared" si="30"/>
        <v>17</v>
      </c>
      <c r="B95" s="207"/>
      <c r="C95" s="208"/>
      <c r="D95" s="208"/>
      <c r="E95" s="208"/>
      <c r="F95" s="200"/>
      <c r="G95" s="199"/>
      <c r="H95" s="199"/>
      <c r="I95" s="199">
        <f t="shared" si="24"/>
        <v>0</v>
      </c>
      <c r="J95" s="199" t="e">
        <f t="shared" si="25"/>
        <v>#DIV/0!</v>
      </c>
      <c r="K95" s="201"/>
      <c r="L95" s="200"/>
      <c r="M95" s="199"/>
      <c r="N95" s="199"/>
      <c r="O95" s="199">
        <f t="shared" si="26"/>
        <v>0</v>
      </c>
      <c r="P95" s="199" t="e">
        <f t="shared" si="27"/>
        <v>#DIV/0!</v>
      </c>
      <c r="Q95" s="201"/>
      <c r="R95" s="199">
        <f t="shared" si="28"/>
        <v>0</v>
      </c>
      <c r="S95" s="199">
        <f t="shared" si="29"/>
        <v>0</v>
      </c>
      <c r="T95" s="209"/>
    </row>
    <row r="96" spans="1:20">
      <c r="A96">
        <f>A95+1</f>
        <v>18</v>
      </c>
      <c r="B96" s="207"/>
      <c r="C96" s="208"/>
      <c r="D96" s="208"/>
      <c r="E96" s="208"/>
      <c r="F96" s="200"/>
      <c r="G96" s="199"/>
      <c r="H96" s="199"/>
      <c r="I96" s="199">
        <f t="shared" si="24"/>
        <v>0</v>
      </c>
      <c r="J96" s="199" t="e">
        <f t="shared" si="25"/>
        <v>#DIV/0!</v>
      </c>
      <c r="K96" s="201"/>
      <c r="L96" s="200"/>
      <c r="M96" s="199"/>
      <c r="N96" s="199"/>
      <c r="O96" s="199">
        <f t="shared" si="26"/>
        <v>0</v>
      </c>
      <c r="P96" s="199" t="e">
        <f t="shared" si="27"/>
        <v>#DIV/0!</v>
      </c>
      <c r="Q96" s="201"/>
      <c r="R96" s="199">
        <f t="shared" si="28"/>
        <v>0</v>
      </c>
      <c r="S96" s="199">
        <f t="shared" si="29"/>
        <v>0</v>
      </c>
      <c r="T96" s="209"/>
    </row>
    <row r="97" spans="1:20">
      <c r="A97">
        <f t="shared" ref="A97:A108" si="31">A96+1</f>
        <v>19</v>
      </c>
      <c r="B97" s="207"/>
      <c r="C97" s="208"/>
      <c r="D97" s="208"/>
      <c r="E97" s="208"/>
      <c r="F97" s="200"/>
      <c r="G97" s="199"/>
      <c r="H97" s="199"/>
      <c r="I97" s="199">
        <f t="shared" si="24"/>
        <v>0</v>
      </c>
      <c r="J97" s="199" t="e">
        <f t="shared" si="25"/>
        <v>#DIV/0!</v>
      </c>
      <c r="K97" s="201"/>
      <c r="L97" s="200"/>
      <c r="M97" s="199"/>
      <c r="N97" s="199"/>
      <c r="O97" s="199">
        <f t="shared" si="26"/>
        <v>0</v>
      </c>
      <c r="P97" s="199" t="e">
        <f t="shared" si="27"/>
        <v>#DIV/0!</v>
      </c>
      <c r="Q97" s="201"/>
      <c r="R97" s="199">
        <f t="shared" si="28"/>
        <v>0</v>
      </c>
      <c r="S97" s="199">
        <f t="shared" si="29"/>
        <v>0</v>
      </c>
      <c r="T97" s="209"/>
    </row>
    <row r="98" spans="1:20">
      <c r="A98">
        <f t="shared" si="31"/>
        <v>20</v>
      </c>
      <c r="B98" s="207"/>
      <c r="C98" s="208"/>
      <c r="D98" s="208"/>
      <c r="E98" s="208"/>
      <c r="F98" s="200"/>
      <c r="G98" s="199"/>
      <c r="H98" s="199"/>
      <c r="I98" s="199">
        <f t="shared" si="24"/>
        <v>0</v>
      </c>
      <c r="J98" s="199" t="e">
        <f t="shared" si="25"/>
        <v>#DIV/0!</v>
      </c>
      <c r="K98" s="201"/>
      <c r="L98" s="200"/>
      <c r="M98" s="199"/>
      <c r="N98" s="199"/>
      <c r="O98" s="199">
        <f t="shared" si="26"/>
        <v>0</v>
      </c>
      <c r="P98" s="199" t="e">
        <f t="shared" si="27"/>
        <v>#DIV/0!</v>
      </c>
      <c r="Q98" s="201"/>
      <c r="R98" s="199">
        <f t="shared" si="28"/>
        <v>0</v>
      </c>
      <c r="S98" s="199">
        <f t="shared" si="29"/>
        <v>0</v>
      </c>
      <c r="T98" s="209"/>
    </row>
    <row r="99" spans="1:20">
      <c r="A99">
        <f t="shared" si="31"/>
        <v>21</v>
      </c>
      <c r="B99" s="207"/>
      <c r="C99" s="208"/>
      <c r="D99" s="208"/>
      <c r="E99" s="208"/>
      <c r="F99" s="200"/>
      <c r="G99" s="199"/>
      <c r="H99" s="199"/>
      <c r="I99" s="199">
        <f t="shared" si="24"/>
        <v>0</v>
      </c>
      <c r="J99" s="199" t="e">
        <f t="shared" si="25"/>
        <v>#DIV/0!</v>
      </c>
      <c r="K99" s="201"/>
      <c r="L99" s="200"/>
      <c r="M99" s="199"/>
      <c r="N99" s="199"/>
      <c r="O99" s="199">
        <f t="shared" si="26"/>
        <v>0</v>
      </c>
      <c r="P99" s="199" t="e">
        <f t="shared" si="27"/>
        <v>#DIV/0!</v>
      </c>
      <c r="Q99" s="201"/>
      <c r="R99" s="199">
        <f t="shared" si="28"/>
        <v>0</v>
      </c>
      <c r="S99" s="199">
        <f t="shared" si="29"/>
        <v>0</v>
      </c>
      <c r="T99" s="209"/>
    </row>
    <row r="100" spans="1:20">
      <c r="A100">
        <f t="shared" si="31"/>
        <v>22</v>
      </c>
      <c r="B100" s="207"/>
      <c r="C100" s="208"/>
      <c r="D100" s="208"/>
      <c r="E100" s="208"/>
      <c r="F100" s="200"/>
      <c r="G100" s="199"/>
      <c r="H100" s="199"/>
      <c r="I100" s="199">
        <f t="shared" si="24"/>
        <v>0</v>
      </c>
      <c r="J100" s="199" t="e">
        <f t="shared" si="25"/>
        <v>#DIV/0!</v>
      </c>
      <c r="K100" s="201"/>
      <c r="L100" s="200"/>
      <c r="M100" s="199"/>
      <c r="N100" s="199"/>
      <c r="O100" s="199">
        <f t="shared" si="26"/>
        <v>0</v>
      </c>
      <c r="P100" s="199" t="e">
        <f t="shared" si="27"/>
        <v>#DIV/0!</v>
      </c>
      <c r="Q100" s="201"/>
      <c r="R100" s="199">
        <f t="shared" si="28"/>
        <v>0</v>
      </c>
      <c r="S100" s="199">
        <f t="shared" si="29"/>
        <v>0</v>
      </c>
      <c r="T100" s="209"/>
    </row>
    <row r="101" spans="1:20">
      <c r="A101">
        <f t="shared" si="31"/>
        <v>23</v>
      </c>
      <c r="B101" s="207"/>
      <c r="C101" s="208"/>
      <c r="D101" s="208"/>
      <c r="E101" s="208"/>
      <c r="F101" s="200"/>
      <c r="G101" s="199"/>
      <c r="H101" s="199"/>
      <c r="I101" s="199">
        <f t="shared" si="24"/>
        <v>0</v>
      </c>
      <c r="J101" s="199" t="e">
        <f t="shared" si="25"/>
        <v>#DIV/0!</v>
      </c>
      <c r="K101" s="201"/>
      <c r="L101" s="200"/>
      <c r="M101" s="199"/>
      <c r="N101" s="199"/>
      <c r="O101" s="199">
        <f t="shared" si="26"/>
        <v>0</v>
      </c>
      <c r="P101" s="199" t="e">
        <f t="shared" si="27"/>
        <v>#DIV/0!</v>
      </c>
      <c r="Q101" s="201"/>
      <c r="R101" s="199">
        <f t="shared" si="28"/>
        <v>0</v>
      </c>
      <c r="S101" s="199">
        <f t="shared" si="29"/>
        <v>0</v>
      </c>
      <c r="T101" s="209"/>
    </row>
    <row r="102" spans="1:20">
      <c r="A102">
        <f t="shared" si="31"/>
        <v>24</v>
      </c>
      <c r="B102" s="207"/>
      <c r="C102" s="208"/>
      <c r="D102" s="208"/>
      <c r="E102" s="208"/>
      <c r="F102" s="200"/>
      <c r="G102" s="199"/>
      <c r="H102" s="199"/>
      <c r="I102" s="199">
        <f t="shared" si="24"/>
        <v>0</v>
      </c>
      <c r="J102" s="199" t="e">
        <f t="shared" si="25"/>
        <v>#DIV/0!</v>
      </c>
      <c r="K102" s="201"/>
      <c r="L102" s="200"/>
      <c r="M102" s="199"/>
      <c r="N102" s="199"/>
      <c r="O102" s="199">
        <f t="shared" si="26"/>
        <v>0</v>
      </c>
      <c r="P102" s="199" t="e">
        <f t="shared" si="27"/>
        <v>#DIV/0!</v>
      </c>
      <c r="Q102" s="201"/>
      <c r="R102" s="199">
        <f t="shared" si="28"/>
        <v>0</v>
      </c>
      <c r="S102" s="199">
        <f t="shared" si="29"/>
        <v>0</v>
      </c>
      <c r="T102" s="209"/>
    </row>
    <row r="103" spans="1:20">
      <c r="A103">
        <f t="shared" si="31"/>
        <v>25</v>
      </c>
      <c r="B103" s="207"/>
      <c r="C103" s="208"/>
      <c r="D103" s="208"/>
      <c r="E103" s="208"/>
      <c r="F103" s="200"/>
      <c r="G103" s="199"/>
      <c r="H103" s="199"/>
      <c r="I103" s="199">
        <f t="shared" si="24"/>
        <v>0</v>
      </c>
      <c r="J103" s="199" t="e">
        <f t="shared" si="25"/>
        <v>#DIV/0!</v>
      </c>
      <c r="K103" s="201"/>
      <c r="L103" s="200"/>
      <c r="M103" s="199"/>
      <c r="N103" s="199"/>
      <c r="O103" s="199">
        <f t="shared" si="26"/>
        <v>0</v>
      </c>
      <c r="P103" s="199" t="e">
        <f t="shared" si="27"/>
        <v>#DIV/0!</v>
      </c>
      <c r="Q103" s="201"/>
      <c r="R103" s="199">
        <f t="shared" si="28"/>
        <v>0</v>
      </c>
      <c r="S103" s="199">
        <f t="shared" si="29"/>
        <v>0</v>
      </c>
      <c r="T103" s="209"/>
    </row>
    <row r="104" spans="1:20">
      <c r="A104">
        <f t="shared" si="31"/>
        <v>26</v>
      </c>
      <c r="B104" s="207"/>
      <c r="C104" s="208"/>
      <c r="D104" s="208"/>
      <c r="E104" s="208"/>
      <c r="F104" s="200"/>
      <c r="G104" s="199"/>
      <c r="H104" s="199"/>
      <c r="I104" s="199">
        <f t="shared" si="24"/>
        <v>0</v>
      </c>
      <c r="J104" s="199" t="e">
        <f t="shared" si="25"/>
        <v>#DIV/0!</v>
      </c>
      <c r="K104" s="201"/>
      <c r="L104" s="200"/>
      <c r="M104" s="199"/>
      <c r="N104" s="199"/>
      <c r="O104" s="199">
        <f t="shared" si="26"/>
        <v>0</v>
      </c>
      <c r="P104" s="199" t="e">
        <f t="shared" si="27"/>
        <v>#DIV/0!</v>
      </c>
      <c r="Q104" s="201"/>
      <c r="R104" s="199">
        <f t="shared" si="28"/>
        <v>0</v>
      </c>
      <c r="S104" s="199">
        <f t="shared" si="29"/>
        <v>0</v>
      </c>
      <c r="T104" s="209"/>
    </row>
    <row r="105" spans="1:20">
      <c r="A105">
        <f t="shared" si="31"/>
        <v>27</v>
      </c>
      <c r="B105" s="207"/>
      <c r="C105" s="208"/>
      <c r="D105" s="208"/>
      <c r="E105" s="208"/>
      <c r="F105" s="200"/>
      <c r="G105" s="199"/>
      <c r="H105" s="199"/>
      <c r="I105" s="199">
        <f t="shared" si="24"/>
        <v>0</v>
      </c>
      <c r="J105" s="199" t="e">
        <f t="shared" si="25"/>
        <v>#DIV/0!</v>
      </c>
      <c r="K105" s="201"/>
      <c r="L105" s="200"/>
      <c r="M105" s="199"/>
      <c r="N105" s="199"/>
      <c r="O105" s="199">
        <f t="shared" si="26"/>
        <v>0</v>
      </c>
      <c r="P105" s="199" t="e">
        <f t="shared" si="27"/>
        <v>#DIV/0!</v>
      </c>
      <c r="Q105" s="201"/>
      <c r="R105" s="199">
        <f t="shared" si="28"/>
        <v>0</v>
      </c>
      <c r="S105" s="199">
        <f t="shared" si="29"/>
        <v>0</v>
      </c>
      <c r="T105" s="209"/>
    </row>
    <row r="106" spans="1:20">
      <c r="A106">
        <f t="shared" si="31"/>
        <v>28</v>
      </c>
      <c r="B106" s="207"/>
      <c r="C106" s="208"/>
      <c r="D106" s="208"/>
      <c r="E106" s="208"/>
      <c r="F106" s="200"/>
      <c r="G106" s="199"/>
      <c r="H106" s="199"/>
      <c r="I106" s="199">
        <f t="shared" si="24"/>
        <v>0</v>
      </c>
      <c r="J106" s="199" t="e">
        <f t="shared" si="25"/>
        <v>#DIV/0!</v>
      </c>
      <c r="K106" s="201"/>
      <c r="L106" s="200"/>
      <c r="M106" s="199"/>
      <c r="N106" s="199"/>
      <c r="O106" s="199">
        <f t="shared" si="26"/>
        <v>0</v>
      </c>
      <c r="P106" s="199" t="e">
        <f t="shared" si="27"/>
        <v>#DIV/0!</v>
      </c>
      <c r="Q106" s="201"/>
      <c r="R106" s="199">
        <f t="shared" si="28"/>
        <v>0</v>
      </c>
      <c r="S106" s="199">
        <f t="shared" si="29"/>
        <v>0</v>
      </c>
      <c r="T106" s="209"/>
    </row>
    <row r="107" spans="1:20">
      <c r="A107">
        <f t="shared" si="31"/>
        <v>29</v>
      </c>
      <c r="B107" s="207"/>
      <c r="C107" s="208"/>
      <c r="D107" s="208"/>
      <c r="E107" s="208"/>
      <c r="F107" s="200"/>
      <c r="G107" s="199"/>
      <c r="H107" s="199"/>
      <c r="I107" s="199">
        <f t="shared" si="24"/>
        <v>0</v>
      </c>
      <c r="J107" s="199" t="e">
        <f t="shared" si="25"/>
        <v>#DIV/0!</v>
      </c>
      <c r="K107" s="201"/>
      <c r="L107" s="200"/>
      <c r="M107" s="199"/>
      <c r="N107" s="199"/>
      <c r="O107" s="199">
        <f t="shared" si="26"/>
        <v>0</v>
      </c>
      <c r="P107" s="199" t="e">
        <f t="shared" si="27"/>
        <v>#DIV/0!</v>
      </c>
      <c r="Q107" s="201"/>
      <c r="R107" s="199">
        <f t="shared" si="28"/>
        <v>0</v>
      </c>
      <c r="S107" s="199">
        <f t="shared" si="29"/>
        <v>0</v>
      </c>
      <c r="T107" s="209"/>
    </row>
    <row r="108" spans="1:20" ht="16" thickBot="1">
      <c r="A108">
        <f t="shared" si="31"/>
        <v>30</v>
      </c>
      <c r="B108" s="210"/>
      <c r="C108" s="211"/>
      <c r="D108" s="211"/>
      <c r="E108" s="211"/>
      <c r="F108" s="202"/>
      <c r="G108" s="203"/>
      <c r="H108" s="203"/>
      <c r="I108" s="199">
        <f t="shared" si="24"/>
        <v>0</v>
      </c>
      <c r="J108" s="199" t="e">
        <f t="shared" si="25"/>
        <v>#DIV/0!</v>
      </c>
      <c r="K108" s="204"/>
      <c r="L108" s="202"/>
      <c r="M108" s="203"/>
      <c r="N108" s="203"/>
      <c r="O108" s="199">
        <f t="shared" si="26"/>
        <v>0</v>
      </c>
      <c r="P108" s="199" t="e">
        <f t="shared" si="27"/>
        <v>#DIV/0!</v>
      </c>
      <c r="Q108" s="204"/>
      <c r="R108" s="203">
        <f t="shared" si="28"/>
        <v>0</v>
      </c>
      <c r="S108" s="203">
        <f t="shared" si="29"/>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155</v>
      </c>
      <c r="G111" s="182">
        <f>F111/I111</f>
        <v>62</v>
      </c>
      <c r="H111" s="199">
        <f>G111*1.5</f>
        <v>93</v>
      </c>
      <c r="I111" s="182">
        <v>2.5</v>
      </c>
      <c r="J111" s="182"/>
      <c r="K111" s="183"/>
      <c r="L111" s="185">
        <v>138</v>
      </c>
      <c r="M111" s="182">
        <f>L111/O111</f>
        <v>55.2</v>
      </c>
      <c r="N111" s="199">
        <f>M111*1.5</f>
        <v>82.800000000000011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208" t="s">
        <v>272</v>
      </c>
      <c r="F114" s="200">
        <v>0</v>
      </c>
      <c r="G114" s="199">
        <v>0</v>
      </c>
      <c r="H114" s="199">
        <v>27.84</v>
      </c>
      <c r="I114" s="199">
        <f>IF(H114&lt;=$H$111,IF(H114&lt;$G$111,F114+G114,F114+G114+(H114-$G$111)),50)</f>
        <v>0</v>
      </c>
      <c r="J114" s="199">
        <f>$F$111/H114</f>
        <v>5.5675287356321839</v>
      </c>
      <c r="K114" s="201"/>
      <c r="L114" s="200">
        <v>0</v>
      </c>
      <c r="M114" s="199">
        <v>10</v>
      </c>
      <c r="N114" s="199">
        <v>35.36</v>
      </c>
      <c r="O114" s="199">
        <f>IF(N114&lt;=$N$111,IF(N114&lt;$M$111,L114+M114,L114+M114+(N114-$N$111)),50)</f>
        <v>10</v>
      </c>
      <c r="P114" s="199">
        <f>$L$111/N114</f>
        <v>3.9027149321266967</v>
      </c>
      <c r="Q114" s="201"/>
      <c r="R114" s="199">
        <f>O114+I114</f>
        <v>10</v>
      </c>
      <c r="S114" s="199">
        <f>N114+H114</f>
        <v>63.2</v>
      </c>
      <c r="T114" s="209"/>
    </row>
    <row r="115" spans="1:20">
      <c r="A115">
        <f>A114+1</f>
        <v>2</v>
      </c>
      <c r="B115" s="207">
        <v>787</v>
      </c>
      <c r="C115" s="208" t="s">
        <v>485</v>
      </c>
      <c r="D115" s="208" t="s">
        <v>486</v>
      </c>
      <c r="E115" s="208" t="s">
        <v>269</v>
      </c>
      <c r="F115" s="200">
        <v>0</v>
      </c>
      <c r="G115" s="199">
        <v>5</v>
      </c>
      <c r="H115" s="199">
        <v>36.880000000000003</v>
      </c>
      <c r="I115" s="199">
        <f t="shared" ref="I115:I133" si="32">IF(H115&lt;=$H$111,IF(H115&lt;$G$111,F115+G115,F115+G115+(H115-$G$111)),50)</f>
        <v>5</v>
      </c>
      <c r="J115" s="199">
        <f t="shared" ref="J115:J133" si="33">$F$111/H115</f>
        <v>4.202819956616052</v>
      </c>
      <c r="K115" s="201"/>
      <c r="L115" s="200">
        <v>5</v>
      </c>
      <c r="M115" s="199">
        <v>0</v>
      </c>
      <c r="N115" s="199">
        <v>36.29</v>
      </c>
      <c r="O115" s="199">
        <f t="shared" ref="O115:O133" si="34">IF(N115&lt;=$N$111,IF(N115&lt;$M$111,L115+M115,L115+M115+(N115-$N$111)),50)</f>
        <v>5</v>
      </c>
      <c r="P115" s="199">
        <f t="shared" ref="P115:P133" si="35">$L$111/N115</f>
        <v>3.8027004684486085</v>
      </c>
      <c r="Q115" s="201"/>
      <c r="R115" s="199">
        <f t="shared" ref="R115:R149" si="36">O115+I115</f>
        <v>10</v>
      </c>
      <c r="S115" s="199">
        <f t="shared" ref="S115:S149" si="37">N115+H115</f>
        <v>73.17</v>
      </c>
      <c r="T115" s="209"/>
    </row>
    <row r="116" spans="1:20">
      <c r="A116">
        <f t="shared" ref="A116:A130" si="38">A115+1</f>
        <v>3</v>
      </c>
      <c r="B116" s="207"/>
      <c r="C116" s="208"/>
      <c r="D116" s="208"/>
      <c r="E116" s="208"/>
      <c r="F116" s="200"/>
      <c r="G116" s="199"/>
      <c r="H116" s="199"/>
      <c r="I116" s="199">
        <f t="shared" si="32"/>
        <v>0</v>
      </c>
      <c r="J116" s="199" t="e">
        <f t="shared" si="33"/>
        <v>#DIV/0!</v>
      </c>
      <c r="K116" s="201"/>
      <c r="L116" s="200"/>
      <c r="M116" s="199"/>
      <c r="N116" s="199"/>
      <c r="O116" s="199">
        <f t="shared" si="34"/>
        <v>0</v>
      </c>
      <c r="P116" s="199" t="e">
        <f t="shared" si="35"/>
        <v>#DIV/0!</v>
      </c>
      <c r="Q116" s="201"/>
      <c r="R116" s="199">
        <f t="shared" si="36"/>
        <v>0</v>
      </c>
      <c r="S116" s="199">
        <f t="shared" si="37"/>
        <v>0</v>
      </c>
      <c r="T116" s="209"/>
    </row>
    <row r="117" spans="1:20">
      <c r="A117">
        <f t="shared" si="38"/>
        <v>4</v>
      </c>
      <c r="B117" s="207"/>
      <c r="C117" s="208"/>
      <c r="D117" s="208"/>
      <c r="E117" s="208"/>
      <c r="F117" s="200"/>
      <c r="G117" s="199"/>
      <c r="H117" s="199"/>
      <c r="I117" s="199">
        <f t="shared" si="32"/>
        <v>0</v>
      </c>
      <c r="J117" s="199" t="e">
        <f t="shared" si="33"/>
        <v>#DIV/0!</v>
      </c>
      <c r="K117" s="201"/>
      <c r="L117" s="200"/>
      <c r="M117" s="199"/>
      <c r="N117" s="199"/>
      <c r="O117" s="199">
        <f t="shared" si="34"/>
        <v>0</v>
      </c>
      <c r="P117" s="199" t="e">
        <f t="shared" si="35"/>
        <v>#DIV/0!</v>
      </c>
      <c r="Q117" s="201"/>
      <c r="R117" s="199">
        <f t="shared" si="36"/>
        <v>0</v>
      </c>
      <c r="S117" s="199">
        <f t="shared" si="37"/>
        <v>0</v>
      </c>
      <c r="T117" s="209"/>
    </row>
    <row r="118" spans="1:20">
      <c r="A118">
        <f t="shared" si="38"/>
        <v>5</v>
      </c>
      <c r="B118" s="207"/>
      <c r="C118" s="208"/>
      <c r="D118" s="208"/>
      <c r="E118" s="208"/>
      <c r="F118" s="200"/>
      <c r="G118" s="199"/>
      <c r="H118" s="199"/>
      <c r="I118" s="199">
        <f t="shared" si="32"/>
        <v>0</v>
      </c>
      <c r="J118" s="199" t="e">
        <f t="shared" si="33"/>
        <v>#DIV/0!</v>
      </c>
      <c r="K118" s="201"/>
      <c r="L118" s="200"/>
      <c r="M118" s="199"/>
      <c r="N118" s="199"/>
      <c r="O118" s="199">
        <f t="shared" si="34"/>
        <v>0</v>
      </c>
      <c r="P118" s="199" t="e">
        <f t="shared" si="35"/>
        <v>#DIV/0!</v>
      </c>
      <c r="Q118" s="201"/>
      <c r="R118" s="199">
        <f t="shared" si="36"/>
        <v>0</v>
      </c>
      <c r="S118" s="199">
        <f t="shared" si="37"/>
        <v>0</v>
      </c>
      <c r="T118" s="209"/>
    </row>
    <row r="119" spans="1:20">
      <c r="A119">
        <f t="shared" si="38"/>
        <v>6</v>
      </c>
      <c r="B119" s="207"/>
      <c r="C119" s="208"/>
      <c r="D119" s="208"/>
      <c r="E119" s="208"/>
      <c r="F119" s="200"/>
      <c r="G119" s="199"/>
      <c r="H119" s="199"/>
      <c r="I119" s="199">
        <f t="shared" si="32"/>
        <v>0</v>
      </c>
      <c r="J119" s="199" t="e">
        <f t="shared" si="33"/>
        <v>#DIV/0!</v>
      </c>
      <c r="K119" s="201"/>
      <c r="L119" s="200"/>
      <c r="M119" s="199"/>
      <c r="N119" s="199"/>
      <c r="O119" s="199">
        <f t="shared" si="34"/>
        <v>0</v>
      </c>
      <c r="P119" s="199" t="e">
        <f t="shared" si="35"/>
        <v>#DIV/0!</v>
      </c>
      <c r="Q119" s="201"/>
      <c r="R119" s="199">
        <f t="shared" si="36"/>
        <v>0</v>
      </c>
      <c r="S119" s="199">
        <f t="shared" si="37"/>
        <v>0</v>
      </c>
      <c r="T119" s="209"/>
    </row>
    <row r="120" spans="1:20">
      <c r="A120">
        <f t="shared" si="38"/>
        <v>7</v>
      </c>
      <c r="B120" s="207"/>
      <c r="C120" s="208"/>
      <c r="D120" s="208"/>
      <c r="E120" s="208"/>
      <c r="F120" s="200"/>
      <c r="G120" s="199"/>
      <c r="H120" s="199"/>
      <c r="I120" s="199">
        <f t="shared" si="32"/>
        <v>0</v>
      </c>
      <c r="J120" s="199" t="e">
        <f t="shared" si="33"/>
        <v>#DIV/0!</v>
      </c>
      <c r="K120" s="201"/>
      <c r="L120" s="200"/>
      <c r="M120" s="199"/>
      <c r="N120" s="199"/>
      <c r="O120" s="199">
        <f t="shared" si="34"/>
        <v>0</v>
      </c>
      <c r="P120" s="199" t="e">
        <f t="shared" si="35"/>
        <v>#DIV/0!</v>
      </c>
      <c r="Q120" s="201"/>
      <c r="R120" s="199">
        <f t="shared" si="36"/>
        <v>0</v>
      </c>
      <c r="S120" s="199">
        <f t="shared" si="37"/>
        <v>0</v>
      </c>
      <c r="T120" s="209"/>
    </row>
    <row r="121" spans="1:20">
      <c r="A121">
        <f t="shared" si="38"/>
        <v>8</v>
      </c>
      <c r="B121" s="207"/>
      <c r="C121" s="208"/>
      <c r="D121" s="208"/>
      <c r="E121" s="208"/>
      <c r="F121" s="200"/>
      <c r="G121" s="199"/>
      <c r="H121" s="199"/>
      <c r="I121" s="199">
        <f t="shared" si="32"/>
        <v>0</v>
      </c>
      <c r="J121" s="199" t="e">
        <f t="shared" si="33"/>
        <v>#DIV/0!</v>
      </c>
      <c r="K121" s="201"/>
      <c r="L121" s="200"/>
      <c r="M121" s="199"/>
      <c r="N121" s="199"/>
      <c r="O121" s="199">
        <f t="shared" si="34"/>
        <v>0</v>
      </c>
      <c r="P121" s="199" t="e">
        <f t="shared" si="35"/>
        <v>#DIV/0!</v>
      </c>
      <c r="Q121" s="201"/>
      <c r="R121" s="199">
        <f t="shared" si="36"/>
        <v>0</v>
      </c>
      <c r="S121" s="199">
        <f t="shared" si="37"/>
        <v>0</v>
      </c>
      <c r="T121" s="209"/>
    </row>
    <row r="122" spans="1:20">
      <c r="A122">
        <f t="shared" si="38"/>
        <v>9</v>
      </c>
      <c r="B122" s="207"/>
      <c r="C122" s="208"/>
      <c r="D122" s="208"/>
      <c r="E122" s="208"/>
      <c r="F122" s="200"/>
      <c r="G122" s="199"/>
      <c r="H122" s="199"/>
      <c r="I122" s="199">
        <f t="shared" si="32"/>
        <v>0</v>
      </c>
      <c r="J122" s="199" t="e">
        <f t="shared" si="33"/>
        <v>#DIV/0!</v>
      </c>
      <c r="K122" s="201"/>
      <c r="L122" s="200"/>
      <c r="M122" s="199"/>
      <c r="N122" s="199"/>
      <c r="O122" s="199">
        <f t="shared" si="34"/>
        <v>0</v>
      </c>
      <c r="P122" s="199" t="e">
        <f t="shared" si="35"/>
        <v>#DIV/0!</v>
      </c>
      <c r="Q122" s="201"/>
      <c r="R122" s="199">
        <f t="shared" si="36"/>
        <v>0</v>
      </c>
      <c r="S122" s="199">
        <f t="shared" si="37"/>
        <v>0</v>
      </c>
      <c r="T122" s="209"/>
    </row>
    <row r="123" spans="1:20">
      <c r="A123">
        <f t="shared" si="38"/>
        <v>10</v>
      </c>
      <c r="B123" s="207"/>
      <c r="C123" s="208"/>
      <c r="D123" s="208"/>
      <c r="E123" s="208"/>
      <c r="F123" s="200"/>
      <c r="G123" s="199"/>
      <c r="H123" s="199"/>
      <c r="I123" s="199">
        <f t="shared" si="32"/>
        <v>0</v>
      </c>
      <c r="J123" s="199" t="e">
        <f t="shared" si="33"/>
        <v>#DIV/0!</v>
      </c>
      <c r="K123" s="201"/>
      <c r="L123" s="200"/>
      <c r="M123" s="199"/>
      <c r="N123" s="199"/>
      <c r="O123" s="199">
        <f t="shared" si="34"/>
        <v>0</v>
      </c>
      <c r="P123" s="199" t="e">
        <f t="shared" si="35"/>
        <v>#DIV/0!</v>
      </c>
      <c r="Q123" s="201"/>
      <c r="R123" s="199">
        <f t="shared" si="36"/>
        <v>0</v>
      </c>
      <c r="S123" s="199">
        <f t="shared" si="37"/>
        <v>0</v>
      </c>
      <c r="T123" s="209"/>
    </row>
    <row r="124" spans="1:20">
      <c r="A124">
        <f t="shared" si="38"/>
        <v>11</v>
      </c>
      <c r="B124" s="207"/>
      <c r="C124" s="208"/>
      <c r="D124" s="208"/>
      <c r="E124" s="208"/>
      <c r="F124" s="200"/>
      <c r="G124" s="199"/>
      <c r="H124" s="199"/>
      <c r="I124" s="199">
        <f t="shared" si="32"/>
        <v>0</v>
      </c>
      <c r="J124" s="199" t="e">
        <f t="shared" si="33"/>
        <v>#DIV/0!</v>
      </c>
      <c r="K124" s="201"/>
      <c r="L124" s="200"/>
      <c r="M124" s="199"/>
      <c r="N124" s="199"/>
      <c r="O124" s="199">
        <f t="shared" si="34"/>
        <v>0</v>
      </c>
      <c r="P124" s="199" t="e">
        <f t="shared" si="35"/>
        <v>#DIV/0!</v>
      </c>
      <c r="Q124" s="201"/>
      <c r="R124" s="199">
        <f t="shared" si="36"/>
        <v>0</v>
      </c>
      <c r="S124" s="199">
        <f t="shared" si="37"/>
        <v>0</v>
      </c>
      <c r="T124" s="209"/>
    </row>
    <row r="125" spans="1:20">
      <c r="A125">
        <f t="shared" si="38"/>
        <v>12</v>
      </c>
      <c r="B125" s="207"/>
      <c r="C125" s="208"/>
      <c r="D125" s="208"/>
      <c r="E125" s="208"/>
      <c r="F125" s="200"/>
      <c r="G125" s="199"/>
      <c r="H125" s="199"/>
      <c r="I125" s="199">
        <f t="shared" si="32"/>
        <v>0</v>
      </c>
      <c r="J125" s="199" t="e">
        <f t="shared" si="33"/>
        <v>#DIV/0!</v>
      </c>
      <c r="K125" s="201"/>
      <c r="L125" s="200"/>
      <c r="M125" s="199"/>
      <c r="N125" s="199"/>
      <c r="O125" s="199">
        <f t="shared" si="34"/>
        <v>0</v>
      </c>
      <c r="P125" s="199" t="e">
        <f t="shared" si="35"/>
        <v>#DIV/0!</v>
      </c>
      <c r="Q125" s="201"/>
      <c r="R125" s="199">
        <f t="shared" si="36"/>
        <v>0</v>
      </c>
      <c r="S125" s="199">
        <f t="shared" si="37"/>
        <v>0</v>
      </c>
      <c r="T125" s="209"/>
    </row>
    <row r="126" spans="1:20">
      <c r="A126">
        <f t="shared" si="38"/>
        <v>13</v>
      </c>
      <c r="B126" s="207"/>
      <c r="C126" s="208"/>
      <c r="D126" s="208"/>
      <c r="E126" s="208"/>
      <c r="F126" s="200"/>
      <c r="G126" s="199"/>
      <c r="H126" s="199"/>
      <c r="I126" s="199">
        <f t="shared" si="32"/>
        <v>0</v>
      </c>
      <c r="J126" s="199" t="e">
        <f t="shared" si="33"/>
        <v>#DIV/0!</v>
      </c>
      <c r="K126" s="201"/>
      <c r="L126" s="200"/>
      <c r="M126" s="199"/>
      <c r="N126" s="199"/>
      <c r="O126" s="199">
        <f t="shared" si="34"/>
        <v>0</v>
      </c>
      <c r="P126" s="199" t="e">
        <f t="shared" si="35"/>
        <v>#DIV/0!</v>
      </c>
      <c r="Q126" s="201"/>
      <c r="R126" s="199">
        <f t="shared" si="36"/>
        <v>0</v>
      </c>
      <c r="S126" s="199">
        <f t="shared" si="37"/>
        <v>0</v>
      </c>
      <c r="T126" s="209"/>
    </row>
    <row r="127" spans="1:20">
      <c r="A127">
        <f t="shared" si="38"/>
        <v>14</v>
      </c>
      <c r="B127" s="207"/>
      <c r="C127" s="208"/>
      <c r="D127" s="208"/>
      <c r="E127" s="208"/>
      <c r="F127" s="200"/>
      <c r="G127" s="199"/>
      <c r="H127" s="199"/>
      <c r="I127" s="199">
        <f t="shared" si="32"/>
        <v>0</v>
      </c>
      <c r="J127" s="199" t="e">
        <f t="shared" si="33"/>
        <v>#DIV/0!</v>
      </c>
      <c r="K127" s="201"/>
      <c r="L127" s="200"/>
      <c r="M127" s="199"/>
      <c r="N127" s="199"/>
      <c r="O127" s="199">
        <f t="shared" si="34"/>
        <v>0</v>
      </c>
      <c r="P127" s="199" t="e">
        <f t="shared" si="35"/>
        <v>#DIV/0!</v>
      </c>
      <c r="Q127" s="201"/>
      <c r="R127" s="199">
        <f t="shared" si="36"/>
        <v>0</v>
      </c>
      <c r="S127" s="199">
        <f t="shared" si="37"/>
        <v>0</v>
      </c>
      <c r="T127" s="209"/>
    </row>
    <row r="128" spans="1:20">
      <c r="A128">
        <f t="shared" si="38"/>
        <v>15</v>
      </c>
      <c r="B128" s="207"/>
      <c r="C128" s="208"/>
      <c r="D128" s="208"/>
      <c r="E128" s="208"/>
      <c r="F128" s="200"/>
      <c r="G128" s="199"/>
      <c r="H128" s="199"/>
      <c r="I128" s="199">
        <f t="shared" si="32"/>
        <v>0</v>
      </c>
      <c r="J128" s="199" t="e">
        <f t="shared" si="33"/>
        <v>#DIV/0!</v>
      </c>
      <c r="K128" s="201"/>
      <c r="L128" s="200"/>
      <c r="M128" s="199"/>
      <c r="N128" s="199"/>
      <c r="O128" s="199">
        <f t="shared" si="34"/>
        <v>0</v>
      </c>
      <c r="P128" s="199" t="e">
        <f t="shared" si="35"/>
        <v>#DIV/0!</v>
      </c>
      <c r="Q128" s="201"/>
      <c r="R128" s="199">
        <f t="shared" si="36"/>
        <v>0</v>
      </c>
      <c r="S128" s="199">
        <f t="shared" si="37"/>
        <v>0</v>
      </c>
      <c r="T128" s="209"/>
    </row>
    <row r="129" spans="1:20">
      <c r="A129">
        <f t="shared" si="38"/>
        <v>16</v>
      </c>
      <c r="B129" s="207"/>
      <c r="C129" s="208"/>
      <c r="D129" s="208"/>
      <c r="E129" s="208"/>
      <c r="F129" s="200"/>
      <c r="G129" s="199"/>
      <c r="H129" s="199"/>
      <c r="I129" s="199">
        <f t="shared" si="32"/>
        <v>0</v>
      </c>
      <c r="J129" s="199" t="e">
        <f t="shared" si="33"/>
        <v>#DIV/0!</v>
      </c>
      <c r="K129" s="201"/>
      <c r="L129" s="200"/>
      <c r="M129" s="199"/>
      <c r="N129" s="199"/>
      <c r="O129" s="199">
        <f t="shared" si="34"/>
        <v>0</v>
      </c>
      <c r="P129" s="199" t="e">
        <f t="shared" si="35"/>
        <v>#DIV/0!</v>
      </c>
      <c r="Q129" s="201"/>
      <c r="R129" s="199">
        <f t="shared" si="36"/>
        <v>0</v>
      </c>
      <c r="S129" s="199">
        <f t="shared" si="37"/>
        <v>0</v>
      </c>
      <c r="T129" s="209"/>
    </row>
    <row r="130" spans="1:20">
      <c r="A130">
        <f t="shared" si="38"/>
        <v>17</v>
      </c>
      <c r="B130" s="207"/>
      <c r="C130" s="208"/>
      <c r="D130" s="208"/>
      <c r="E130" s="208"/>
      <c r="F130" s="200"/>
      <c r="G130" s="199"/>
      <c r="H130" s="199"/>
      <c r="I130" s="199">
        <f t="shared" si="32"/>
        <v>0</v>
      </c>
      <c r="J130" s="199" t="e">
        <f t="shared" si="33"/>
        <v>#DIV/0!</v>
      </c>
      <c r="K130" s="201"/>
      <c r="L130" s="200"/>
      <c r="M130" s="199"/>
      <c r="N130" s="199"/>
      <c r="O130" s="199">
        <f t="shared" si="34"/>
        <v>0</v>
      </c>
      <c r="P130" s="199" t="e">
        <f t="shared" si="35"/>
        <v>#DIV/0!</v>
      </c>
      <c r="Q130" s="201"/>
      <c r="R130" s="199">
        <f t="shared" si="36"/>
        <v>0</v>
      </c>
      <c r="S130" s="199">
        <f t="shared" si="37"/>
        <v>0</v>
      </c>
      <c r="T130" s="209"/>
    </row>
    <row r="131" spans="1:20">
      <c r="A131">
        <f>A130+1</f>
        <v>18</v>
      </c>
      <c r="B131" s="207"/>
      <c r="C131" s="208"/>
      <c r="D131" s="208"/>
      <c r="E131" s="208"/>
      <c r="F131" s="200"/>
      <c r="G131" s="199"/>
      <c r="H131" s="199"/>
      <c r="I131" s="199">
        <f t="shared" si="32"/>
        <v>0</v>
      </c>
      <c r="J131" s="199" t="e">
        <f t="shared" si="33"/>
        <v>#DIV/0!</v>
      </c>
      <c r="K131" s="201"/>
      <c r="L131" s="200"/>
      <c r="M131" s="199"/>
      <c r="N131" s="199"/>
      <c r="O131" s="199">
        <f t="shared" si="34"/>
        <v>0</v>
      </c>
      <c r="P131" s="199" t="e">
        <f t="shared" si="35"/>
        <v>#DIV/0!</v>
      </c>
      <c r="Q131" s="201"/>
      <c r="R131" s="199">
        <f t="shared" si="36"/>
        <v>0</v>
      </c>
      <c r="S131" s="199">
        <f t="shared" si="37"/>
        <v>0</v>
      </c>
      <c r="T131" s="209"/>
    </row>
    <row r="132" spans="1:20">
      <c r="A132">
        <f t="shared" ref="A132:A133" si="39">A131+1</f>
        <v>19</v>
      </c>
      <c r="B132" s="207"/>
      <c r="C132" s="208"/>
      <c r="D132" s="208"/>
      <c r="E132" s="208"/>
      <c r="F132" s="200"/>
      <c r="G132" s="199"/>
      <c r="H132" s="199"/>
      <c r="I132" s="199">
        <f t="shared" si="32"/>
        <v>0</v>
      </c>
      <c r="J132" s="199" t="e">
        <f t="shared" si="33"/>
        <v>#DIV/0!</v>
      </c>
      <c r="K132" s="201"/>
      <c r="L132" s="200"/>
      <c r="M132" s="199"/>
      <c r="N132" s="199"/>
      <c r="O132" s="199">
        <f t="shared" si="34"/>
        <v>0</v>
      </c>
      <c r="P132" s="199" t="e">
        <f t="shared" si="35"/>
        <v>#DIV/0!</v>
      </c>
      <c r="Q132" s="201"/>
      <c r="R132" s="199">
        <f t="shared" si="36"/>
        <v>0</v>
      </c>
      <c r="S132" s="199">
        <f t="shared" si="37"/>
        <v>0</v>
      </c>
      <c r="T132" s="209"/>
    </row>
    <row r="133" spans="1:20" ht="16" thickBot="1">
      <c r="A133">
        <f t="shared" si="39"/>
        <v>20</v>
      </c>
      <c r="B133" s="207"/>
      <c r="C133" s="208"/>
      <c r="D133" s="208"/>
      <c r="E133" s="208"/>
      <c r="F133" s="200"/>
      <c r="G133" s="199"/>
      <c r="H133" s="199"/>
      <c r="I133" s="199">
        <f t="shared" si="32"/>
        <v>0</v>
      </c>
      <c r="J133" s="199" t="e">
        <f t="shared" si="33"/>
        <v>#DIV/0!</v>
      </c>
      <c r="K133" s="201"/>
      <c r="L133" s="200"/>
      <c r="M133" s="199"/>
      <c r="N133" s="199"/>
      <c r="O133" s="199">
        <f t="shared" si="34"/>
        <v>0</v>
      </c>
      <c r="P133" s="199" t="e">
        <f t="shared" si="35"/>
        <v>#DIV/0!</v>
      </c>
      <c r="Q133" s="201"/>
      <c r="R133" s="199">
        <f t="shared" si="36"/>
        <v>0</v>
      </c>
      <c r="S133" s="199">
        <f t="shared" si="37"/>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788</v>
      </c>
      <c r="C135" s="208" t="s">
        <v>487</v>
      </c>
      <c r="D135" s="208" t="s">
        <v>476</v>
      </c>
      <c r="E135" s="208" t="s">
        <v>275</v>
      </c>
      <c r="F135" s="219">
        <v>0</v>
      </c>
      <c r="G135" s="220">
        <v>10</v>
      </c>
      <c r="H135" s="220">
        <v>37.81</v>
      </c>
      <c r="I135" s="199">
        <f t="shared" ref="I135" si="40">IF(H135&lt;=$H$111,IF(H135&lt;$G$111,F135+G135,F135+G135+(H135-$G$111)),50)</f>
        <v>10</v>
      </c>
      <c r="J135" s="199">
        <f t="shared" ref="J135" si="41">$F$111/H135</f>
        <v>4.0994445913779423</v>
      </c>
      <c r="K135" s="195"/>
      <c r="L135" s="200">
        <v>10</v>
      </c>
      <c r="M135" s="199">
        <v>5</v>
      </c>
      <c r="N135" s="199">
        <v>34.61</v>
      </c>
      <c r="O135" s="199">
        <f t="shared" ref="O135" si="42">IF(N135&lt;=$N$111,IF(N135&lt;$M$111,L135+M135,L135+M135+(N135-$N$111)),50)</f>
        <v>15</v>
      </c>
      <c r="P135" s="199">
        <f t="shared" ref="P135" si="43">$L$111/N135</f>
        <v>3.9872869112973128</v>
      </c>
      <c r="Q135" s="201"/>
      <c r="R135" s="199">
        <f t="shared" si="36"/>
        <v>25</v>
      </c>
      <c r="S135" s="199">
        <f t="shared" si="37"/>
        <v>72.42</v>
      </c>
      <c r="T135" s="209"/>
    </row>
    <row r="136" spans="1:20">
      <c r="A136">
        <f>A135+1</f>
        <v>2</v>
      </c>
      <c r="B136" s="207"/>
      <c r="C136" s="208"/>
      <c r="D136" s="208"/>
      <c r="E136" s="208"/>
      <c r="F136" s="200"/>
      <c r="G136" s="199"/>
      <c r="H136" s="199"/>
      <c r="I136" s="199">
        <f t="shared" ref="I136:I149" si="44">IF(H136&lt;=$H$111,IF(H136&lt;$G$111,F136+G136,F136+G136+(H136-$G$111)),50)</f>
        <v>0</v>
      </c>
      <c r="J136" s="199" t="e">
        <f t="shared" ref="J136:J149" si="45">$F$111/H136</f>
        <v>#DIV/0!</v>
      </c>
      <c r="K136" s="201"/>
      <c r="L136" s="200"/>
      <c r="M136" s="199"/>
      <c r="N136" s="199"/>
      <c r="O136" s="199">
        <f t="shared" ref="O136:O149" si="46">IF(N136&lt;=$N$111,IF(N136&lt;$M$111,L136+M136,L136+M136+(N136-$N$111)),50)</f>
        <v>0</v>
      </c>
      <c r="P136" s="199" t="e">
        <f t="shared" ref="P136:P149" si="47">$L$111/N136</f>
        <v>#DIV/0!</v>
      </c>
      <c r="Q136" s="201"/>
      <c r="R136" s="199">
        <f t="shared" si="36"/>
        <v>0</v>
      </c>
      <c r="S136" s="199">
        <f t="shared" si="37"/>
        <v>0</v>
      </c>
      <c r="T136" s="209"/>
    </row>
    <row r="137" spans="1:20">
      <c r="A137">
        <f t="shared" ref="A137:A148" si="48">A136+1</f>
        <v>3</v>
      </c>
      <c r="B137" s="207"/>
      <c r="C137" s="208"/>
      <c r="D137" s="208"/>
      <c r="E137" s="208"/>
      <c r="F137" s="200"/>
      <c r="G137" s="199"/>
      <c r="H137" s="199"/>
      <c r="I137" s="199">
        <f t="shared" si="44"/>
        <v>0</v>
      </c>
      <c r="J137" s="199" t="e">
        <f t="shared" si="45"/>
        <v>#DIV/0!</v>
      </c>
      <c r="K137" s="201"/>
      <c r="L137" s="200"/>
      <c r="M137" s="199"/>
      <c r="N137" s="199"/>
      <c r="O137" s="199">
        <f t="shared" si="46"/>
        <v>0</v>
      </c>
      <c r="P137" s="199" t="e">
        <f t="shared" si="47"/>
        <v>#DIV/0!</v>
      </c>
      <c r="Q137" s="201"/>
      <c r="R137" s="199">
        <f t="shared" si="36"/>
        <v>0</v>
      </c>
      <c r="S137" s="199">
        <f t="shared" si="37"/>
        <v>0</v>
      </c>
      <c r="T137" s="209"/>
    </row>
    <row r="138" spans="1:20">
      <c r="A138">
        <f t="shared" si="48"/>
        <v>4</v>
      </c>
      <c r="B138" s="207"/>
      <c r="C138" s="208"/>
      <c r="D138" s="208"/>
      <c r="E138" s="208"/>
      <c r="F138" s="200"/>
      <c r="G138" s="199"/>
      <c r="H138" s="199"/>
      <c r="I138" s="199">
        <f t="shared" si="44"/>
        <v>0</v>
      </c>
      <c r="J138" s="199" t="e">
        <f t="shared" si="45"/>
        <v>#DIV/0!</v>
      </c>
      <c r="K138" s="201"/>
      <c r="L138" s="200"/>
      <c r="M138" s="199"/>
      <c r="N138" s="199"/>
      <c r="O138" s="199">
        <f t="shared" si="46"/>
        <v>0</v>
      </c>
      <c r="P138" s="199" t="e">
        <f t="shared" si="47"/>
        <v>#DIV/0!</v>
      </c>
      <c r="Q138" s="201"/>
      <c r="R138" s="199">
        <f t="shared" si="36"/>
        <v>0</v>
      </c>
      <c r="S138" s="199">
        <f t="shared" si="37"/>
        <v>0</v>
      </c>
      <c r="T138" s="209"/>
    </row>
    <row r="139" spans="1:20">
      <c r="A139">
        <f t="shared" si="48"/>
        <v>5</v>
      </c>
      <c r="B139" s="207"/>
      <c r="C139" s="208"/>
      <c r="D139" s="208"/>
      <c r="E139" s="208"/>
      <c r="F139" s="200"/>
      <c r="G139" s="199"/>
      <c r="H139" s="199"/>
      <c r="I139" s="199">
        <f t="shared" si="44"/>
        <v>0</v>
      </c>
      <c r="J139" s="199" t="e">
        <f t="shared" si="45"/>
        <v>#DIV/0!</v>
      </c>
      <c r="K139" s="201"/>
      <c r="L139" s="200"/>
      <c r="M139" s="199"/>
      <c r="N139" s="199"/>
      <c r="O139" s="199">
        <f t="shared" si="46"/>
        <v>0</v>
      </c>
      <c r="P139" s="199" t="e">
        <f t="shared" si="47"/>
        <v>#DIV/0!</v>
      </c>
      <c r="Q139" s="201"/>
      <c r="R139" s="199">
        <f t="shared" si="36"/>
        <v>0</v>
      </c>
      <c r="S139" s="199">
        <f t="shared" si="37"/>
        <v>0</v>
      </c>
      <c r="T139" s="209"/>
    </row>
    <row r="140" spans="1:20">
      <c r="A140">
        <f t="shared" si="48"/>
        <v>6</v>
      </c>
      <c r="B140" s="207"/>
      <c r="C140" s="208"/>
      <c r="D140" s="208"/>
      <c r="E140" s="208"/>
      <c r="F140" s="200"/>
      <c r="G140" s="199"/>
      <c r="H140" s="199"/>
      <c r="I140" s="199">
        <f t="shared" si="44"/>
        <v>0</v>
      </c>
      <c r="J140" s="199" t="e">
        <f t="shared" si="45"/>
        <v>#DIV/0!</v>
      </c>
      <c r="K140" s="201"/>
      <c r="L140" s="200"/>
      <c r="M140" s="199"/>
      <c r="N140" s="199"/>
      <c r="O140" s="199">
        <f t="shared" si="46"/>
        <v>0</v>
      </c>
      <c r="P140" s="199" t="e">
        <f t="shared" si="47"/>
        <v>#DIV/0!</v>
      </c>
      <c r="Q140" s="201"/>
      <c r="R140" s="199">
        <f t="shared" si="36"/>
        <v>0</v>
      </c>
      <c r="S140" s="199">
        <f t="shared" si="37"/>
        <v>0</v>
      </c>
      <c r="T140" s="209"/>
    </row>
    <row r="141" spans="1:20">
      <c r="A141">
        <f t="shared" si="48"/>
        <v>7</v>
      </c>
      <c r="B141" s="207"/>
      <c r="C141" s="208"/>
      <c r="D141" s="208"/>
      <c r="E141" s="208"/>
      <c r="F141" s="200"/>
      <c r="G141" s="199"/>
      <c r="H141" s="199"/>
      <c r="I141" s="199">
        <f t="shared" si="44"/>
        <v>0</v>
      </c>
      <c r="J141" s="199" t="e">
        <f t="shared" si="45"/>
        <v>#DIV/0!</v>
      </c>
      <c r="K141" s="201"/>
      <c r="L141" s="200"/>
      <c r="M141" s="199"/>
      <c r="N141" s="199"/>
      <c r="O141" s="199">
        <f t="shared" si="46"/>
        <v>0</v>
      </c>
      <c r="P141" s="199" t="e">
        <f t="shared" si="47"/>
        <v>#DIV/0!</v>
      </c>
      <c r="Q141" s="201"/>
      <c r="R141" s="199">
        <f t="shared" si="36"/>
        <v>0</v>
      </c>
      <c r="S141" s="199">
        <f t="shared" si="37"/>
        <v>0</v>
      </c>
      <c r="T141" s="209"/>
    </row>
    <row r="142" spans="1:20">
      <c r="A142">
        <f t="shared" si="48"/>
        <v>8</v>
      </c>
      <c r="B142" s="207"/>
      <c r="C142" s="208"/>
      <c r="D142" s="208"/>
      <c r="E142" s="208"/>
      <c r="F142" s="200"/>
      <c r="G142" s="199"/>
      <c r="H142" s="199"/>
      <c r="I142" s="199">
        <f t="shared" si="44"/>
        <v>0</v>
      </c>
      <c r="J142" s="199" t="e">
        <f t="shared" si="45"/>
        <v>#DIV/0!</v>
      </c>
      <c r="K142" s="201"/>
      <c r="L142" s="200"/>
      <c r="M142" s="199"/>
      <c r="N142" s="199"/>
      <c r="O142" s="199">
        <f t="shared" si="46"/>
        <v>0</v>
      </c>
      <c r="P142" s="199" t="e">
        <f t="shared" si="47"/>
        <v>#DIV/0!</v>
      </c>
      <c r="Q142" s="201"/>
      <c r="R142" s="199">
        <f t="shared" si="36"/>
        <v>0</v>
      </c>
      <c r="S142" s="199">
        <f t="shared" si="37"/>
        <v>0</v>
      </c>
      <c r="T142" s="209"/>
    </row>
    <row r="143" spans="1:20">
      <c r="A143">
        <f t="shared" si="48"/>
        <v>9</v>
      </c>
      <c r="B143" s="207"/>
      <c r="C143" s="208"/>
      <c r="D143" s="208"/>
      <c r="E143" s="208"/>
      <c r="F143" s="200"/>
      <c r="G143" s="199"/>
      <c r="H143" s="199"/>
      <c r="I143" s="199">
        <f t="shared" si="44"/>
        <v>0</v>
      </c>
      <c r="J143" s="199" t="e">
        <f t="shared" si="45"/>
        <v>#DIV/0!</v>
      </c>
      <c r="K143" s="201"/>
      <c r="L143" s="200"/>
      <c r="M143" s="199"/>
      <c r="N143" s="199"/>
      <c r="O143" s="199">
        <f t="shared" si="46"/>
        <v>0</v>
      </c>
      <c r="P143" s="199" t="e">
        <f t="shared" si="47"/>
        <v>#DIV/0!</v>
      </c>
      <c r="Q143" s="201"/>
      <c r="R143" s="199">
        <f t="shared" si="36"/>
        <v>0</v>
      </c>
      <c r="S143" s="199">
        <f t="shared" si="37"/>
        <v>0</v>
      </c>
      <c r="T143" s="209"/>
    </row>
    <row r="144" spans="1:20">
      <c r="A144">
        <f t="shared" si="48"/>
        <v>10</v>
      </c>
      <c r="B144" s="207"/>
      <c r="C144" s="208"/>
      <c r="D144" s="208"/>
      <c r="E144" s="208"/>
      <c r="F144" s="200"/>
      <c r="G144" s="199"/>
      <c r="H144" s="199"/>
      <c r="I144" s="199">
        <f t="shared" si="44"/>
        <v>0</v>
      </c>
      <c r="J144" s="199" t="e">
        <f t="shared" si="45"/>
        <v>#DIV/0!</v>
      </c>
      <c r="K144" s="201"/>
      <c r="L144" s="200"/>
      <c r="M144" s="199"/>
      <c r="N144" s="199"/>
      <c r="O144" s="199">
        <f t="shared" si="46"/>
        <v>0</v>
      </c>
      <c r="P144" s="199" t="e">
        <f t="shared" si="47"/>
        <v>#DIV/0!</v>
      </c>
      <c r="Q144" s="201"/>
      <c r="R144" s="199">
        <f t="shared" si="36"/>
        <v>0</v>
      </c>
      <c r="S144" s="199">
        <f t="shared" si="37"/>
        <v>0</v>
      </c>
      <c r="T144" s="209"/>
    </row>
    <row r="145" spans="1:20">
      <c r="A145">
        <f t="shared" si="48"/>
        <v>11</v>
      </c>
      <c r="B145" s="207"/>
      <c r="C145" s="208"/>
      <c r="D145" s="208"/>
      <c r="E145" s="208"/>
      <c r="F145" s="200"/>
      <c r="G145" s="199"/>
      <c r="H145" s="199"/>
      <c r="I145" s="199">
        <f t="shared" si="44"/>
        <v>0</v>
      </c>
      <c r="J145" s="199" t="e">
        <f t="shared" si="45"/>
        <v>#DIV/0!</v>
      </c>
      <c r="K145" s="201"/>
      <c r="L145" s="200"/>
      <c r="M145" s="199"/>
      <c r="N145" s="199"/>
      <c r="O145" s="199">
        <f t="shared" si="46"/>
        <v>0</v>
      </c>
      <c r="P145" s="199" t="e">
        <f t="shared" si="47"/>
        <v>#DIV/0!</v>
      </c>
      <c r="Q145" s="201"/>
      <c r="R145" s="199">
        <f t="shared" si="36"/>
        <v>0</v>
      </c>
      <c r="S145" s="199">
        <f t="shared" si="37"/>
        <v>0</v>
      </c>
      <c r="T145" s="209"/>
    </row>
    <row r="146" spans="1:20">
      <c r="A146">
        <f t="shared" si="48"/>
        <v>12</v>
      </c>
      <c r="B146" s="207"/>
      <c r="C146" s="208"/>
      <c r="D146" s="208"/>
      <c r="E146" s="208"/>
      <c r="F146" s="200"/>
      <c r="G146" s="199"/>
      <c r="H146" s="199"/>
      <c r="I146" s="199">
        <f t="shared" si="44"/>
        <v>0</v>
      </c>
      <c r="J146" s="199" t="e">
        <f t="shared" si="45"/>
        <v>#DIV/0!</v>
      </c>
      <c r="K146" s="201"/>
      <c r="L146" s="200"/>
      <c r="M146" s="199"/>
      <c r="N146" s="199"/>
      <c r="O146" s="199">
        <f t="shared" si="46"/>
        <v>0</v>
      </c>
      <c r="P146" s="199" t="e">
        <f t="shared" si="47"/>
        <v>#DIV/0!</v>
      </c>
      <c r="Q146" s="201"/>
      <c r="R146" s="199">
        <f t="shared" si="36"/>
        <v>0</v>
      </c>
      <c r="S146" s="199">
        <f t="shared" si="37"/>
        <v>0</v>
      </c>
      <c r="T146" s="209"/>
    </row>
    <row r="147" spans="1:20">
      <c r="A147">
        <f t="shared" si="48"/>
        <v>13</v>
      </c>
      <c r="B147" s="207"/>
      <c r="C147" s="208"/>
      <c r="D147" s="208"/>
      <c r="E147" s="208"/>
      <c r="F147" s="200"/>
      <c r="G147" s="199"/>
      <c r="H147" s="199"/>
      <c r="I147" s="199">
        <f t="shared" si="44"/>
        <v>0</v>
      </c>
      <c r="J147" s="199" t="e">
        <f t="shared" si="45"/>
        <v>#DIV/0!</v>
      </c>
      <c r="K147" s="201"/>
      <c r="L147" s="200"/>
      <c r="M147" s="199"/>
      <c r="N147" s="199"/>
      <c r="O147" s="199">
        <f t="shared" si="46"/>
        <v>0</v>
      </c>
      <c r="P147" s="199" t="e">
        <f t="shared" si="47"/>
        <v>#DIV/0!</v>
      </c>
      <c r="Q147" s="201"/>
      <c r="R147" s="199">
        <f t="shared" si="36"/>
        <v>0</v>
      </c>
      <c r="S147" s="199">
        <f t="shared" si="37"/>
        <v>0</v>
      </c>
      <c r="T147" s="209"/>
    </row>
    <row r="148" spans="1:20">
      <c r="A148">
        <f t="shared" si="48"/>
        <v>14</v>
      </c>
      <c r="B148" s="207"/>
      <c r="C148" s="208"/>
      <c r="D148" s="208"/>
      <c r="E148" s="208"/>
      <c r="F148" s="200"/>
      <c r="G148" s="199"/>
      <c r="H148" s="199"/>
      <c r="I148" s="199">
        <f t="shared" si="44"/>
        <v>0</v>
      </c>
      <c r="J148" s="199" t="e">
        <f t="shared" si="45"/>
        <v>#DIV/0!</v>
      </c>
      <c r="K148" s="201"/>
      <c r="L148" s="200"/>
      <c r="M148" s="199"/>
      <c r="N148" s="199"/>
      <c r="O148" s="199">
        <f t="shared" si="46"/>
        <v>0</v>
      </c>
      <c r="P148" s="199" t="e">
        <f t="shared" si="47"/>
        <v>#DIV/0!</v>
      </c>
      <c r="Q148" s="201"/>
      <c r="R148" s="199">
        <f t="shared" si="36"/>
        <v>0</v>
      </c>
      <c r="S148" s="199">
        <f t="shared" si="37"/>
        <v>0</v>
      </c>
      <c r="T148" s="209"/>
    </row>
    <row r="149" spans="1:20" ht="16" thickBot="1">
      <c r="A149">
        <f>A148+1</f>
        <v>15</v>
      </c>
      <c r="B149" s="210"/>
      <c r="C149" s="211"/>
      <c r="D149" s="211"/>
      <c r="E149" s="211"/>
      <c r="F149" s="202"/>
      <c r="G149" s="203"/>
      <c r="H149" s="203"/>
      <c r="I149" s="199">
        <f t="shared" si="44"/>
        <v>0</v>
      </c>
      <c r="J149" s="199" t="e">
        <f t="shared" si="45"/>
        <v>#DIV/0!</v>
      </c>
      <c r="K149" s="204"/>
      <c r="L149" s="202"/>
      <c r="M149" s="203"/>
      <c r="N149" s="203"/>
      <c r="O149" s="199">
        <f t="shared" si="46"/>
        <v>0</v>
      </c>
      <c r="P149" s="199" t="e">
        <f t="shared" si="47"/>
        <v>#DIV/0!</v>
      </c>
      <c r="Q149" s="204"/>
      <c r="R149" s="203">
        <f t="shared" si="36"/>
        <v>0</v>
      </c>
      <c r="S149" s="203">
        <f t="shared" si="37"/>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199">
        <f t="shared" ref="I151" si="49">IF(H151&lt;=$H$111,IF(H151&lt;$G$111,F151+G151,F151+G151+(H151-$G$111)),50)</f>
        <v>0</v>
      </c>
      <c r="J151" s="199" t="e">
        <f t="shared" ref="J151" si="50">$F$111/H151</f>
        <v>#DIV/0!</v>
      </c>
      <c r="K151" s="195"/>
      <c r="L151" s="200"/>
      <c r="M151" s="199"/>
      <c r="N151" s="199"/>
      <c r="O151" s="199">
        <f t="shared" ref="O151" si="51">IF(N151&lt;=$N$111,IF(N151&lt;$M$111,L151+M151,L151+M151+(N151-$N$111)),50)</f>
        <v>0</v>
      </c>
      <c r="P151" s="199" t="e">
        <f t="shared" ref="P151" si="52">$L$111/N151</f>
        <v>#DIV/0!</v>
      </c>
      <c r="Q151" s="201"/>
      <c r="R151" s="199">
        <f t="shared" ref="R151:R165" si="53">O151+I151</f>
        <v>0</v>
      </c>
      <c r="S151" s="199">
        <f t="shared" ref="S151:S165" si="54">N151+H151</f>
        <v>0</v>
      </c>
      <c r="T151" s="209"/>
    </row>
    <row r="152" spans="1:20">
      <c r="A152">
        <f>A151+1</f>
        <v>2</v>
      </c>
      <c r="B152" s="207"/>
      <c r="C152" s="208"/>
      <c r="D152" s="208"/>
      <c r="E152" s="208"/>
      <c r="F152" s="200"/>
      <c r="G152" s="199"/>
      <c r="H152" s="199"/>
      <c r="I152" s="199">
        <f t="shared" ref="I152:I165" si="55">IF(H152&lt;=$H$111,IF(H152&lt;$G$111,F152+G152,F152+G152+(H152-$G$111)),50)</f>
        <v>0</v>
      </c>
      <c r="J152" s="199" t="e">
        <f t="shared" ref="J152:J165" si="56">$F$111/H152</f>
        <v>#DIV/0!</v>
      </c>
      <c r="K152" s="201"/>
      <c r="L152" s="200"/>
      <c r="M152" s="199"/>
      <c r="N152" s="199"/>
      <c r="O152" s="199">
        <f t="shared" ref="O152:O165" si="57">IF(N152&lt;=$N$111,IF(N152&lt;$M$111,L152+M152,L152+M152+(N152-$N$111)),50)</f>
        <v>0</v>
      </c>
      <c r="P152" s="199" t="e">
        <f t="shared" ref="P152:P165" si="58">$L$111/N152</f>
        <v>#DIV/0!</v>
      </c>
      <c r="Q152" s="201"/>
      <c r="R152" s="199">
        <f t="shared" si="53"/>
        <v>0</v>
      </c>
      <c r="S152" s="199">
        <f t="shared" si="54"/>
        <v>0</v>
      </c>
      <c r="T152" s="209"/>
    </row>
    <row r="153" spans="1:20">
      <c r="A153">
        <f t="shared" ref="A153:A164" si="59">A152+1</f>
        <v>3</v>
      </c>
      <c r="B153" s="207"/>
      <c r="C153" s="208"/>
      <c r="D153" s="208"/>
      <c r="E153" s="208"/>
      <c r="F153" s="200"/>
      <c r="G153" s="199"/>
      <c r="H153" s="199"/>
      <c r="I153" s="199">
        <f t="shared" si="55"/>
        <v>0</v>
      </c>
      <c r="J153" s="199" t="e">
        <f t="shared" si="56"/>
        <v>#DIV/0!</v>
      </c>
      <c r="K153" s="201"/>
      <c r="L153" s="200"/>
      <c r="M153" s="199"/>
      <c r="N153" s="199"/>
      <c r="O153" s="199">
        <f t="shared" si="57"/>
        <v>0</v>
      </c>
      <c r="P153" s="199" t="e">
        <f t="shared" si="58"/>
        <v>#DIV/0!</v>
      </c>
      <c r="Q153" s="201"/>
      <c r="R153" s="199">
        <f t="shared" si="53"/>
        <v>0</v>
      </c>
      <c r="S153" s="199">
        <f t="shared" si="54"/>
        <v>0</v>
      </c>
      <c r="T153" s="209"/>
    </row>
    <row r="154" spans="1:20">
      <c r="A154">
        <f t="shared" si="59"/>
        <v>4</v>
      </c>
      <c r="B154" s="207"/>
      <c r="C154" s="208"/>
      <c r="D154" s="208"/>
      <c r="E154" s="208"/>
      <c r="F154" s="200"/>
      <c r="G154" s="199"/>
      <c r="H154" s="199"/>
      <c r="I154" s="199">
        <f t="shared" si="55"/>
        <v>0</v>
      </c>
      <c r="J154" s="199" t="e">
        <f t="shared" si="56"/>
        <v>#DIV/0!</v>
      </c>
      <c r="K154" s="201"/>
      <c r="L154" s="200"/>
      <c r="M154" s="199"/>
      <c r="N154" s="199"/>
      <c r="O154" s="199">
        <f t="shared" si="57"/>
        <v>0</v>
      </c>
      <c r="P154" s="199" t="e">
        <f t="shared" si="58"/>
        <v>#DIV/0!</v>
      </c>
      <c r="Q154" s="201"/>
      <c r="R154" s="199">
        <f t="shared" si="53"/>
        <v>0</v>
      </c>
      <c r="S154" s="199">
        <f t="shared" si="54"/>
        <v>0</v>
      </c>
      <c r="T154" s="209"/>
    </row>
    <row r="155" spans="1:20">
      <c r="A155">
        <f t="shared" si="59"/>
        <v>5</v>
      </c>
      <c r="B155" s="207"/>
      <c r="C155" s="208"/>
      <c r="D155" s="208"/>
      <c r="E155" s="208"/>
      <c r="F155" s="200"/>
      <c r="G155" s="199"/>
      <c r="H155" s="199"/>
      <c r="I155" s="199">
        <f t="shared" si="55"/>
        <v>0</v>
      </c>
      <c r="J155" s="199" t="e">
        <f t="shared" si="56"/>
        <v>#DIV/0!</v>
      </c>
      <c r="K155" s="201"/>
      <c r="L155" s="200"/>
      <c r="M155" s="199"/>
      <c r="N155" s="199"/>
      <c r="O155" s="199">
        <f t="shared" si="57"/>
        <v>0</v>
      </c>
      <c r="P155" s="199" t="e">
        <f t="shared" si="58"/>
        <v>#DIV/0!</v>
      </c>
      <c r="Q155" s="201"/>
      <c r="R155" s="199">
        <f t="shared" si="53"/>
        <v>0</v>
      </c>
      <c r="S155" s="199">
        <f t="shared" si="54"/>
        <v>0</v>
      </c>
      <c r="T155" s="209"/>
    </row>
    <row r="156" spans="1:20">
      <c r="A156">
        <f t="shared" si="59"/>
        <v>6</v>
      </c>
      <c r="B156" s="207"/>
      <c r="C156" s="208"/>
      <c r="D156" s="208"/>
      <c r="E156" s="208"/>
      <c r="F156" s="200"/>
      <c r="G156" s="199"/>
      <c r="H156" s="199"/>
      <c r="I156" s="199">
        <f t="shared" si="55"/>
        <v>0</v>
      </c>
      <c r="J156" s="199" t="e">
        <f t="shared" si="56"/>
        <v>#DIV/0!</v>
      </c>
      <c r="K156" s="201"/>
      <c r="L156" s="200"/>
      <c r="M156" s="199"/>
      <c r="N156" s="199"/>
      <c r="O156" s="199">
        <f t="shared" si="57"/>
        <v>0</v>
      </c>
      <c r="P156" s="199" t="e">
        <f t="shared" si="58"/>
        <v>#DIV/0!</v>
      </c>
      <c r="Q156" s="201"/>
      <c r="R156" s="199">
        <f t="shared" si="53"/>
        <v>0</v>
      </c>
      <c r="S156" s="199">
        <f t="shared" si="54"/>
        <v>0</v>
      </c>
      <c r="T156" s="209"/>
    </row>
    <row r="157" spans="1:20">
      <c r="A157">
        <f t="shared" si="59"/>
        <v>7</v>
      </c>
      <c r="B157" s="207"/>
      <c r="C157" s="208"/>
      <c r="D157" s="208"/>
      <c r="E157" s="208"/>
      <c r="F157" s="200"/>
      <c r="G157" s="199"/>
      <c r="H157" s="199"/>
      <c r="I157" s="199">
        <f t="shared" si="55"/>
        <v>0</v>
      </c>
      <c r="J157" s="199" t="e">
        <f t="shared" si="56"/>
        <v>#DIV/0!</v>
      </c>
      <c r="K157" s="201"/>
      <c r="L157" s="200"/>
      <c r="M157" s="199"/>
      <c r="N157" s="199"/>
      <c r="O157" s="199">
        <f t="shared" si="57"/>
        <v>0</v>
      </c>
      <c r="P157" s="199" t="e">
        <f t="shared" si="58"/>
        <v>#DIV/0!</v>
      </c>
      <c r="Q157" s="201"/>
      <c r="R157" s="199">
        <f t="shared" si="53"/>
        <v>0</v>
      </c>
      <c r="S157" s="199">
        <f t="shared" si="54"/>
        <v>0</v>
      </c>
      <c r="T157" s="209"/>
    </row>
    <row r="158" spans="1:20">
      <c r="A158">
        <f t="shared" si="59"/>
        <v>8</v>
      </c>
      <c r="B158" s="207"/>
      <c r="C158" s="208"/>
      <c r="D158" s="208"/>
      <c r="E158" s="208"/>
      <c r="F158" s="200"/>
      <c r="G158" s="199"/>
      <c r="H158" s="199"/>
      <c r="I158" s="199">
        <f t="shared" si="55"/>
        <v>0</v>
      </c>
      <c r="J158" s="199" t="e">
        <f t="shared" si="56"/>
        <v>#DIV/0!</v>
      </c>
      <c r="K158" s="201"/>
      <c r="L158" s="200"/>
      <c r="M158" s="199"/>
      <c r="N158" s="199"/>
      <c r="O158" s="199">
        <f t="shared" si="57"/>
        <v>0</v>
      </c>
      <c r="P158" s="199" t="e">
        <f t="shared" si="58"/>
        <v>#DIV/0!</v>
      </c>
      <c r="Q158" s="201"/>
      <c r="R158" s="199">
        <f t="shared" si="53"/>
        <v>0</v>
      </c>
      <c r="S158" s="199">
        <f t="shared" si="54"/>
        <v>0</v>
      </c>
      <c r="T158" s="209"/>
    </row>
    <row r="159" spans="1:20">
      <c r="A159">
        <f t="shared" si="59"/>
        <v>9</v>
      </c>
      <c r="B159" s="207"/>
      <c r="C159" s="208"/>
      <c r="D159" s="208"/>
      <c r="E159" s="208"/>
      <c r="F159" s="200"/>
      <c r="G159" s="199"/>
      <c r="H159" s="199"/>
      <c r="I159" s="199">
        <f t="shared" si="55"/>
        <v>0</v>
      </c>
      <c r="J159" s="199" t="e">
        <f t="shared" si="56"/>
        <v>#DIV/0!</v>
      </c>
      <c r="K159" s="201"/>
      <c r="L159" s="200"/>
      <c r="M159" s="199"/>
      <c r="N159" s="199"/>
      <c r="O159" s="199">
        <f t="shared" si="57"/>
        <v>0</v>
      </c>
      <c r="P159" s="199" t="e">
        <f t="shared" si="58"/>
        <v>#DIV/0!</v>
      </c>
      <c r="Q159" s="201"/>
      <c r="R159" s="199">
        <f t="shared" si="53"/>
        <v>0</v>
      </c>
      <c r="S159" s="199">
        <f t="shared" si="54"/>
        <v>0</v>
      </c>
      <c r="T159" s="209"/>
    </row>
    <row r="160" spans="1:20">
      <c r="A160">
        <f t="shared" si="59"/>
        <v>10</v>
      </c>
      <c r="B160" s="207"/>
      <c r="C160" s="208"/>
      <c r="D160" s="208"/>
      <c r="E160" s="208"/>
      <c r="F160" s="200"/>
      <c r="G160" s="199"/>
      <c r="H160" s="199"/>
      <c r="I160" s="199">
        <f t="shared" si="55"/>
        <v>0</v>
      </c>
      <c r="J160" s="199" t="e">
        <f t="shared" si="56"/>
        <v>#DIV/0!</v>
      </c>
      <c r="K160" s="201"/>
      <c r="L160" s="200"/>
      <c r="M160" s="199"/>
      <c r="N160" s="199"/>
      <c r="O160" s="199">
        <f t="shared" si="57"/>
        <v>0</v>
      </c>
      <c r="P160" s="199" t="e">
        <f t="shared" si="58"/>
        <v>#DIV/0!</v>
      </c>
      <c r="Q160" s="201"/>
      <c r="R160" s="199">
        <f t="shared" si="53"/>
        <v>0</v>
      </c>
      <c r="S160" s="199">
        <f t="shared" si="54"/>
        <v>0</v>
      </c>
      <c r="T160" s="209"/>
    </row>
    <row r="161" spans="1:20">
      <c r="A161">
        <f t="shared" si="59"/>
        <v>11</v>
      </c>
      <c r="B161" s="207"/>
      <c r="C161" s="208"/>
      <c r="D161" s="208"/>
      <c r="E161" s="208"/>
      <c r="F161" s="200"/>
      <c r="G161" s="199"/>
      <c r="H161" s="199"/>
      <c r="I161" s="199">
        <f t="shared" si="55"/>
        <v>0</v>
      </c>
      <c r="J161" s="199" t="e">
        <f t="shared" si="56"/>
        <v>#DIV/0!</v>
      </c>
      <c r="K161" s="201"/>
      <c r="L161" s="200"/>
      <c r="M161" s="199"/>
      <c r="N161" s="199"/>
      <c r="O161" s="199">
        <f t="shared" si="57"/>
        <v>0</v>
      </c>
      <c r="P161" s="199" t="e">
        <f t="shared" si="58"/>
        <v>#DIV/0!</v>
      </c>
      <c r="Q161" s="201"/>
      <c r="R161" s="199">
        <f t="shared" si="53"/>
        <v>0</v>
      </c>
      <c r="S161" s="199">
        <f t="shared" si="54"/>
        <v>0</v>
      </c>
      <c r="T161" s="209"/>
    </row>
    <row r="162" spans="1:20">
      <c r="A162">
        <f t="shared" si="59"/>
        <v>12</v>
      </c>
      <c r="B162" s="207"/>
      <c r="C162" s="208"/>
      <c r="D162" s="208"/>
      <c r="E162" s="208"/>
      <c r="F162" s="200"/>
      <c r="G162" s="199"/>
      <c r="H162" s="199"/>
      <c r="I162" s="199">
        <f t="shared" si="55"/>
        <v>0</v>
      </c>
      <c r="J162" s="199" t="e">
        <f t="shared" si="56"/>
        <v>#DIV/0!</v>
      </c>
      <c r="K162" s="201"/>
      <c r="L162" s="200"/>
      <c r="M162" s="199"/>
      <c r="N162" s="199"/>
      <c r="O162" s="199">
        <f t="shared" si="57"/>
        <v>0</v>
      </c>
      <c r="P162" s="199" t="e">
        <f t="shared" si="58"/>
        <v>#DIV/0!</v>
      </c>
      <c r="Q162" s="201"/>
      <c r="R162" s="199">
        <f t="shared" si="53"/>
        <v>0</v>
      </c>
      <c r="S162" s="199">
        <f t="shared" si="54"/>
        <v>0</v>
      </c>
      <c r="T162" s="209"/>
    </row>
    <row r="163" spans="1:20">
      <c r="A163">
        <f t="shared" si="59"/>
        <v>13</v>
      </c>
      <c r="B163" s="207"/>
      <c r="C163" s="208"/>
      <c r="D163" s="208"/>
      <c r="E163" s="208"/>
      <c r="F163" s="200"/>
      <c r="G163" s="199"/>
      <c r="H163" s="199"/>
      <c r="I163" s="199">
        <f t="shared" si="55"/>
        <v>0</v>
      </c>
      <c r="J163" s="199" t="e">
        <f t="shared" si="56"/>
        <v>#DIV/0!</v>
      </c>
      <c r="K163" s="201"/>
      <c r="L163" s="200"/>
      <c r="M163" s="199"/>
      <c r="N163" s="199"/>
      <c r="O163" s="199">
        <f t="shared" si="57"/>
        <v>0</v>
      </c>
      <c r="P163" s="199" t="e">
        <f t="shared" si="58"/>
        <v>#DIV/0!</v>
      </c>
      <c r="Q163" s="201"/>
      <c r="R163" s="199">
        <f t="shared" si="53"/>
        <v>0</v>
      </c>
      <c r="S163" s="199">
        <f t="shared" si="54"/>
        <v>0</v>
      </c>
      <c r="T163" s="209"/>
    </row>
    <row r="164" spans="1:20">
      <c r="A164">
        <f t="shared" si="59"/>
        <v>14</v>
      </c>
      <c r="B164" s="207"/>
      <c r="C164" s="208"/>
      <c r="D164" s="208"/>
      <c r="E164" s="208"/>
      <c r="F164" s="200"/>
      <c r="G164" s="199"/>
      <c r="H164" s="199"/>
      <c r="I164" s="199">
        <f t="shared" si="55"/>
        <v>0</v>
      </c>
      <c r="J164" s="199" t="e">
        <f t="shared" si="56"/>
        <v>#DIV/0!</v>
      </c>
      <c r="K164" s="201"/>
      <c r="L164" s="200"/>
      <c r="M164" s="199"/>
      <c r="N164" s="199"/>
      <c r="O164" s="199">
        <f t="shared" si="57"/>
        <v>0</v>
      </c>
      <c r="P164" s="199" t="e">
        <f t="shared" si="58"/>
        <v>#DIV/0!</v>
      </c>
      <c r="Q164" s="201"/>
      <c r="R164" s="199">
        <f t="shared" si="53"/>
        <v>0</v>
      </c>
      <c r="S164" s="199">
        <f t="shared" si="54"/>
        <v>0</v>
      </c>
      <c r="T164" s="209"/>
    </row>
    <row r="165" spans="1:20" ht="16" thickBot="1">
      <c r="A165">
        <f>A164+1</f>
        <v>15</v>
      </c>
      <c r="B165" s="210"/>
      <c r="C165" s="211"/>
      <c r="D165" s="211"/>
      <c r="E165" s="211"/>
      <c r="F165" s="202"/>
      <c r="G165" s="203"/>
      <c r="H165" s="203"/>
      <c r="I165" s="199">
        <f t="shared" si="55"/>
        <v>0</v>
      </c>
      <c r="J165" s="199" t="e">
        <f t="shared" si="56"/>
        <v>#DIV/0!</v>
      </c>
      <c r="K165" s="204"/>
      <c r="L165" s="202"/>
      <c r="M165" s="203"/>
      <c r="N165" s="203"/>
      <c r="O165" s="199">
        <f t="shared" si="57"/>
        <v>0</v>
      </c>
      <c r="P165" s="199" t="e">
        <f t="shared" si="58"/>
        <v>#DIV/0!</v>
      </c>
      <c r="Q165" s="204"/>
      <c r="R165" s="203">
        <f t="shared" si="53"/>
        <v>0</v>
      </c>
      <c r="S165" s="203">
        <f t="shared" si="54"/>
        <v>0</v>
      </c>
      <c r="T165" s="212"/>
    </row>
  </sheetData>
  <mergeCells count="30">
    <mergeCell ref="B150:E150"/>
    <mergeCell ref="C110:E110"/>
    <mergeCell ref="R110:T112"/>
    <mergeCell ref="B111:E112"/>
    <mergeCell ref="F112:J112"/>
    <mergeCell ref="L112:P112"/>
    <mergeCell ref="B134:E134"/>
    <mergeCell ref="C5:E5"/>
    <mergeCell ref="C40:E40"/>
    <mergeCell ref="R40:T42"/>
    <mergeCell ref="B41:E42"/>
    <mergeCell ref="F42:J42"/>
    <mergeCell ref="L42:P42"/>
    <mergeCell ref="R5:T7"/>
    <mergeCell ref="B6:E7"/>
    <mergeCell ref="F7:J7"/>
    <mergeCell ref="L7:P7"/>
    <mergeCell ref="C75:E75"/>
    <mergeCell ref="R75:T77"/>
    <mergeCell ref="B76:E77"/>
    <mergeCell ref="F77:J77"/>
    <mergeCell ref="L77:P77"/>
    <mergeCell ref="B1:E1"/>
    <mergeCell ref="B2:E2"/>
    <mergeCell ref="B4:E4"/>
    <mergeCell ref="B3:E3"/>
    <mergeCell ref="F1:Q1"/>
    <mergeCell ref="F2:Q2"/>
    <mergeCell ref="F3:Q3"/>
    <mergeCell ref="F4:Q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workbookViewId="0">
      <selection activeCell="R9" sqref="R9"/>
    </sheetView>
  </sheetViews>
  <sheetFormatPr baseColWidth="10" defaultRowHeight="15" x14ac:dyDescent="0"/>
  <cols>
    <col min="1" max="1" width="3.1640625" bestFit="1" customWidth="1"/>
  </cols>
  <sheetData>
    <row r="1" spans="1:20" ht="25">
      <c r="B1" s="513" t="s">
        <v>161</v>
      </c>
      <c r="C1" s="513"/>
      <c r="D1" s="513"/>
      <c r="E1" s="513"/>
      <c r="F1" s="515" t="s">
        <v>235</v>
      </c>
      <c r="G1" s="515"/>
      <c r="H1" s="515"/>
      <c r="I1" s="515"/>
      <c r="J1" s="515"/>
      <c r="K1" s="515"/>
      <c r="L1" s="515"/>
      <c r="M1" s="515"/>
      <c r="N1" s="515"/>
      <c r="O1" s="515"/>
      <c r="P1" s="515"/>
      <c r="Q1" s="515"/>
      <c r="R1" s="221"/>
      <c r="S1" s="221"/>
    </row>
    <row r="2" spans="1:20" ht="25">
      <c r="B2" s="513" t="s">
        <v>162</v>
      </c>
      <c r="C2" s="513"/>
      <c r="D2" s="513"/>
      <c r="E2" s="513"/>
      <c r="F2" s="516" t="s">
        <v>48</v>
      </c>
      <c r="G2" s="516"/>
      <c r="H2" s="516"/>
      <c r="I2" s="516"/>
      <c r="J2" s="516"/>
      <c r="K2" s="516"/>
      <c r="L2" s="516"/>
      <c r="M2" s="516"/>
      <c r="N2" s="516"/>
      <c r="O2" s="516"/>
      <c r="P2" s="516"/>
      <c r="Q2" s="516"/>
      <c r="R2" s="221"/>
      <c r="S2" s="221"/>
    </row>
    <row r="3" spans="1:20" ht="25">
      <c r="B3" s="513" t="s">
        <v>152</v>
      </c>
      <c r="C3" s="513"/>
      <c r="D3" s="513"/>
      <c r="E3" s="513"/>
      <c r="F3" s="516" t="s">
        <v>232</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175</v>
      </c>
      <c r="G6" s="182">
        <v>42.9</v>
      </c>
      <c r="H6" s="199">
        <f>G6*1.5</f>
        <v>64.349999999999994</v>
      </c>
      <c r="I6" s="182">
        <f>F6/G6</f>
        <v>4.0792540792540795</v>
      </c>
      <c r="J6" s="182">
        <f>H10</f>
        <v>33.72</v>
      </c>
      <c r="K6" s="183"/>
      <c r="L6" s="185">
        <v>187</v>
      </c>
      <c r="M6" s="182">
        <v>46.75</v>
      </c>
      <c r="N6" s="199">
        <f>M6*1.5</f>
        <v>70.125</v>
      </c>
      <c r="O6" s="182">
        <f>L6/M6</f>
        <v>4</v>
      </c>
      <c r="P6" s="182">
        <f>N9</f>
        <v>44.99</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607</v>
      </c>
      <c r="C9" s="208" t="s">
        <v>467</v>
      </c>
      <c r="D9" s="208" t="s">
        <v>468</v>
      </c>
      <c r="E9" s="208" t="s">
        <v>272</v>
      </c>
      <c r="F9" s="200">
        <v>0</v>
      </c>
      <c r="G9" s="199">
        <v>0</v>
      </c>
      <c r="H9" s="199">
        <v>36.22</v>
      </c>
      <c r="I9" s="199">
        <f>IF(H9&lt;=$H$6,IF(H9&lt;$G$6,F9+G9,F9+G9+(H9-$G$6)),50)</f>
        <v>0</v>
      </c>
      <c r="J9" s="199">
        <f>$F$6/H9</f>
        <v>4.8315847598012152</v>
      </c>
      <c r="K9" s="201">
        <f>IF(I9=0,IF(H9=$J$6,6,4),0)</f>
        <v>4</v>
      </c>
      <c r="L9" s="200">
        <v>5</v>
      </c>
      <c r="M9" s="199">
        <v>0</v>
      </c>
      <c r="N9" s="199">
        <v>44.99</v>
      </c>
      <c r="O9" s="199">
        <f>IF(N9&lt;=$N$6,IF(N9&lt;$M$6,L9+M9,L9+M9+(N9-$M$6)),50)</f>
        <v>5</v>
      </c>
      <c r="P9" s="199">
        <f>$L$6/N9</f>
        <v>4.1564792176039118</v>
      </c>
      <c r="Q9" s="201">
        <v>2</v>
      </c>
      <c r="R9" s="199">
        <f>O9+I9</f>
        <v>5</v>
      </c>
      <c r="S9" s="199">
        <f>N9+H9</f>
        <v>81.210000000000008</v>
      </c>
      <c r="T9" s="209">
        <f>IF((O9+I9)=0,4+K9+Q9,K9+Q9)+4</f>
        <v>10</v>
      </c>
    </row>
    <row r="10" spans="1:20">
      <c r="A10">
        <f>A9+1</f>
        <v>2</v>
      </c>
      <c r="B10" s="207">
        <v>634</v>
      </c>
      <c r="C10" s="208" t="s">
        <v>297</v>
      </c>
      <c r="D10" s="208" t="s">
        <v>465</v>
      </c>
      <c r="E10" s="208" t="s">
        <v>275</v>
      </c>
      <c r="F10" s="200">
        <v>0</v>
      </c>
      <c r="G10" s="199">
        <v>0</v>
      </c>
      <c r="H10" s="199">
        <v>33.72</v>
      </c>
      <c r="I10" s="199">
        <f>IF(H10&lt;=$H$6,IF(H10&lt;$G$6,F10+G10,F10+G10+(H10-$G$6)),50)</f>
        <v>0</v>
      </c>
      <c r="J10" s="199">
        <f t="shared" ref="J10:J38" si="0">$F$6/H10</f>
        <v>5.1897983392645317</v>
      </c>
      <c r="K10" s="201">
        <f t="shared" ref="K10:K38" si="1">IF(I10=0,IF(H10=$J$6,6,4),0)</f>
        <v>6</v>
      </c>
      <c r="L10" s="200">
        <v>50</v>
      </c>
      <c r="M10" s="199"/>
      <c r="N10" s="199"/>
      <c r="O10" s="199">
        <f t="shared" ref="O10:O38" si="2">IF(N10&lt;=$N$6,IF(N10&lt;$M$6,L10+M10,L10+M10+(N10-$M$6)),50)</f>
        <v>50</v>
      </c>
      <c r="P10" s="199" t="e">
        <f t="shared" ref="P10:P38" si="3">$L$6/N10</f>
        <v>#DIV/0!</v>
      </c>
      <c r="Q10" s="201">
        <f>IF(O10=0,IF(N10=$P$6,6,4),0)</f>
        <v>0</v>
      </c>
      <c r="R10" s="199">
        <f t="shared" ref="R10:R38" si="4">O10+I10</f>
        <v>50</v>
      </c>
      <c r="S10" s="199">
        <f t="shared" ref="S10:S38" si="5">N10+H10</f>
        <v>33.72</v>
      </c>
      <c r="T10" s="209">
        <f>IF((O10+I10)=0,4+K10+Q10,K10+Q10)+2</f>
        <v>8</v>
      </c>
    </row>
    <row r="11" spans="1:20">
      <c r="A11">
        <f t="shared" ref="A11:A38" si="6">A10+1</f>
        <v>3</v>
      </c>
      <c r="B11" s="207">
        <v>671</v>
      </c>
      <c r="C11" s="208" t="s">
        <v>477</v>
      </c>
      <c r="D11" s="208" t="s">
        <v>513</v>
      </c>
      <c r="E11" s="208" t="s">
        <v>272</v>
      </c>
      <c r="F11" s="200">
        <v>5</v>
      </c>
      <c r="G11" s="199">
        <v>0</v>
      </c>
      <c r="H11" s="199">
        <v>33.26</v>
      </c>
      <c r="I11" s="199">
        <f t="shared" ref="I11:I38" si="7">IF(H11&lt;=$H$6,IF(H11&lt;$G$6,F11+G11,F11+G11+(H11-$G$6)),50)</f>
        <v>5</v>
      </c>
      <c r="J11" s="199">
        <f t="shared" si="0"/>
        <v>5.2615754660252563</v>
      </c>
      <c r="K11" s="201">
        <f t="shared" si="1"/>
        <v>0</v>
      </c>
      <c r="L11" s="200">
        <v>50</v>
      </c>
      <c r="M11" s="199"/>
      <c r="N11" s="199"/>
      <c r="O11" s="199">
        <f>IF(N11&lt;=$N$6,IF(N11&lt;$M$6,L11+M11,L11+M11+(N11-$M$6)),50)</f>
        <v>50</v>
      </c>
      <c r="P11" s="199" t="e">
        <f t="shared" si="3"/>
        <v>#DIV/0!</v>
      </c>
      <c r="Q11" s="201">
        <f t="shared" ref="Q11:Q38" si="8">IF(O11=0,IF(N11=$P$6,6,4),0)</f>
        <v>0</v>
      </c>
      <c r="R11" s="199">
        <f t="shared" si="4"/>
        <v>55</v>
      </c>
      <c r="S11" s="199">
        <f t="shared" si="5"/>
        <v>33.26</v>
      </c>
      <c r="T11" s="209">
        <f>IF((O11+I11)=0,4+K11+Q11,K11+Q11)+1</f>
        <v>1</v>
      </c>
    </row>
    <row r="12" spans="1:20">
      <c r="A12">
        <f t="shared" si="6"/>
        <v>4</v>
      </c>
      <c r="B12" s="207">
        <v>598</v>
      </c>
      <c r="C12" s="321" t="s">
        <v>480</v>
      </c>
      <c r="D12" s="321" t="s">
        <v>481</v>
      </c>
      <c r="E12" s="321" t="s">
        <v>272</v>
      </c>
      <c r="F12" s="200">
        <v>10</v>
      </c>
      <c r="G12" s="199">
        <v>0</v>
      </c>
      <c r="H12" s="199">
        <v>37.17</v>
      </c>
      <c r="I12" s="199">
        <f t="shared" si="7"/>
        <v>10</v>
      </c>
      <c r="J12" s="199">
        <f t="shared" si="0"/>
        <v>4.7080979284369109</v>
      </c>
      <c r="K12" s="201">
        <f t="shared" si="1"/>
        <v>0</v>
      </c>
      <c r="L12" s="200">
        <v>50</v>
      </c>
      <c r="M12" s="199"/>
      <c r="N12" s="199"/>
      <c r="O12" s="199">
        <f t="shared" si="2"/>
        <v>50</v>
      </c>
      <c r="P12" s="199" t="e">
        <f>$L$6/N12</f>
        <v>#DIV/0!</v>
      </c>
      <c r="Q12" s="201">
        <f t="shared" si="8"/>
        <v>0</v>
      </c>
      <c r="R12" s="199">
        <f t="shared" si="4"/>
        <v>60</v>
      </c>
      <c r="S12" s="199">
        <f t="shared" si="5"/>
        <v>37.17</v>
      </c>
      <c r="T12" s="209">
        <f>IF((O12+I12)=0,4+K12+Q12,K12+Q12)</f>
        <v>0</v>
      </c>
    </row>
    <row r="13" spans="1:20">
      <c r="A13">
        <f t="shared" si="6"/>
        <v>5</v>
      </c>
      <c r="B13" s="207">
        <v>571</v>
      </c>
      <c r="C13" s="321" t="s">
        <v>475</v>
      </c>
      <c r="D13" s="321" t="s">
        <v>476</v>
      </c>
      <c r="E13" s="321" t="s">
        <v>272</v>
      </c>
      <c r="F13" s="200">
        <v>0</v>
      </c>
      <c r="G13" s="199">
        <v>10</v>
      </c>
      <c r="H13" s="199">
        <v>43.27</v>
      </c>
      <c r="I13" s="199">
        <f t="shared" si="7"/>
        <v>10.370000000000005</v>
      </c>
      <c r="J13" s="199">
        <f t="shared" si="0"/>
        <v>4.0443725444880974</v>
      </c>
      <c r="K13" s="201">
        <f t="shared" si="1"/>
        <v>0</v>
      </c>
      <c r="L13" s="200">
        <v>50</v>
      </c>
      <c r="M13" s="199"/>
      <c r="N13" s="199"/>
      <c r="O13" s="199">
        <f t="shared" si="2"/>
        <v>50</v>
      </c>
      <c r="P13" s="199" t="e">
        <f>$L$6/N13</f>
        <v>#DIV/0!</v>
      </c>
      <c r="Q13" s="201">
        <f t="shared" si="8"/>
        <v>0</v>
      </c>
      <c r="R13" s="199">
        <f t="shared" si="4"/>
        <v>60.370000000000005</v>
      </c>
      <c r="S13" s="199">
        <f t="shared" si="5"/>
        <v>43.27</v>
      </c>
      <c r="T13" s="209">
        <f t="shared" ref="T13:T38" si="9">IF((O13+I13)=0,4+K13+Q13,K13+Q13)</f>
        <v>0</v>
      </c>
    </row>
    <row r="14" spans="1:20">
      <c r="A14">
        <f t="shared" si="6"/>
        <v>6</v>
      </c>
      <c r="B14" s="207">
        <v>682</v>
      </c>
      <c r="C14" s="321" t="s">
        <v>472</v>
      </c>
      <c r="D14" s="321" t="s">
        <v>465</v>
      </c>
      <c r="E14" s="321" t="s">
        <v>272</v>
      </c>
      <c r="F14" s="200">
        <v>50</v>
      </c>
      <c r="G14" s="199"/>
      <c r="H14" s="199"/>
      <c r="I14" s="199">
        <f>IF(H14&lt;=$H$6,IF(H14&lt;$G$6,F14+G14,F14+G14+(H14-$G$6)),50)</f>
        <v>50</v>
      </c>
      <c r="J14" s="199" t="e">
        <f t="shared" si="0"/>
        <v>#DIV/0!</v>
      </c>
      <c r="K14" s="201">
        <f t="shared" si="1"/>
        <v>0</v>
      </c>
      <c r="L14" s="200">
        <v>50</v>
      </c>
      <c r="M14" s="199"/>
      <c r="N14" s="199"/>
      <c r="O14" s="199">
        <f t="shared" si="2"/>
        <v>50</v>
      </c>
      <c r="P14" s="199" t="e">
        <f t="shared" si="3"/>
        <v>#DIV/0!</v>
      </c>
      <c r="Q14" s="201">
        <f t="shared" si="8"/>
        <v>0</v>
      </c>
      <c r="R14" s="199">
        <f t="shared" si="4"/>
        <v>100</v>
      </c>
      <c r="S14" s="199">
        <f t="shared" si="5"/>
        <v>0</v>
      </c>
      <c r="T14" s="209">
        <f t="shared" si="9"/>
        <v>0</v>
      </c>
    </row>
    <row r="15" spans="1:20">
      <c r="A15">
        <f t="shared" si="6"/>
        <v>7</v>
      </c>
      <c r="B15" s="207"/>
      <c r="C15" s="208"/>
      <c r="D15" s="208"/>
      <c r="E15" s="208"/>
      <c r="F15" s="200"/>
      <c r="G15" s="199"/>
      <c r="H15" s="199"/>
      <c r="I15" s="199">
        <f t="shared" si="7"/>
        <v>0</v>
      </c>
      <c r="J15" s="199" t="e">
        <f t="shared" si="0"/>
        <v>#DIV/0!</v>
      </c>
      <c r="K15" s="201">
        <f t="shared" si="1"/>
        <v>4</v>
      </c>
      <c r="L15" s="200"/>
      <c r="M15" s="199"/>
      <c r="N15" s="199"/>
      <c r="O15" s="199">
        <f t="shared" si="2"/>
        <v>0</v>
      </c>
      <c r="P15" s="199" t="e">
        <f t="shared" si="3"/>
        <v>#DIV/0!</v>
      </c>
      <c r="Q15" s="201">
        <f t="shared" si="8"/>
        <v>4</v>
      </c>
      <c r="R15" s="199">
        <f t="shared" si="4"/>
        <v>0</v>
      </c>
      <c r="S15" s="199">
        <f t="shared" si="5"/>
        <v>0</v>
      </c>
      <c r="T15" s="209">
        <f t="shared" si="9"/>
        <v>12</v>
      </c>
    </row>
    <row r="16" spans="1:20">
      <c r="A16">
        <f t="shared" si="6"/>
        <v>8</v>
      </c>
      <c r="B16" s="207"/>
      <c r="C16" s="208"/>
      <c r="D16" s="208"/>
      <c r="E16" s="208"/>
      <c r="F16" s="200"/>
      <c r="G16" s="199"/>
      <c r="H16" s="199"/>
      <c r="I16" s="199">
        <f t="shared" si="7"/>
        <v>0</v>
      </c>
      <c r="J16" s="199" t="e">
        <f t="shared" si="0"/>
        <v>#DIV/0!</v>
      </c>
      <c r="K16" s="201">
        <f t="shared" si="1"/>
        <v>4</v>
      </c>
      <c r="L16" s="200"/>
      <c r="M16" s="199"/>
      <c r="N16" s="199"/>
      <c r="O16" s="199">
        <f t="shared" si="2"/>
        <v>0</v>
      </c>
      <c r="P16" s="199" t="e">
        <f t="shared" si="3"/>
        <v>#DIV/0!</v>
      </c>
      <c r="Q16" s="201">
        <f t="shared" si="8"/>
        <v>4</v>
      </c>
      <c r="R16" s="199">
        <f t="shared" si="4"/>
        <v>0</v>
      </c>
      <c r="S16" s="199">
        <f t="shared" si="5"/>
        <v>0</v>
      </c>
      <c r="T16" s="209">
        <f t="shared" si="9"/>
        <v>12</v>
      </c>
    </row>
    <row r="17" spans="1:20">
      <c r="A17">
        <f t="shared" si="6"/>
        <v>9</v>
      </c>
      <c r="B17" s="207"/>
      <c r="C17" s="208"/>
      <c r="D17" s="208"/>
      <c r="E17" s="208"/>
      <c r="F17" s="200"/>
      <c r="G17" s="199"/>
      <c r="H17" s="199"/>
      <c r="I17" s="199">
        <f t="shared" si="7"/>
        <v>0</v>
      </c>
      <c r="J17" s="199" t="e">
        <f t="shared" si="0"/>
        <v>#DIV/0!</v>
      </c>
      <c r="K17" s="201">
        <f t="shared" si="1"/>
        <v>4</v>
      </c>
      <c r="L17" s="200"/>
      <c r="M17" s="199"/>
      <c r="N17" s="199"/>
      <c r="O17" s="199">
        <f t="shared" si="2"/>
        <v>0</v>
      </c>
      <c r="P17" s="199" t="e">
        <f t="shared" si="3"/>
        <v>#DIV/0!</v>
      </c>
      <c r="Q17" s="201">
        <f t="shared" si="8"/>
        <v>4</v>
      </c>
      <c r="R17" s="199">
        <f t="shared" si="4"/>
        <v>0</v>
      </c>
      <c r="S17" s="199">
        <f t="shared" si="5"/>
        <v>0</v>
      </c>
      <c r="T17" s="209">
        <f t="shared" si="9"/>
        <v>12</v>
      </c>
    </row>
    <row r="18" spans="1:20">
      <c r="A18">
        <f t="shared" si="6"/>
        <v>10</v>
      </c>
      <c r="B18" s="207"/>
      <c r="C18" s="208"/>
      <c r="D18" s="208"/>
      <c r="E18" s="208"/>
      <c r="F18" s="200"/>
      <c r="G18" s="199"/>
      <c r="H18" s="199"/>
      <c r="I18" s="199">
        <f t="shared" si="7"/>
        <v>0</v>
      </c>
      <c r="J18" s="199" t="e">
        <f t="shared" si="0"/>
        <v>#DIV/0!</v>
      </c>
      <c r="K18" s="201">
        <f t="shared" si="1"/>
        <v>4</v>
      </c>
      <c r="L18" s="200"/>
      <c r="M18" s="199"/>
      <c r="N18" s="199"/>
      <c r="O18" s="199">
        <f t="shared" si="2"/>
        <v>0</v>
      </c>
      <c r="P18" s="199" t="e">
        <f t="shared" si="3"/>
        <v>#DIV/0!</v>
      </c>
      <c r="Q18" s="201">
        <f t="shared" si="8"/>
        <v>4</v>
      </c>
      <c r="R18" s="199">
        <f t="shared" si="4"/>
        <v>0</v>
      </c>
      <c r="S18" s="199">
        <f t="shared" si="5"/>
        <v>0</v>
      </c>
      <c r="T18" s="209">
        <f t="shared" si="9"/>
        <v>12</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155</v>
      </c>
      <c r="G41" s="182">
        <v>44.29</v>
      </c>
      <c r="H41" s="199">
        <f>G41*1.5</f>
        <v>66.435000000000002</v>
      </c>
      <c r="I41" s="182">
        <v>3.5</v>
      </c>
      <c r="J41" s="182">
        <f>H46</f>
        <v>36.270000000000003</v>
      </c>
      <c r="K41" s="183"/>
      <c r="L41" s="185">
        <v>187</v>
      </c>
      <c r="M41" s="182">
        <f>L41/O41</f>
        <v>53.428571428571431</v>
      </c>
      <c r="N41" s="199">
        <v>80.150000000000006</v>
      </c>
      <c r="O41" s="182">
        <v>3.5</v>
      </c>
      <c r="P41" s="182">
        <f>N45</f>
        <v>47.38</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683</v>
      </c>
      <c r="C44" s="208" t="s">
        <v>473</v>
      </c>
      <c r="D44" s="208" t="s">
        <v>474</v>
      </c>
      <c r="E44" s="208" t="s">
        <v>269</v>
      </c>
      <c r="F44" s="200">
        <v>5</v>
      </c>
      <c r="G44" s="199">
        <v>10</v>
      </c>
      <c r="H44" s="199">
        <v>50.09</v>
      </c>
      <c r="I44" s="199">
        <f>IF(H44&lt;=$H$41,IF(H44&lt;$G$41,F44+G44,F44+G44+(H44-$G$41)),50)</f>
        <v>20.800000000000004</v>
      </c>
      <c r="J44" s="199">
        <f>$F$41/H44</f>
        <v>3.094430025953284</v>
      </c>
      <c r="K44" s="201">
        <f>IF(I44=0,IF(H44=$J$41,6,4),0)</f>
        <v>0</v>
      </c>
      <c r="L44" s="200">
        <v>0</v>
      </c>
      <c r="M44" s="199">
        <v>5</v>
      </c>
      <c r="N44" s="199">
        <v>60.37</v>
      </c>
      <c r="O44" s="199">
        <f>IF(N44&lt;=$N$41,IF(N44&lt;$M$41,L44+M44,L44+M44+(N44-$M$41)),50)</f>
        <v>11.941428571428567</v>
      </c>
      <c r="P44" s="199">
        <f>$L$41/N44</f>
        <v>3.0975650157362931</v>
      </c>
      <c r="Q44" s="201">
        <f>IF(O44=0,IF(N44=$P$41,6,4),0)</f>
        <v>0</v>
      </c>
      <c r="R44" s="199">
        <f>O44+I44</f>
        <v>32.741428571428571</v>
      </c>
      <c r="S44" s="199">
        <f>N44+H44</f>
        <v>110.46000000000001</v>
      </c>
      <c r="T44" s="209">
        <f>IF((O44+I44)=0,4+K44+Q44,K44+Q44)+4</f>
        <v>4</v>
      </c>
    </row>
    <row r="45" spans="1:20">
      <c r="A45">
        <f>A44+1</f>
        <v>2</v>
      </c>
      <c r="B45" s="207">
        <v>729</v>
      </c>
      <c r="C45" s="208" t="s">
        <v>496</v>
      </c>
      <c r="D45" s="208" t="s">
        <v>497</v>
      </c>
      <c r="E45" s="208" t="s">
        <v>269</v>
      </c>
      <c r="F45" s="200">
        <v>50</v>
      </c>
      <c r="G45" s="199"/>
      <c r="H45" s="199"/>
      <c r="I45" s="199">
        <f t="shared" ref="I45:I73" si="10">IF(H45&lt;=$H$41,IF(H45&lt;$G$41,F45+G45,F45+G45+(H45-$G$41)),50)</f>
        <v>50</v>
      </c>
      <c r="J45" s="199" t="e">
        <f t="shared" ref="J45:J73" si="11">$F$41/H45</f>
        <v>#DIV/0!</v>
      </c>
      <c r="K45" s="201">
        <f t="shared" ref="K45:K73" si="12">IF(I45=0,IF(H45=$J$41,6,4),0)</f>
        <v>0</v>
      </c>
      <c r="L45" s="200">
        <v>5</v>
      </c>
      <c r="M45" s="199">
        <v>0</v>
      </c>
      <c r="N45" s="199">
        <v>47.38</v>
      </c>
      <c r="O45" s="199">
        <f>IF(N45&lt;=$N$41,IF(N45&lt;$M$41,L45+M45,L45+M45+(N45-$M$41)),50)</f>
        <v>5</v>
      </c>
      <c r="P45" s="199">
        <f t="shared" ref="P45:P73" si="13">$L$41/N45</f>
        <v>3.9468130012663569</v>
      </c>
      <c r="Q45" s="201">
        <v>2</v>
      </c>
      <c r="R45" s="199">
        <f t="shared" ref="R45:R73" si="14">O45+I45</f>
        <v>55</v>
      </c>
      <c r="S45" s="199">
        <f t="shared" ref="S45:S73" si="15">N45+H45</f>
        <v>47.38</v>
      </c>
      <c r="T45" s="209">
        <f>IF((O45+I45)=0,4+K45+Q45,K45+Q45)+2</f>
        <v>4</v>
      </c>
    </row>
    <row r="46" spans="1:20">
      <c r="A46">
        <f t="shared" ref="A46:A60" si="16">A45+1</f>
        <v>3</v>
      </c>
      <c r="B46" s="207">
        <v>785</v>
      </c>
      <c r="C46" s="208" t="s">
        <v>482</v>
      </c>
      <c r="D46" s="208" t="s">
        <v>481</v>
      </c>
      <c r="E46" s="208" t="s">
        <v>272</v>
      </c>
      <c r="F46" s="200">
        <v>0</v>
      </c>
      <c r="G46" s="199">
        <v>5</v>
      </c>
      <c r="H46" s="199">
        <v>36.270000000000003</v>
      </c>
      <c r="I46" s="199">
        <f t="shared" si="10"/>
        <v>5</v>
      </c>
      <c r="J46" s="199">
        <f t="shared" si="11"/>
        <v>4.2735042735042734</v>
      </c>
      <c r="K46" s="201">
        <v>2</v>
      </c>
      <c r="L46" s="200">
        <v>50</v>
      </c>
      <c r="M46" s="199"/>
      <c r="N46" s="199"/>
      <c r="O46" s="199">
        <f t="shared" ref="O46:O73" si="17">IF(N46&lt;=$N$41,IF(N46&lt;$M$41,L46+M46,L46+M46+(N46-$M$41)),50)</f>
        <v>50</v>
      </c>
      <c r="P46" s="199" t="e">
        <f>$L$41/N46</f>
        <v>#DIV/0!</v>
      </c>
      <c r="Q46" s="201">
        <f t="shared" ref="Q46:Q73" si="18">IF(O46=0,IF(N46=$P$41,6,4),0)</f>
        <v>0</v>
      </c>
      <c r="R46" s="199">
        <f t="shared" si="14"/>
        <v>55</v>
      </c>
      <c r="S46" s="199">
        <f t="shared" si="15"/>
        <v>36.270000000000003</v>
      </c>
      <c r="T46" s="209">
        <f>IF((O46+I46)=0,4+K46+Q46,K46+Q46)+1</f>
        <v>3</v>
      </c>
    </row>
    <row r="47" spans="1:20">
      <c r="A47">
        <f t="shared" si="16"/>
        <v>4</v>
      </c>
      <c r="B47" s="207">
        <v>716</v>
      </c>
      <c r="C47" s="321" t="s">
        <v>434</v>
      </c>
      <c r="D47" s="321" t="s">
        <v>435</v>
      </c>
      <c r="E47" s="321" t="s">
        <v>272</v>
      </c>
      <c r="F47" s="200">
        <v>10</v>
      </c>
      <c r="G47" s="199">
        <v>0</v>
      </c>
      <c r="H47" s="199">
        <v>30.38</v>
      </c>
      <c r="I47" s="199">
        <f t="shared" si="10"/>
        <v>10</v>
      </c>
      <c r="J47" s="199">
        <f>$F$41/H47</f>
        <v>5.1020408163265305</v>
      </c>
      <c r="K47" s="201">
        <f t="shared" si="12"/>
        <v>0</v>
      </c>
      <c r="L47" s="200">
        <v>50</v>
      </c>
      <c r="M47" s="199"/>
      <c r="N47" s="199"/>
      <c r="O47" s="199">
        <f t="shared" si="17"/>
        <v>50</v>
      </c>
      <c r="P47" s="199" t="e">
        <f>$L$41/N47</f>
        <v>#DIV/0!</v>
      </c>
      <c r="Q47" s="201">
        <f>IF(O47=0,IF(N47=$P$41,6,4),0)</f>
        <v>0</v>
      </c>
      <c r="R47" s="199">
        <f t="shared" si="14"/>
        <v>60</v>
      </c>
      <c r="S47" s="199">
        <f t="shared" si="15"/>
        <v>30.38</v>
      </c>
      <c r="T47" s="209">
        <f>IF((O47+I47)=0,4+K47+Q47,K47+Q47)</f>
        <v>0</v>
      </c>
    </row>
    <row r="48" spans="1:20">
      <c r="A48">
        <f t="shared" si="16"/>
        <v>5</v>
      </c>
      <c r="B48" s="207">
        <v>551</v>
      </c>
      <c r="C48" s="321" t="s">
        <v>492</v>
      </c>
      <c r="D48" s="321" t="s">
        <v>491</v>
      </c>
      <c r="E48" s="321" t="s">
        <v>737</v>
      </c>
      <c r="F48" s="200">
        <v>100</v>
      </c>
      <c r="G48" s="199"/>
      <c r="H48" s="199"/>
      <c r="I48" s="199">
        <f t="shared" si="10"/>
        <v>100</v>
      </c>
      <c r="J48" s="199" t="e">
        <f t="shared" si="11"/>
        <v>#DIV/0!</v>
      </c>
      <c r="K48" s="201">
        <f t="shared" si="12"/>
        <v>0</v>
      </c>
      <c r="L48" s="200">
        <v>100</v>
      </c>
      <c r="M48" s="199"/>
      <c r="N48" s="199"/>
      <c r="O48" s="199">
        <f t="shared" si="17"/>
        <v>100</v>
      </c>
      <c r="P48" s="199" t="e">
        <f t="shared" si="13"/>
        <v>#DIV/0!</v>
      </c>
      <c r="Q48" s="201">
        <f t="shared" si="18"/>
        <v>0</v>
      </c>
      <c r="R48" s="199">
        <f t="shared" si="14"/>
        <v>200</v>
      </c>
      <c r="S48" s="199">
        <f t="shared" si="15"/>
        <v>0</v>
      </c>
      <c r="T48" s="209">
        <f t="shared" ref="T48:T73" si="19">IF((O48+I48)=0,4+K48+Q48,K48+Q48)</f>
        <v>0</v>
      </c>
    </row>
    <row r="49" spans="1:20">
      <c r="A49">
        <f t="shared" si="16"/>
        <v>6</v>
      </c>
      <c r="B49" s="207"/>
      <c r="C49" s="208"/>
      <c r="D49" s="208"/>
      <c r="E49" s="208"/>
      <c r="F49" s="200"/>
      <c r="G49" s="199"/>
      <c r="H49" s="199"/>
      <c r="I49" s="199">
        <f t="shared" si="10"/>
        <v>0</v>
      </c>
      <c r="J49" s="199" t="e">
        <f t="shared" si="11"/>
        <v>#DIV/0!</v>
      </c>
      <c r="K49" s="201">
        <f t="shared" si="12"/>
        <v>4</v>
      </c>
      <c r="L49" s="200"/>
      <c r="M49" s="199"/>
      <c r="N49" s="199"/>
      <c r="O49" s="199">
        <f t="shared" si="17"/>
        <v>0</v>
      </c>
      <c r="P49" s="199" t="e">
        <f t="shared" si="13"/>
        <v>#DIV/0!</v>
      </c>
      <c r="Q49" s="201">
        <f t="shared" si="18"/>
        <v>4</v>
      </c>
      <c r="R49" s="199">
        <f t="shared" si="14"/>
        <v>0</v>
      </c>
      <c r="S49" s="199">
        <f t="shared" si="15"/>
        <v>0</v>
      </c>
      <c r="T49" s="209">
        <f t="shared" si="19"/>
        <v>12</v>
      </c>
    </row>
    <row r="50" spans="1:20">
      <c r="A50">
        <f t="shared" si="16"/>
        <v>7</v>
      </c>
      <c r="B50" s="207"/>
      <c r="C50" s="208"/>
      <c r="D50" s="208"/>
      <c r="E50" s="208"/>
      <c r="F50" s="200"/>
      <c r="G50" s="199"/>
      <c r="H50" s="199"/>
      <c r="I50" s="199">
        <f t="shared" si="10"/>
        <v>0</v>
      </c>
      <c r="J50" s="199" t="e">
        <f t="shared" si="11"/>
        <v>#DIV/0!</v>
      </c>
      <c r="K50" s="201">
        <f t="shared" si="12"/>
        <v>4</v>
      </c>
      <c r="L50" s="200"/>
      <c r="M50" s="199"/>
      <c r="N50" s="199"/>
      <c r="O50" s="199">
        <f t="shared" si="17"/>
        <v>0</v>
      </c>
      <c r="P50" s="199" t="e">
        <f t="shared" si="13"/>
        <v>#DIV/0!</v>
      </c>
      <c r="Q50" s="201">
        <f t="shared" si="18"/>
        <v>4</v>
      </c>
      <c r="R50" s="199">
        <f t="shared" si="14"/>
        <v>0</v>
      </c>
      <c r="S50" s="199">
        <f t="shared" si="15"/>
        <v>0</v>
      </c>
      <c r="T50" s="209">
        <f t="shared" si="19"/>
        <v>12</v>
      </c>
    </row>
    <row r="51" spans="1:20">
      <c r="A51">
        <f t="shared" si="16"/>
        <v>8</v>
      </c>
      <c r="B51" s="207"/>
      <c r="C51" s="208"/>
      <c r="D51" s="208"/>
      <c r="E51" s="208"/>
      <c r="F51" s="200"/>
      <c r="G51" s="199"/>
      <c r="H51" s="199"/>
      <c r="I51" s="199">
        <f t="shared" si="10"/>
        <v>0</v>
      </c>
      <c r="J51" s="199" t="e">
        <f t="shared" si="11"/>
        <v>#DIV/0!</v>
      </c>
      <c r="K51" s="201">
        <f t="shared" si="12"/>
        <v>4</v>
      </c>
      <c r="L51" s="200"/>
      <c r="M51" s="199"/>
      <c r="N51" s="199"/>
      <c r="O51" s="199">
        <f t="shared" si="17"/>
        <v>0</v>
      </c>
      <c r="P51" s="199" t="e">
        <f t="shared" si="13"/>
        <v>#DIV/0!</v>
      </c>
      <c r="Q51" s="201">
        <f t="shared" si="18"/>
        <v>4</v>
      </c>
      <c r="R51" s="199">
        <f t="shared" si="14"/>
        <v>0</v>
      </c>
      <c r="S51" s="199">
        <f t="shared" si="15"/>
        <v>0</v>
      </c>
      <c r="T51" s="209">
        <f t="shared" si="19"/>
        <v>12</v>
      </c>
    </row>
    <row r="52" spans="1:20">
      <c r="A52">
        <f t="shared" si="16"/>
        <v>9</v>
      </c>
      <c r="B52" s="207"/>
      <c r="C52" s="208"/>
      <c r="D52" s="208"/>
      <c r="E52" s="208"/>
      <c r="F52" s="200"/>
      <c r="G52" s="199"/>
      <c r="H52" s="199"/>
      <c r="I52" s="199">
        <f t="shared" si="10"/>
        <v>0</v>
      </c>
      <c r="J52" s="199" t="e">
        <f t="shared" si="11"/>
        <v>#DIV/0!</v>
      </c>
      <c r="K52" s="201">
        <f t="shared" si="12"/>
        <v>4</v>
      </c>
      <c r="L52" s="200"/>
      <c r="M52" s="199"/>
      <c r="N52" s="199"/>
      <c r="O52" s="199">
        <f t="shared" si="17"/>
        <v>0</v>
      </c>
      <c r="P52" s="199" t="e">
        <f t="shared" si="13"/>
        <v>#DIV/0!</v>
      </c>
      <c r="Q52" s="201">
        <f t="shared" si="18"/>
        <v>4</v>
      </c>
      <c r="R52" s="199">
        <f t="shared" si="14"/>
        <v>0</v>
      </c>
      <c r="S52" s="199">
        <f t="shared" si="15"/>
        <v>0</v>
      </c>
      <c r="T52" s="209">
        <f t="shared" si="19"/>
        <v>12</v>
      </c>
    </row>
    <row r="53" spans="1:20">
      <c r="A53">
        <f t="shared" si="16"/>
        <v>10</v>
      </c>
      <c r="B53" s="207"/>
      <c r="C53" s="208"/>
      <c r="D53" s="208"/>
      <c r="E53" s="208"/>
      <c r="F53" s="200"/>
      <c r="G53" s="199"/>
      <c r="H53" s="199"/>
      <c r="I53" s="199">
        <f t="shared" si="10"/>
        <v>0</v>
      </c>
      <c r="J53" s="199" t="e">
        <f t="shared" si="11"/>
        <v>#DIV/0!</v>
      </c>
      <c r="K53" s="201">
        <f t="shared" si="12"/>
        <v>4</v>
      </c>
      <c r="L53" s="200"/>
      <c r="M53" s="199"/>
      <c r="N53" s="199"/>
      <c r="O53" s="199">
        <f t="shared" si="17"/>
        <v>0</v>
      </c>
      <c r="P53" s="199" t="e">
        <f t="shared" si="13"/>
        <v>#DIV/0!</v>
      </c>
      <c r="Q53" s="201">
        <f t="shared" si="18"/>
        <v>4</v>
      </c>
      <c r="R53" s="199">
        <f t="shared" si="14"/>
        <v>0</v>
      </c>
      <c r="S53" s="199">
        <f t="shared" si="15"/>
        <v>0</v>
      </c>
      <c r="T53" s="209">
        <f t="shared" si="19"/>
        <v>12</v>
      </c>
    </row>
    <row r="54" spans="1:20">
      <c r="A54">
        <f t="shared" si="16"/>
        <v>11</v>
      </c>
      <c r="B54" s="207"/>
      <c r="C54" s="208"/>
      <c r="D54" s="208"/>
      <c r="E54" s="208"/>
      <c r="F54" s="200"/>
      <c r="G54" s="199"/>
      <c r="H54" s="199"/>
      <c r="I54" s="199">
        <f t="shared" si="10"/>
        <v>0</v>
      </c>
      <c r="J54" s="199" t="e">
        <f t="shared" si="11"/>
        <v>#DIV/0!</v>
      </c>
      <c r="K54" s="201">
        <f t="shared" si="12"/>
        <v>4</v>
      </c>
      <c r="L54" s="200"/>
      <c r="M54" s="199"/>
      <c r="N54" s="199"/>
      <c r="O54" s="199">
        <f t="shared" si="17"/>
        <v>0</v>
      </c>
      <c r="P54" s="199" t="e">
        <f t="shared" si="13"/>
        <v>#DIV/0!</v>
      </c>
      <c r="Q54" s="201">
        <f t="shared" si="18"/>
        <v>4</v>
      </c>
      <c r="R54" s="199">
        <f t="shared" si="14"/>
        <v>0</v>
      </c>
      <c r="S54" s="199">
        <f t="shared" si="15"/>
        <v>0</v>
      </c>
      <c r="T54" s="209">
        <f t="shared" si="19"/>
        <v>12</v>
      </c>
    </row>
    <row r="55" spans="1:20">
      <c r="A55">
        <f t="shared" si="16"/>
        <v>12</v>
      </c>
      <c r="B55" s="207"/>
      <c r="C55" s="208"/>
      <c r="D55" s="208"/>
      <c r="E55" s="208"/>
      <c r="F55" s="200"/>
      <c r="G55" s="199"/>
      <c r="H55" s="199"/>
      <c r="I55" s="199">
        <f t="shared" si="10"/>
        <v>0</v>
      </c>
      <c r="J55" s="199" t="e">
        <f t="shared" si="11"/>
        <v>#DIV/0!</v>
      </c>
      <c r="K55" s="201">
        <f t="shared" si="12"/>
        <v>4</v>
      </c>
      <c r="L55" s="200"/>
      <c r="M55" s="199"/>
      <c r="N55" s="199"/>
      <c r="O55" s="199">
        <f t="shared" si="17"/>
        <v>0</v>
      </c>
      <c r="P55" s="199" t="e">
        <f t="shared" si="13"/>
        <v>#DIV/0!</v>
      </c>
      <c r="Q55" s="201">
        <f t="shared" si="18"/>
        <v>4</v>
      </c>
      <c r="R55" s="199">
        <f t="shared" si="14"/>
        <v>0</v>
      </c>
      <c r="S55" s="199">
        <f t="shared" si="15"/>
        <v>0</v>
      </c>
      <c r="T55" s="209">
        <f t="shared" si="19"/>
        <v>12</v>
      </c>
    </row>
    <row r="56" spans="1:20">
      <c r="A56">
        <f t="shared" si="16"/>
        <v>13</v>
      </c>
      <c r="B56" s="207"/>
      <c r="C56" s="208"/>
      <c r="D56" s="208"/>
      <c r="E56" s="208"/>
      <c r="F56" s="200"/>
      <c r="G56" s="199"/>
      <c r="H56" s="199"/>
      <c r="I56" s="199">
        <f t="shared" si="10"/>
        <v>0</v>
      </c>
      <c r="J56" s="199" t="e">
        <f t="shared" si="11"/>
        <v>#DIV/0!</v>
      </c>
      <c r="K56" s="201">
        <f t="shared" si="12"/>
        <v>4</v>
      </c>
      <c r="L56" s="200"/>
      <c r="M56" s="199"/>
      <c r="N56" s="199"/>
      <c r="O56" s="199">
        <f t="shared" si="17"/>
        <v>0</v>
      </c>
      <c r="P56" s="199" t="e">
        <f t="shared" si="13"/>
        <v>#DIV/0!</v>
      </c>
      <c r="Q56" s="201">
        <f t="shared" si="18"/>
        <v>4</v>
      </c>
      <c r="R56" s="199">
        <f t="shared" si="14"/>
        <v>0</v>
      </c>
      <c r="S56" s="199">
        <f t="shared" si="15"/>
        <v>0</v>
      </c>
      <c r="T56" s="209">
        <f t="shared" si="19"/>
        <v>12</v>
      </c>
    </row>
    <row r="57" spans="1:20">
      <c r="A57">
        <f t="shared" si="16"/>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7"/>
        <v>0</v>
      </c>
      <c r="P57" s="199" t="e">
        <f t="shared" si="13"/>
        <v>#DIV/0!</v>
      </c>
      <c r="Q57" s="201">
        <f t="shared" si="18"/>
        <v>4</v>
      </c>
      <c r="R57" s="199">
        <f t="shared" si="14"/>
        <v>0</v>
      </c>
      <c r="S57" s="199">
        <f t="shared" si="15"/>
        <v>0</v>
      </c>
      <c r="T57" s="209">
        <f t="shared" si="19"/>
        <v>12</v>
      </c>
    </row>
    <row r="58" spans="1:20">
      <c r="A58">
        <f t="shared" si="16"/>
        <v>15</v>
      </c>
      <c r="B58" s="207"/>
      <c r="C58" s="208"/>
      <c r="D58" s="208"/>
      <c r="E58" s="208"/>
      <c r="F58" s="200"/>
      <c r="G58" s="199"/>
      <c r="H58" s="199"/>
      <c r="I58" s="199">
        <f t="shared" si="10"/>
        <v>0</v>
      </c>
      <c r="J58" s="199" t="e">
        <f t="shared" si="11"/>
        <v>#DIV/0!</v>
      </c>
      <c r="K58" s="201">
        <f t="shared" si="12"/>
        <v>4</v>
      </c>
      <c r="L58" s="200"/>
      <c r="M58" s="199"/>
      <c r="N58" s="199"/>
      <c r="O58" s="199">
        <f t="shared" si="17"/>
        <v>0</v>
      </c>
      <c r="P58" s="199" t="e">
        <f t="shared" si="13"/>
        <v>#DIV/0!</v>
      </c>
      <c r="Q58" s="201">
        <f t="shared" si="18"/>
        <v>4</v>
      </c>
      <c r="R58" s="199">
        <f t="shared" si="14"/>
        <v>0</v>
      </c>
      <c r="S58" s="199">
        <f t="shared" si="15"/>
        <v>0</v>
      </c>
      <c r="T58" s="209">
        <f t="shared" si="19"/>
        <v>12</v>
      </c>
    </row>
    <row r="59" spans="1:20">
      <c r="A59">
        <f t="shared" si="16"/>
        <v>16</v>
      </c>
      <c r="B59" s="207"/>
      <c r="C59" s="208"/>
      <c r="D59" s="208"/>
      <c r="E59" s="208"/>
      <c r="F59" s="200"/>
      <c r="G59" s="199"/>
      <c r="H59" s="199"/>
      <c r="I59" s="199">
        <f t="shared" si="10"/>
        <v>0</v>
      </c>
      <c r="J59" s="199" t="e">
        <f t="shared" si="11"/>
        <v>#DIV/0!</v>
      </c>
      <c r="K59" s="201">
        <f t="shared" si="12"/>
        <v>4</v>
      </c>
      <c r="L59" s="200"/>
      <c r="M59" s="199"/>
      <c r="N59" s="199"/>
      <c r="O59" s="199">
        <f t="shared" si="17"/>
        <v>0</v>
      </c>
      <c r="P59" s="199" t="e">
        <f t="shared" si="13"/>
        <v>#DIV/0!</v>
      </c>
      <c r="Q59" s="201">
        <f t="shared" si="18"/>
        <v>4</v>
      </c>
      <c r="R59" s="199">
        <f t="shared" si="14"/>
        <v>0</v>
      </c>
      <c r="S59" s="199">
        <f t="shared" si="15"/>
        <v>0</v>
      </c>
      <c r="T59" s="209">
        <f t="shared" si="19"/>
        <v>12</v>
      </c>
    </row>
    <row r="60" spans="1:20">
      <c r="A60">
        <f t="shared" si="16"/>
        <v>17</v>
      </c>
      <c r="B60" s="207"/>
      <c r="C60" s="208"/>
      <c r="D60" s="208"/>
      <c r="E60" s="208"/>
      <c r="F60" s="200"/>
      <c r="G60" s="199"/>
      <c r="H60" s="199"/>
      <c r="I60" s="199">
        <f t="shared" si="10"/>
        <v>0</v>
      </c>
      <c r="J60" s="199" t="e">
        <f t="shared" si="11"/>
        <v>#DIV/0!</v>
      </c>
      <c r="K60" s="201">
        <f t="shared" si="12"/>
        <v>4</v>
      </c>
      <c r="L60" s="200"/>
      <c r="M60" s="199"/>
      <c r="N60" s="199"/>
      <c r="O60" s="199">
        <f t="shared" si="17"/>
        <v>0</v>
      </c>
      <c r="P60" s="199" t="e">
        <f t="shared" si="13"/>
        <v>#DIV/0!</v>
      </c>
      <c r="Q60" s="201">
        <f t="shared" si="18"/>
        <v>4</v>
      </c>
      <c r="R60" s="199">
        <f t="shared" si="14"/>
        <v>0</v>
      </c>
      <c r="S60" s="199">
        <f t="shared" si="15"/>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7"/>
        <v>0</v>
      </c>
      <c r="P61" s="199" t="e">
        <f t="shared" si="13"/>
        <v>#DIV/0!</v>
      </c>
      <c r="Q61" s="201">
        <f t="shared" si="18"/>
        <v>4</v>
      </c>
      <c r="R61" s="199">
        <f t="shared" si="14"/>
        <v>0</v>
      </c>
      <c r="S61" s="199">
        <f t="shared" si="15"/>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7"/>
        <v>0</v>
      </c>
      <c r="P62" s="199" t="e">
        <f t="shared" si="13"/>
        <v>#DIV/0!</v>
      </c>
      <c r="Q62" s="201">
        <f t="shared" si="18"/>
        <v>4</v>
      </c>
      <c r="R62" s="199">
        <f t="shared" si="14"/>
        <v>0</v>
      </c>
      <c r="S62" s="199">
        <f t="shared" si="15"/>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7"/>
        <v>0</v>
      </c>
      <c r="P63" s="199" t="e">
        <f t="shared" si="13"/>
        <v>#DIV/0!</v>
      </c>
      <c r="Q63" s="201">
        <f t="shared" si="18"/>
        <v>4</v>
      </c>
      <c r="R63" s="199">
        <f t="shared" si="14"/>
        <v>0</v>
      </c>
      <c r="S63" s="199">
        <f t="shared" si="15"/>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7"/>
        <v>0</v>
      </c>
      <c r="P64" s="199" t="e">
        <f t="shared" si="13"/>
        <v>#DIV/0!</v>
      </c>
      <c r="Q64" s="201">
        <f t="shared" si="18"/>
        <v>4</v>
      </c>
      <c r="R64" s="199">
        <f t="shared" si="14"/>
        <v>0</v>
      </c>
      <c r="S64" s="199">
        <f t="shared" si="15"/>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7"/>
        <v>0</v>
      </c>
      <c r="P65" s="199" t="e">
        <f t="shared" si="13"/>
        <v>#DIV/0!</v>
      </c>
      <c r="Q65" s="201">
        <f t="shared" si="18"/>
        <v>4</v>
      </c>
      <c r="R65" s="199">
        <f t="shared" si="14"/>
        <v>0</v>
      </c>
      <c r="S65" s="199">
        <f t="shared" si="15"/>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7"/>
        <v>0</v>
      </c>
      <c r="P66" s="199" t="e">
        <f t="shared" si="13"/>
        <v>#DIV/0!</v>
      </c>
      <c r="Q66" s="201">
        <f t="shared" si="18"/>
        <v>4</v>
      </c>
      <c r="R66" s="199">
        <f t="shared" si="14"/>
        <v>0</v>
      </c>
      <c r="S66" s="199">
        <f t="shared" si="15"/>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7"/>
        <v>0</v>
      </c>
      <c r="P67" s="199" t="e">
        <f t="shared" si="13"/>
        <v>#DIV/0!</v>
      </c>
      <c r="Q67" s="201">
        <f t="shared" si="18"/>
        <v>4</v>
      </c>
      <c r="R67" s="199">
        <f t="shared" si="14"/>
        <v>0</v>
      </c>
      <c r="S67" s="199">
        <f t="shared" si="15"/>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7"/>
        <v>0</v>
      </c>
      <c r="P68" s="199" t="e">
        <f t="shared" si="13"/>
        <v>#DIV/0!</v>
      </c>
      <c r="Q68" s="201">
        <f t="shared" si="18"/>
        <v>4</v>
      </c>
      <c r="R68" s="199">
        <f t="shared" si="14"/>
        <v>0</v>
      </c>
      <c r="S68" s="199">
        <f t="shared" si="15"/>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7"/>
        <v>0</v>
      </c>
      <c r="P69" s="199" t="e">
        <f t="shared" si="13"/>
        <v>#DIV/0!</v>
      </c>
      <c r="Q69" s="201">
        <f t="shared" si="18"/>
        <v>4</v>
      </c>
      <c r="R69" s="199">
        <f t="shared" si="14"/>
        <v>0</v>
      </c>
      <c r="S69" s="199">
        <f t="shared" si="15"/>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7"/>
        <v>0</v>
      </c>
      <c r="P70" s="199" t="e">
        <f t="shared" si="13"/>
        <v>#DIV/0!</v>
      </c>
      <c r="Q70" s="201">
        <f t="shared" si="18"/>
        <v>4</v>
      </c>
      <c r="R70" s="199">
        <f t="shared" si="14"/>
        <v>0</v>
      </c>
      <c r="S70" s="199">
        <f t="shared" si="15"/>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7"/>
        <v>0</v>
      </c>
      <c r="P71" s="199" t="e">
        <f t="shared" si="13"/>
        <v>#DIV/0!</v>
      </c>
      <c r="Q71" s="201">
        <f t="shared" si="18"/>
        <v>4</v>
      </c>
      <c r="R71" s="199">
        <f t="shared" si="14"/>
        <v>0</v>
      </c>
      <c r="S71" s="199">
        <f t="shared" si="15"/>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7"/>
        <v>0</v>
      </c>
      <c r="P72" s="199" t="e">
        <f t="shared" si="13"/>
        <v>#DIV/0!</v>
      </c>
      <c r="Q72" s="201">
        <f t="shared" si="18"/>
        <v>4</v>
      </c>
      <c r="R72" s="199">
        <f t="shared" si="14"/>
        <v>0</v>
      </c>
      <c r="S72" s="199">
        <f t="shared" si="15"/>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7"/>
        <v>0</v>
      </c>
      <c r="P73" s="203" t="e">
        <f t="shared" si="13"/>
        <v>#DIV/0!</v>
      </c>
      <c r="Q73" s="204">
        <f t="shared" si="18"/>
        <v>4</v>
      </c>
      <c r="R73" s="203">
        <f t="shared" si="14"/>
        <v>0</v>
      </c>
      <c r="S73" s="203">
        <f t="shared" si="15"/>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168</v>
      </c>
      <c r="G76" s="182">
        <f>F76/I76</f>
        <v>56</v>
      </c>
      <c r="H76" s="199">
        <f>G76*1.5</f>
        <v>84</v>
      </c>
      <c r="I76" s="182">
        <v>3</v>
      </c>
      <c r="J76" s="182"/>
      <c r="K76" s="183"/>
      <c r="L76" s="185">
        <v>157</v>
      </c>
      <c r="M76" s="182">
        <v>52.34</v>
      </c>
      <c r="N76" s="199">
        <f>M76*1.5</f>
        <v>78.510000000000005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758</v>
      </c>
      <c r="C79" s="208" t="s">
        <v>507</v>
      </c>
      <c r="D79" s="208" t="s">
        <v>644</v>
      </c>
      <c r="E79" s="208" t="s">
        <v>272</v>
      </c>
      <c r="F79" s="219">
        <v>5</v>
      </c>
      <c r="G79" s="220">
        <v>5</v>
      </c>
      <c r="H79" s="220">
        <v>32.450000000000003</v>
      </c>
      <c r="I79" s="220">
        <f>IF(H79&lt;=$H$76,IF(H79&lt;$G$76,F79+G79,F79+G79+(H79-$G$76)),50)</f>
        <v>10</v>
      </c>
      <c r="J79" s="220">
        <f>$F$76/H79</f>
        <v>5.1771956856702612</v>
      </c>
      <c r="K79" s="195"/>
      <c r="L79" s="219">
        <v>10</v>
      </c>
      <c r="M79" s="220">
        <v>15</v>
      </c>
      <c r="N79" s="220">
        <v>42.24</v>
      </c>
      <c r="O79" s="220">
        <f>IF(N79&lt;=$N$76,IF(N79&lt;$M$76,L79+M79,L79+M79+(N79-$M$76)),50)</f>
        <v>25</v>
      </c>
      <c r="P79" s="220">
        <f>$L$76/N79</f>
        <v>3.7168560606060606</v>
      </c>
      <c r="Q79" s="195"/>
      <c r="R79" s="199">
        <f>O79+I79</f>
        <v>35</v>
      </c>
      <c r="S79" s="199">
        <f>N79+H79</f>
        <v>74.69</v>
      </c>
      <c r="T79" s="209"/>
    </row>
    <row r="80" spans="1:20">
      <c r="A80">
        <f>A79+1</f>
        <v>2</v>
      </c>
      <c r="B80" s="207">
        <v>733</v>
      </c>
      <c r="C80" s="208" t="s">
        <v>494</v>
      </c>
      <c r="D80" s="208" t="s">
        <v>495</v>
      </c>
      <c r="E80" s="332">
        <v>55</v>
      </c>
      <c r="F80" s="200">
        <v>5</v>
      </c>
      <c r="G80" s="199">
        <v>10</v>
      </c>
      <c r="H80" s="199">
        <v>35.39</v>
      </c>
      <c r="I80" s="199">
        <f t="shared" ref="I80:I108" si="21">IF(H80&lt;=$H$76,IF(H80&lt;$G$76,F80+G80,F80+G80+(H80-$G$76)),50)</f>
        <v>15</v>
      </c>
      <c r="J80" s="199">
        <f t="shared" ref="J80:J108" si="22">$F$76/H80</f>
        <v>4.7471037016106248</v>
      </c>
      <c r="K80" s="201"/>
      <c r="L80" s="200">
        <v>50</v>
      </c>
      <c r="M80" s="199"/>
      <c r="N80" s="199"/>
      <c r="O80" s="199">
        <f t="shared" ref="O80:O108" si="23">IF(N80&lt;=$N$76,IF(N80&lt;$M$76,L80+M80,L80+M80+(N80-$M$76)),50)</f>
        <v>50</v>
      </c>
      <c r="P80" s="199" t="e">
        <f t="shared" ref="P80:P108" si="24">$L$76/N80</f>
        <v>#DIV/0!</v>
      </c>
      <c r="Q80" s="201"/>
      <c r="R80" s="199">
        <f t="shared" ref="R80:R108" si="25">O80+I80</f>
        <v>65</v>
      </c>
      <c r="S80" s="199">
        <f t="shared" ref="S80:S108" si="26">N80+H80</f>
        <v>35.39</v>
      </c>
      <c r="T80" s="209"/>
    </row>
    <row r="81" spans="1:20">
      <c r="A81">
        <f t="shared" ref="A81:A95" si="27">A80+1</f>
        <v>3</v>
      </c>
      <c r="B81" s="207">
        <v>670</v>
      </c>
      <c r="C81" s="208" t="s">
        <v>738</v>
      </c>
      <c r="D81" s="208" t="s">
        <v>468</v>
      </c>
      <c r="E81" s="208" t="s">
        <v>272</v>
      </c>
      <c r="F81" s="200">
        <v>50</v>
      </c>
      <c r="G81" s="199"/>
      <c r="H81" s="199"/>
      <c r="I81" s="199">
        <f t="shared" si="21"/>
        <v>50</v>
      </c>
      <c r="J81" s="199" t="e">
        <f t="shared" si="22"/>
        <v>#DIV/0!</v>
      </c>
      <c r="K81" s="201"/>
      <c r="L81" s="200">
        <v>50</v>
      </c>
      <c r="M81" s="199"/>
      <c r="N81" s="199"/>
      <c r="O81" s="199">
        <f t="shared" si="23"/>
        <v>50</v>
      </c>
      <c r="P81" s="199" t="e">
        <f>$L$76/N81</f>
        <v>#DIV/0!</v>
      </c>
      <c r="Q81" s="201"/>
      <c r="R81" s="199">
        <f t="shared" si="25"/>
        <v>100</v>
      </c>
      <c r="S81" s="199">
        <f t="shared" si="26"/>
        <v>0</v>
      </c>
      <c r="T81" s="209"/>
    </row>
    <row r="82" spans="1:20">
      <c r="A82">
        <f t="shared" si="27"/>
        <v>4</v>
      </c>
      <c r="B82" s="207"/>
      <c r="C82" s="208"/>
      <c r="D82" s="208"/>
      <c r="E82" s="208"/>
      <c r="F82" s="200"/>
      <c r="G82" s="199"/>
      <c r="H82" s="199"/>
      <c r="I82" s="199">
        <f>IF(H82&lt;=$H$76,IF(H82&lt;$G$76,F82+G82,F82+G82+(H82-$G$76)),50)</f>
        <v>0</v>
      </c>
      <c r="J82" s="199" t="e">
        <f t="shared" si="22"/>
        <v>#DIV/0!</v>
      </c>
      <c r="K82" s="201"/>
      <c r="L82" s="200"/>
      <c r="M82" s="199"/>
      <c r="N82" s="199"/>
      <c r="O82" s="199">
        <f>IF(N82&lt;=$N$76,IF(N82&lt;$M$76,L82+M82,L82+M82+(N82-$M$76)),50)</f>
        <v>0</v>
      </c>
      <c r="P82" s="199" t="e">
        <f t="shared" si="24"/>
        <v>#DIV/0!</v>
      </c>
      <c r="Q82" s="201"/>
      <c r="R82" s="199">
        <f t="shared" si="25"/>
        <v>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145</v>
      </c>
      <c r="G111" s="182">
        <f>F111/I111</f>
        <v>58</v>
      </c>
      <c r="H111" s="199">
        <f>G111*1.5</f>
        <v>87</v>
      </c>
      <c r="I111" s="182">
        <v>2.5</v>
      </c>
      <c r="J111" s="182"/>
      <c r="K111" s="183"/>
      <c r="L111" s="185">
        <v>143</v>
      </c>
      <c r="M111" s="182">
        <f>L111/O111</f>
        <v>57.2</v>
      </c>
      <c r="N111" s="199">
        <f>M111*1.5</f>
        <v>85.800000000000011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332">
        <v>55</v>
      </c>
      <c r="F114" s="200">
        <v>10</v>
      </c>
      <c r="G114" s="199">
        <v>0</v>
      </c>
      <c r="H114" s="199">
        <v>25.38</v>
      </c>
      <c r="I114" s="199">
        <f>IF(H114&lt;=$H$111,IF(H114&lt;$G$111,F114+G114,F114+G114+(H114-$G$111)),50)</f>
        <v>10</v>
      </c>
      <c r="J114" s="199">
        <f>$F$111/H114</f>
        <v>5.7131599684791174</v>
      </c>
      <c r="K114" s="201"/>
      <c r="L114" s="200">
        <v>5</v>
      </c>
      <c r="M114" s="199">
        <v>5</v>
      </c>
      <c r="N114" s="199">
        <v>29.41</v>
      </c>
      <c r="O114" s="199">
        <f>IF(N114&lt;=$N$111,IF(N114&lt;$M$111,L114+M114,L114+M114+(N114-$M$111)),50)</f>
        <v>10</v>
      </c>
      <c r="P114" s="199">
        <f>$L$111/N114</f>
        <v>4.8622917375042505</v>
      </c>
      <c r="Q114" s="201"/>
      <c r="R114" s="199">
        <f>O114+I114</f>
        <v>20</v>
      </c>
      <c r="S114" s="199">
        <f>N114+H114</f>
        <v>54.79</v>
      </c>
      <c r="T114" s="209"/>
    </row>
    <row r="115" spans="1:20">
      <c r="A115">
        <f>A114+1</f>
        <v>2</v>
      </c>
      <c r="B115" s="207">
        <v>813</v>
      </c>
      <c r="C115" s="208" t="s">
        <v>519</v>
      </c>
      <c r="D115" s="208" t="s">
        <v>520</v>
      </c>
      <c r="E115" s="332">
        <v>55</v>
      </c>
      <c r="F115" s="200">
        <v>0</v>
      </c>
      <c r="G115" s="199">
        <v>15</v>
      </c>
      <c r="H115" s="199">
        <v>50.41</v>
      </c>
      <c r="I115" s="199">
        <f t="shared" ref="I115:I133" si="29">IF(H115&lt;=$H$111,IF(H115&lt;$G$111,F115+G115,F115+G115+(H115-$G$111)),50)</f>
        <v>15</v>
      </c>
      <c r="J115" s="199">
        <f t="shared" ref="J115:J133" si="30">$F$111/H115</f>
        <v>2.8764134100376912</v>
      </c>
      <c r="K115" s="201"/>
      <c r="L115" s="200">
        <v>0</v>
      </c>
      <c r="M115" s="199">
        <v>5</v>
      </c>
      <c r="N115" s="199">
        <v>41.31</v>
      </c>
      <c r="O115" s="199">
        <f t="shared" ref="O115:O132" si="31">IF(N115&lt;=$N$111,IF(N115&lt;$M$111,L115+M115,L115+M115+(N115-$M$111)),50)</f>
        <v>5</v>
      </c>
      <c r="P115" s="199">
        <f t="shared" ref="P115:P132" si="32">$L$111/N115</f>
        <v>3.4616315662067296</v>
      </c>
      <c r="Q115" s="201"/>
      <c r="R115" s="199">
        <f t="shared" ref="R115:R149" si="33">O115+I115</f>
        <v>20</v>
      </c>
      <c r="S115" s="199">
        <f t="shared" ref="S115:S149" si="34">N115+H115</f>
        <v>91.72</v>
      </c>
      <c r="T115" s="209"/>
    </row>
    <row r="116" spans="1:20">
      <c r="A116">
        <f t="shared" ref="A116:A130" si="35">A115+1</f>
        <v>3</v>
      </c>
      <c r="B116" s="207">
        <v>796</v>
      </c>
      <c r="C116" s="208" t="s">
        <v>567</v>
      </c>
      <c r="D116" s="208" t="s">
        <v>495</v>
      </c>
      <c r="E116" s="208" t="s">
        <v>272</v>
      </c>
      <c r="F116" s="200">
        <v>5</v>
      </c>
      <c r="G116" s="199">
        <v>0</v>
      </c>
      <c r="H116" s="199">
        <v>25.32</v>
      </c>
      <c r="I116" s="199">
        <f t="shared" si="29"/>
        <v>5</v>
      </c>
      <c r="J116" s="199">
        <f t="shared" si="30"/>
        <v>5.7266982622432856</v>
      </c>
      <c r="K116" s="201"/>
      <c r="L116" s="200">
        <v>15</v>
      </c>
      <c r="M116" s="199">
        <v>5</v>
      </c>
      <c r="N116" s="199">
        <v>28.58</v>
      </c>
      <c r="O116" s="199">
        <f t="shared" si="31"/>
        <v>20</v>
      </c>
      <c r="P116" s="199">
        <f t="shared" si="32"/>
        <v>5.0034989503149054</v>
      </c>
      <c r="Q116" s="201"/>
      <c r="R116" s="199">
        <f t="shared" si="33"/>
        <v>25</v>
      </c>
      <c r="S116" s="199">
        <f t="shared" si="34"/>
        <v>53.9</v>
      </c>
      <c r="T116" s="209"/>
    </row>
    <row r="117" spans="1:20">
      <c r="A117">
        <f t="shared" si="35"/>
        <v>4</v>
      </c>
      <c r="B117" s="207">
        <v>797</v>
      </c>
      <c r="C117" s="321" t="s">
        <v>505</v>
      </c>
      <c r="D117" s="321" t="s">
        <v>506</v>
      </c>
      <c r="E117" s="208" t="s">
        <v>269</v>
      </c>
      <c r="F117" s="200">
        <v>5</v>
      </c>
      <c r="G117" s="199">
        <v>5</v>
      </c>
      <c r="H117" s="199">
        <v>32.880000000000003</v>
      </c>
      <c r="I117" s="199">
        <f t="shared" si="29"/>
        <v>10</v>
      </c>
      <c r="J117" s="199">
        <f t="shared" si="30"/>
        <v>4.4099756690997562</v>
      </c>
      <c r="K117" s="201"/>
      <c r="L117" s="200">
        <v>0</v>
      </c>
      <c r="M117" s="199">
        <v>20</v>
      </c>
      <c r="N117" s="199">
        <v>53.63</v>
      </c>
      <c r="O117" s="199">
        <f t="shared" si="31"/>
        <v>20</v>
      </c>
      <c r="P117" s="199">
        <f t="shared" si="32"/>
        <v>2.666418049599105</v>
      </c>
      <c r="Q117" s="201"/>
      <c r="R117" s="199">
        <f t="shared" si="33"/>
        <v>30</v>
      </c>
      <c r="S117" s="199">
        <f t="shared" si="34"/>
        <v>86.51</v>
      </c>
      <c r="T117" s="209"/>
    </row>
    <row r="118" spans="1:20">
      <c r="A118">
        <f t="shared" si="35"/>
        <v>5</v>
      </c>
      <c r="B118" s="207">
        <v>788</v>
      </c>
      <c r="C118" s="321" t="s">
        <v>487</v>
      </c>
      <c r="D118" s="321" t="s">
        <v>476</v>
      </c>
      <c r="E118" s="332">
        <v>55</v>
      </c>
      <c r="F118" s="200">
        <v>50</v>
      </c>
      <c r="G118" s="199"/>
      <c r="H118" s="199"/>
      <c r="I118" s="199">
        <f t="shared" si="29"/>
        <v>50</v>
      </c>
      <c r="J118" s="199" t="e">
        <f t="shared" si="30"/>
        <v>#DIV/0!</v>
      </c>
      <c r="K118" s="201"/>
      <c r="L118" s="200">
        <v>0</v>
      </c>
      <c r="M118" s="199">
        <v>15</v>
      </c>
      <c r="N118" s="199">
        <v>37.659999999999997</v>
      </c>
      <c r="O118" s="199">
        <f t="shared" si="31"/>
        <v>15</v>
      </c>
      <c r="P118" s="199">
        <f t="shared" si="32"/>
        <v>3.7971322357939461</v>
      </c>
      <c r="Q118" s="201"/>
      <c r="R118" s="199">
        <f t="shared" si="33"/>
        <v>65</v>
      </c>
      <c r="S118" s="199">
        <f t="shared" si="34"/>
        <v>37.659999999999997</v>
      </c>
      <c r="T118" s="209"/>
    </row>
    <row r="119" spans="1:20">
      <c r="A119">
        <f t="shared" si="35"/>
        <v>6</v>
      </c>
      <c r="B119" s="207">
        <v>844</v>
      </c>
      <c r="C119" s="321" t="s">
        <v>700</v>
      </c>
      <c r="D119" s="321" t="s">
        <v>739</v>
      </c>
      <c r="E119" s="334">
        <v>25</v>
      </c>
      <c r="F119" s="200">
        <v>50</v>
      </c>
      <c r="G119" s="199"/>
      <c r="H119" s="199"/>
      <c r="I119" s="199">
        <f t="shared" si="29"/>
        <v>50</v>
      </c>
      <c r="J119" s="199" t="e">
        <f t="shared" si="30"/>
        <v>#DIV/0!</v>
      </c>
      <c r="K119" s="201"/>
      <c r="L119" s="200">
        <v>0</v>
      </c>
      <c r="M119" s="199">
        <v>20</v>
      </c>
      <c r="N119" s="199">
        <v>53.32</v>
      </c>
      <c r="O119" s="199">
        <f t="shared" si="31"/>
        <v>20</v>
      </c>
      <c r="P119" s="199">
        <f t="shared" si="32"/>
        <v>2.6819204801200298</v>
      </c>
      <c r="Q119" s="201"/>
      <c r="R119" s="199">
        <f t="shared" si="33"/>
        <v>70</v>
      </c>
      <c r="S119" s="199">
        <f t="shared" si="34"/>
        <v>53.32</v>
      </c>
      <c r="T119" s="209"/>
    </row>
    <row r="120" spans="1:20">
      <c r="A120">
        <f t="shared" si="35"/>
        <v>7</v>
      </c>
      <c r="B120" s="207">
        <v>762</v>
      </c>
      <c r="C120" s="321" t="s">
        <v>509</v>
      </c>
      <c r="D120" s="321" t="s">
        <v>510</v>
      </c>
      <c r="E120" s="334">
        <v>55</v>
      </c>
      <c r="F120" s="200">
        <v>100</v>
      </c>
      <c r="G120" s="199"/>
      <c r="H120" s="199"/>
      <c r="I120" s="199">
        <f t="shared" si="29"/>
        <v>100</v>
      </c>
      <c r="J120" s="199" t="e">
        <f t="shared" si="30"/>
        <v>#DIV/0!</v>
      </c>
      <c r="K120" s="201"/>
      <c r="L120" s="200">
        <v>100</v>
      </c>
      <c r="M120" s="199"/>
      <c r="N120" s="199"/>
      <c r="O120" s="199">
        <f t="shared" si="31"/>
        <v>100</v>
      </c>
      <c r="P120" s="199" t="e">
        <f t="shared" si="32"/>
        <v>#DIV/0!</v>
      </c>
      <c r="Q120" s="201"/>
      <c r="R120" s="199">
        <f t="shared" si="33"/>
        <v>200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f>IF(H135&lt;=$H$111,IF(H135&lt;$G$111,F135+G135,F135+G135+(H135-$G$111)),50)</f>
        <v>0</v>
      </c>
      <c r="J135" s="199" t="e">
        <f>$F$111/H135</f>
        <v>#DIV/0!</v>
      </c>
      <c r="K135" s="201"/>
      <c r="L135" s="200"/>
      <c r="M135" s="199"/>
      <c r="N135" s="199"/>
      <c r="O135" s="199">
        <f>IF(N135&lt;=$N$111,IF(N135&lt;$M$111,L135+M135,L135+M135+(N135-$M$111)),50)</f>
        <v>0</v>
      </c>
      <c r="P135" s="199" t="e">
        <f>$L$111/N135</f>
        <v>#DIV/0!</v>
      </c>
      <c r="Q135" s="201"/>
      <c r="R135" s="199">
        <f t="shared" si="33"/>
        <v>0</v>
      </c>
      <c r="S135" s="199">
        <f t="shared" si="34"/>
        <v>0</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T165"/>
  <sheetViews>
    <sheetView topLeftCell="A29" workbookViewId="0">
      <selection activeCell="B44" sqref="B44:E53"/>
    </sheetView>
  </sheetViews>
  <sheetFormatPr baseColWidth="10" defaultRowHeight="15" x14ac:dyDescent="0"/>
  <cols>
    <col min="1" max="1" width="3.1640625" bestFit="1" customWidth="1"/>
  </cols>
  <sheetData>
    <row r="1" spans="1:20" ht="25">
      <c r="B1" s="513" t="s">
        <v>161</v>
      </c>
      <c r="C1" s="513"/>
      <c r="D1" s="513"/>
      <c r="E1" s="513"/>
      <c r="F1" s="515" t="s">
        <v>741</v>
      </c>
      <c r="G1" s="515"/>
      <c r="H1" s="515"/>
      <c r="I1" s="515"/>
      <c r="J1" s="515"/>
      <c r="K1" s="515"/>
      <c r="L1" s="515"/>
      <c r="M1" s="515"/>
      <c r="N1" s="515"/>
      <c r="O1" s="515"/>
      <c r="P1" s="515"/>
      <c r="Q1" s="515"/>
      <c r="R1" s="221"/>
      <c r="S1" s="221"/>
    </row>
    <row r="2" spans="1:20" ht="25">
      <c r="B2" s="513" t="s">
        <v>162</v>
      </c>
      <c r="C2" s="513"/>
      <c r="D2" s="513"/>
      <c r="E2" s="513"/>
      <c r="F2" s="516" t="s">
        <v>236</v>
      </c>
      <c r="G2" s="516"/>
      <c r="H2" s="516"/>
      <c r="I2" s="516"/>
      <c r="J2" s="516"/>
      <c r="K2" s="516"/>
      <c r="L2" s="516"/>
      <c r="M2" s="516"/>
      <c r="N2" s="516"/>
      <c r="O2" s="516"/>
      <c r="P2" s="516"/>
      <c r="Q2" s="516"/>
      <c r="R2" s="221"/>
      <c r="S2" s="221"/>
    </row>
    <row r="3" spans="1:20" ht="25">
      <c r="B3" s="513" t="s">
        <v>152</v>
      </c>
      <c r="C3" s="513"/>
      <c r="D3" s="513"/>
      <c r="E3" s="513"/>
      <c r="F3" s="516" t="s">
        <v>176</v>
      </c>
      <c r="G3" s="516"/>
      <c r="H3" s="516"/>
      <c r="I3" s="516"/>
      <c r="J3" s="516"/>
      <c r="K3" s="516"/>
      <c r="L3" s="516"/>
      <c r="M3" s="516"/>
      <c r="N3" s="516"/>
      <c r="O3" s="516"/>
      <c r="P3" s="516"/>
      <c r="Q3" s="516"/>
      <c r="R3" s="221"/>
      <c r="S3" s="221"/>
    </row>
    <row r="4" spans="1:20" ht="26" thickBot="1">
      <c r="B4" s="514" t="s">
        <v>163</v>
      </c>
      <c r="C4" s="514"/>
      <c r="D4" s="514"/>
      <c r="E4" s="514"/>
      <c r="F4" s="517" t="s">
        <v>740</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172</v>
      </c>
      <c r="G6" s="182">
        <f>J6*1.1</f>
        <v>34.958000000000006</v>
      </c>
      <c r="H6" s="199">
        <f>G6*1.5</f>
        <v>52.437000000000012</v>
      </c>
      <c r="I6" s="182">
        <f>F6/G6</f>
        <v>4.9201899422163731</v>
      </c>
      <c r="J6" s="182">
        <f>H13</f>
        <v>31.78</v>
      </c>
      <c r="K6" s="183"/>
      <c r="L6" s="185"/>
      <c r="M6" s="182">
        <f>P6*1.1</f>
        <v>66.506</v>
      </c>
      <c r="N6" s="199">
        <f>M6*1.5</f>
        <v>99.759</v>
      </c>
      <c r="O6" s="182">
        <f>L6/M6</f>
        <v>0</v>
      </c>
      <c r="P6" s="182">
        <f>N9</f>
        <v>60.46</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556</v>
      </c>
      <c r="C9" s="208" t="s">
        <v>745</v>
      </c>
      <c r="D9" s="208" t="s">
        <v>80</v>
      </c>
      <c r="E9" s="208" t="s">
        <v>269</v>
      </c>
      <c r="F9" s="200">
        <v>0</v>
      </c>
      <c r="G9" s="199">
        <v>0</v>
      </c>
      <c r="H9" s="199">
        <v>46.36</v>
      </c>
      <c r="I9" s="199">
        <f>IF(H9&lt;=$H$6,IF(H9&lt;$G$6,F9+G9,F9+G9+(H9-$G$6)),50)</f>
        <v>11.401999999999994</v>
      </c>
      <c r="J9" s="199">
        <f>$F$6/H9</f>
        <v>3.7100949094046594</v>
      </c>
      <c r="K9" s="201">
        <f>IF(I9=0,IF(H9=$J$6,6,4),0)</f>
        <v>0</v>
      </c>
      <c r="L9" s="200">
        <v>5</v>
      </c>
      <c r="M9" s="199">
        <v>0</v>
      </c>
      <c r="N9" s="199">
        <v>60.46</v>
      </c>
      <c r="O9" s="199">
        <f>IF(N9&lt;=$N$6,IF(N9&lt;$M$6,L9+M9,L9+M9+(N9-$M$6)),50)</f>
        <v>5</v>
      </c>
      <c r="P9" s="199">
        <f>$L$6/N9</f>
        <v>0</v>
      </c>
      <c r="Q9" s="201">
        <v>2</v>
      </c>
      <c r="R9" s="199">
        <f>O9+I9</f>
        <v>16.401999999999994</v>
      </c>
      <c r="S9" s="199">
        <f>N9+H9</f>
        <v>106.82</v>
      </c>
      <c r="T9" s="209">
        <f>IF((O9+I9)=0,4+K9+Q9,K9+Q9)+4</f>
        <v>6</v>
      </c>
    </row>
    <row r="10" spans="1:20">
      <c r="A10">
        <f>A9+1</f>
        <v>2</v>
      </c>
      <c r="B10" s="207">
        <v>671</v>
      </c>
      <c r="C10" s="208" t="s">
        <v>477</v>
      </c>
      <c r="D10" s="208" t="s">
        <v>513</v>
      </c>
      <c r="E10" s="208" t="s">
        <v>272</v>
      </c>
      <c r="F10" s="200">
        <v>5</v>
      </c>
      <c r="G10" s="199">
        <v>5</v>
      </c>
      <c r="H10" s="199">
        <v>33.630000000000003</v>
      </c>
      <c r="I10" s="199">
        <f>IF(H10&lt;=$H$6,IF(H10&lt;$G$6,F10+G10,F10+G10+(H10-$G$6)),50)</f>
        <v>10</v>
      </c>
      <c r="J10" s="199">
        <f t="shared" ref="J10:J38" si="0">$F$6/H10</f>
        <v>5.1144811180493601</v>
      </c>
      <c r="K10" s="201">
        <f t="shared" ref="K10:K38" si="1">IF(I10=0,IF(H10=$J$6,6,4),0)</f>
        <v>0</v>
      </c>
      <c r="L10" s="200">
        <v>10</v>
      </c>
      <c r="M10" s="199">
        <v>0</v>
      </c>
      <c r="N10" s="199">
        <v>44.63</v>
      </c>
      <c r="O10" s="199">
        <f t="shared" ref="O10:O38" si="2">IF(N10&lt;=$N$6,IF(N10&lt;$M$6,L10+M10,L10+M10+(N10-$M$6)),50)</f>
        <v>10</v>
      </c>
      <c r="P10" s="199">
        <f t="shared" ref="P10:P38" si="3">$L$6/N10</f>
        <v>0</v>
      </c>
      <c r="Q10" s="201">
        <f>IF(O10=0,IF(N10=$P$6,6,4),0)</f>
        <v>0</v>
      </c>
      <c r="R10" s="199">
        <f t="shared" ref="R10:R38" si="4">O10+I10</f>
        <v>20</v>
      </c>
      <c r="S10" s="199">
        <f t="shared" ref="S10:S38" si="5">N10+H10</f>
        <v>78.260000000000005</v>
      </c>
      <c r="T10" s="209">
        <f>IF((O10+I10)=0,4+K10+Q10,K10+Q10)+2</f>
        <v>2</v>
      </c>
    </row>
    <row r="11" spans="1:20">
      <c r="A11">
        <f t="shared" ref="A11:A38" si="6">A10+1</f>
        <v>3</v>
      </c>
      <c r="B11" s="207">
        <v>607</v>
      </c>
      <c r="C11" s="208" t="s">
        <v>467</v>
      </c>
      <c r="D11" s="208" t="s">
        <v>468</v>
      </c>
      <c r="E11" s="208" t="s">
        <v>272</v>
      </c>
      <c r="F11" s="200">
        <v>5</v>
      </c>
      <c r="G11" s="199">
        <v>0</v>
      </c>
      <c r="H11" s="199">
        <v>36.99</v>
      </c>
      <c r="I11" s="199">
        <f t="shared" ref="I11:I38" si="7">IF(H11&lt;=$H$6,IF(H11&lt;$G$6,F11+G11,F11+G11+(H11-$G$6)),50)</f>
        <v>7.0319999999999965</v>
      </c>
      <c r="J11" s="199">
        <f t="shared" si="0"/>
        <v>4.6499053798323873</v>
      </c>
      <c r="K11" s="201">
        <f t="shared" si="1"/>
        <v>0</v>
      </c>
      <c r="L11" s="200">
        <v>10</v>
      </c>
      <c r="M11" s="199">
        <v>5</v>
      </c>
      <c r="N11" s="199">
        <v>86.39</v>
      </c>
      <c r="O11" s="199">
        <f>IF(N11&lt;=$N$6,IF(N11&lt;$M$6,L11+M11,L11+M11+(N11-$M$6)),50)</f>
        <v>34.884</v>
      </c>
      <c r="P11" s="199">
        <f t="shared" si="3"/>
        <v>0</v>
      </c>
      <c r="Q11" s="201">
        <f t="shared" ref="Q11:Q38" si="8">IF(O11=0,IF(N11=$P$6,6,4),0)</f>
        <v>0</v>
      </c>
      <c r="R11" s="199">
        <f t="shared" si="4"/>
        <v>41.915999999999997</v>
      </c>
      <c r="S11" s="199">
        <f t="shared" si="5"/>
        <v>123.38</v>
      </c>
      <c r="T11" s="209">
        <f>IF((O11+I11)=0,4+K11+Q11,K11+Q11)+1</f>
        <v>1</v>
      </c>
    </row>
    <row r="12" spans="1:20">
      <c r="A12">
        <f t="shared" si="6"/>
        <v>4</v>
      </c>
      <c r="B12" s="207">
        <v>571</v>
      </c>
      <c r="C12" s="321" t="s">
        <v>475</v>
      </c>
      <c r="D12" s="321" t="s">
        <v>476</v>
      </c>
      <c r="E12" s="321" t="s">
        <v>272</v>
      </c>
      <c r="F12" s="200">
        <v>5</v>
      </c>
      <c r="G12" s="199">
        <v>0</v>
      </c>
      <c r="H12" s="199">
        <v>38.979999999999997</v>
      </c>
      <c r="I12" s="199">
        <f t="shared" si="7"/>
        <v>9.0219999999999914</v>
      </c>
      <c r="J12" s="199">
        <f t="shared" si="0"/>
        <v>4.4125192406362244</v>
      </c>
      <c r="K12" s="201">
        <f t="shared" si="1"/>
        <v>0</v>
      </c>
      <c r="L12" s="200">
        <v>50</v>
      </c>
      <c r="M12" s="199"/>
      <c r="N12" s="199"/>
      <c r="O12" s="199">
        <f t="shared" si="2"/>
        <v>50</v>
      </c>
      <c r="P12" s="199" t="e">
        <f>$L$6/N12</f>
        <v>#DIV/0!</v>
      </c>
      <c r="Q12" s="201">
        <f t="shared" si="8"/>
        <v>0</v>
      </c>
      <c r="R12" s="199">
        <f t="shared" si="4"/>
        <v>59.021999999999991</v>
      </c>
      <c r="S12" s="199">
        <f t="shared" si="5"/>
        <v>38.979999999999997</v>
      </c>
      <c r="T12" s="209">
        <f>IF((O12+I12)=0,4+K12+Q12,K12+Q12)</f>
        <v>0</v>
      </c>
    </row>
    <row r="13" spans="1:20">
      <c r="A13">
        <f t="shared" si="6"/>
        <v>5</v>
      </c>
      <c r="B13" s="207">
        <v>512</v>
      </c>
      <c r="C13" s="321" t="s">
        <v>290</v>
      </c>
      <c r="D13" s="321" t="s">
        <v>291</v>
      </c>
      <c r="E13" s="321" t="s">
        <v>272</v>
      </c>
      <c r="F13" s="200">
        <v>0</v>
      </c>
      <c r="G13" s="199">
        <v>0</v>
      </c>
      <c r="H13" s="199">
        <v>31.78</v>
      </c>
      <c r="I13" s="199">
        <f t="shared" si="7"/>
        <v>0</v>
      </c>
      <c r="J13" s="199">
        <f t="shared" si="0"/>
        <v>5.4122089364380113</v>
      </c>
      <c r="K13" s="201">
        <f t="shared" si="1"/>
        <v>6</v>
      </c>
      <c r="L13" s="200">
        <v>50</v>
      </c>
      <c r="M13" s="199"/>
      <c r="N13" s="199"/>
      <c r="O13" s="199">
        <f t="shared" si="2"/>
        <v>50</v>
      </c>
      <c r="P13" s="199" t="e">
        <f>$L$6/N13</f>
        <v>#DIV/0!</v>
      </c>
      <c r="Q13" s="201">
        <f t="shared" si="8"/>
        <v>0</v>
      </c>
      <c r="R13" s="199">
        <f t="shared" si="4"/>
        <v>50</v>
      </c>
      <c r="S13" s="199">
        <f t="shared" si="5"/>
        <v>31.78</v>
      </c>
      <c r="T13" s="209">
        <f t="shared" ref="T13:T38" si="9">IF((O13+I13)=0,4+K13+Q13,K13+Q13)</f>
        <v>6</v>
      </c>
    </row>
    <row r="14" spans="1:20">
      <c r="A14">
        <f t="shared" si="6"/>
        <v>6</v>
      </c>
      <c r="B14" s="207">
        <v>610</v>
      </c>
      <c r="C14" s="321" t="s">
        <v>360</v>
      </c>
      <c r="D14" s="321" t="s">
        <v>63</v>
      </c>
      <c r="E14" s="321" t="s">
        <v>272</v>
      </c>
      <c r="F14" s="200">
        <v>0</v>
      </c>
      <c r="G14" s="199">
        <v>0</v>
      </c>
      <c r="H14" s="199">
        <v>33.1</v>
      </c>
      <c r="I14" s="199">
        <f>IF(H14&lt;=$H$6,IF(H14&lt;$G$6,F14+G14,F14+G14+(H14-$G$6)),50)</f>
        <v>0</v>
      </c>
      <c r="J14" s="199">
        <f t="shared" si="0"/>
        <v>5.1963746223564948</v>
      </c>
      <c r="K14" s="201">
        <f t="shared" si="1"/>
        <v>4</v>
      </c>
      <c r="L14" s="200">
        <v>50</v>
      </c>
      <c r="M14" s="199"/>
      <c r="N14" s="199"/>
      <c r="O14" s="199">
        <f t="shared" si="2"/>
        <v>50</v>
      </c>
      <c r="P14" s="199" t="e">
        <f t="shared" si="3"/>
        <v>#DIV/0!</v>
      </c>
      <c r="Q14" s="201">
        <f t="shared" si="8"/>
        <v>0</v>
      </c>
      <c r="R14" s="199">
        <f t="shared" si="4"/>
        <v>50</v>
      </c>
      <c r="S14" s="199">
        <f t="shared" si="5"/>
        <v>33.1</v>
      </c>
      <c r="T14" s="209">
        <f t="shared" si="9"/>
        <v>4</v>
      </c>
    </row>
    <row r="15" spans="1:20">
      <c r="A15">
        <f t="shared" si="6"/>
        <v>7</v>
      </c>
      <c r="B15" s="207">
        <v>598</v>
      </c>
      <c r="C15" s="321" t="s">
        <v>480</v>
      </c>
      <c r="D15" s="321" t="s">
        <v>481</v>
      </c>
      <c r="E15" s="321" t="s">
        <v>272</v>
      </c>
      <c r="F15" s="200">
        <v>50</v>
      </c>
      <c r="G15" s="199"/>
      <c r="H15" s="199"/>
      <c r="I15" s="199">
        <f t="shared" si="7"/>
        <v>50</v>
      </c>
      <c r="J15" s="199" t="e">
        <f t="shared" si="0"/>
        <v>#DIV/0!</v>
      </c>
      <c r="K15" s="201">
        <f t="shared" si="1"/>
        <v>0</v>
      </c>
      <c r="L15" s="200">
        <v>10</v>
      </c>
      <c r="M15" s="199">
        <v>5</v>
      </c>
      <c r="N15" s="199">
        <v>50.24</v>
      </c>
      <c r="O15" s="199">
        <f t="shared" si="2"/>
        <v>15</v>
      </c>
      <c r="P15" s="199">
        <f t="shared" si="3"/>
        <v>0</v>
      </c>
      <c r="Q15" s="201">
        <f t="shared" si="8"/>
        <v>0</v>
      </c>
      <c r="R15" s="199">
        <f t="shared" si="4"/>
        <v>65</v>
      </c>
      <c r="S15" s="199">
        <f t="shared" si="5"/>
        <v>50.24</v>
      </c>
      <c r="T15" s="209">
        <f t="shared" si="9"/>
        <v>0</v>
      </c>
    </row>
    <row r="16" spans="1:20">
      <c r="A16">
        <f t="shared" si="6"/>
        <v>8</v>
      </c>
      <c r="B16" s="207">
        <v>594</v>
      </c>
      <c r="C16" s="321" t="s">
        <v>526</v>
      </c>
      <c r="D16" s="321" t="s">
        <v>291</v>
      </c>
      <c r="E16" s="321" t="s">
        <v>272</v>
      </c>
      <c r="F16" s="200">
        <v>50</v>
      </c>
      <c r="G16" s="199"/>
      <c r="H16" s="199"/>
      <c r="I16" s="199">
        <f t="shared" si="7"/>
        <v>50</v>
      </c>
      <c r="J16" s="199" t="e">
        <f t="shared" si="0"/>
        <v>#DIV/0!</v>
      </c>
      <c r="K16" s="201">
        <f t="shared" si="1"/>
        <v>0</v>
      </c>
      <c r="L16" s="200">
        <v>50</v>
      </c>
      <c r="M16" s="199"/>
      <c r="N16" s="199"/>
      <c r="O16" s="199">
        <f t="shared" si="2"/>
        <v>50</v>
      </c>
      <c r="P16" s="199" t="e">
        <f t="shared" si="3"/>
        <v>#DIV/0!</v>
      </c>
      <c r="Q16" s="201">
        <f t="shared" si="8"/>
        <v>0</v>
      </c>
      <c r="R16" s="199">
        <f t="shared" si="4"/>
        <v>100</v>
      </c>
      <c r="S16" s="199">
        <f t="shared" si="5"/>
        <v>0</v>
      </c>
      <c r="T16" s="209">
        <f t="shared" si="9"/>
        <v>0</v>
      </c>
    </row>
    <row r="17" spans="1:20">
      <c r="A17">
        <f t="shared" si="6"/>
        <v>9</v>
      </c>
      <c r="B17" s="207">
        <v>559</v>
      </c>
      <c r="C17" s="321" t="s">
        <v>469</v>
      </c>
      <c r="D17" s="321" t="s">
        <v>470</v>
      </c>
      <c r="E17" s="321" t="s">
        <v>272</v>
      </c>
      <c r="F17" s="200">
        <v>50</v>
      </c>
      <c r="G17" s="199"/>
      <c r="H17" s="199"/>
      <c r="I17" s="199">
        <f t="shared" si="7"/>
        <v>50</v>
      </c>
      <c r="J17" s="199" t="e">
        <f t="shared" si="0"/>
        <v>#DIV/0!</v>
      </c>
      <c r="K17" s="201">
        <f t="shared" si="1"/>
        <v>0</v>
      </c>
      <c r="L17" s="200">
        <v>50</v>
      </c>
      <c r="M17" s="199"/>
      <c r="N17" s="199"/>
      <c r="O17" s="199">
        <f t="shared" si="2"/>
        <v>50</v>
      </c>
      <c r="P17" s="199" t="e">
        <f t="shared" si="3"/>
        <v>#DIV/0!</v>
      </c>
      <c r="Q17" s="201">
        <f t="shared" si="8"/>
        <v>0</v>
      </c>
      <c r="R17" s="199">
        <f t="shared" si="4"/>
        <v>100</v>
      </c>
      <c r="S17" s="199">
        <f t="shared" si="5"/>
        <v>0</v>
      </c>
      <c r="T17" s="209">
        <f t="shared" si="9"/>
        <v>0</v>
      </c>
    </row>
    <row r="18" spans="1:20">
      <c r="A18">
        <f t="shared" si="6"/>
        <v>10</v>
      </c>
      <c r="B18" s="207">
        <v>720</v>
      </c>
      <c r="C18" s="321" t="s">
        <v>300</v>
      </c>
      <c r="D18" s="321" t="s">
        <v>366</v>
      </c>
      <c r="E18" s="321" t="s">
        <v>272</v>
      </c>
      <c r="F18" s="200">
        <v>50</v>
      </c>
      <c r="G18" s="199"/>
      <c r="H18" s="199"/>
      <c r="I18" s="199">
        <f t="shared" si="7"/>
        <v>50</v>
      </c>
      <c r="J18" s="199" t="e">
        <f t="shared" si="0"/>
        <v>#DIV/0!</v>
      </c>
      <c r="K18" s="201">
        <f t="shared" si="1"/>
        <v>0</v>
      </c>
      <c r="L18" s="200">
        <v>50</v>
      </c>
      <c r="M18" s="199"/>
      <c r="N18" s="199"/>
      <c r="O18" s="199">
        <f t="shared" si="2"/>
        <v>50</v>
      </c>
      <c r="P18" s="199" t="e">
        <f t="shared" si="3"/>
        <v>#DIV/0!</v>
      </c>
      <c r="Q18" s="201">
        <f t="shared" si="8"/>
        <v>0</v>
      </c>
      <c r="R18" s="199">
        <f t="shared" si="4"/>
        <v>100</v>
      </c>
      <c r="S18" s="199">
        <f t="shared" si="5"/>
        <v>0</v>
      </c>
      <c r="T18" s="209">
        <f t="shared" si="9"/>
        <v>0</v>
      </c>
    </row>
    <row r="19" spans="1:20">
      <c r="A19">
        <f t="shared" si="6"/>
        <v>11</v>
      </c>
      <c r="B19" s="207"/>
      <c r="C19" s="208"/>
      <c r="D19" s="208"/>
      <c r="E19" s="208"/>
      <c r="F19" s="200"/>
      <c r="G19" s="199"/>
      <c r="H19" s="199"/>
      <c r="I19" s="199">
        <f t="shared" si="7"/>
        <v>0</v>
      </c>
      <c r="J19" s="199" t="e">
        <f t="shared" si="0"/>
        <v>#DIV/0!</v>
      </c>
      <c r="K19" s="201">
        <f t="shared" si="1"/>
        <v>4</v>
      </c>
      <c r="L19" s="200"/>
      <c r="M19" s="199"/>
      <c r="N19" s="199"/>
      <c r="O19" s="199">
        <f t="shared" si="2"/>
        <v>0</v>
      </c>
      <c r="P19" s="199" t="e">
        <f t="shared" si="3"/>
        <v>#DIV/0!</v>
      </c>
      <c r="Q19" s="201">
        <f t="shared" si="8"/>
        <v>4</v>
      </c>
      <c r="R19" s="199">
        <f t="shared" si="4"/>
        <v>0</v>
      </c>
      <c r="S19" s="199">
        <f t="shared" si="5"/>
        <v>0</v>
      </c>
      <c r="T19" s="209">
        <f t="shared" si="9"/>
        <v>12</v>
      </c>
    </row>
    <row r="20" spans="1:20">
      <c r="A20">
        <f t="shared" si="6"/>
        <v>12</v>
      </c>
      <c r="B20" s="207"/>
      <c r="C20" s="208"/>
      <c r="D20" s="208"/>
      <c r="E20" s="208"/>
      <c r="F20" s="200"/>
      <c r="G20" s="199"/>
      <c r="H20" s="199"/>
      <c r="I20" s="199">
        <f t="shared" si="7"/>
        <v>0</v>
      </c>
      <c r="J20" s="199" t="e">
        <f t="shared" si="0"/>
        <v>#DIV/0!</v>
      </c>
      <c r="K20" s="201">
        <f t="shared" si="1"/>
        <v>4</v>
      </c>
      <c r="L20" s="200"/>
      <c r="M20" s="199"/>
      <c r="N20" s="199"/>
      <c r="O20" s="199">
        <f t="shared" si="2"/>
        <v>0</v>
      </c>
      <c r="P20" s="199" t="e">
        <f t="shared" si="3"/>
        <v>#DIV/0!</v>
      </c>
      <c r="Q20" s="201">
        <f t="shared" si="8"/>
        <v>4</v>
      </c>
      <c r="R20" s="199">
        <f t="shared" si="4"/>
        <v>0</v>
      </c>
      <c r="S20" s="199">
        <f t="shared" si="5"/>
        <v>0</v>
      </c>
      <c r="T20" s="209">
        <f t="shared" si="9"/>
        <v>12</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173</v>
      </c>
      <c r="G41" s="182">
        <v>49.42</v>
      </c>
      <c r="H41" s="199">
        <f>G41*1.5</f>
        <v>74.13</v>
      </c>
      <c r="I41" s="182">
        <v>3.5</v>
      </c>
      <c r="J41" s="182">
        <f>H44</f>
        <v>33.82</v>
      </c>
      <c r="K41" s="183"/>
      <c r="L41" s="185">
        <v>173</v>
      </c>
      <c r="M41" s="182">
        <v>49.42</v>
      </c>
      <c r="N41" s="199">
        <v>74.14</v>
      </c>
      <c r="O41" s="182">
        <v>3.5</v>
      </c>
      <c r="P41" s="182">
        <f>N45</f>
        <v>37.36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696</v>
      </c>
      <c r="C44" s="208" t="s">
        <v>329</v>
      </c>
      <c r="D44" s="208" t="s">
        <v>330</v>
      </c>
      <c r="E44" s="208" t="s">
        <v>269</v>
      </c>
      <c r="F44" s="200">
        <v>0</v>
      </c>
      <c r="G44" s="199">
        <v>0</v>
      </c>
      <c r="H44" s="199">
        <v>33.82</v>
      </c>
      <c r="I44" s="199">
        <f>IF(H44&lt;=$H$41,IF(H44&lt;$G$41,F44+G44,F44+G44+(H44-$G$41)),50)</f>
        <v>0</v>
      </c>
      <c r="J44" s="199">
        <f>$F$41/H44</f>
        <v>5.1153163808397402</v>
      </c>
      <c r="K44" s="201">
        <f>IF(I44=0,IF(H44=$J$41,6,4),0)</f>
        <v>6</v>
      </c>
      <c r="L44" s="200">
        <v>5</v>
      </c>
      <c r="M44" s="199">
        <v>0</v>
      </c>
      <c r="N44" s="199">
        <v>36.46</v>
      </c>
      <c r="O44" s="199">
        <f>IF(N44&lt;=$N$41,IF(N44&lt;$M$41,L44+M44,L44+M44+(N44-$M$41)),50)</f>
        <v>5</v>
      </c>
      <c r="P44" s="199">
        <f>$L$41/N44</f>
        <v>4.7449259462424571</v>
      </c>
      <c r="Q44" s="201">
        <f>IF(O44=0,IF(N44=$P$41,6,4),0)</f>
        <v>0</v>
      </c>
      <c r="R44" s="199">
        <f>O44+I44</f>
        <v>5</v>
      </c>
      <c r="S44" s="199">
        <f>N44+H44</f>
        <v>70.28</v>
      </c>
      <c r="T44" s="209">
        <f>IF((O44+I44)=0,4+K44+Q44,K44+Q44)+4</f>
        <v>10</v>
      </c>
    </row>
    <row r="45" spans="1:20">
      <c r="A45">
        <f>A44+1</f>
        <v>2</v>
      </c>
      <c r="B45" s="207">
        <v>819</v>
      </c>
      <c r="C45" s="208" t="s">
        <v>592</v>
      </c>
      <c r="D45" s="208" t="s">
        <v>68</v>
      </c>
      <c r="E45" s="208" t="s">
        <v>272</v>
      </c>
      <c r="F45" s="200">
        <v>5</v>
      </c>
      <c r="G45" s="199">
        <v>0</v>
      </c>
      <c r="H45" s="199">
        <v>34.51</v>
      </c>
      <c r="I45" s="199">
        <f t="shared" ref="I45:I73" si="10">IF(H45&lt;=$H$41,IF(H45&lt;$G$41,F45+G45,F45+G45+(H45-$G$41)),50)</f>
        <v>5</v>
      </c>
      <c r="J45" s="199">
        <f t="shared" ref="J45:J73" si="11">$F$41/H45</f>
        <v>5.0130396986380763</v>
      </c>
      <c r="K45" s="201">
        <f t="shared" ref="K45:K73" si="12">IF(I45=0,IF(H45=$J$41,6,4),0)</f>
        <v>0</v>
      </c>
      <c r="L45" s="200">
        <v>0</v>
      </c>
      <c r="M45" s="199">
        <v>0</v>
      </c>
      <c r="N45" s="199">
        <v>37.36</v>
      </c>
      <c r="O45" s="199">
        <f>IF(N45&lt;=$N$41,IF(N45&lt;$M$41,L45+M45,L45+M45+(N45-$M$41)),50)</f>
        <v>0</v>
      </c>
      <c r="P45" s="199">
        <f t="shared" ref="P45:P73" si="13">$L$41/N45</f>
        <v>4.6306209850107063</v>
      </c>
      <c r="Q45" s="201">
        <f t="shared" ref="Q45:Q73" si="14">IF(O45=0,IF(N45=$P$41,6,4),0)</f>
        <v>6</v>
      </c>
      <c r="R45" s="199">
        <f t="shared" ref="R45:R73" si="15">O45+I45</f>
        <v>5</v>
      </c>
      <c r="S45" s="199">
        <f t="shared" ref="S45:S73" si="16">N45+H45</f>
        <v>71.87</v>
      </c>
      <c r="T45" s="209">
        <f>IF((O45+I45)=0,4+K45+Q45,K45+Q45)+2</f>
        <v>8</v>
      </c>
    </row>
    <row r="46" spans="1:20">
      <c r="A46">
        <f t="shared" ref="A46:A60" si="17">A45+1</f>
        <v>3</v>
      </c>
      <c r="B46" s="207">
        <v>729</v>
      </c>
      <c r="C46" s="208" t="s">
        <v>496</v>
      </c>
      <c r="D46" s="208" t="s">
        <v>497</v>
      </c>
      <c r="E46" s="208" t="s">
        <v>269</v>
      </c>
      <c r="F46" s="200">
        <v>0</v>
      </c>
      <c r="G46" s="199">
        <v>0</v>
      </c>
      <c r="H46" s="199">
        <v>34.4</v>
      </c>
      <c r="I46" s="199">
        <f t="shared" si="10"/>
        <v>0</v>
      </c>
      <c r="J46" s="199">
        <f t="shared" si="11"/>
        <v>5.029069767441861</v>
      </c>
      <c r="K46" s="201">
        <f>IF(I46=0,IF(H46=$J$41,6,4),0)</f>
        <v>4</v>
      </c>
      <c r="L46" s="200">
        <v>0</v>
      </c>
      <c r="M46" s="199">
        <v>10</v>
      </c>
      <c r="N46" s="199">
        <v>48.96</v>
      </c>
      <c r="O46" s="199">
        <f t="shared" ref="O46:O73" si="18">IF(N46&lt;=$N$41,IF(N46&lt;$M$41,L46+M46,L46+M46+(N46-$M$41)),50)</f>
        <v>10</v>
      </c>
      <c r="P46" s="199">
        <f>$L$41/N46</f>
        <v>3.5334967320261437</v>
      </c>
      <c r="Q46" s="201">
        <f t="shared" si="14"/>
        <v>0</v>
      </c>
      <c r="R46" s="199">
        <f t="shared" si="15"/>
        <v>10</v>
      </c>
      <c r="S46" s="199">
        <f t="shared" si="16"/>
        <v>83.36</v>
      </c>
      <c r="T46" s="209">
        <f>IF((O46+I46)=0,4+K46+Q46,K46+Q46)+1</f>
        <v>5</v>
      </c>
    </row>
    <row r="47" spans="1:20">
      <c r="A47">
        <f t="shared" si="17"/>
        <v>4</v>
      </c>
      <c r="B47" s="207">
        <v>713</v>
      </c>
      <c r="C47" s="321" t="s">
        <v>479</v>
      </c>
      <c r="D47" s="321" t="s">
        <v>470</v>
      </c>
      <c r="E47" s="321" t="s">
        <v>272</v>
      </c>
      <c r="F47" s="200">
        <v>5</v>
      </c>
      <c r="G47" s="199">
        <v>5</v>
      </c>
      <c r="H47" s="199">
        <v>35.39</v>
      </c>
      <c r="I47" s="199">
        <f t="shared" si="10"/>
        <v>10</v>
      </c>
      <c r="J47" s="199">
        <f>$F$41/H47</f>
        <v>4.8883865498728456</v>
      </c>
      <c r="K47" s="201">
        <f t="shared" si="12"/>
        <v>0</v>
      </c>
      <c r="L47" s="200">
        <v>5</v>
      </c>
      <c r="M47" s="199">
        <v>5</v>
      </c>
      <c r="N47" s="199">
        <v>42.55</v>
      </c>
      <c r="O47" s="199">
        <f t="shared" si="18"/>
        <v>10</v>
      </c>
      <c r="P47" s="199">
        <f>$L$41/N47</f>
        <v>4.0658049353701529</v>
      </c>
      <c r="Q47" s="201">
        <f>IF(O47=0,IF(N47=$P$41,6,4),0)</f>
        <v>0</v>
      </c>
      <c r="R47" s="199">
        <f t="shared" si="15"/>
        <v>20</v>
      </c>
      <c r="S47" s="199">
        <f t="shared" si="16"/>
        <v>77.94</v>
      </c>
      <c r="T47" s="209">
        <f>IF((O47+I47)=0,4+K47+Q47,K47+Q47)</f>
        <v>0</v>
      </c>
    </row>
    <row r="48" spans="1:20">
      <c r="A48">
        <f t="shared" si="17"/>
        <v>5</v>
      </c>
      <c r="B48" s="207">
        <v>683</v>
      </c>
      <c r="C48" s="321" t="s">
        <v>473</v>
      </c>
      <c r="D48" s="321" t="s">
        <v>474</v>
      </c>
      <c r="E48" s="321" t="s">
        <v>269</v>
      </c>
      <c r="F48" s="200">
        <v>0</v>
      </c>
      <c r="G48" s="199">
        <v>5</v>
      </c>
      <c r="H48" s="199">
        <v>52.96</v>
      </c>
      <c r="I48" s="199">
        <f t="shared" si="10"/>
        <v>8.5399999999999991</v>
      </c>
      <c r="J48" s="199">
        <f t="shared" si="11"/>
        <v>3.2666163141993958</v>
      </c>
      <c r="K48" s="201">
        <f t="shared" si="12"/>
        <v>0</v>
      </c>
      <c r="L48" s="200">
        <v>0</v>
      </c>
      <c r="M48" s="199">
        <v>10</v>
      </c>
      <c r="N48" s="199">
        <v>57.83</v>
      </c>
      <c r="O48" s="199">
        <f t="shared" si="18"/>
        <v>18.409999999999997</v>
      </c>
      <c r="P48" s="199">
        <f t="shared" si="13"/>
        <v>2.9915268891578766</v>
      </c>
      <c r="Q48" s="201">
        <f t="shared" si="14"/>
        <v>0</v>
      </c>
      <c r="R48" s="199">
        <f t="shared" si="15"/>
        <v>26.949999999999996</v>
      </c>
      <c r="S48" s="199">
        <f t="shared" si="16"/>
        <v>110.78999999999999</v>
      </c>
      <c r="T48" s="209">
        <f t="shared" ref="T48:T73" si="19">IF((O48+I48)=0,4+K48+Q48,K48+Q48)</f>
        <v>0</v>
      </c>
    </row>
    <row r="49" spans="1:20">
      <c r="A49">
        <f t="shared" si="17"/>
        <v>6</v>
      </c>
      <c r="B49" s="207">
        <v>551</v>
      </c>
      <c r="C49" s="321" t="s">
        <v>492</v>
      </c>
      <c r="D49" s="321" t="s">
        <v>491</v>
      </c>
      <c r="E49" s="321" t="s">
        <v>272</v>
      </c>
      <c r="F49" s="200">
        <v>0</v>
      </c>
      <c r="G49" s="199">
        <v>0</v>
      </c>
      <c r="H49" s="199">
        <v>36.1</v>
      </c>
      <c r="I49" s="199">
        <f t="shared" si="10"/>
        <v>0</v>
      </c>
      <c r="J49" s="199">
        <f t="shared" si="11"/>
        <v>4.7922437673130194</v>
      </c>
      <c r="K49" s="201">
        <f t="shared" si="12"/>
        <v>4</v>
      </c>
      <c r="L49" s="200">
        <v>50</v>
      </c>
      <c r="M49" s="199"/>
      <c r="N49" s="199"/>
      <c r="O49" s="199">
        <f t="shared" si="18"/>
        <v>50</v>
      </c>
      <c r="P49" s="199" t="e">
        <f t="shared" si="13"/>
        <v>#DIV/0!</v>
      </c>
      <c r="Q49" s="201">
        <f t="shared" si="14"/>
        <v>0</v>
      </c>
      <c r="R49" s="199">
        <f t="shared" si="15"/>
        <v>50</v>
      </c>
      <c r="S49" s="199">
        <f t="shared" si="16"/>
        <v>36.1</v>
      </c>
      <c r="T49" s="209">
        <f t="shared" si="19"/>
        <v>4</v>
      </c>
    </row>
    <row r="50" spans="1:20">
      <c r="A50">
        <f t="shared" si="17"/>
        <v>7</v>
      </c>
      <c r="B50" s="207">
        <v>635</v>
      </c>
      <c r="C50" s="321" t="s">
        <v>527</v>
      </c>
      <c r="D50" s="321" t="s">
        <v>457</v>
      </c>
      <c r="E50" s="321" t="s">
        <v>272</v>
      </c>
      <c r="F50" s="200">
        <v>50</v>
      </c>
      <c r="G50" s="199"/>
      <c r="H50" s="199"/>
      <c r="I50" s="199">
        <f t="shared" si="10"/>
        <v>50</v>
      </c>
      <c r="J50" s="199" t="e">
        <f t="shared" si="11"/>
        <v>#DIV/0!</v>
      </c>
      <c r="K50" s="201">
        <f t="shared" si="12"/>
        <v>0</v>
      </c>
      <c r="L50" s="200">
        <v>5</v>
      </c>
      <c r="M50" s="199">
        <v>0</v>
      </c>
      <c r="N50" s="199">
        <v>37.15</v>
      </c>
      <c r="O50" s="199">
        <f t="shared" si="18"/>
        <v>5</v>
      </c>
      <c r="P50" s="199">
        <f t="shared" si="13"/>
        <v>4.6567967698519519</v>
      </c>
      <c r="Q50" s="201">
        <f t="shared" si="14"/>
        <v>0</v>
      </c>
      <c r="R50" s="199">
        <f t="shared" si="15"/>
        <v>55</v>
      </c>
      <c r="S50" s="199">
        <f t="shared" si="16"/>
        <v>37.15</v>
      </c>
      <c r="T50" s="209">
        <f t="shared" si="19"/>
        <v>0</v>
      </c>
    </row>
    <row r="51" spans="1:20">
      <c r="A51">
        <f t="shared" si="17"/>
        <v>8</v>
      </c>
      <c r="B51" s="207">
        <v>757</v>
      </c>
      <c r="C51" s="321" t="s">
        <v>344</v>
      </c>
      <c r="D51" s="321" t="s">
        <v>330</v>
      </c>
      <c r="E51" s="321" t="s">
        <v>269</v>
      </c>
      <c r="F51" s="200">
        <v>50</v>
      </c>
      <c r="G51" s="199"/>
      <c r="H51" s="199"/>
      <c r="I51" s="199">
        <f t="shared" si="10"/>
        <v>50</v>
      </c>
      <c r="J51" s="199" t="e">
        <f t="shared" si="11"/>
        <v>#DIV/0!</v>
      </c>
      <c r="K51" s="201">
        <f t="shared" si="12"/>
        <v>0</v>
      </c>
      <c r="L51" s="200">
        <v>5</v>
      </c>
      <c r="M51" s="199">
        <v>0</v>
      </c>
      <c r="N51" s="199">
        <v>44.34</v>
      </c>
      <c r="O51" s="199">
        <f t="shared" si="18"/>
        <v>5</v>
      </c>
      <c r="P51" s="199">
        <f t="shared" si="13"/>
        <v>3.9016689219666212</v>
      </c>
      <c r="Q51" s="201">
        <f t="shared" si="14"/>
        <v>0</v>
      </c>
      <c r="R51" s="199">
        <f t="shared" si="15"/>
        <v>55</v>
      </c>
      <c r="S51" s="199">
        <f t="shared" si="16"/>
        <v>44.34</v>
      </c>
      <c r="T51" s="209">
        <f t="shared" si="19"/>
        <v>0</v>
      </c>
    </row>
    <row r="52" spans="1:20">
      <c r="A52">
        <f t="shared" si="17"/>
        <v>9</v>
      </c>
      <c r="B52" s="207">
        <v>719</v>
      </c>
      <c r="C52" s="321" t="s">
        <v>314</v>
      </c>
      <c r="D52" s="321" t="s">
        <v>112</v>
      </c>
      <c r="E52" s="321" t="s">
        <v>272</v>
      </c>
      <c r="F52" s="200">
        <v>50</v>
      </c>
      <c r="G52" s="199"/>
      <c r="H52" s="199"/>
      <c r="I52" s="199">
        <f t="shared" si="10"/>
        <v>50</v>
      </c>
      <c r="J52" s="199" t="e">
        <f t="shared" si="11"/>
        <v>#DIV/0!</v>
      </c>
      <c r="K52" s="201">
        <f t="shared" si="12"/>
        <v>0</v>
      </c>
      <c r="L52" s="200">
        <v>10</v>
      </c>
      <c r="M52" s="199">
        <v>0</v>
      </c>
      <c r="N52" s="199">
        <v>34.11</v>
      </c>
      <c r="O52" s="199">
        <f t="shared" si="18"/>
        <v>10</v>
      </c>
      <c r="P52" s="199">
        <f t="shared" si="13"/>
        <v>5.0718264438581064</v>
      </c>
      <c r="Q52" s="201">
        <f t="shared" si="14"/>
        <v>0</v>
      </c>
      <c r="R52" s="199">
        <f t="shared" si="15"/>
        <v>60</v>
      </c>
      <c r="S52" s="199">
        <f t="shared" si="16"/>
        <v>34.11</v>
      </c>
      <c r="T52" s="209">
        <f t="shared" si="19"/>
        <v>0</v>
      </c>
    </row>
    <row r="53" spans="1:20">
      <c r="A53">
        <f t="shared" si="17"/>
        <v>10</v>
      </c>
      <c r="B53" s="207">
        <v>785</v>
      </c>
      <c r="C53" s="321" t="s">
        <v>482</v>
      </c>
      <c r="D53" s="321" t="s">
        <v>481</v>
      </c>
      <c r="E53" s="321" t="s">
        <v>272</v>
      </c>
      <c r="F53" s="200">
        <v>50</v>
      </c>
      <c r="G53" s="199"/>
      <c r="H53" s="199"/>
      <c r="I53" s="199">
        <f t="shared" si="10"/>
        <v>50</v>
      </c>
      <c r="J53" s="199" t="e">
        <f t="shared" si="11"/>
        <v>#DIV/0!</v>
      </c>
      <c r="K53" s="201">
        <f t="shared" si="12"/>
        <v>0</v>
      </c>
      <c r="L53" s="200">
        <v>50</v>
      </c>
      <c r="M53" s="199"/>
      <c r="N53" s="199"/>
      <c r="O53" s="199">
        <f t="shared" si="18"/>
        <v>50</v>
      </c>
      <c r="P53" s="199" t="e">
        <f t="shared" si="13"/>
        <v>#DIV/0!</v>
      </c>
      <c r="Q53" s="201">
        <f t="shared" si="14"/>
        <v>0</v>
      </c>
      <c r="R53" s="199">
        <f t="shared" si="15"/>
        <v>100</v>
      </c>
      <c r="S53" s="199">
        <f t="shared" si="16"/>
        <v>0</v>
      </c>
      <c r="T53" s="209">
        <f t="shared" si="19"/>
        <v>0</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165</v>
      </c>
      <c r="G76" s="182">
        <f>F76/I76</f>
        <v>55</v>
      </c>
      <c r="H76" s="199">
        <f>G76*1.5</f>
        <v>82.5</v>
      </c>
      <c r="I76" s="182">
        <v>3</v>
      </c>
      <c r="J76" s="182"/>
      <c r="K76" s="183"/>
      <c r="L76" s="185">
        <v>166</v>
      </c>
      <c r="M76" s="182">
        <f>L76/O76</f>
        <v>55.333333333333336</v>
      </c>
      <c r="N76" s="199">
        <v>82.9</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731</v>
      </c>
      <c r="C79" s="208" t="s">
        <v>749</v>
      </c>
      <c r="D79" s="208" t="s">
        <v>80</v>
      </c>
      <c r="E79" s="208" t="s">
        <v>269</v>
      </c>
      <c r="F79" s="219">
        <v>5</v>
      </c>
      <c r="G79" s="220">
        <v>0</v>
      </c>
      <c r="H79" s="220">
        <v>55.15</v>
      </c>
      <c r="I79" s="220">
        <f>IF(H79&lt;=$H$76,IF(H79&lt;$G$76,F79+G79,F79+G79+(H79-$G$76)),50)</f>
        <v>5.1499999999999986</v>
      </c>
      <c r="J79" s="220">
        <f>$F$76/H79</f>
        <v>2.9918404351767904</v>
      </c>
      <c r="K79" s="195"/>
      <c r="L79" s="219">
        <v>5</v>
      </c>
      <c r="M79" s="220">
        <v>5</v>
      </c>
      <c r="N79" s="220">
        <v>64.03</v>
      </c>
      <c r="O79" s="220">
        <f>IF(N79&lt;=$N$76,IF(N79&lt;$M$76,L79+M79,L79+M79+(N79-$M$76)),50)</f>
        <v>18.696666666666665</v>
      </c>
      <c r="P79" s="220">
        <f>$L$76/N79</f>
        <v>2.5925347493362487</v>
      </c>
      <c r="Q79" s="195"/>
      <c r="R79" s="199">
        <f>O79+I79</f>
        <v>23.846666666666664</v>
      </c>
      <c r="S79" s="199">
        <f>N79+H79</f>
        <v>119.18</v>
      </c>
      <c r="T79" s="209"/>
    </row>
    <row r="80" spans="1:20">
      <c r="A80">
        <f>A79+1</f>
        <v>2</v>
      </c>
      <c r="B80" s="207">
        <v>756</v>
      </c>
      <c r="C80" s="208" t="s">
        <v>654</v>
      </c>
      <c r="D80" s="208" t="s">
        <v>63</v>
      </c>
      <c r="E80" s="208" t="s">
        <v>272</v>
      </c>
      <c r="F80" s="200">
        <v>5</v>
      </c>
      <c r="G80" s="199">
        <v>0</v>
      </c>
      <c r="H80" s="199">
        <v>29.48</v>
      </c>
      <c r="I80" s="199">
        <f t="shared" ref="I80:I108" si="21">IF(H80&lt;=$H$76,IF(H80&lt;$G$76,F80+G80,F80+G80+(H80-$G$76)),50)</f>
        <v>5</v>
      </c>
      <c r="J80" s="199">
        <f t="shared" ref="J80:J108" si="22">$F$76/H80</f>
        <v>5.5970149253731343</v>
      </c>
      <c r="K80" s="201"/>
      <c r="L80" s="200">
        <v>50</v>
      </c>
      <c r="M80" s="199"/>
      <c r="N80" s="199"/>
      <c r="O80" s="199">
        <f t="shared" ref="O80:O108" si="23">IF(N80&lt;=$N$76,IF(N80&lt;$M$76,L80+M80,L80+M80+(N80-$M$76)),50)</f>
        <v>50</v>
      </c>
      <c r="P80" s="199" t="e">
        <f t="shared" ref="P80:P108" si="24">$L$76/N80</f>
        <v>#DIV/0!</v>
      </c>
      <c r="Q80" s="201"/>
      <c r="R80" s="199">
        <f t="shared" ref="R80:R108" si="25">O80+I80</f>
        <v>55</v>
      </c>
      <c r="S80" s="199">
        <f t="shared" ref="S80:S108" si="26">N80+H80</f>
        <v>29.48</v>
      </c>
      <c r="T80" s="209"/>
    </row>
    <row r="81" spans="1:20">
      <c r="A81">
        <f t="shared" ref="A81:A95" si="27">A80+1</f>
        <v>3</v>
      </c>
      <c r="B81" s="207">
        <v>758</v>
      </c>
      <c r="C81" s="208" t="s">
        <v>507</v>
      </c>
      <c r="D81" s="208" t="s">
        <v>644</v>
      </c>
      <c r="E81" s="208" t="s">
        <v>272</v>
      </c>
      <c r="F81" s="200">
        <v>50</v>
      </c>
      <c r="G81" s="199"/>
      <c r="H81" s="199"/>
      <c r="I81" s="199">
        <f t="shared" si="21"/>
        <v>50</v>
      </c>
      <c r="J81" s="199" t="e">
        <f t="shared" si="22"/>
        <v>#DIV/0!</v>
      </c>
      <c r="K81" s="201"/>
      <c r="L81" s="200">
        <v>5</v>
      </c>
      <c r="M81" s="199">
        <v>0</v>
      </c>
      <c r="N81" s="199">
        <v>43.38</v>
      </c>
      <c r="O81" s="199">
        <f t="shared" si="23"/>
        <v>5</v>
      </c>
      <c r="P81" s="199">
        <f>$L$76/N81</f>
        <v>3.8266482249884737</v>
      </c>
      <c r="Q81" s="201"/>
      <c r="R81" s="199">
        <f t="shared" si="25"/>
        <v>55</v>
      </c>
      <c r="S81" s="199">
        <f t="shared" si="26"/>
        <v>43.38</v>
      </c>
      <c r="T81" s="209"/>
    </row>
    <row r="82" spans="1:20">
      <c r="A82">
        <f t="shared" si="27"/>
        <v>4</v>
      </c>
      <c r="B82" s="207">
        <v>733</v>
      </c>
      <c r="C82" s="321" t="s">
        <v>494</v>
      </c>
      <c r="D82" s="321" t="s">
        <v>495</v>
      </c>
      <c r="E82" s="332">
        <v>55</v>
      </c>
      <c r="F82" s="200">
        <v>5</v>
      </c>
      <c r="G82" s="199">
        <v>10</v>
      </c>
      <c r="H82" s="199">
        <v>33.39</v>
      </c>
      <c r="I82" s="199">
        <f>IF(H82&lt;=$H$76,IF(H82&lt;$G$76,F82+G82,F82+G82+(H82-$G$76)),50)</f>
        <v>15</v>
      </c>
      <c r="J82" s="199">
        <f t="shared" si="22"/>
        <v>4.9415992812219223</v>
      </c>
      <c r="K82" s="201"/>
      <c r="L82" s="200">
        <v>50</v>
      </c>
      <c r="M82" s="199"/>
      <c r="N82" s="199"/>
      <c r="O82" s="199">
        <f>IF(N82&lt;=$N$76,IF(N82&lt;$M$76,L82+M82,L82+M82+(N82-$M$76)),50)</f>
        <v>50</v>
      </c>
      <c r="P82" s="199" t="e">
        <f t="shared" si="24"/>
        <v>#DIV/0!</v>
      </c>
      <c r="Q82" s="201"/>
      <c r="R82" s="199">
        <f t="shared" si="25"/>
        <v>65</v>
      </c>
      <c r="S82" s="199">
        <f t="shared" si="26"/>
        <v>33.39</v>
      </c>
      <c r="T82" s="209"/>
    </row>
    <row r="83" spans="1:20">
      <c r="A83">
        <f t="shared" si="27"/>
        <v>5</v>
      </c>
      <c r="B83" s="207">
        <v>668</v>
      </c>
      <c r="C83" s="321" t="s">
        <v>349</v>
      </c>
      <c r="D83" s="321" t="s">
        <v>438</v>
      </c>
      <c r="E83" s="321" t="s">
        <v>272</v>
      </c>
      <c r="F83" s="200">
        <v>50</v>
      </c>
      <c r="G83" s="199"/>
      <c r="H83" s="199"/>
      <c r="I83" s="199">
        <f t="shared" si="21"/>
        <v>50</v>
      </c>
      <c r="J83" s="199" t="e">
        <f>$F$76/H83</f>
        <v>#DIV/0!</v>
      </c>
      <c r="K83" s="201"/>
      <c r="L83" s="200">
        <v>15</v>
      </c>
      <c r="M83" s="199">
        <v>5</v>
      </c>
      <c r="N83" s="199">
        <v>34.700000000000003</v>
      </c>
      <c r="O83" s="199">
        <f t="shared" si="23"/>
        <v>20</v>
      </c>
      <c r="P83" s="199">
        <f t="shared" si="24"/>
        <v>4.7838616714697402</v>
      </c>
      <c r="Q83" s="201"/>
      <c r="R83" s="199">
        <f t="shared" si="25"/>
        <v>70</v>
      </c>
      <c r="S83" s="199">
        <f t="shared" si="26"/>
        <v>34.700000000000003</v>
      </c>
      <c r="T83" s="209"/>
    </row>
    <row r="84" spans="1:20">
      <c r="A84">
        <f t="shared" si="27"/>
        <v>6</v>
      </c>
      <c r="B84" s="207">
        <v>737</v>
      </c>
      <c r="C84" s="321" t="s">
        <v>456</v>
      </c>
      <c r="D84" s="321" t="s">
        <v>535</v>
      </c>
      <c r="E84" s="321" t="s">
        <v>275</v>
      </c>
      <c r="F84" s="200">
        <v>50</v>
      </c>
      <c r="G84" s="199"/>
      <c r="H84" s="199"/>
      <c r="I84" s="199">
        <f t="shared" si="21"/>
        <v>50</v>
      </c>
      <c r="J84" s="199" t="e">
        <f t="shared" si="22"/>
        <v>#DIV/0!</v>
      </c>
      <c r="K84" s="201"/>
      <c r="L84" s="200">
        <v>15</v>
      </c>
      <c r="M84" s="199">
        <v>5</v>
      </c>
      <c r="N84" s="199">
        <v>49.07</v>
      </c>
      <c r="O84" s="199">
        <f t="shared" si="23"/>
        <v>20</v>
      </c>
      <c r="P84" s="199">
        <f t="shared" si="24"/>
        <v>3.3829223558182187</v>
      </c>
      <c r="Q84" s="201"/>
      <c r="R84" s="199">
        <f t="shared" si="25"/>
        <v>70</v>
      </c>
      <c r="S84" s="199">
        <f t="shared" si="26"/>
        <v>49.07</v>
      </c>
      <c r="T84" s="209"/>
    </row>
    <row r="85" spans="1:20">
      <c r="A85">
        <f t="shared" si="27"/>
        <v>7</v>
      </c>
      <c r="B85" s="207">
        <v>755</v>
      </c>
      <c r="C85" s="321" t="s">
        <v>750</v>
      </c>
      <c r="D85" s="321" t="s">
        <v>481</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120</v>
      </c>
      <c r="G111" s="182">
        <f>F111/I111</f>
        <v>48</v>
      </c>
      <c r="H111" s="199">
        <f>G111*1.5</f>
        <v>72</v>
      </c>
      <c r="I111" s="182">
        <v>2.5</v>
      </c>
      <c r="J111" s="182"/>
      <c r="K111" s="183"/>
      <c r="L111" s="185">
        <v>130</v>
      </c>
      <c r="M111" s="182">
        <f>L111/O111</f>
        <v>52</v>
      </c>
      <c r="N111" s="199">
        <f>M111*1.5</f>
        <v>78</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815</v>
      </c>
      <c r="C114" s="208" t="s">
        <v>540</v>
      </c>
      <c r="D114" s="208" t="s">
        <v>366</v>
      </c>
      <c r="E114" s="208" t="s">
        <v>269</v>
      </c>
      <c r="F114" s="200">
        <v>0</v>
      </c>
      <c r="G114" s="199">
        <v>5</v>
      </c>
      <c r="H114" s="199">
        <v>32.200000000000003</v>
      </c>
      <c r="I114" s="199">
        <f>IF(H114&lt;=$H$111,IF(H114&lt;$G$111,F114+G114,F114+G114+(H114-$G$111)),50)</f>
        <v>5</v>
      </c>
      <c r="J114" s="199">
        <f>$F$111/H114</f>
        <v>3.726708074534161</v>
      </c>
      <c r="K114" s="201"/>
      <c r="L114" s="200">
        <v>0</v>
      </c>
      <c r="M114" s="199">
        <v>0</v>
      </c>
      <c r="N114" s="199">
        <v>28.74</v>
      </c>
      <c r="O114" s="199">
        <f>IF(N114&lt;=$N$111,IF(N114&lt;$M$111,L114+M114,L114+M114+(N114-$M$111)),50)</f>
        <v>0</v>
      </c>
      <c r="P114" s="199">
        <f>$L$111/N114</f>
        <v>4.523312456506611</v>
      </c>
      <c r="Q114" s="201"/>
      <c r="R114" s="199">
        <f>O114+I114</f>
        <v>5</v>
      </c>
      <c r="S114" s="199">
        <f>N114+H114</f>
        <v>60.94</v>
      </c>
      <c r="T114" s="209"/>
    </row>
    <row r="115" spans="1:20">
      <c r="A115">
        <f>A114+1</f>
        <v>2</v>
      </c>
      <c r="B115" s="207">
        <v>717</v>
      </c>
      <c r="C115" s="208" t="s">
        <v>751</v>
      </c>
      <c r="D115" s="208" t="s">
        <v>752</v>
      </c>
      <c r="E115" s="332">
        <v>55</v>
      </c>
      <c r="F115" s="200">
        <v>10</v>
      </c>
      <c r="G115" s="199">
        <v>0</v>
      </c>
      <c r="H115" s="199">
        <v>34</v>
      </c>
      <c r="I115" s="199">
        <f t="shared" ref="I115:I133" si="29">IF(H115&lt;=$H$111,IF(H115&lt;$G$111,F115+G115,F115+G115+(H115-$G$111)),50)</f>
        <v>10</v>
      </c>
      <c r="J115" s="199">
        <f t="shared" ref="J115:J133" si="30">$F$111/H115</f>
        <v>3.5294117647058822</v>
      </c>
      <c r="K115" s="201"/>
      <c r="L115" s="200">
        <v>15</v>
      </c>
      <c r="M115" s="199">
        <v>0</v>
      </c>
      <c r="N115" s="199">
        <v>23.16</v>
      </c>
      <c r="O115" s="199">
        <f t="shared" ref="O115:O132" si="31">IF(N115&lt;=$N$111,IF(N115&lt;$M$111,L115+M115,L115+M115+(N115-$M$111)),50)</f>
        <v>15</v>
      </c>
      <c r="P115" s="199">
        <f t="shared" ref="P115:P132" si="32">$L$111/N115</f>
        <v>5.6131260794473228</v>
      </c>
      <c r="Q115" s="201"/>
      <c r="R115" s="199">
        <f t="shared" ref="R115:R149" si="33">O115+I115</f>
        <v>25</v>
      </c>
      <c r="S115" s="199">
        <f t="shared" ref="S115:S149" si="34">N115+H115</f>
        <v>57.16</v>
      </c>
      <c r="T115" s="209"/>
    </row>
    <row r="116" spans="1:20">
      <c r="A116">
        <f t="shared" ref="A116:A130" si="35">A115+1</f>
        <v>3</v>
      </c>
      <c r="B116" s="207">
        <v>796</v>
      </c>
      <c r="C116" s="208" t="s">
        <v>567</v>
      </c>
      <c r="D116" s="208" t="s">
        <v>495</v>
      </c>
      <c r="E116" s="208" t="s">
        <v>272</v>
      </c>
      <c r="F116" s="200">
        <v>0</v>
      </c>
      <c r="G116" s="199">
        <v>10</v>
      </c>
      <c r="H116" s="199">
        <v>28.65</v>
      </c>
      <c r="I116" s="199">
        <f t="shared" si="29"/>
        <v>10</v>
      </c>
      <c r="J116" s="199">
        <f t="shared" si="30"/>
        <v>4.1884816753926701</v>
      </c>
      <c r="K116" s="201"/>
      <c r="L116" s="200">
        <v>15</v>
      </c>
      <c r="M116" s="199">
        <v>0</v>
      </c>
      <c r="N116" s="199">
        <v>21.69</v>
      </c>
      <c r="O116" s="199">
        <f t="shared" si="31"/>
        <v>15</v>
      </c>
      <c r="P116" s="199">
        <f t="shared" si="32"/>
        <v>5.9935454126325496</v>
      </c>
      <c r="Q116" s="201"/>
      <c r="R116" s="199">
        <f t="shared" si="33"/>
        <v>25</v>
      </c>
      <c r="S116" s="199">
        <f t="shared" si="34"/>
        <v>50.34</v>
      </c>
      <c r="T116" s="209"/>
    </row>
    <row r="117" spans="1:20">
      <c r="A117">
        <f t="shared" si="35"/>
        <v>4</v>
      </c>
      <c r="B117" s="207">
        <v>734</v>
      </c>
      <c r="C117" s="321" t="s">
        <v>484</v>
      </c>
      <c r="D117" s="321" t="s">
        <v>476</v>
      </c>
      <c r="E117" s="332">
        <v>55</v>
      </c>
      <c r="F117" s="200">
        <v>10</v>
      </c>
      <c r="G117" s="199">
        <v>0</v>
      </c>
      <c r="H117" s="199">
        <v>24.13</v>
      </c>
      <c r="I117" s="199">
        <f t="shared" si="29"/>
        <v>10</v>
      </c>
      <c r="J117" s="199">
        <f t="shared" si="30"/>
        <v>4.9730625777041029</v>
      </c>
      <c r="K117" s="201"/>
      <c r="L117" s="200">
        <v>10</v>
      </c>
      <c r="M117" s="199">
        <v>5</v>
      </c>
      <c r="N117" s="199">
        <v>29.59</v>
      </c>
      <c r="O117" s="199">
        <f t="shared" si="31"/>
        <v>15</v>
      </c>
      <c r="P117" s="199">
        <f t="shared" si="32"/>
        <v>4.3933761405880363</v>
      </c>
      <c r="Q117" s="201"/>
      <c r="R117" s="199">
        <f t="shared" si="33"/>
        <v>25</v>
      </c>
      <c r="S117" s="199">
        <f t="shared" si="34"/>
        <v>53.72</v>
      </c>
      <c r="T117" s="209"/>
    </row>
    <row r="118" spans="1:20">
      <c r="A118">
        <f t="shared" si="35"/>
        <v>5</v>
      </c>
      <c r="B118" s="207">
        <v>840</v>
      </c>
      <c r="C118" s="321" t="s">
        <v>753</v>
      </c>
      <c r="D118" s="321" t="s">
        <v>754</v>
      </c>
      <c r="E118" s="332">
        <v>55</v>
      </c>
      <c r="F118" s="200">
        <v>5</v>
      </c>
      <c r="G118" s="199">
        <v>5</v>
      </c>
      <c r="H118" s="199">
        <v>26.56</v>
      </c>
      <c r="I118" s="199">
        <f t="shared" si="29"/>
        <v>10</v>
      </c>
      <c r="J118" s="199">
        <f t="shared" si="30"/>
        <v>4.5180722891566267</v>
      </c>
      <c r="K118" s="201"/>
      <c r="L118" s="200">
        <v>15</v>
      </c>
      <c r="M118" s="199">
        <v>5</v>
      </c>
      <c r="N118" s="199">
        <v>24.28</v>
      </c>
      <c r="O118" s="199">
        <f t="shared" si="31"/>
        <v>20</v>
      </c>
      <c r="P118" s="199">
        <f t="shared" si="32"/>
        <v>5.3542009884678743</v>
      </c>
      <c r="Q118" s="201"/>
      <c r="R118" s="199">
        <f t="shared" si="33"/>
        <v>30</v>
      </c>
      <c r="S118" s="199">
        <f t="shared" si="34"/>
        <v>50.84</v>
      </c>
      <c r="T118" s="209"/>
    </row>
    <row r="119" spans="1:20">
      <c r="A119">
        <f t="shared" si="35"/>
        <v>6</v>
      </c>
      <c r="B119" s="207">
        <v>797</v>
      </c>
      <c r="C119" s="321" t="s">
        <v>505</v>
      </c>
      <c r="D119" s="321" t="s">
        <v>506</v>
      </c>
      <c r="E119" s="208" t="s">
        <v>269</v>
      </c>
      <c r="F119" s="200">
        <v>0</v>
      </c>
      <c r="G119" s="199">
        <v>0</v>
      </c>
      <c r="H119" s="199">
        <v>28.65</v>
      </c>
      <c r="I119" s="199">
        <f t="shared" si="29"/>
        <v>0</v>
      </c>
      <c r="J119" s="199">
        <f t="shared" si="30"/>
        <v>4.1884816753926701</v>
      </c>
      <c r="K119" s="201"/>
      <c r="L119" s="200">
        <v>50</v>
      </c>
      <c r="M119" s="199"/>
      <c r="N119" s="199"/>
      <c r="O119" s="199">
        <f t="shared" si="31"/>
        <v>50</v>
      </c>
      <c r="P119" s="199" t="e">
        <f t="shared" si="32"/>
        <v>#DIV/0!</v>
      </c>
      <c r="Q119" s="201"/>
      <c r="R119" s="199">
        <f t="shared" si="33"/>
        <v>50</v>
      </c>
      <c r="S119" s="199">
        <f t="shared" si="34"/>
        <v>28.65</v>
      </c>
      <c r="T119" s="209"/>
    </row>
    <row r="120" spans="1:20">
      <c r="A120">
        <f t="shared" si="35"/>
        <v>7</v>
      </c>
      <c r="B120" s="207">
        <v>802</v>
      </c>
      <c r="C120" s="321" t="s">
        <v>755</v>
      </c>
      <c r="D120" s="321" t="s">
        <v>756</v>
      </c>
      <c r="E120" s="334">
        <v>55</v>
      </c>
      <c r="F120" s="200">
        <v>5</v>
      </c>
      <c r="G120" s="199">
        <v>0</v>
      </c>
      <c r="H120" s="199">
        <v>21.81</v>
      </c>
      <c r="I120" s="199">
        <f t="shared" si="29"/>
        <v>5</v>
      </c>
      <c r="J120" s="199">
        <f t="shared" si="30"/>
        <v>5.5020632737276483</v>
      </c>
      <c r="K120" s="201"/>
      <c r="L120" s="200">
        <v>50</v>
      </c>
      <c r="M120" s="199"/>
      <c r="N120" s="199"/>
      <c r="O120" s="199">
        <f t="shared" si="31"/>
        <v>50</v>
      </c>
      <c r="P120" s="199" t="e">
        <f t="shared" si="32"/>
        <v>#DIV/0!</v>
      </c>
      <c r="Q120" s="201"/>
      <c r="R120" s="199">
        <f t="shared" si="33"/>
        <v>55</v>
      </c>
      <c r="S120" s="199">
        <f t="shared" si="34"/>
        <v>21.81</v>
      </c>
      <c r="T120" s="209"/>
    </row>
    <row r="121" spans="1:20">
      <c r="A121">
        <f t="shared" si="35"/>
        <v>8</v>
      </c>
      <c r="B121" s="207">
        <v>792</v>
      </c>
      <c r="C121" s="321" t="s">
        <v>757</v>
      </c>
      <c r="D121" s="321" t="s">
        <v>756</v>
      </c>
      <c r="E121" s="208" t="s">
        <v>275</v>
      </c>
      <c r="F121" s="200">
        <v>10</v>
      </c>
      <c r="G121" s="199">
        <v>10</v>
      </c>
      <c r="H121" s="199">
        <v>24</v>
      </c>
      <c r="I121" s="199">
        <f t="shared" si="29"/>
        <v>20</v>
      </c>
      <c r="J121" s="199">
        <f t="shared" si="30"/>
        <v>5</v>
      </c>
      <c r="K121" s="201"/>
      <c r="L121" s="200">
        <v>50</v>
      </c>
      <c r="M121" s="199"/>
      <c r="N121" s="199"/>
      <c r="O121" s="199">
        <f t="shared" si="31"/>
        <v>50</v>
      </c>
      <c r="P121" s="199" t="e">
        <f t="shared" si="32"/>
        <v>#DIV/0!</v>
      </c>
      <c r="Q121" s="201"/>
      <c r="R121" s="199">
        <f t="shared" si="33"/>
        <v>70</v>
      </c>
      <c r="S121" s="199">
        <f t="shared" si="34"/>
        <v>24</v>
      </c>
      <c r="T121" s="209"/>
    </row>
    <row r="122" spans="1:20">
      <c r="A122">
        <f t="shared" si="35"/>
        <v>9</v>
      </c>
      <c r="B122" s="207">
        <v>848</v>
      </c>
      <c r="C122" s="321" t="s">
        <v>758</v>
      </c>
      <c r="D122" s="321" t="s">
        <v>759</v>
      </c>
      <c r="E122" s="334">
        <v>55</v>
      </c>
      <c r="F122" s="200">
        <v>0</v>
      </c>
      <c r="G122" s="199">
        <v>20</v>
      </c>
      <c r="H122" s="199">
        <v>60.2</v>
      </c>
      <c r="I122" s="199">
        <f t="shared" si="29"/>
        <v>32.200000000000003</v>
      </c>
      <c r="J122" s="199">
        <f t="shared" si="30"/>
        <v>1.9933554817275747</v>
      </c>
      <c r="K122" s="201"/>
      <c r="L122" s="200">
        <v>50</v>
      </c>
      <c r="M122" s="199"/>
      <c r="N122" s="199"/>
      <c r="O122" s="199">
        <f t="shared" si="31"/>
        <v>50</v>
      </c>
      <c r="P122" s="199" t="e">
        <f t="shared" si="32"/>
        <v>#DIV/0!</v>
      </c>
      <c r="Q122" s="201"/>
      <c r="R122" s="199">
        <f t="shared" si="33"/>
        <v>82.2</v>
      </c>
      <c r="S122" s="199">
        <f t="shared" si="34"/>
        <v>60.2</v>
      </c>
      <c r="T122" s="209"/>
    </row>
    <row r="123" spans="1:20">
      <c r="A123">
        <f t="shared" si="35"/>
        <v>10</v>
      </c>
      <c r="B123" s="207">
        <v>794</v>
      </c>
      <c r="C123" s="321" t="s">
        <v>760</v>
      </c>
      <c r="D123" s="321" t="s">
        <v>761</v>
      </c>
      <c r="E123" s="334">
        <v>55</v>
      </c>
      <c r="F123" s="200">
        <v>50</v>
      </c>
      <c r="G123" s="199"/>
      <c r="H123" s="199"/>
      <c r="I123" s="199">
        <f t="shared" si="29"/>
        <v>50</v>
      </c>
      <c r="J123" s="199" t="e">
        <f t="shared" si="30"/>
        <v>#DIV/0!</v>
      </c>
      <c r="K123" s="201"/>
      <c r="L123" s="200">
        <v>50</v>
      </c>
      <c r="M123" s="199"/>
      <c r="N123" s="199"/>
      <c r="O123" s="199">
        <f t="shared" si="31"/>
        <v>50</v>
      </c>
      <c r="P123" s="199" t="e">
        <f t="shared" si="32"/>
        <v>#DIV/0!</v>
      </c>
      <c r="Q123" s="201"/>
      <c r="R123" s="199">
        <f t="shared" si="33"/>
        <v>100</v>
      </c>
      <c r="S123" s="199">
        <f t="shared" si="34"/>
        <v>0</v>
      </c>
      <c r="T123" s="209"/>
    </row>
    <row r="124" spans="1:20">
      <c r="A124">
        <f t="shared" si="35"/>
        <v>11</v>
      </c>
      <c r="B124" s="207">
        <v>788</v>
      </c>
      <c r="C124" s="321" t="s">
        <v>487</v>
      </c>
      <c r="D124" s="321" t="s">
        <v>476</v>
      </c>
      <c r="E124" s="334">
        <v>55</v>
      </c>
      <c r="F124" s="200">
        <v>50</v>
      </c>
      <c r="G124" s="199"/>
      <c r="H124" s="199"/>
      <c r="I124" s="199">
        <f t="shared" si="29"/>
        <v>50</v>
      </c>
      <c r="J124" s="199" t="e">
        <f t="shared" si="30"/>
        <v>#DIV/0!</v>
      </c>
      <c r="K124" s="201"/>
      <c r="L124" s="200">
        <v>50</v>
      </c>
      <c r="M124" s="199"/>
      <c r="N124" s="199"/>
      <c r="O124" s="199">
        <f t="shared" si="31"/>
        <v>50</v>
      </c>
      <c r="P124" s="199" t="e">
        <f t="shared" si="32"/>
        <v>#DIV/0!</v>
      </c>
      <c r="Q124" s="201"/>
      <c r="R124" s="199">
        <f t="shared" si="33"/>
        <v>100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838</v>
      </c>
      <c r="C135" s="208" t="s">
        <v>304</v>
      </c>
      <c r="D135" s="208" t="s">
        <v>656</v>
      </c>
      <c r="E135" s="208" t="s">
        <v>275</v>
      </c>
      <c r="F135" s="219">
        <v>0</v>
      </c>
      <c r="G135" s="220">
        <v>5</v>
      </c>
      <c r="H135" s="220">
        <v>25.13</v>
      </c>
      <c r="I135" s="199">
        <f>IF(H135&lt;=$H$111,IF(H135&lt;$G$111,F135+G135,F135+G135+(H135-$G$111)),50)</f>
        <v>5</v>
      </c>
      <c r="J135" s="199">
        <f>$F$111/H135</f>
        <v>4.7751691205730209</v>
      </c>
      <c r="K135" s="201"/>
      <c r="L135" s="200">
        <v>0</v>
      </c>
      <c r="M135" s="199">
        <v>15</v>
      </c>
      <c r="N135" s="199">
        <v>33.4</v>
      </c>
      <c r="O135" s="199">
        <f>IF(N135&lt;=$N$111,IF(N135&lt;$M$111,L135+M135,L135+M135+(N135-$M$111)),50)</f>
        <v>15</v>
      </c>
      <c r="P135" s="199">
        <f>$L$111/N135</f>
        <v>3.8922155688622757</v>
      </c>
      <c r="Q135" s="201"/>
      <c r="R135" s="199">
        <f t="shared" si="33"/>
        <v>20</v>
      </c>
      <c r="S135" s="199">
        <f t="shared" si="34"/>
        <v>58.53</v>
      </c>
      <c r="T135" s="209"/>
    </row>
    <row r="136" spans="1:20">
      <c r="A136">
        <f>A135+1</f>
        <v>2</v>
      </c>
      <c r="B136" s="207">
        <v>851</v>
      </c>
      <c r="C136" s="208" t="s">
        <v>758</v>
      </c>
      <c r="D136" s="208" t="s">
        <v>761</v>
      </c>
      <c r="E136" s="208" t="s">
        <v>275</v>
      </c>
      <c r="F136" s="200">
        <v>5</v>
      </c>
      <c r="G136" s="199">
        <v>20</v>
      </c>
      <c r="H136" s="199">
        <v>60.03</v>
      </c>
      <c r="I136" s="199">
        <f t="shared" ref="I136:I149" si="37">IF(H136&lt;=$H$111,IF(H136&lt;$G$111,F136+G136,F136+G136+(H136-$G$111)),50)</f>
        <v>37.03</v>
      </c>
      <c r="J136" s="199">
        <f t="shared" ref="J136:J149" si="38">$F$111/H136</f>
        <v>1.9990004997501249</v>
      </c>
      <c r="K136" s="201"/>
      <c r="L136" s="200">
        <v>5</v>
      </c>
      <c r="M136" s="199">
        <v>15</v>
      </c>
      <c r="N136" s="199">
        <v>44.29</v>
      </c>
      <c r="O136" s="199">
        <f t="shared" ref="O136:O149" si="39">IF(N136&lt;=$N$111,IF(N136&lt;$M$111,L136+M136,L136+M136+(N136-$M$111)),50)</f>
        <v>20</v>
      </c>
      <c r="P136" s="199">
        <f t="shared" ref="P136:P149" si="40">$L$111/N136</f>
        <v>2.9351998193723188</v>
      </c>
      <c r="Q136" s="201"/>
      <c r="R136" s="199">
        <f t="shared" si="33"/>
        <v>57.03</v>
      </c>
      <c r="S136" s="199">
        <f t="shared" si="34"/>
        <v>104.32</v>
      </c>
      <c r="T136" s="209"/>
    </row>
    <row r="137" spans="1:20">
      <c r="A137">
        <f t="shared" ref="A137:A148" si="41">A136+1</f>
        <v>3</v>
      </c>
      <c r="B137" s="207">
        <v>805</v>
      </c>
      <c r="C137" s="208" t="s">
        <v>762</v>
      </c>
      <c r="D137" s="208" t="s">
        <v>763</v>
      </c>
      <c r="E137" s="208" t="s">
        <v>275</v>
      </c>
      <c r="F137" s="200">
        <v>50</v>
      </c>
      <c r="G137" s="199"/>
      <c r="H137" s="199"/>
      <c r="I137" s="199">
        <f t="shared" si="37"/>
        <v>50</v>
      </c>
      <c r="J137" s="199" t="e">
        <f t="shared" si="38"/>
        <v>#DIV/0!</v>
      </c>
      <c r="K137" s="201"/>
      <c r="L137" s="200">
        <v>15</v>
      </c>
      <c r="M137" s="199">
        <v>20</v>
      </c>
      <c r="N137" s="199">
        <v>42.02</v>
      </c>
      <c r="O137" s="199">
        <f t="shared" si="39"/>
        <v>35</v>
      </c>
      <c r="P137" s="199">
        <f t="shared" si="40"/>
        <v>3.0937648738695858</v>
      </c>
      <c r="Q137" s="201"/>
      <c r="R137" s="199">
        <f t="shared" si="33"/>
        <v>85</v>
      </c>
      <c r="S137" s="199">
        <f t="shared" si="34"/>
        <v>42.02</v>
      </c>
      <c r="T137" s="209"/>
    </row>
    <row r="138" spans="1:20">
      <c r="A138">
        <f t="shared" si="41"/>
        <v>4</v>
      </c>
      <c r="B138" s="207">
        <v>850</v>
      </c>
      <c r="C138" s="321" t="s">
        <v>764</v>
      </c>
      <c r="D138" s="321" t="s">
        <v>761</v>
      </c>
      <c r="E138" s="332">
        <v>25</v>
      </c>
      <c r="F138" s="200">
        <v>50</v>
      </c>
      <c r="G138" s="199"/>
      <c r="H138" s="199"/>
      <c r="I138" s="199">
        <f t="shared" si="37"/>
        <v>50</v>
      </c>
      <c r="J138" s="199" t="e">
        <f t="shared" si="38"/>
        <v>#DIV/0!</v>
      </c>
      <c r="K138" s="201"/>
      <c r="L138" s="200">
        <v>50</v>
      </c>
      <c r="M138" s="199"/>
      <c r="N138" s="199"/>
      <c r="O138" s="199">
        <f t="shared" si="39"/>
        <v>50</v>
      </c>
      <c r="P138" s="199" t="e">
        <f t="shared" si="40"/>
        <v>#DIV/0!</v>
      </c>
      <c r="Q138" s="201"/>
      <c r="R138" s="199">
        <f t="shared" si="33"/>
        <v>100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845</v>
      </c>
      <c r="C151" s="208" t="s">
        <v>710</v>
      </c>
      <c r="D151" s="208" t="s">
        <v>711</v>
      </c>
      <c r="E151" s="208"/>
      <c r="F151" s="219">
        <v>0</v>
      </c>
      <c r="G151" s="220">
        <v>5</v>
      </c>
      <c r="H151" s="220">
        <v>60.15</v>
      </c>
      <c r="I151" s="220">
        <f>IF(H151&lt;=$H$111,IF(H151&lt;$G$111,F151+G151,F151+G151+(H151-$G$111)),50)</f>
        <v>17.149999999999999</v>
      </c>
      <c r="J151" s="220">
        <f>$F$111/H151</f>
        <v>1.9950124688279303</v>
      </c>
      <c r="K151" s="195"/>
      <c r="L151" s="219">
        <v>0</v>
      </c>
      <c r="M151" s="220">
        <v>0</v>
      </c>
      <c r="N151" s="220">
        <v>35.64</v>
      </c>
      <c r="O151" s="220">
        <f>IF(N151&lt;=$N$111,IF(N151&lt;$M$111,L151+M151,L151+M151+(N151-$M$111)),50)</f>
        <v>0</v>
      </c>
      <c r="P151" s="220">
        <f>$L$111/N151</f>
        <v>3.6475869809203143</v>
      </c>
      <c r="Q151" s="195"/>
      <c r="R151" s="199">
        <f t="shared" ref="R151:R165" si="42">O151+I151</f>
        <v>17.149999999999999</v>
      </c>
      <c r="S151" s="199">
        <f t="shared" ref="S151:S165" si="43">N151+H151</f>
        <v>95.789999999999992</v>
      </c>
      <c r="T151" s="209"/>
    </row>
    <row r="152" spans="1:20">
      <c r="A152">
        <f>A151+1</f>
        <v>2</v>
      </c>
      <c r="B152" s="207">
        <v>849</v>
      </c>
      <c r="C152" s="208" t="s">
        <v>765</v>
      </c>
      <c r="D152" s="208" t="s">
        <v>752</v>
      </c>
      <c r="E152" s="208"/>
      <c r="F152" s="200">
        <v>5</v>
      </c>
      <c r="G152" s="199">
        <v>15</v>
      </c>
      <c r="H152" s="199">
        <v>43.48</v>
      </c>
      <c r="I152" s="199">
        <f t="shared" ref="I152:I165" si="44">IF(H152&lt;=$H$111,IF(H152&lt;$G$111,F152+G152,F152+G152+(H152-$G$111)),50)</f>
        <v>20</v>
      </c>
      <c r="J152" s="199">
        <f t="shared" ref="J152:J165" si="45">$F$111/H152</f>
        <v>2.7598896044158234</v>
      </c>
      <c r="K152" s="201"/>
      <c r="L152" s="200">
        <v>50</v>
      </c>
      <c r="M152" s="199"/>
      <c r="N152" s="199"/>
      <c r="O152" s="199">
        <f t="shared" ref="O152:O158" si="46">IF(N152&lt;=$N$111,IF(N152&lt;$M$111,L152+M152,L152+M152+(N152-$M$111)),50)</f>
        <v>50</v>
      </c>
      <c r="P152" s="199" t="e">
        <f t="shared" ref="P152:P165" si="47">$L$111/N152</f>
        <v>#DIV/0!</v>
      </c>
      <c r="Q152" s="201"/>
      <c r="R152" s="199">
        <f t="shared" si="42"/>
        <v>70</v>
      </c>
      <c r="S152" s="199">
        <f t="shared" si="43"/>
        <v>43.48</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T165"/>
  <sheetViews>
    <sheetView topLeftCell="A31" workbookViewId="0">
      <selection activeCell="B153" sqref="B153"/>
    </sheetView>
  </sheetViews>
  <sheetFormatPr baseColWidth="10" defaultRowHeight="15" x14ac:dyDescent="0"/>
  <cols>
    <col min="1" max="1" width="3.1640625" bestFit="1" customWidth="1"/>
  </cols>
  <sheetData>
    <row r="1" spans="1:20" ht="25">
      <c r="B1" s="513" t="s">
        <v>161</v>
      </c>
      <c r="C1" s="513"/>
      <c r="D1" s="513"/>
      <c r="E1" s="513"/>
      <c r="F1" s="515" t="s">
        <v>746</v>
      </c>
      <c r="G1" s="515"/>
      <c r="H1" s="515"/>
      <c r="I1" s="515"/>
      <c r="J1" s="515"/>
      <c r="K1" s="515"/>
      <c r="L1" s="515"/>
      <c r="M1" s="515"/>
      <c r="N1" s="515"/>
      <c r="O1" s="515"/>
      <c r="P1" s="515"/>
      <c r="Q1" s="515"/>
      <c r="R1" s="221"/>
      <c r="S1" s="221"/>
    </row>
    <row r="2" spans="1:20" ht="25">
      <c r="B2" s="513" t="s">
        <v>162</v>
      </c>
      <c r="C2" s="513"/>
      <c r="D2" s="513"/>
      <c r="E2" s="513"/>
      <c r="F2" s="516" t="s">
        <v>236</v>
      </c>
      <c r="G2" s="516"/>
      <c r="H2" s="516"/>
      <c r="I2" s="516"/>
      <c r="J2" s="516"/>
      <c r="K2" s="516"/>
      <c r="L2" s="516"/>
      <c r="M2" s="516"/>
      <c r="N2" s="516"/>
      <c r="O2" s="516"/>
      <c r="P2" s="516"/>
      <c r="Q2" s="516"/>
      <c r="R2" s="221"/>
      <c r="S2" s="221"/>
    </row>
    <row r="3" spans="1:20" ht="25">
      <c r="B3" s="513" t="s">
        <v>152</v>
      </c>
      <c r="C3" s="513"/>
      <c r="D3" s="513"/>
      <c r="E3" s="513"/>
      <c r="F3" s="516" t="s">
        <v>176</v>
      </c>
      <c r="G3" s="516"/>
      <c r="H3" s="516"/>
      <c r="I3" s="516"/>
      <c r="J3" s="516"/>
      <c r="K3" s="516"/>
      <c r="L3" s="516"/>
      <c r="M3" s="516"/>
      <c r="N3" s="516"/>
      <c r="O3" s="516"/>
      <c r="P3" s="516"/>
      <c r="Q3" s="516"/>
      <c r="R3" s="221"/>
      <c r="S3" s="221"/>
    </row>
    <row r="4" spans="1:20" ht="26" thickBot="1">
      <c r="B4" s="514" t="s">
        <v>163</v>
      </c>
      <c r="C4" s="514"/>
      <c r="D4" s="514"/>
      <c r="E4" s="514"/>
      <c r="F4" s="517" t="s">
        <v>740</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169</v>
      </c>
      <c r="G6" s="182">
        <f>J6*1.1</f>
        <v>41.646000000000001</v>
      </c>
      <c r="H6" s="199">
        <f>G6*1.5</f>
        <v>62.469000000000001</v>
      </c>
      <c r="I6" s="182">
        <f>F6/G6</f>
        <v>4.0580127743360705</v>
      </c>
      <c r="J6" s="182">
        <f>H14</f>
        <v>37.86</v>
      </c>
      <c r="K6" s="183"/>
      <c r="L6" s="185">
        <v>189</v>
      </c>
      <c r="M6" s="182">
        <f>P6*1.1</f>
        <v>40.931000000000004</v>
      </c>
      <c r="N6" s="199">
        <f>M6*1.5</f>
        <v>61.396500000000003</v>
      </c>
      <c r="O6" s="182">
        <f>L6/M6</f>
        <v>4.6175270577313032</v>
      </c>
      <c r="P6" s="182">
        <f>N9</f>
        <v>37.21</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512</v>
      </c>
      <c r="C9" s="208" t="s">
        <v>290</v>
      </c>
      <c r="D9" s="208" t="s">
        <v>291</v>
      </c>
      <c r="E9" s="208" t="s">
        <v>272</v>
      </c>
      <c r="F9" s="200">
        <v>0</v>
      </c>
      <c r="G9" s="199">
        <v>5</v>
      </c>
      <c r="H9" s="199">
        <v>39.130000000000003</v>
      </c>
      <c r="I9" s="199">
        <f>IF(H9&lt;=$H$6,IF(H9&lt;$G$6,F9+G9,F9+G9+(H9-$G$6)),50)</f>
        <v>5</v>
      </c>
      <c r="J9" s="199">
        <f>$F$6/H9</f>
        <v>4.3189368770764114</v>
      </c>
      <c r="K9" s="201">
        <f>IF(I9=0,IF(H9=$J$6,6,4),0)</f>
        <v>0</v>
      </c>
      <c r="L9" s="200">
        <v>0</v>
      </c>
      <c r="M9" s="199">
        <v>0</v>
      </c>
      <c r="N9" s="199">
        <v>37.21</v>
      </c>
      <c r="O9" s="199">
        <f>IF(N9&lt;=$N$6,IF(N9&lt;$M$6,L9+M9,L9+M9+(N9-$M$6)),50)</f>
        <v>0</v>
      </c>
      <c r="P9" s="199">
        <f>$L$6/N9</f>
        <v>5.0792797635044344</v>
      </c>
      <c r="Q9" s="201">
        <f>IF(O9=0,IF(N9=$P$6,6,4),0)</f>
        <v>6</v>
      </c>
      <c r="R9" s="199">
        <f>O9+I9</f>
        <v>5</v>
      </c>
      <c r="S9" s="199">
        <f>N9+H9</f>
        <v>76.34</v>
      </c>
      <c r="T9" s="209">
        <f>IF((O9+I9)=0,4+K9+Q9,K9+Q9)+4</f>
        <v>10</v>
      </c>
    </row>
    <row r="10" spans="1:20">
      <c r="A10">
        <f>A9+1</f>
        <v>2</v>
      </c>
      <c r="B10" s="207">
        <v>594</v>
      </c>
      <c r="C10" s="208" t="s">
        <v>526</v>
      </c>
      <c r="D10" s="208" t="s">
        <v>291</v>
      </c>
      <c r="E10" s="208" t="s">
        <v>272</v>
      </c>
      <c r="F10" s="200">
        <v>5</v>
      </c>
      <c r="G10" s="199">
        <v>5</v>
      </c>
      <c r="H10" s="199">
        <v>34.9</v>
      </c>
      <c r="I10" s="199">
        <f>IF(H10&lt;=$H$6,IF(H10&lt;$G$6,F10+G10,F10+G10+(H10-$G$6)),50)</f>
        <v>10</v>
      </c>
      <c r="J10" s="199">
        <f t="shared" ref="J10:J38" si="0">$F$6/H10</f>
        <v>4.8424068767908315</v>
      </c>
      <c r="K10" s="201">
        <f t="shared" ref="K10:K38" si="1">IF(I10=0,IF(H10=$J$6,6,4),0)</f>
        <v>0</v>
      </c>
      <c r="L10" s="200">
        <v>5</v>
      </c>
      <c r="M10" s="199">
        <v>0</v>
      </c>
      <c r="N10" s="199">
        <v>35.74</v>
      </c>
      <c r="O10" s="199">
        <f t="shared" ref="O10:O38" si="2">IF(N10&lt;=$N$6,IF(N10&lt;$M$6,L10+M10,L10+M10+(N10-$M$6)),50)</f>
        <v>5</v>
      </c>
      <c r="P10" s="199">
        <f t="shared" ref="P10:P38" si="3">$L$6/N10</f>
        <v>5.2881925013989921</v>
      </c>
      <c r="Q10" s="201">
        <f>IF(O10=0,IF(N10=$P$6,6,4),0)</f>
        <v>0</v>
      </c>
      <c r="R10" s="199">
        <f t="shared" ref="R10:R38" si="4">O10+I10</f>
        <v>15</v>
      </c>
      <c r="S10" s="199">
        <f t="shared" ref="S10:S38" si="5">N10+H10</f>
        <v>70.64</v>
      </c>
      <c r="T10" s="209">
        <f>IF((O10+I10)=0,4+K10+Q10,K10+Q10)+2</f>
        <v>2</v>
      </c>
    </row>
    <row r="11" spans="1:20">
      <c r="A11">
        <f t="shared" ref="A11:A38" si="6">A10+1</f>
        <v>3</v>
      </c>
      <c r="B11" s="207">
        <v>571</v>
      </c>
      <c r="C11" s="208" t="s">
        <v>475</v>
      </c>
      <c r="D11" s="208" t="s">
        <v>476</v>
      </c>
      <c r="E11" s="208" t="s">
        <v>272</v>
      </c>
      <c r="F11" s="200">
        <v>5</v>
      </c>
      <c r="G11" s="199">
        <v>0</v>
      </c>
      <c r="H11" s="199">
        <v>40.840000000000003</v>
      </c>
      <c r="I11" s="199">
        <f t="shared" ref="I11:I38" si="7">IF(H11&lt;=$H$6,IF(H11&lt;$G$6,F11+G11,F11+G11+(H11-$G$6)),50)</f>
        <v>5</v>
      </c>
      <c r="J11" s="199">
        <f t="shared" si="0"/>
        <v>4.1380999020568066</v>
      </c>
      <c r="K11" s="201">
        <f t="shared" si="1"/>
        <v>0</v>
      </c>
      <c r="L11" s="200">
        <v>10</v>
      </c>
      <c r="M11" s="199">
        <v>5</v>
      </c>
      <c r="N11" s="199">
        <v>45.95</v>
      </c>
      <c r="O11" s="199">
        <f>IF(N11&lt;=$N$6,IF(N11&lt;$M$6,L11+M11,L11+M11+(N11-$M$6)),50)</f>
        <v>20.018999999999998</v>
      </c>
      <c r="P11" s="199">
        <f t="shared" si="3"/>
        <v>4.1131664853101197</v>
      </c>
      <c r="Q11" s="201">
        <f t="shared" ref="Q11:Q38" si="8">IF(O11=0,IF(N11=$P$6,6,4),0)</f>
        <v>0</v>
      </c>
      <c r="R11" s="199">
        <f t="shared" si="4"/>
        <v>25.018999999999998</v>
      </c>
      <c r="S11" s="199">
        <f t="shared" si="5"/>
        <v>86.79</v>
      </c>
      <c r="T11" s="209">
        <f>IF((O11+I11)=0,4+K11+Q11,K11+Q11)+1</f>
        <v>1</v>
      </c>
    </row>
    <row r="12" spans="1:20">
      <c r="A12">
        <f t="shared" si="6"/>
        <v>4</v>
      </c>
      <c r="B12" s="207">
        <v>556</v>
      </c>
      <c r="C12" s="321" t="s">
        <v>745</v>
      </c>
      <c r="D12" s="321" t="s">
        <v>80</v>
      </c>
      <c r="E12" s="321" t="s">
        <v>269</v>
      </c>
      <c r="F12" s="200">
        <v>5</v>
      </c>
      <c r="G12" s="199">
        <v>0</v>
      </c>
      <c r="H12" s="199">
        <v>51.31</v>
      </c>
      <c r="I12" s="199">
        <f t="shared" si="7"/>
        <v>14.664000000000001</v>
      </c>
      <c r="J12" s="199">
        <f t="shared" si="0"/>
        <v>3.2937049308127069</v>
      </c>
      <c r="K12" s="201">
        <f t="shared" si="1"/>
        <v>0</v>
      </c>
      <c r="L12" s="200">
        <v>0</v>
      </c>
      <c r="M12" s="199">
        <v>0</v>
      </c>
      <c r="N12" s="199">
        <v>54.36</v>
      </c>
      <c r="O12" s="199">
        <f t="shared" si="2"/>
        <v>13.428999999999995</v>
      </c>
      <c r="P12" s="199">
        <f>$L$6/N12</f>
        <v>3.4768211920529803</v>
      </c>
      <c r="Q12" s="201">
        <f t="shared" si="8"/>
        <v>0</v>
      </c>
      <c r="R12" s="199">
        <f t="shared" si="4"/>
        <v>28.092999999999996</v>
      </c>
      <c r="S12" s="199">
        <f t="shared" si="5"/>
        <v>105.67</v>
      </c>
      <c r="T12" s="209">
        <f>IF((O12+I12)=0,4+K12+Q12,K12+Q12)</f>
        <v>0</v>
      </c>
    </row>
    <row r="13" spans="1:20">
      <c r="A13">
        <f t="shared" si="6"/>
        <v>5</v>
      </c>
      <c r="B13" s="207">
        <v>607</v>
      </c>
      <c r="C13" s="321" t="s">
        <v>467</v>
      </c>
      <c r="D13" s="321" t="s">
        <v>468</v>
      </c>
      <c r="E13" s="321" t="s">
        <v>272</v>
      </c>
      <c r="F13" s="200">
        <v>5</v>
      </c>
      <c r="G13" s="199">
        <v>0</v>
      </c>
      <c r="H13" s="199">
        <v>43.57</v>
      </c>
      <c r="I13" s="199">
        <f t="shared" si="7"/>
        <v>6.9239999999999995</v>
      </c>
      <c r="J13" s="199">
        <f t="shared" si="0"/>
        <v>3.878815698875373</v>
      </c>
      <c r="K13" s="201">
        <f t="shared" si="1"/>
        <v>0</v>
      </c>
      <c r="L13" s="200">
        <v>10</v>
      </c>
      <c r="M13" s="199">
        <v>5</v>
      </c>
      <c r="N13" s="199">
        <v>51.74</v>
      </c>
      <c r="O13" s="199">
        <f t="shared" si="2"/>
        <v>25.808999999999997</v>
      </c>
      <c r="P13" s="199">
        <f>$L$6/N13</f>
        <v>3.6528797835330495</v>
      </c>
      <c r="Q13" s="201">
        <f t="shared" si="8"/>
        <v>0</v>
      </c>
      <c r="R13" s="199">
        <f t="shared" si="4"/>
        <v>32.732999999999997</v>
      </c>
      <c r="S13" s="199">
        <f t="shared" si="5"/>
        <v>95.31</v>
      </c>
      <c r="T13" s="209">
        <f t="shared" ref="T13:T38" si="9">IF((O13+I13)=0,4+K13+Q13,K13+Q13)</f>
        <v>0</v>
      </c>
    </row>
    <row r="14" spans="1:20">
      <c r="A14">
        <f t="shared" si="6"/>
        <v>6</v>
      </c>
      <c r="B14" s="207">
        <v>610</v>
      </c>
      <c r="C14" s="321" t="s">
        <v>287</v>
      </c>
      <c r="D14" s="321" t="s">
        <v>63</v>
      </c>
      <c r="E14" s="321" t="s">
        <v>272</v>
      </c>
      <c r="F14" s="200">
        <v>0</v>
      </c>
      <c r="G14" s="199">
        <v>5</v>
      </c>
      <c r="H14" s="199">
        <v>37.86</v>
      </c>
      <c r="I14" s="199">
        <f>IF(H14&lt;=$H$6,IF(H14&lt;$G$6,F14+G14,F14+G14+(H14-$G$6)),50)</f>
        <v>5</v>
      </c>
      <c r="J14" s="199">
        <f t="shared" si="0"/>
        <v>4.4638140517696776</v>
      </c>
      <c r="K14" s="201">
        <v>2</v>
      </c>
      <c r="L14" s="200">
        <v>50</v>
      </c>
      <c r="M14" s="199"/>
      <c r="N14" s="199"/>
      <c r="O14" s="199">
        <f t="shared" si="2"/>
        <v>50</v>
      </c>
      <c r="P14" s="199" t="e">
        <f t="shared" si="3"/>
        <v>#DIV/0!</v>
      </c>
      <c r="Q14" s="201">
        <f t="shared" si="8"/>
        <v>0</v>
      </c>
      <c r="R14" s="199">
        <f t="shared" si="4"/>
        <v>55</v>
      </c>
      <c r="S14" s="199">
        <f t="shared" si="5"/>
        <v>37.86</v>
      </c>
      <c r="T14" s="209">
        <f t="shared" si="9"/>
        <v>2</v>
      </c>
    </row>
    <row r="15" spans="1:20">
      <c r="A15">
        <f t="shared" si="6"/>
        <v>7</v>
      </c>
      <c r="B15" s="207">
        <v>819</v>
      </c>
      <c r="C15" s="321" t="s">
        <v>592</v>
      </c>
      <c r="D15" s="321" t="s">
        <v>68</v>
      </c>
      <c r="E15" s="321" t="s">
        <v>272</v>
      </c>
      <c r="F15" s="200">
        <v>0</v>
      </c>
      <c r="G15" s="199">
        <v>5</v>
      </c>
      <c r="H15" s="199">
        <v>38.380000000000003</v>
      </c>
      <c r="I15" s="199">
        <f t="shared" si="7"/>
        <v>5</v>
      </c>
      <c r="J15" s="199">
        <f t="shared" si="0"/>
        <v>4.4033350703491401</v>
      </c>
      <c r="K15" s="201">
        <f t="shared" si="1"/>
        <v>0</v>
      </c>
      <c r="L15" s="200">
        <v>50</v>
      </c>
      <c r="M15" s="199"/>
      <c r="N15" s="199"/>
      <c r="O15" s="199">
        <f t="shared" si="2"/>
        <v>50</v>
      </c>
      <c r="P15" s="199" t="e">
        <f t="shared" si="3"/>
        <v>#DIV/0!</v>
      </c>
      <c r="Q15" s="201">
        <f t="shared" si="8"/>
        <v>0</v>
      </c>
      <c r="R15" s="199">
        <f t="shared" si="4"/>
        <v>55</v>
      </c>
      <c r="S15" s="199">
        <f t="shared" si="5"/>
        <v>38.380000000000003</v>
      </c>
      <c r="T15" s="209">
        <f t="shared" si="9"/>
        <v>0</v>
      </c>
    </row>
    <row r="16" spans="1:20">
      <c r="A16">
        <f t="shared" si="6"/>
        <v>8</v>
      </c>
      <c r="B16" s="207">
        <v>671</v>
      </c>
      <c r="C16" s="321" t="s">
        <v>477</v>
      </c>
      <c r="D16" s="321" t="s">
        <v>513</v>
      </c>
      <c r="E16" s="321" t="s">
        <v>272</v>
      </c>
      <c r="F16" s="200">
        <v>25</v>
      </c>
      <c r="G16" s="199">
        <v>5</v>
      </c>
      <c r="H16" s="199">
        <v>36.81</v>
      </c>
      <c r="I16" s="199">
        <f t="shared" si="7"/>
        <v>30</v>
      </c>
      <c r="J16" s="199">
        <f t="shared" si="0"/>
        <v>4.5911437109481117</v>
      </c>
      <c r="K16" s="201">
        <f t="shared" si="1"/>
        <v>0</v>
      </c>
      <c r="L16" s="200">
        <v>50</v>
      </c>
      <c r="M16" s="199"/>
      <c r="N16" s="199"/>
      <c r="O16" s="199">
        <f t="shared" si="2"/>
        <v>50</v>
      </c>
      <c r="P16" s="199" t="e">
        <f t="shared" si="3"/>
        <v>#DIV/0!</v>
      </c>
      <c r="Q16" s="201">
        <f t="shared" si="8"/>
        <v>0</v>
      </c>
      <c r="R16" s="199">
        <f t="shared" si="4"/>
        <v>80</v>
      </c>
      <c r="S16" s="199">
        <f t="shared" si="5"/>
        <v>36.81</v>
      </c>
      <c r="T16" s="209">
        <f t="shared" si="9"/>
        <v>0</v>
      </c>
    </row>
    <row r="17" spans="1:20">
      <c r="A17">
        <f t="shared" si="6"/>
        <v>9</v>
      </c>
      <c r="B17" s="207">
        <v>559</v>
      </c>
      <c r="C17" s="321" t="s">
        <v>469</v>
      </c>
      <c r="D17" s="321" t="s">
        <v>470</v>
      </c>
      <c r="E17" s="321" t="s">
        <v>272</v>
      </c>
      <c r="F17" s="200">
        <v>50</v>
      </c>
      <c r="G17" s="199"/>
      <c r="H17" s="199"/>
      <c r="I17" s="199">
        <f t="shared" si="7"/>
        <v>50</v>
      </c>
      <c r="J17" s="199" t="e">
        <f t="shared" si="0"/>
        <v>#DIV/0!</v>
      </c>
      <c r="K17" s="201">
        <f t="shared" si="1"/>
        <v>0</v>
      </c>
      <c r="L17" s="200">
        <v>50</v>
      </c>
      <c r="M17" s="199"/>
      <c r="N17" s="199"/>
      <c r="O17" s="199">
        <f t="shared" si="2"/>
        <v>50</v>
      </c>
      <c r="P17" s="199" t="e">
        <f t="shared" si="3"/>
        <v>#DIV/0!</v>
      </c>
      <c r="Q17" s="201">
        <f t="shared" si="8"/>
        <v>0</v>
      </c>
      <c r="R17" s="199">
        <f t="shared" si="4"/>
        <v>100</v>
      </c>
      <c r="S17" s="199">
        <f t="shared" si="5"/>
        <v>0</v>
      </c>
      <c r="T17" s="209">
        <f t="shared" si="9"/>
        <v>0</v>
      </c>
    </row>
    <row r="18" spans="1:20">
      <c r="A18">
        <f t="shared" si="6"/>
        <v>10</v>
      </c>
      <c r="B18" s="207">
        <v>696</v>
      </c>
      <c r="C18" s="321" t="s">
        <v>329</v>
      </c>
      <c r="D18" s="321" t="s">
        <v>330</v>
      </c>
      <c r="E18" s="321" t="s">
        <v>269</v>
      </c>
      <c r="F18" s="200">
        <v>50</v>
      </c>
      <c r="G18" s="199"/>
      <c r="H18" s="199"/>
      <c r="I18" s="199">
        <f t="shared" si="7"/>
        <v>50</v>
      </c>
      <c r="J18" s="199" t="e">
        <f t="shared" si="0"/>
        <v>#DIV/0!</v>
      </c>
      <c r="K18" s="201">
        <f t="shared" si="1"/>
        <v>0</v>
      </c>
      <c r="L18" s="200">
        <v>50</v>
      </c>
      <c r="M18" s="199"/>
      <c r="N18" s="199"/>
      <c r="O18" s="199">
        <f t="shared" si="2"/>
        <v>50</v>
      </c>
      <c r="P18" s="199" t="e">
        <f t="shared" si="3"/>
        <v>#DIV/0!</v>
      </c>
      <c r="Q18" s="201">
        <f t="shared" si="8"/>
        <v>0</v>
      </c>
      <c r="R18" s="199">
        <f t="shared" si="4"/>
        <v>100</v>
      </c>
      <c r="S18" s="199">
        <f t="shared" si="5"/>
        <v>0</v>
      </c>
      <c r="T18" s="209">
        <f t="shared" si="9"/>
        <v>0</v>
      </c>
    </row>
    <row r="19" spans="1:20">
      <c r="A19">
        <f t="shared" si="6"/>
        <v>11</v>
      </c>
      <c r="B19" s="207">
        <v>598</v>
      </c>
      <c r="C19" s="321" t="s">
        <v>480</v>
      </c>
      <c r="D19" s="321" t="s">
        <v>481</v>
      </c>
      <c r="E19" s="321" t="s">
        <v>272</v>
      </c>
      <c r="F19" s="200">
        <v>50</v>
      </c>
      <c r="G19" s="199"/>
      <c r="H19" s="199"/>
      <c r="I19" s="199">
        <f t="shared" si="7"/>
        <v>50</v>
      </c>
      <c r="J19" s="199" t="e">
        <f t="shared" si="0"/>
        <v>#DIV/0!</v>
      </c>
      <c r="K19" s="201">
        <f t="shared" si="1"/>
        <v>0</v>
      </c>
      <c r="L19" s="200">
        <v>50</v>
      </c>
      <c r="M19" s="199"/>
      <c r="N19" s="199"/>
      <c r="O19" s="199">
        <f t="shared" si="2"/>
        <v>50</v>
      </c>
      <c r="P19" s="199" t="e">
        <f t="shared" si="3"/>
        <v>#DIV/0!</v>
      </c>
      <c r="Q19" s="201">
        <f t="shared" si="8"/>
        <v>0</v>
      </c>
      <c r="R19" s="199">
        <f t="shared" si="4"/>
        <v>100</v>
      </c>
      <c r="S19" s="199">
        <f t="shared" si="5"/>
        <v>0</v>
      </c>
      <c r="T19" s="209">
        <f t="shared" si="9"/>
        <v>0</v>
      </c>
    </row>
    <row r="20" spans="1:20">
      <c r="A20">
        <f t="shared" si="6"/>
        <v>12</v>
      </c>
      <c r="B20" s="207">
        <v>720</v>
      </c>
      <c r="C20" s="321" t="s">
        <v>300</v>
      </c>
      <c r="D20" s="321" t="s">
        <v>366</v>
      </c>
      <c r="E20" s="321" t="s">
        <v>272</v>
      </c>
      <c r="F20" s="200">
        <v>50</v>
      </c>
      <c r="G20" s="199"/>
      <c r="H20" s="199"/>
      <c r="I20" s="199">
        <f t="shared" si="7"/>
        <v>50</v>
      </c>
      <c r="J20" s="199" t="e">
        <f t="shared" si="0"/>
        <v>#DIV/0!</v>
      </c>
      <c r="K20" s="201">
        <f t="shared" si="1"/>
        <v>0</v>
      </c>
      <c r="L20" s="200">
        <v>50</v>
      </c>
      <c r="M20" s="199"/>
      <c r="N20" s="199"/>
      <c r="O20" s="199">
        <f t="shared" si="2"/>
        <v>50</v>
      </c>
      <c r="P20" s="199" t="e">
        <f t="shared" si="3"/>
        <v>#DIV/0!</v>
      </c>
      <c r="Q20" s="201">
        <f t="shared" si="8"/>
        <v>0</v>
      </c>
      <c r="R20" s="199">
        <f t="shared" si="4"/>
        <v>100</v>
      </c>
      <c r="S20" s="199">
        <f t="shared" si="5"/>
        <v>0</v>
      </c>
      <c r="T20" s="209">
        <f t="shared" si="9"/>
        <v>0</v>
      </c>
    </row>
    <row r="21" spans="1:20">
      <c r="A21">
        <f t="shared" si="6"/>
        <v>13</v>
      </c>
      <c r="B21" s="207"/>
      <c r="C21" s="208"/>
      <c r="D21" s="208"/>
      <c r="E21" s="208"/>
      <c r="F21" s="200"/>
      <c r="G21" s="199"/>
      <c r="H21" s="199"/>
      <c r="I21" s="199">
        <f t="shared" si="7"/>
        <v>0</v>
      </c>
      <c r="J21" s="199" t="e">
        <f t="shared" si="0"/>
        <v>#DIV/0!</v>
      </c>
      <c r="K21" s="201">
        <f t="shared" si="1"/>
        <v>4</v>
      </c>
      <c r="L21" s="200"/>
      <c r="M21" s="199"/>
      <c r="N21" s="199"/>
      <c r="O21" s="199">
        <f t="shared" si="2"/>
        <v>0</v>
      </c>
      <c r="P21" s="199" t="e">
        <f t="shared" si="3"/>
        <v>#DIV/0!</v>
      </c>
      <c r="Q21" s="201">
        <f t="shared" si="8"/>
        <v>4</v>
      </c>
      <c r="R21" s="199">
        <f t="shared" si="4"/>
        <v>0</v>
      </c>
      <c r="S21" s="199">
        <f t="shared" si="5"/>
        <v>0</v>
      </c>
      <c r="T21" s="209">
        <f t="shared" si="9"/>
        <v>12</v>
      </c>
    </row>
    <row r="22" spans="1:20">
      <c r="A22">
        <f t="shared" si="6"/>
        <v>14</v>
      </c>
      <c r="B22" s="207"/>
      <c r="C22" s="208"/>
      <c r="D22" s="208"/>
      <c r="E22" s="208"/>
      <c r="F22" s="200"/>
      <c r="G22" s="199"/>
      <c r="H22" s="199"/>
      <c r="I22" s="199">
        <f t="shared" si="7"/>
        <v>0</v>
      </c>
      <c r="J22" s="199" t="e">
        <f t="shared" si="0"/>
        <v>#DIV/0!</v>
      </c>
      <c r="K22" s="201">
        <f t="shared" si="1"/>
        <v>4</v>
      </c>
      <c r="L22" s="200"/>
      <c r="M22" s="199"/>
      <c r="N22" s="199"/>
      <c r="O22" s="199">
        <f t="shared" si="2"/>
        <v>0</v>
      </c>
      <c r="P22" s="199" t="e">
        <f t="shared" si="3"/>
        <v>#DIV/0!</v>
      </c>
      <c r="Q22" s="201">
        <f t="shared" si="8"/>
        <v>4</v>
      </c>
      <c r="R22" s="199">
        <f t="shared" si="4"/>
        <v>0</v>
      </c>
      <c r="S22" s="199">
        <f t="shared" si="5"/>
        <v>0</v>
      </c>
      <c r="T22" s="209">
        <f t="shared" si="9"/>
        <v>12</v>
      </c>
    </row>
    <row r="23" spans="1:20">
      <c r="A23">
        <f t="shared" si="6"/>
        <v>15</v>
      </c>
      <c r="B23" s="207"/>
      <c r="C23" s="208"/>
      <c r="D23" s="208"/>
      <c r="E23" s="208"/>
      <c r="F23" s="200"/>
      <c r="G23" s="199"/>
      <c r="H23" s="199"/>
      <c r="I23" s="199">
        <f t="shared" si="7"/>
        <v>0</v>
      </c>
      <c r="J23" s="199" t="e">
        <f t="shared" si="0"/>
        <v>#DIV/0!</v>
      </c>
      <c r="K23" s="201">
        <f t="shared" si="1"/>
        <v>4</v>
      </c>
      <c r="L23" s="200"/>
      <c r="M23" s="199"/>
      <c r="N23" s="199"/>
      <c r="O23" s="199">
        <f t="shared" si="2"/>
        <v>0</v>
      </c>
      <c r="P23" s="199" t="e">
        <f t="shared" si="3"/>
        <v>#DIV/0!</v>
      </c>
      <c r="Q23" s="201">
        <f t="shared" si="8"/>
        <v>4</v>
      </c>
      <c r="R23" s="199">
        <f t="shared" si="4"/>
        <v>0</v>
      </c>
      <c r="S23" s="199">
        <f t="shared" si="5"/>
        <v>0</v>
      </c>
      <c r="T23" s="209">
        <f t="shared" si="9"/>
        <v>12</v>
      </c>
    </row>
    <row r="24" spans="1:20">
      <c r="A24">
        <f t="shared" si="6"/>
        <v>16</v>
      </c>
      <c r="B24" s="207"/>
      <c r="C24" s="208"/>
      <c r="D24" s="208"/>
      <c r="E24" s="208"/>
      <c r="F24" s="200"/>
      <c r="G24" s="199"/>
      <c r="H24" s="199"/>
      <c r="I24" s="199">
        <f t="shared" si="7"/>
        <v>0</v>
      </c>
      <c r="J24" s="199" t="e">
        <f t="shared" si="0"/>
        <v>#DIV/0!</v>
      </c>
      <c r="K24" s="201">
        <f t="shared" si="1"/>
        <v>4</v>
      </c>
      <c r="L24" s="200"/>
      <c r="M24" s="199"/>
      <c r="N24" s="199"/>
      <c r="O24" s="199">
        <f t="shared" si="2"/>
        <v>0</v>
      </c>
      <c r="P24" s="199" t="e">
        <f t="shared" si="3"/>
        <v>#DIV/0!</v>
      </c>
      <c r="Q24" s="201">
        <f t="shared" si="8"/>
        <v>4</v>
      </c>
      <c r="R24" s="199">
        <f t="shared" si="4"/>
        <v>0</v>
      </c>
      <c r="S24" s="199">
        <f t="shared" si="5"/>
        <v>0</v>
      </c>
      <c r="T24" s="209">
        <f t="shared" si="9"/>
        <v>12</v>
      </c>
    </row>
    <row r="25" spans="1:20">
      <c r="A25">
        <f t="shared" si="6"/>
        <v>17</v>
      </c>
      <c r="B25" s="207"/>
      <c r="C25" s="208"/>
      <c r="D25" s="208"/>
      <c r="E25" s="208"/>
      <c r="F25" s="200"/>
      <c r="G25" s="199"/>
      <c r="H25" s="199"/>
      <c r="I25" s="199">
        <f t="shared" si="7"/>
        <v>0</v>
      </c>
      <c r="J25" s="199" t="e">
        <f t="shared" si="0"/>
        <v>#DIV/0!</v>
      </c>
      <c r="K25" s="201">
        <f t="shared" si="1"/>
        <v>4</v>
      </c>
      <c r="L25" s="200"/>
      <c r="M25" s="199"/>
      <c r="N25" s="199"/>
      <c r="O25" s="199">
        <f t="shared" si="2"/>
        <v>0</v>
      </c>
      <c r="P25" s="199" t="e">
        <f t="shared" si="3"/>
        <v>#DIV/0!</v>
      </c>
      <c r="Q25" s="201">
        <f t="shared" si="8"/>
        <v>4</v>
      </c>
      <c r="R25" s="199">
        <f t="shared" si="4"/>
        <v>0</v>
      </c>
      <c r="S25" s="199">
        <f t="shared" si="5"/>
        <v>0</v>
      </c>
      <c r="T25" s="209">
        <f t="shared" si="9"/>
        <v>12</v>
      </c>
    </row>
    <row r="26" spans="1:20">
      <c r="A26">
        <f>A25+1</f>
        <v>18</v>
      </c>
      <c r="B26" s="207"/>
      <c r="C26" s="208"/>
      <c r="D26" s="208"/>
      <c r="E26" s="208"/>
      <c r="F26" s="200"/>
      <c r="G26" s="199"/>
      <c r="H26" s="199"/>
      <c r="I26" s="199">
        <f t="shared" si="7"/>
        <v>0</v>
      </c>
      <c r="J26" s="199" t="e">
        <f t="shared" si="0"/>
        <v>#DIV/0!</v>
      </c>
      <c r="K26" s="201">
        <f t="shared" si="1"/>
        <v>4</v>
      </c>
      <c r="L26" s="200"/>
      <c r="M26" s="199"/>
      <c r="N26" s="199"/>
      <c r="O26" s="199">
        <f t="shared" si="2"/>
        <v>0</v>
      </c>
      <c r="P26" s="199" t="e">
        <f t="shared" si="3"/>
        <v>#DIV/0!</v>
      </c>
      <c r="Q26" s="201">
        <f t="shared" si="8"/>
        <v>4</v>
      </c>
      <c r="R26" s="199">
        <f t="shared" si="4"/>
        <v>0</v>
      </c>
      <c r="S26" s="199">
        <f t="shared" si="5"/>
        <v>0</v>
      </c>
      <c r="T26" s="209">
        <f t="shared" si="9"/>
        <v>12</v>
      </c>
    </row>
    <row r="27" spans="1:20">
      <c r="A27">
        <f t="shared" si="6"/>
        <v>19</v>
      </c>
      <c r="B27" s="207"/>
      <c r="C27" s="208"/>
      <c r="D27" s="208"/>
      <c r="E27" s="208"/>
      <c r="F27" s="200"/>
      <c r="G27" s="199"/>
      <c r="H27" s="199"/>
      <c r="I27" s="199">
        <f t="shared" si="7"/>
        <v>0</v>
      </c>
      <c r="J27" s="199" t="e">
        <f t="shared" si="0"/>
        <v>#DIV/0!</v>
      </c>
      <c r="K27" s="201">
        <f t="shared" si="1"/>
        <v>4</v>
      </c>
      <c r="L27" s="200"/>
      <c r="M27" s="199"/>
      <c r="N27" s="199"/>
      <c r="O27" s="199">
        <f t="shared" si="2"/>
        <v>0</v>
      </c>
      <c r="P27" s="199" t="e">
        <f t="shared" si="3"/>
        <v>#DIV/0!</v>
      </c>
      <c r="Q27" s="201">
        <f t="shared" si="8"/>
        <v>4</v>
      </c>
      <c r="R27" s="199">
        <f t="shared" si="4"/>
        <v>0</v>
      </c>
      <c r="S27" s="199">
        <f t="shared" si="5"/>
        <v>0</v>
      </c>
      <c r="T27" s="209">
        <f t="shared" si="9"/>
        <v>12</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176</v>
      </c>
      <c r="G41" s="182">
        <v>50.28</v>
      </c>
      <c r="H41" s="199">
        <f>G41*1.5</f>
        <v>75.42</v>
      </c>
      <c r="I41" s="182">
        <v>3.5</v>
      </c>
      <c r="J41" s="182">
        <f>H44</f>
        <v>37.85</v>
      </c>
      <c r="K41" s="183"/>
      <c r="L41" s="185">
        <v>192</v>
      </c>
      <c r="M41" s="182">
        <v>54.85</v>
      </c>
      <c r="N41" s="199">
        <f>M41*1.5</f>
        <v>82.275000000000006</v>
      </c>
      <c r="O41" s="182">
        <v>3.5</v>
      </c>
      <c r="P41" s="182">
        <f>N44</f>
        <v>38.380000000000003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713</v>
      </c>
      <c r="C44" s="208" t="s">
        <v>479</v>
      </c>
      <c r="D44" s="208" t="s">
        <v>470</v>
      </c>
      <c r="E44" s="208" t="s">
        <v>272</v>
      </c>
      <c r="F44" s="200">
        <v>0</v>
      </c>
      <c r="G44" s="199">
        <v>0</v>
      </c>
      <c r="H44" s="199">
        <v>37.85</v>
      </c>
      <c r="I44" s="199">
        <f>IF(H44&lt;=$H$41,IF(H44&lt;$G$41,F44+G44,F44+G44+(H44-$G$41)),50)</f>
        <v>0</v>
      </c>
      <c r="J44" s="199">
        <f>$F$41/H44</f>
        <v>4.6499339498018495</v>
      </c>
      <c r="K44" s="201">
        <f>IF(I44=0,IF(H44=$J$41,6,4),0)</f>
        <v>6</v>
      </c>
      <c r="L44" s="200">
        <v>0</v>
      </c>
      <c r="M44" s="199">
        <v>0</v>
      </c>
      <c r="N44" s="199">
        <v>38.380000000000003</v>
      </c>
      <c r="O44" s="199">
        <f>IF(N44&lt;=$N$41,IF(N44&lt;$M$41,L44+M44,L44+M44+(N44-$M$41)),50)</f>
        <v>0</v>
      </c>
      <c r="P44" s="199">
        <f>$L$41/N44</f>
        <v>5.0026055237102653</v>
      </c>
      <c r="Q44" s="201">
        <f>IF(O44=0,IF(N44=$P$41,6,4),0)</f>
        <v>6</v>
      </c>
      <c r="R44" s="199">
        <f>O44+I44</f>
        <v>0</v>
      </c>
      <c r="S44" s="199">
        <f>N44+H44</f>
        <v>76.23</v>
      </c>
      <c r="T44" s="209">
        <f>IF((O44+I44)=0,4+K44+Q44,K44+Q44)+4</f>
        <v>20</v>
      </c>
    </row>
    <row r="45" spans="1:20">
      <c r="A45">
        <f>A44+1</f>
        <v>2</v>
      </c>
      <c r="B45" s="207">
        <v>696</v>
      </c>
      <c r="C45" s="208" t="s">
        <v>329</v>
      </c>
      <c r="D45" s="208" t="s">
        <v>330</v>
      </c>
      <c r="E45" s="208" t="s">
        <v>269</v>
      </c>
      <c r="F45" s="200">
        <v>5</v>
      </c>
      <c r="G45" s="199">
        <v>0</v>
      </c>
      <c r="H45" s="199">
        <v>38.840000000000003</v>
      </c>
      <c r="I45" s="199">
        <f t="shared" ref="I45:I73" si="10">IF(H45&lt;=$H$41,IF(H45&lt;$G$41,F45+G45,F45+G45+(H45-$G$41)),50)</f>
        <v>5</v>
      </c>
      <c r="J45" s="199">
        <f t="shared" ref="J45:J73" si="11">$F$41/H45</f>
        <v>4.5314109165808443</v>
      </c>
      <c r="K45" s="201">
        <f t="shared" ref="K45:K73" si="12">IF(I45=0,IF(H45=$J$41,6,4),0)</f>
        <v>0</v>
      </c>
      <c r="L45" s="200">
        <v>0</v>
      </c>
      <c r="M45" s="199">
        <v>0</v>
      </c>
      <c r="N45" s="199">
        <v>45.94</v>
      </c>
      <c r="O45" s="199">
        <f>IF(N45&lt;=$N$41,IF(N45&lt;$M$41,L45+M45,L45+M45+(N45-$M$41)),50)</f>
        <v>0</v>
      </c>
      <c r="P45" s="199">
        <f t="shared" ref="P45:P73" si="13">$L$41/N45</f>
        <v>4.1793643883326084</v>
      </c>
      <c r="Q45" s="201">
        <f t="shared" ref="Q45:Q73" si="14">IF(O45=0,IF(N45=$P$41,6,4),0)</f>
        <v>4</v>
      </c>
      <c r="R45" s="199">
        <f t="shared" ref="R45:R73" si="15">O45+I45</f>
        <v>5</v>
      </c>
      <c r="S45" s="199">
        <f t="shared" ref="S45:S73" si="16">N45+H45</f>
        <v>84.78</v>
      </c>
      <c r="T45" s="209">
        <f>IF((O45+I45)=0,4+K45+Q45,K45+Q45)+2</f>
        <v>6</v>
      </c>
    </row>
    <row r="46" spans="1:20">
      <c r="A46">
        <f t="shared" ref="A46:A60" si="17">A45+1</f>
        <v>3</v>
      </c>
      <c r="B46" s="207">
        <v>729</v>
      </c>
      <c r="C46" s="208" t="s">
        <v>496</v>
      </c>
      <c r="D46" s="208" t="s">
        <v>497</v>
      </c>
      <c r="E46" s="208" t="s">
        <v>269</v>
      </c>
      <c r="F46" s="200">
        <v>10</v>
      </c>
      <c r="G46" s="199">
        <v>5</v>
      </c>
      <c r="H46" s="199">
        <v>45.95</v>
      </c>
      <c r="I46" s="199">
        <f t="shared" si="10"/>
        <v>15</v>
      </c>
      <c r="J46" s="199">
        <f t="shared" si="11"/>
        <v>3.8302502720348204</v>
      </c>
      <c r="K46" s="201">
        <f>IF(I46=0,IF(H46=$J$41,6,4),0)</f>
        <v>0</v>
      </c>
      <c r="L46" s="200">
        <v>5</v>
      </c>
      <c r="M46" s="199">
        <v>0</v>
      </c>
      <c r="N46" s="199">
        <v>41.95</v>
      </c>
      <c r="O46" s="199">
        <f t="shared" ref="O46:O73" si="18">IF(N46&lt;=$N$41,IF(N46&lt;$M$41,L46+M46,L46+M46+(N46-$M$41)),50)</f>
        <v>5</v>
      </c>
      <c r="P46" s="199">
        <f>$L$41/N46</f>
        <v>4.5768772348033373</v>
      </c>
      <c r="Q46" s="201">
        <f t="shared" si="14"/>
        <v>0</v>
      </c>
      <c r="R46" s="199">
        <f t="shared" si="15"/>
        <v>20</v>
      </c>
      <c r="S46" s="199">
        <f t="shared" si="16"/>
        <v>87.9</v>
      </c>
      <c r="T46" s="209">
        <f>IF((O46+I46)=0,4+K46+Q46,K46+Q46)+1</f>
        <v>1</v>
      </c>
    </row>
    <row r="47" spans="1:20">
      <c r="A47">
        <f t="shared" si="17"/>
        <v>4</v>
      </c>
      <c r="B47" s="207">
        <v>757</v>
      </c>
      <c r="C47" s="321" t="s">
        <v>344</v>
      </c>
      <c r="D47" s="321" t="s">
        <v>330</v>
      </c>
      <c r="E47" s="321" t="s">
        <v>269</v>
      </c>
      <c r="F47" s="200">
        <v>0</v>
      </c>
      <c r="G47" s="199">
        <v>10</v>
      </c>
      <c r="H47" s="199">
        <v>50.5</v>
      </c>
      <c r="I47" s="199">
        <f t="shared" si="10"/>
        <v>10.219999999999999</v>
      </c>
      <c r="J47" s="199">
        <f>$F$41/H47</f>
        <v>3.4851485148514851</v>
      </c>
      <c r="K47" s="201">
        <f t="shared" si="12"/>
        <v>0</v>
      </c>
      <c r="L47" s="200">
        <v>5</v>
      </c>
      <c r="M47" s="199">
        <v>5</v>
      </c>
      <c r="N47" s="199">
        <v>57.63</v>
      </c>
      <c r="O47" s="199">
        <f t="shared" si="18"/>
        <v>12.780000000000001</v>
      </c>
      <c r="P47" s="199">
        <f>$L$41/N47</f>
        <v>3.3315981259760541</v>
      </c>
      <c r="Q47" s="201">
        <f>IF(O47=0,IF(N47=$P$41,6,4),0)</f>
        <v>0</v>
      </c>
      <c r="R47" s="199">
        <f t="shared" si="15"/>
        <v>23</v>
      </c>
      <c r="S47" s="199">
        <f t="shared" si="16"/>
        <v>108.13</v>
      </c>
      <c r="T47" s="209">
        <f>IF((O47+I47)=0,4+K47+Q47,K47+Q47)</f>
        <v>0</v>
      </c>
    </row>
    <row r="48" spans="1:20">
      <c r="A48">
        <f t="shared" si="17"/>
        <v>5</v>
      </c>
      <c r="B48" s="207">
        <v>551</v>
      </c>
      <c r="C48" s="321" t="s">
        <v>492</v>
      </c>
      <c r="D48" s="321" t="s">
        <v>491</v>
      </c>
      <c r="E48" s="321" t="s">
        <v>272</v>
      </c>
      <c r="F48" s="200">
        <v>5</v>
      </c>
      <c r="G48" s="199">
        <v>5</v>
      </c>
      <c r="H48" s="199">
        <v>44.44</v>
      </c>
      <c r="I48" s="199">
        <f t="shared" si="10"/>
        <v>10</v>
      </c>
      <c r="J48" s="199">
        <f t="shared" si="11"/>
        <v>3.9603960396039608</v>
      </c>
      <c r="K48" s="201">
        <f t="shared" si="12"/>
        <v>0</v>
      </c>
      <c r="L48" s="200">
        <v>20</v>
      </c>
      <c r="M48" s="199">
        <v>0</v>
      </c>
      <c r="N48" s="199">
        <v>39.5</v>
      </c>
      <c r="O48" s="199">
        <f t="shared" si="18"/>
        <v>20</v>
      </c>
      <c r="P48" s="199">
        <f t="shared" si="13"/>
        <v>4.8607594936708862</v>
      </c>
      <c r="Q48" s="201">
        <f t="shared" si="14"/>
        <v>0</v>
      </c>
      <c r="R48" s="199">
        <f t="shared" si="15"/>
        <v>30</v>
      </c>
      <c r="S48" s="199">
        <f t="shared" si="16"/>
        <v>83.94</v>
      </c>
      <c r="T48" s="209">
        <f t="shared" ref="T48:T73" si="19">IF((O48+I48)=0,4+K48+Q48,K48+Q48)</f>
        <v>0</v>
      </c>
    </row>
    <row r="49" spans="1:20">
      <c r="A49">
        <f t="shared" si="17"/>
        <v>6</v>
      </c>
      <c r="B49" s="207">
        <v>719</v>
      </c>
      <c r="C49" s="321" t="s">
        <v>314</v>
      </c>
      <c r="D49" s="321" t="s">
        <v>112</v>
      </c>
      <c r="E49" s="321" t="s">
        <v>272</v>
      </c>
      <c r="F49" s="200">
        <v>50</v>
      </c>
      <c r="G49" s="199"/>
      <c r="H49" s="199"/>
      <c r="I49" s="199">
        <f t="shared" si="10"/>
        <v>50</v>
      </c>
      <c r="J49" s="199" t="e">
        <f t="shared" si="11"/>
        <v>#DIV/0!</v>
      </c>
      <c r="K49" s="201">
        <f t="shared" si="12"/>
        <v>0</v>
      </c>
      <c r="L49" s="200">
        <v>50</v>
      </c>
      <c r="M49" s="199"/>
      <c r="N49" s="199"/>
      <c r="O49" s="199">
        <f t="shared" si="18"/>
        <v>50</v>
      </c>
      <c r="P49" s="199" t="e">
        <f t="shared" si="13"/>
        <v>#DIV/0!</v>
      </c>
      <c r="Q49" s="201">
        <f t="shared" si="14"/>
        <v>0</v>
      </c>
      <c r="R49" s="199">
        <f t="shared" si="15"/>
        <v>100</v>
      </c>
      <c r="S49" s="199">
        <f t="shared" si="16"/>
        <v>0</v>
      </c>
      <c r="T49" s="209">
        <f t="shared" si="19"/>
        <v>0</v>
      </c>
    </row>
    <row r="50" spans="1:20">
      <c r="A50">
        <f t="shared" si="17"/>
        <v>7</v>
      </c>
      <c r="B50" s="207">
        <v>635</v>
      </c>
      <c r="C50" s="321" t="s">
        <v>527</v>
      </c>
      <c r="D50" s="321" t="s">
        <v>457</v>
      </c>
      <c r="E50" s="321" t="s">
        <v>272</v>
      </c>
      <c r="F50" s="200">
        <v>50</v>
      </c>
      <c r="G50" s="199"/>
      <c r="H50" s="199"/>
      <c r="I50" s="199">
        <f t="shared" si="10"/>
        <v>50</v>
      </c>
      <c r="J50" s="199" t="e">
        <f t="shared" si="11"/>
        <v>#DIV/0!</v>
      </c>
      <c r="K50" s="201">
        <f t="shared" si="12"/>
        <v>0</v>
      </c>
      <c r="L50" s="200">
        <v>50</v>
      </c>
      <c r="M50" s="199"/>
      <c r="N50" s="199"/>
      <c r="O50" s="199">
        <f t="shared" si="18"/>
        <v>50</v>
      </c>
      <c r="P50" s="199" t="e">
        <f t="shared" si="13"/>
        <v>#DIV/0!</v>
      </c>
      <c r="Q50" s="201">
        <f t="shared" si="14"/>
        <v>0</v>
      </c>
      <c r="R50" s="199">
        <f t="shared" si="15"/>
        <v>100</v>
      </c>
      <c r="S50" s="199">
        <f t="shared" si="16"/>
        <v>0</v>
      </c>
      <c r="T50" s="209">
        <f t="shared" si="19"/>
        <v>0</v>
      </c>
    </row>
    <row r="51" spans="1:20">
      <c r="A51">
        <f t="shared" si="17"/>
        <v>8</v>
      </c>
      <c r="B51" s="207">
        <v>683</v>
      </c>
      <c r="C51" s="321" t="s">
        <v>473</v>
      </c>
      <c r="D51" s="321" t="s">
        <v>474</v>
      </c>
      <c r="E51" s="321" t="s">
        <v>269</v>
      </c>
      <c r="F51" s="200">
        <v>50</v>
      </c>
      <c r="G51" s="199"/>
      <c r="H51" s="199"/>
      <c r="I51" s="199">
        <f t="shared" si="10"/>
        <v>50</v>
      </c>
      <c r="J51" s="199" t="e">
        <f t="shared" si="11"/>
        <v>#DIV/0!</v>
      </c>
      <c r="K51" s="201">
        <f t="shared" si="12"/>
        <v>0</v>
      </c>
      <c r="L51" s="200">
        <v>50</v>
      </c>
      <c r="M51" s="199"/>
      <c r="N51" s="199"/>
      <c r="O51" s="199">
        <f t="shared" si="18"/>
        <v>50</v>
      </c>
      <c r="P51" s="199" t="e">
        <f t="shared" si="13"/>
        <v>#DIV/0!</v>
      </c>
      <c r="Q51" s="201">
        <f t="shared" si="14"/>
        <v>0</v>
      </c>
      <c r="R51" s="199">
        <f t="shared" si="15"/>
        <v>100</v>
      </c>
      <c r="S51" s="199">
        <f t="shared" si="16"/>
        <v>0</v>
      </c>
      <c r="T51" s="209">
        <f t="shared" si="19"/>
        <v>0</v>
      </c>
    </row>
    <row r="52" spans="1:20">
      <c r="A52">
        <f t="shared" si="17"/>
        <v>9</v>
      </c>
      <c r="B52" s="207">
        <v>785</v>
      </c>
      <c r="C52" s="321" t="s">
        <v>482</v>
      </c>
      <c r="D52" s="321" t="s">
        <v>481</v>
      </c>
      <c r="E52" s="321" t="s">
        <v>272</v>
      </c>
      <c r="F52" s="200">
        <v>50</v>
      </c>
      <c r="G52" s="199"/>
      <c r="H52" s="199"/>
      <c r="I52" s="199">
        <f t="shared" si="10"/>
        <v>50</v>
      </c>
      <c r="J52" s="199" t="e">
        <f t="shared" si="11"/>
        <v>#DIV/0!</v>
      </c>
      <c r="K52" s="201">
        <f t="shared" si="12"/>
        <v>0</v>
      </c>
      <c r="L52" s="200">
        <v>50</v>
      </c>
      <c r="M52" s="199"/>
      <c r="N52" s="199"/>
      <c r="O52" s="199">
        <f t="shared" si="18"/>
        <v>50</v>
      </c>
      <c r="P52" s="199" t="e">
        <f t="shared" si="13"/>
        <v>#DIV/0!</v>
      </c>
      <c r="Q52" s="201">
        <f t="shared" si="14"/>
        <v>0</v>
      </c>
      <c r="R52" s="199">
        <f t="shared" si="15"/>
        <v>100</v>
      </c>
      <c r="S52" s="199">
        <f t="shared" si="16"/>
        <v>0</v>
      </c>
      <c r="T52" s="209">
        <f t="shared" si="19"/>
        <v>0</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4</v>
      </c>
      <c r="R53" s="199">
        <f t="shared" si="15"/>
        <v>0</v>
      </c>
      <c r="S53" s="199">
        <f t="shared" si="16"/>
        <v>0</v>
      </c>
      <c r="T53" s="209">
        <f t="shared" si="19"/>
        <v>12</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165</v>
      </c>
      <c r="G76" s="182">
        <v>51.6</v>
      </c>
      <c r="H76" s="199">
        <f>G76*1.5</f>
        <v>77.400000000000006</v>
      </c>
      <c r="I76" s="182">
        <v>3</v>
      </c>
      <c r="J76" s="182"/>
      <c r="K76" s="183"/>
      <c r="L76" s="185">
        <v>155</v>
      </c>
      <c r="M76" s="182">
        <v>55</v>
      </c>
      <c r="N76" s="199">
        <f>M76*1.5</f>
        <v>82.5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756</v>
      </c>
      <c r="C79" s="208" t="s">
        <v>654</v>
      </c>
      <c r="D79" s="208" t="s">
        <v>63</v>
      </c>
      <c r="E79" s="208" t="s">
        <v>272</v>
      </c>
      <c r="F79" s="219">
        <v>10</v>
      </c>
      <c r="G79" s="220">
        <v>0</v>
      </c>
      <c r="H79" s="220">
        <v>27.96</v>
      </c>
      <c r="I79" s="220">
        <f>IF(H79&lt;=$H$76,IF(H79&lt;$G$76,F79+G79,F79+G79+(H79-$G$76)),50)</f>
        <v>10</v>
      </c>
      <c r="J79" s="220">
        <f>$F$76/H79</f>
        <v>5.9012875536480687</v>
      </c>
      <c r="K79" s="195"/>
      <c r="L79" s="219">
        <v>10</v>
      </c>
      <c r="M79" s="220">
        <v>0</v>
      </c>
      <c r="N79" s="220">
        <v>30.17</v>
      </c>
      <c r="O79" s="220">
        <f>IF(N79&lt;=$N$76,IF(N79&lt;$M$76,L79+M79,L79+M79+(N79-$M$76)),50)</f>
        <v>10</v>
      </c>
      <c r="P79" s="220">
        <f>$L$76/N79</f>
        <v>5.1375538614517726</v>
      </c>
      <c r="Q79" s="195"/>
      <c r="R79" s="199">
        <f>O79+I79</f>
        <v>20</v>
      </c>
      <c r="S79" s="199">
        <f>N79+H79</f>
        <v>58.13</v>
      </c>
      <c r="T79" s="209"/>
    </row>
    <row r="80" spans="1:20">
      <c r="A80">
        <f>A79+1</f>
        <v>2</v>
      </c>
      <c r="B80" s="207">
        <v>731</v>
      </c>
      <c r="C80" s="208" t="s">
        <v>749</v>
      </c>
      <c r="D80" s="208" t="s">
        <v>80</v>
      </c>
      <c r="E80" s="208" t="s">
        <v>269</v>
      </c>
      <c r="F80" s="200">
        <v>0</v>
      </c>
      <c r="G80" s="199">
        <v>5</v>
      </c>
      <c r="H80" s="199">
        <v>60.45</v>
      </c>
      <c r="I80" s="199">
        <f t="shared" ref="I80:I108" si="21">IF(H80&lt;=$H$76,IF(H80&lt;$G$76,F80+G80,F80+G80+(H80-$G$76)),50)</f>
        <v>13.850000000000001</v>
      </c>
      <c r="J80" s="199">
        <f t="shared" ref="J80:J108" si="22">$F$76/H80</f>
        <v>2.7295285359801489</v>
      </c>
      <c r="K80" s="201"/>
      <c r="L80" s="200">
        <v>50</v>
      </c>
      <c r="M80" s="199"/>
      <c r="N80" s="199"/>
      <c r="O80" s="199">
        <f t="shared" ref="O80:O108" si="23">IF(N80&lt;=$N$76,IF(N80&lt;$M$76,L80+M80,L80+M80+(N80-$M$76)),50)</f>
        <v>50</v>
      </c>
      <c r="P80" s="199" t="e">
        <f t="shared" ref="P80:P108" si="24">$L$76/N80</f>
        <v>#DIV/0!</v>
      </c>
      <c r="Q80" s="201"/>
      <c r="R80" s="199">
        <f t="shared" ref="R80:R108" si="25">O80+I80</f>
        <v>63.85</v>
      </c>
      <c r="S80" s="199">
        <f t="shared" ref="S80:S108" si="26">N80+H80</f>
        <v>60.45</v>
      </c>
      <c r="T80" s="209"/>
    </row>
    <row r="81" spans="1:20">
      <c r="A81">
        <f t="shared" ref="A81:A95" si="27">A80+1</f>
        <v>3</v>
      </c>
      <c r="B81" s="207">
        <v>668</v>
      </c>
      <c r="C81" s="208" t="s">
        <v>349</v>
      </c>
      <c r="D81" s="208" t="s">
        <v>438</v>
      </c>
      <c r="E81" s="208" t="s">
        <v>272</v>
      </c>
      <c r="F81" s="200">
        <v>50</v>
      </c>
      <c r="G81" s="199"/>
      <c r="H81" s="199"/>
      <c r="I81" s="199">
        <f t="shared" si="21"/>
        <v>50</v>
      </c>
      <c r="J81" s="199" t="e">
        <f t="shared" si="22"/>
        <v>#DIV/0!</v>
      </c>
      <c r="K81" s="201"/>
      <c r="L81" s="200">
        <v>20</v>
      </c>
      <c r="M81" s="199">
        <v>0</v>
      </c>
      <c r="N81" s="199">
        <v>30.86</v>
      </c>
      <c r="O81" s="199">
        <f t="shared" si="23"/>
        <v>20</v>
      </c>
      <c r="P81" s="199">
        <f>$L$76/N81</f>
        <v>5.0226830848995467</v>
      </c>
      <c r="Q81" s="201"/>
      <c r="R81" s="199">
        <f t="shared" si="25"/>
        <v>70</v>
      </c>
      <c r="S81" s="199">
        <f t="shared" si="26"/>
        <v>30.86</v>
      </c>
      <c r="T81" s="209"/>
    </row>
    <row r="82" spans="1:20">
      <c r="A82">
        <f t="shared" si="27"/>
        <v>4</v>
      </c>
      <c r="B82" s="207">
        <v>733</v>
      </c>
      <c r="C82" s="321" t="s">
        <v>494</v>
      </c>
      <c r="D82" s="321" t="s">
        <v>495</v>
      </c>
      <c r="E82" s="332">
        <v>55</v>
      </c>
      <c r="F82" s="200">
        <v>20</v>
      </c>
      <c r="G82" s="199">
        <v>0</v>
      </c>
      <c r="H82" s="199">
        <v>44.11</v>
      </c>
      <c r="I82" s="199">
        <f>IF(H82&lt;=$H$76,IF(H82&lt;$G$76,F82+G82,F82+G82+(H82-$G$76)),50)</f>
        <v>20</v>
      </c>
      <c r="J82" s="199">
        <f t="shared" si="22"/>
        <v>3.7406483790523692</v>
      </c>
      <c r="K82" s="201"/>
      <c r="L82" s="200">
        <v>50</v>
      </c>
      <c r="M82" s="199"/>
      <c r="N82" s="199"/>
      <c r="O82" s="199">
        <f>IF(N82&lt;=$N$76,IF(N82&lt;$M$76,L82+M82,L82+M82+(N82-$M$76)),50)</f>
        <v>50</v>
      </c>
      <c r="P82" s="199" t="e">
        <f t="shared" si="24"/>
        <v>#DIV/0!</v>
      </c>
      <c r="Q82" s="201"/>
      <c r="R82" s="199">
        <f t="shared" si="25"/>
        <v>70</v>
      </c>
      <c r="S82" s="199">
        <f t="shared" si="26"/>
        <v>44.11</v>
      </c>
      <c r="T82" s="209"/>
    </row>
    <row r="83" spans="1:20">
      <c r="A83">
        <f t="shared" si="27"/>
        <v>5</v>
      </c>
      <c r="B83" s="207">
        <v>758</v>
      </c>
      <c r="C83" s="321" t="s">
        <v>507</v>
      </c>
      <c r="D83" s="321" t="s">
        <v>644</v>
      </c>
      <c r="E83" s="321" t="s">
        <v>272</v>
      </c>
      <c r="F83" s="200">
        <v>10</v>
      </c>
      <c r="G83" s="199">
        <v>0</v>
      </c>
      <c r="H83" s="199">
        <v>63.53</v>
      </c>
      <c r="I83" s="199">
        <f t="shared" si="21"/>
        <v>21.93</v>
      </c>
      <c r="J83" s="199">
        <f>$F$76/H83</f>
        <v>2.5971981740909804</v>
      </c>
      <c r="K83" s="201"/>
      <c r="L83" s="200">
        <v>50</v>
      </c>
      <c r="M83" s="199"/>
      <c r="N83" s="199"/>
      <c r="O83" s="199">
        <f t="shared" si="23"/>
        <v>50</v>
      </c>
      <c r="P83" s="199" t="e">
        <f t="shared" si="24"/>
        <v>#DIV/0!</v>
      </c>
      <c r="Q83" s="201"/>
      <c r="R83" s="199">
        <f t="shared" si="25"/>
        <v>71.930000000000007</v>
      </c>
      <c r="S83" s="199">
        <f t="shared" si="26"/>
        <v>63.53</v>
      </c>
      <c r="T83" s="209"/>
    </row>
    <row r="84" spans="1:20">
      <c r="A84">
        <f t="shared" si="27"/>
        <v>6</v>
      </c>
      <c r="B84" s="207">
        <v>737</v>
      </c>
      <c r="C84" s="321" t="s">
        <v>456</v>
      </c>
      <c r="D84" s="321" t="s">
        <v>535</v>
      </c>
      <c r="E84" s="321" t="s">
        <v>275</v>
      </c>
      <c r="F84" s="200">
        <v>50</v>
      </c>
      <c r="G84" s="199"/>
      <c r="H84" s="199"/>
      <c r="I84" s="199">
        <f t="shared" si="21"/>
        <v>50</v>
      </c>
      <c r="J84" s="199" t="e">
        <f t="shared" si="22"/>
        <v>#DIV/0!</v>
      </c>
      <c r="K84" s="201"/>
      <c r="L84" s="200">
        <v>25</v>
      </c>
      <c r="M84" s="199">
        <v>5</v>
      </c>
      <c r="N84" s="199">
        <v>35</v>
      </c>
      <c r="O84" s="199">
        <f t="shared" si="23"/>
        <v>30</v>
      </c>
      <c r="P84" s="199">
        <f t="shared" si="24"/>
        <v>4.4285714285714288</v>
      </c>
      <c r="Q84" s="201"/>
      <c r="R84" s="199">
        <f t="shared" si="25"/>
        <v>80</v>
      </c>
      <c r="S84" s="199">
        <f t="shared" si="26"/>
        <v>35</v>
      </c>
      <c r="T84" s="209"/>
    </row>
    <row r="85" spans="1:20">
      <c r="A85">
        <f t="shared" si="27"/>
        <v>7</v>
      </c>
      <c r="B85" s="207">
        <v>755</v>
      </c>
      <c r="C85" s="321" t="s">
        <v>697</v>
      </c>
      <c r="D85" s="321" t="s">
        <v>481</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152</v>
      </c>
      <c r="G111" s="182">
        <f>F111/I111</f>
        <v>60.8</v>
      </c>
      <c r="H111" s="199">
        <f>G111*1.5</f>
        <v>91.199999999999989</v>
      </c>
      <c r="I111" s="182">
        <v>2.5</v>
      </c>
      <c r="J111" s="182"/>
      <c r="K111" s="183"/>
      <c r="L111" s="185">
        <v>124</v>
      </c>
      <c r="M111" s="182">
        <f>L111/O111</f>
        <v>49.6</v>
      </c>
      <c r="N111" s="199">
        <f>M111*1.5</f>
        <v>74.400000000000006</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717</v>
      </c>
      <c r="C114" s="208" t="s">
        <v>766</v>
      </c>
      <c r="D114" s="208" t="s">
        <v>752</v>
      </c>
      <c r="E114" s="332">
        <v>55</v>
      </c>
      <c r="F114" s="200">
        <v>0</v>
      </c>
      <c r="G114" s="199">
        <v>0</v>
      </c>
      <c r="H114" s="199">
        <v>30.58</v>
      </c>
      <c r="I114" s="199">
        <f>IF(H114&lt;=$H$111,IF(H114&lt;$G$111,F114+G114,F114+G114+(H114-$G$111)),50)</f>
        <v>0</v>
      </c>
      <c r="J114" s="199">
        <f>$F$111/H114</f>
        <v>4.9705689993459776</v>
      </c>
      <c r="K114" s="201"/>
      <c r="L114" s="200">
        <v>15</v>
      </c>
      <c r="M114" s="199">
        <v>5</v>
      </c>
      <c r="N114" s="199">
        <v>25.6</v>
      </c>
      <c r="O114" s="199">
        <f>IF(N114&lt;=$N$111,IF(N114&lt;$M$111,L114+M114,L114+M114+(N114-$M$111)),50)</f>
        <v>20</v>
      </c>
      <c r="P114" s="199">
        <f>$L$111/N114</f>
        <v>4.84375</v>
      </c>
      <c r="Q114" s="201"/>
      <c r="R114" s="199">
        <f>O114+I114</f>
        <v>20</v>
      </c>
      <c r="S114" s="199">
        <f>N114+H114</f>
        <v>56.18</v>
      </c>
      <c r="T114" s="209"/>
    </row>
    <row r="115" spans="1:20">
      <c r="A115">
        <f>A114+1</f>
        <v>2</v>
      </c>
      <c r="B115" s="207">
        <v>796</v>
      </c>
      <c r="C115" s="208" t="s">
        <v>567</v>
      </c>
      <c r="D115" s="208" t="s">
        <v>495</v>
      </c>
      <c r="E115" s="208" t="s">
        <v>272</v>
      </c>
      <c r="F115" s="200">
        <v>15</v>
      </c>
      <c r="G115" s="199">
        <v>10</v>
      </c>
      <c r="H115" s="199">
        <v>35.83</v>
      </c>
      <c r="I115" s="199">
        <f t="shared" ref="I115:I133" si="29">IF(H115&lt;=$H$111,IF(H115&lt;$G$111,F115+G115,F115+G115+(H115-$G$111)),50)</f>
        <v>25</v>
      </c>
      <c r="J115" s="199">
        <f t="shared" ref="J115:J133" si="30">$F$111/H115</f>
        <v>4.2422550934970698</v>
      </c>
      <c r="K115" s="201"/>
      <c r="L115" s="200">
        <v>0</v>
      </c>
      <c r="M115" s="199">
        <v>0</v>
      </c>
      <c r="N115" s="199">
        <v>22.54</v>
      </c>
      <c r="O115" s="199">
        <f t="shared" ref="O115:O132" si="31">IF(N115&lt;=$N$111,IF(N115&lt;$M$111,L115+M115,L115+M115+(N115-$M$111)),50)</f>
        <v>0</v>
      </c>
      <c r="P115" s="199">
        <f t="shared" ref="P115:P132" si="32">$L$111/N115</f>
        <v>5.5013309671694763</v>
      </c>
      <c r="Q115" s="201"/>
      <c r="R115" s="199">
        <f t="shared" ref="R115:R149" si="33">O115+I115</f>
        <v>25</v>
      </c>
      <c r="S115" s="199">
        <f t="shared" ref="S115:S149" si="34">N115+H115</f>
        <v>58.37</v>
      </c>
      <c r="T115" s="209"/>
    </row>
    <row r="116" spans="1:20">
      <c r="A116">
        <f t="shared" ref="A116:A130" si="35">A115+1</f>
        <v>3</v>
      </c>
      <c r="B116" s="207">
        <v>797</v>
      </c>
      <c r="C116" s="208" t="s">
        <v>505</v>
      </c>
      <c r="D116" s="208" t="s">
        <v>506</v>
      </c>
      <c r="E116" s="208" t="s">
        <v>269</v>
      </c>
      <c r="F116" s="200">
        <v>10</v>
      </c>
      <c r="G116" s="199">
        <v>5</v>
      </c>
      <c r="H116" s="199">
        <v>35.81</v>
      </c>
      <c r="I116" s="199">
        <f t="shared" si="29"/>
        <v>15</v>
      </c>
      <c r="J116" s="199">
        <f t="shared" si="30"/>
        <v>4.2446244065903374</v>
      </c>
      <c r="K116" s="201"/>
      <c r="L116" s="200">
        <v>0</v>
      </c>
      <c r="M116" s="199">
        <v>10</v>
      </c>
      <c r="N116" s="199">
        <v>39.96</v>
      </c>
      <c r="O116" s="199">
        <f t="shared" si="31"/>
        <v>10</v>
      </c>
      <c r="P116" s="199">
        <f t="shared" si="32"/>
        <v>3.1031031031031029</v>
      </c>
      <c r="Q116" s="201"/>
      <c r="R116" s="199">
        <f t="shared" si="33"/>
        <v>25</v>
      </c>
      <c r="S116" s="199">
        <f t="shared" si="34"/>
        <v>75.77000000000001</v>
      </c>
      <c r="T116" s="209"/>
    </row>
    <row r="117" spans="1:20">
      <c r="A117">
        <f t="shared" si="35"/>
        <v>4</v>
      </c>
      <c r="B117" s="207">
        <v>734</v>
      </c>
      <c r="C117" s="321" t="s">
        <v>484</v>
      </c>
      <c r="D117" s="321" t="s">
        <v>476</v>
      </c>
      <c r="E117" s="332">
        <v>55</v>
      </c>
      <c r="F117" s="200">
        <v>10</v>
      </c>
      <c r="G117" s="199">
        <v>15</v>
      </c>
      <c r="H117" s="199">
        <v>37.74</v>
      </c>
      <c r="I117" s="199">
        <f t="shared" si="29"/>
        <v>25</v>
      </c>
      <c r="J117" s="199">
        <f t="shared" si="30"/>
        <v>4.0275569687334389</v>
      </c>
      <c r="K117" s="201"/>
      <c r="L117" s="200">
        <v>10</v>
      </c>
      <c r="M117" s="199">
        <v>0</v>
      </c>
      <c r="N117" s="199">
        <v>23.91</v>
      </c>
      <c r="O117" s="199">
        <f t="shared" si="31"/>
        <v>10</v>
      </c>
      <c r="P117" s="199">
        <f t="shared" si="32"/>
        <v>5.1861145964031783</v>
      </c>
      <c r="Q117" s="201"/>
      <c r="R117" s="199">
        <f t="shared" si="33"/>
        <v>35</v>
      </c>
      <c r="S117" s="199">
        <f t="shared" si="34"/>
        <v>61.650000000000006</v>
      </c>
      <c r="T117" s="209"/>
    </row>
    <row r="118" spans="1:20">
      <c r="A118">
        <f t="shared" si="35"/>
        <v>5</v>
      </c>
      <c r="B118" s="207">
        <v>840</v>
      </c>
      <c r="C118" s="321" t="s">
        <v>753</v>
      </c>
      <c r="D118" s="321" t="s">
        <v>754</v>
      </c>
      <c r="E118" s="332">
        <v>55</v>
      </c>
      <c r="F118" s="200">
        <v>50</v>
      </c>
      <c r="G118" s="199"/>
      <c r="H118" s="199"/>
      <c r="I118" s="199">
        <f t="shared" si="29"/>
        <v>50</v>
      </c>
      <c r="J118" s="199" t="e">
        <f t="shared" si="30"/>
        <v>#DIV/0!</v>
      </c>
      <c r="K118" s="201"/>
      <c r="L118" s="200">
        <v>0</v>
      </c>
      <c r="M118" s="199">
        <v>0</v>
      </c>
      <c r="N118" s="199">
        <v>22.86</v>
      </c>
      <c r="O118" s="199">
        <f t="shared" si="31"/>
        <v>0</v>
      </c>
      <c r="P118" s="199">
        <f t="shared" si="32"/>
        <v>5.424321959755031</v>
      </c>
      <c r="Q118" s="201"/>
      <c r="R118" s="199">
        <f t="shared" si="33"/>
        <v>50</v>
      </c>
      <c r="S118" s="199">
        <f t="shared" si="34"/>
        <v>22.86</v>
      </c>
      <c r="T118" s="209"/>
    </row>
    <row r="119" spans="1:20">
      <c r="A119">
        <f t="shared" si="35"/>
        <v>6</v>
      </c>
      <c r="B119" s="207">
        <v>815</v>
      </c>
      <c r="C119" s="321" t="s">
        <v>540</v>
      </c>
      <c r="D119" s="321" t="s">
        <v>366</v>
      </c>
      <c r="E119" s="208" t="s">
        <v>269</v>
      </c>
      <c r="F119" s="200">
        <v>0</v>
      </c>
      <c r="G119" s="199">
        <v>0</v>
      </c>
      <c r="H119" s="199">
        <v>35.57</v>
      </c>
      <c r="I119" s="199">
        <f t="shared" si="29"/>
        <v>0</v>
      </c>
      <c r="J119" s="199">
        <f t="shared" si="30"/>
        <v>4.2732639865054818</v>
      </c>
      <c r="K119" s="201"/>
      <c r="L119" s="200">
        <v>50</v>
      </c>
      <c r="M119" s="199"/>
      <c r="N119" s="199"/>
      <c r="O119" s="199">
        <f t="shared" si="31"/>
        <v>50</v>
      </c>
      <c r="P119" s="199" t="e">
        <f t="shared" si="32"/>
        <v>#DIV/0!</v>
      </c>
      <c r="Q119" s="201"/>
      <c r="R119" s="199">
        <f t="shared" si="33"/>
        <v>50</v>
      </c>
      <c r="S119" s="199">
        <f t="shared" si="34"/>
        <v>35.57</v>
      </c>
      <c r="T119" s="209"/>
    </row>
    <row r="120" spans="1:20">
      <c r="A120">
        <f t="shared" si="35"/>
        <v>7</v>
      </c>
      <c r="B120" s="207">
        <v>788</v>
      </c>
      <c r="C120" s="321" t="s">
        <v>487</v>
      </c>
      <c r="D120" s="321" t="s">
        <v>476</v>
      </c>
      <c r="E120" s="332">
        <v>55</v>
      </c>
      <c r="F120" s="200">
        <v>50</v>
      </c>
      <c r="G120" s="199"/>
      <c r="H120" s="199"/>
      <c r="I120" s="199">
        <f t="shared" si="29"/>
        <v>50</v>
      </c>
      <c r="J120" s="199" t="e">
        <f t="shared" si="30"/>
        <v>#DIV/0!</v>
      </c>
      <c r="K120" s="201"/>
      <c r="L120" s="200">
        <v>0</v>
      </c>
      <c r="M120" s="199">
        <v>15</v>
      </c>
      <c r="N120" s="199">
        <v>34.6</v>
      </c>
      <c r="O120" s="199">
        <f t="shared" si="31"/>
        <v>15</v>
      </c>
      <c r="P120" s="199">
        <f t="shared" si="32"/>
        <v>3.5838150289017339</v>
      </c>
      <c r="Q120" s="201"/>
      <c r="R120" s="199">
        <f t="shared" si="33"/>
        <v>65</v>
      </c>
      <c r="S120" s="199">
        <f t="shared" si="34"/>
        <v>34.6</v>
      </c>
      <c r="T120" s="209"/>
    </row>
    <row r="121" spans="1:20">
      <c r="A121">
        <f t="shared" si="35"/>
        <v>8</v>
      </c>
      <c r="B121" s="207">
        <v>802</v>
      </c>
      <c r="C121" s="321" t="s">
        <v>755</v>
      </c>
      <c r="D121" s="321" t="s">
        <v>756</v>
      </c>
      <c r="E121" s="334">
        <v>55</v>
      </c>
      <c r="F121" s="200">
        <v>50</v>
      </c>
      <c r="G121" s="199"/>
      <c r="H121" s="199"/>
      <c r="I121" s="199">
        <f t="shared" si="29"/>
        <v>50</v>
      </c>
      <c r="J121" s="199" t="e">
        <f t="shared" si="30"/>
        <v>#DIV/0!</v>
      </c>
      <c r="K121" s="201"/>
      <c r="L121" s="200">
        <v>20</v>
      </c>
      <c r="M121" s="199">
        <v>10</v>
      </c>
      <c r="N121" s="199">
        <v>29.49</v>
      </c>
      <c r="O121" s="199">
        <f t="shared" si="31"/>
        <v>30</v>
      </c>
      <c r="P121" s="199">
        <f t="shared" si="32"/>
        <v>4.2048151915903702</v>
      </c>
      <c r="Q121" s="201"/>
      <c r="R121" s="199">
        <f t="shared" si="33"/>
        <v>80</v>
      </c>
      <c r="S121" s="199">
        <f t="shared" si="34"/>
        <v>29.49</v>
      </c>
      <c r="T121" s="209"/>
    </row>
    <row r="122" spans="1:20">
      <c r="A122">
        <f t="shared" si="35"/>
        <v>9</v>
      </c>
      <c r="B122" s="207">
        <v>794</v>
      </c>
      <c r="C122" s="321" t="s">
        <v>760</v>
      </c>
      <c r="D122" s="321" t="s">
        <v>761</v>
      </c>
      <c r="E122" s="334">
        <v>55</v>
      </c>
      <c r="F122" s="200">
        <v>50</v>
      </c>
      <c r="G122" s="199"/>
      <c r="H122" s="199"/>
      <c r="I122" s="199">
        <f t="shared" si="29"/>
        <v>50</v>
      </c>
      <c r="J122" s="199" t="e">
        <f t="shared" si="30"/>
        <v>#DIV/0!</v>
      </c>
      <c r="K122" s="201"/>
      <c r="L122" s="200">
        <v>25</v>
      </c>
      <c r="M122" s="199">
        <v>10</v>
      </c>
      <c r="N122" s="199">
        <v>30.45</v>
      </c>
      <c r="O122" s="199">
        <f t="shared" si="31"/>
        <v>35</v>
      </c>
      <c r="P122" s="199">
        <f t="shared" si="32"/>
        <v>4.0722495894909692</v>
      </c>
      <c r="Q122" s="201"/>
      <c r="R122" s="199">
        <f t="shared" si="33"/>
        <v>85</v>
      </c>
      <c r="S122" s="199">
        <f t="shared" si="34"/>
        <v>30.45</v>
      </c>
      <c r="T122" s="209"/>
    </row>
    <row r="123" spans="1:20">
      <c r="A123">
        <f t="shared" si="35"/>
        <v>10</v>
      </c>
      <c r="B123" s="207">
        <v>792</v>
      </c>
      <c r="C123" s="321" t="s">
        <v>757</v>
      </c>
      <c r="D123" s="321" t="s">
        <v>756</v>
      </c>
      <c r="E123" s="208" t="s">
        <v>275</v>
      </c>
      <c r="F123" s="200">
        <v>50</v>
      </c>
      <c r="G123" s="199"/>
      <c r="H123" s="199"/>
      <c r="I123" s="199">
        <f t="shared" si="29"/>
        <v>50</v>
      </c>
      <c r="J123" s="199" t="e">
        <f t="shared" si="30"/>
        <v>#DIV/0!</v>
      </c>
      <c r="K123" s="201"/>
      <c r="L123" s="200">
        <v>50</v>
      </c>
      <c r="M123" s="199"/>
      <c r="N123" s="199"/>
      <c r="O123" s="199">
        <f t="shared" si="31"/>
        <v>50</v>
      </c>
      <c r="P123" s="199" t="e">
        <f t="shared" si="32"/>
        <v>#DIV/0!</v>
      </c>
      <c r="Q123" s="201"/>
      <c r="R123" s="199">
        <f t="shared" si="33"/>
        <v>100</v>
      </c>
      <c r="S123" s="199">
        <f t="shared" si="34"/>
        <v>0</v>
      </c>
      <c r="T123" s="209"/>
    </row>
    <row r="124" spans="1:20">
      <c r="A124">
        <f t="shared" si="35"/>
        <v>11</v>
      </c>
      <c r="B124" s="207">
        <v>848</v>
      </c>
      <c r="C124" s="321" t="s">
        <v>758</v>
      </c>
      <c r="D124" s="321" t="s">
        <v>759</v>
      </c>
      <c r="E124" s="334">
        <v>55</v>
      </c>
      <c r="F124" s="200">
        <v>50</v>
      </c>
      <c r="G124" s="199"/>
      <c r="H124" s="199"/>
      <c r="I124" s="199">
        <f t="shared" si="29"/>
        <v>50</v>
      </c>
      <c r="J124" s="199" t="e">
        <f t="shared" si="30"/>
        <v>#DIV/0!</v>
      </c>
      <c r="K124" s="201"/>
      <c r="L124" s="200">
        <v>50</v>
      </c>
      <c r="M124" s="199"/>
      <c r="N124" s="199"/>
      <c r="O124" s="199">
        <f t="shared" si="31"/>
        <v>50</v>
      </c>
      <c r="P124" s="199" t="e">
        <f t="shared" si="32"/>
        <v>#DIV/0!</v>
      </c>
      <c r="Q124" s="201"/>
      <c r="R124" s="199">
        <f t="shared" si="33"/>
        <v>100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838</v>
      </c>
      <c r="C135" s="208" t="s">
        <v>304</v>
      </c>
      <c r="D135" s="208" t="s">
        <v>656</v>
      </c>
      <c r="E135" s="208" t="s">
        <v>275</v>
      </c>
      <c r="F135" s="219">
        <v>0</v>
      </c>
      <c r="G135" s="220">
        <v>15</v>
      </c>
      <c r="H135" s="220">
        <v>33.78</v>
      </c>
      <c r="I135" s="199">
        <f>IF(H135&lt;=$H$111,IF(H135&lt;$G$111,F135+G135,F135+G135+(H135-$G$111)),50)</f>
        <v>15</v>
      </c>
      <c r="J135" s="199">
        <f>$F$111/H135</f>
        <v>4.4997039668442866</v>
      </c>
      <c r="K135" s="201"/>
      <c r="L135" s="200">
        <v>10</v>
      </c>
      <c r="M135" s="199">
        <v>20</v>
      </c>
      <c r="N135" s="199">
        <v>30.37</v>
      </c>
      <c r="O135" s="199">
        <f>IF(N135&lt;=$N$111,IF(N135&lt;$M$111,L135+M135,L135+M135+(N135-$M$111)),50)</f>
        <v>30</v>
      </c>
      <c r="P135" s="199">
        <f>$L$111/N135</f>
        <v>4.0829766216661181</v>
      </c>
      <c r="Q135" s="201"/>
      <c r="R135" s="199">
        <f t="shared" si="33"/>
        <v>45</v>
      </c>
      <c r="S135" s="199">
        <f t="shared" si="34"/>
        <v>64.150000000000006</v>
      </c>
      <c r="T135" s="209"/>
    </row>
    <row r="136" spans="1:20">
      <c r="A136">
        <f>A135+1</f>
        <v>2</v>
      </c>
      <c r="B136" s="207">
        <v>805</v>
      </c>
      <c r="C136" s="208" t="s">
        <v>762</v>
      </c>
      <c r="D136" s="208" t="s">
        <v>754</v>
      </c>
      <c r="E136" s="208" t="s">
        <v>275</v>
      </c>
      <c r="F136" s="200">
        <v>15</v>
      </c>
      <c r="G136" s="199">
        <v>20</v>
      </c>
      <c r="H136" s="199">
        <v>45.58</v>
      </c>
      <c r="I136" s="199">
        <f t="shared" ref="I136:I149" si="37">IF(H136&lt;=$H$111,IF(H136&lt;$G$111,F136+G136,F136+G136+(H136-$G$111)),50)</f>
        <v>35</v>
      </c>
      <c r="J136" s="199">
        <f t="shared" ref="J136:J149" si="38">$F$111/H136</f>
        <v>3.3347959631417288</v>
      </c>
      <c r="K136" s="201"/>
      <c r="L136" s="200">
        <v>50</v>
      </c>
      <c r="M136" s="199"/>
      <c r="N136" s="199"/>
      <c r="O136" s="199">
        <f t="shared" ref="O136:O149" si="39">IF(N136&lt;=$N$111,IF(N136&lt;$M$111,L136+M136,L136+M136+(N136-$M$111)),50)</f>
        <v>50</v>
      </c>
      <c r="P136" s="199" t="e">
        <f t="shared" ref="P136:P149" si="40">$L$111/N136</f>
        <v>#DIV/0!</v>
      </c>
      <c r="Q136" s="201"/>
      <c r="R136" s="199">
        <f t="shared" si="33"/>
        <v>85</v>
      </c>
      <c r="S136" s="199">
        <f t="shared" si="34"/>
        <v>45.58</v>
      </c>
      <c r="T136" s="209"/>
    </row>
    <row r="137" spans="1:20">
      <c r="A137">
        <f t="shared" ref="A137:A148" si="41">A136+1</f>
        <v>3</v>
      </c>
      <c r="B137" s="207">
        <v>851</v>
      </c>
      <c r="C137" s="208" t="s">
        <v>758</v>
      </c>
      <c r="D137" s="208" t="s">
        <v>761</v>
      </c>
      <c r="E137" s="208" t="s">
        <v>275</v>
      </c>
      <c r="F137" s="200">
        <v>50</v>
      </c>
      <c r="G137" s="199"/>
      <c r="H137" s="199"/>
      <c r="I137" s="199">
        <f t="shared" si="37"/>
        <v>50</v>
      </c>
      <c r="J137" s="199" t="e">
        <f t="shared" si="38"/>
        <v>#DIV/0!</v>
      </c>
      <c r="K137" s="201"/>
      <c r="L137" s="200">
        <v>50</v>
      </c>
      <c r="M137" s="199"/>
      <c r="N137" s="199"/>
      <c r="O137" s="199">
        <f t="shared" si="39"/>
        <v>50</v>
      </c>
      <c r="P137" s="199" t="e">
        <f t="shared" si="40"/>
        <v>#DIV/0!</v>
      </c>
      <c r="Q137" s="201"/>
      <c r="R137" s="199">
        <f t="shared" si="33"/>
        <v>100</v>
      </c>
      <c r="S137" s="199">
        <f t="shared" si="34"/>
        <v>0</v>
      </c>
      <c r="T137" s="209"/>
    </row>
    <row r="138" spans="1:20">
      <c r="A138">
        <f t="shared" si="41"/>
        <v>4</v>
      </c>
      <c r="B138" s="207">
        <v>850</v>
      </c>
      <c r="C138" s="321" t="s">
        <v>764</v>
      </c>
      <c r="D138" s="321" t="s">
        <v>761</v>
      </c>
      <c r="E138" s="332">
        <v>25</v>
      </c>
      <c r="F138" s="200">
        <v>100</v>
      </c>
      <c r="G138" s="199"/>
      <c r="H138" s="199"/>
      <c r="I138" s="199">
        <f t="shared" si="37"/>
        <v>100</v>
      </c>
      <c r="J138" s="199" t="e">
        <f t="shared" si="38"/>
        <v>#DIV/0!</v>
      </c>
      <c r="K138" s="201"/>
      <c r="L138" s="200">
        <v>100</v>
      </c>
      <c r="M138" s="199"/>
      <c r="N138" s="199"/>
      <c r="O138" s="199">
        <f t="shared" si="39"/>
        <v>100</v>
      </c>
      <c r="P138" s="199" t="e">
        <f t="shared" si="40"/>
        <v>#DIV/0!</v>
      </c>
      <c r="Q138" s="201"/>
      <c r="R138" s="199">
        <f t="shared" si="33"/>
        <v>200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849</v>
      </c>
      <c r="C151" s="208" t="s">
        <v>765</v>
      </c>
      <c r="D151" s="208" t="s">
        <v>752</v>
      </c>
      <c r="E151" s="208"/>
      <c r="F151" s="219">
        <v>0</v>
      </c>
      <c r="G151" s="220">
        <v>20</v>
      </c>
      <c r="H151" s="220">
        <v>46.54</v>
      </c>
      <c r="I151" s="220">
        <f>IF(H151&lt;=$H$111,IF(H151&lt;$G$111,F151+G151,F151+G151+(H151-$G$111)),50)</f>
        <v>20</v>
      </c>
      <c r="J151" s="220">
        <f>$F$111/H151</f>
        <v>3.2660077352814785</v>
      </c>
      <c r="K151" s="195"/>
      <c r="L151" s="219">
        <v>0</v>
      </c>
      <c r="M151" s="220">
        <v>5</v>
      </c>
      <c r="N151" s="220">
        <v>34.6</v>
      </c>
      <c r="O151" s="220">
        <f>IF(N151&lt;=$N$111,IF(N151&lt;$M$111,L151+M151,L151+M151+(N151-$M$111)),50)</f>
        <v>5</v>
      </c>
      <c r="P151" s="220">
        <f>$L$111/N151</f>
        <v>3.5838150289017339</v>
      </c>
      <c r="Q151" s="195"/>
      <c r="R151" s="199">
        <f t="shared" ref="R151:R165" si="42">O151+I151</f>
        <v>25</v>
      </c>
      <c r="S151" s="199">
        <f t="shared" ref="S151:S165" si="43">N151+H151</f>
        <v>81.14</v>
      </c>
      <c r="T151" s="209"/>
    </row>
    <row r="152" spans="1:20">
      <c r="A152">
        <f>A151+1</f>
        <v>2</v>
      </c>
      <c r="B152" s="207">
        <v>845</v>
      </c>
      <c r="C152" s="208" t="s">
        <v>710</v>
      </c>
      <c r="D152" s="208" t="s">
        <v>711</v>
      </c>
      <c r="E152" s="208"/>
      <c r="F152" s="200">
        <v>0</v>
      </c>
      <c r="G152" s="199">
        <v>10</v>
      </c>
      <c r="H152" s="199">
        <v>45.33</v>
      </c>
      <c r="I152" s="199">
        <f t="shared" ref="I152:I165" si="44">IF(H152&lt;=$H$111,IF(H152&lt;$G$111,F152+G152,F152+G152+(H152-$G$111)),50)</f>
        <v>10</v>
      </c>
      <c r="J152" s="199">
        <f t="shared" ref="J152:J165" si="45">$F$111/H152</f>
        <v>3.3531877343922347</v>
      </c>
      <c r="K152" s="201"/>
      <c r="L152" s="200">
        <v>50</v>
      </c>
      <c r="M152" s="199"/>
      <c r="N152" s="199"/>
      <c r="O152" s="199">
        <f t="shared" ref="O152:O158" si="46">IF(N152&lt;=$N$111,IF(N152&lt;$M$111,L152+M152,L152+M152+(N152-$M$111)),50)</f>
        <v>50</v>
      </c>
      <c r="P152" s="199" t="e">
        <f t="shared" ref="P152:P165" si="47">$L$111/N152</f>
        <v>#DIV/0!</v>
      </c>
      <c r="Q152" s="201"/>
      <c r="R152" s="199">
        <f t="shared" si="42"/>
        <v>60</v>
      </c>
      <c r="S152" s="199">
        <f t="shared" si="43"/>
        <v>45.33</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105" workbookViewId="0">
      <selection activeCell="B24" sqref="B24"/>
    </sheetView>
  </sheetViews>
  <sheetFormatPr baseColWidth="10" defaultRowHeight="15" x14ac:dyDescent="0"/>
  <cols>
    <col min="1" max="1" width="3.1640625" bestFit="1" customWidth="1"/>
  </cols>
  <sheetData>
    <row r="1" spans="1:20" ht="25">
      <c r="B1" s="513" t="s">
        <v>161</v>
      </c>
      <c r="C1" s="513"/>
      <c r="D1" s="513"/>
      <c r="E1" s="513"/>
      <c r="F1" s="515" t="s">
        <v>237</v>
      </c>
      <c r="G1" s="515"/>
      <c r="H1" s="515"/>
      <c r="I1" s="515"/>
      <c r="J1" s="515"/>
      <c r="K1" s="515"/>
      <c r="L1" s="515"/>
      <c r="M1" s="515"/>
      <c r="N1" s="515"/>
      <c r="O1" s="515"/>
      <c r="P1" s="515"/>
      <c r="Q1" s="515"/>
      <c r="R1" s="221"/>
      <c r="S1" s="221"/>
    </row>
    <row r="2" spans="1:20" ht="25">
      <c r="B2" s="513" t="s">
        <v>162</v>
      </c>
      <c r="C2" s="513"/>
      <c r="D2" s="513"/>
      <c r="E2" s="513"/>
      <c r="F2" s="516" t="s">
        <v>767</v>
      </c>
      <c r="G2" s="516"/>
      <c r="H2" s="516"/>
      <c r="I2" s="516"/>
      <c r="J2" s="516"/>
      <c r="K2" s="516"/>
      <c r="L2" s="516"/>
      <c r="M2" s="516"/>
      <c r="N2" s="516"/>
      <c r="O2" s="516"/>
      <c r="P2" s="516"/>
      <c r="Q2" s="516"/>
      <c r="R2" s="221"/>
      <c r="S2" s="221"/>
    </row>
    <row r="3" spans="1:20" ht="25">
      <c r="B3" s="513" t="s">
        <v>152</v>
      </c>
      <c r="C3" s="513"/>
      <c r="D3" s="513"/>
      <c r="E3" s="513"/>
      <c r="F3" s="516" t="s">
        <v>185</v>
      </c>
      <c r="G3" s="516"/>
      <c r="H3" s="516"/>
      <c r="I3" s="516"/>
      <c r="J3" s="516"/>
      <c r="K3" s="516"/>
      <c r="L3" s="516"/>
      <c r="M3" s="516"/>
      <c r="N3" s="516"/>
      <c r="O3" s="516"/>
      <c r="P3" s="516"/>
      <c r="Q3" s="516"/>
      <c r="R3" s="221"/>
      <c r="S3" s="221"/>
    </row>
    <row r="4" spans="1:20" ht="26" thickBot="1">
      <c r="B4" s="514" t="s">
        <v>163</v>
      </c>
      <c r="C4" s="514"/>
      <c r="D4" s="514"/>
      <c r="E4" s="514"/>
      <c r="F4" s="517" t="s">
        <v>240</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180</v>
      </c>
      <c r="G6" s="182">
        <f>J6*1.1</f>
        <v>43.593000000000004</v>
      </c>
      <c r="H6" s="199">
        <f>G6*1.5</f>
        <v>65.389499999999998</v>
      </c>
      <c r="I6" s="182">
        <f>F6/G6</f>
        <v>4.1291032964007979</v>
      </c>
      <c r="J6" s="182">
        <f>H9</f>
        <v>39.630000000000003</v>
      </c>
      <c r="K6" s="183"/>
      <c r="L6" s="185">
        <v>183</v>
      </c>
      <c r="M6" s="182">
        <f>P6*1.1</f>
        <v>45.639000000000003</v>
      </c>
      <c r="N6" s="199">
        <f>M6*1.5</f>
        <v>68.458500000000001</v>
      </c>
      <c r="O6" s="182">
        <f>L6/M6</f>
        <v>4.009728521659107</v>
      </c>
      <c r="P6" s="182">
        <f>N12</f>
        <v>41.49</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610</v>
      </c>
      <c r="C9" s="208" t="s">
        <v>360</v>
      </c>
      <c r="D9" s="208" t="s">
        <v>63</v>
      </c>
      <c r="E9" s="208" t="s">
        <v>272</v>
      </c>
      <c r="F9" s="200">
        <v>0</v>
      </c>
      <c r="G9" s="199">
        <v>0</v>
      </c>
      <c r="H9" s="199">
        <v>39.630000000000003</v>
      </c>
      <c r="I9" s="199">
        <f>IF(H9&lt;=$H$6,IF(H9&lt;$G$6,F9+G9,F9+G9+(H9-$G$6)),50)</f>
        <v>0</v>
      </c>
      <c r="J9" s="199">
        <f>$F$6/H9</f>
        <v>4.5420136260408777</v>
      </c>
      <c r="K9" s="201">
        <f>IF(I9=0,IF(H9=$J$6,6,4),0)</f>
        <v>6</v>
      </c>
      <c r="L9" s="200">
        <v>5</v>
      </c>
      <c r="M9" s="199">
        <v>0</v>
      </c>
      <c r="N9" s="199">
        <v>39.43</v>
      </c>
      <c r="O9" s="199">
        <f>IF(N9&lt;=$N$6,IF(N9&lt;$M$6,L9+M9,L9+M9+(N9-$M$6)),50)</f>
        <v>5</v>
      </c>
      <c r="P9" s="199">
        <f>$L$6/N9</f>
        <v>4.6411361907177273</v>
      </c>
      <c r="Q9" s="201">
        <f>IF(O9=0,IF(N9=$P$6,6,4),0)</f>
        <v>0</v>
      </c>
      <c r="R9" s="199">
        <f>O9+I9</f>
        <v>5</v>
      </c>
      <c r="S9" s="199">
        <f>N9+H9</f>
        <v>79.06</v>
      </c>
      <c r="T9" s="209">
        <f>IF((O9+I9)=0,4+K9+Q9,K9+Q9)+4</f>
        <v>10</v>
      </c>
    </row>
    <row r="10" spans="1:20">
      <c r="A10">
        <f>A9+1</f>
        <v>2</v>
      </c>
      <c r="B10" s="207">
        <v>486</v>
      </c>
      <c r="C10" s="208" t="s">
        <v>768</v>
      </c>
      <c r="D10" s="208" t="s">
        <v>69</v>
      </c>
      <c r="E10" s="208" t="s">
        <v>272</v>
      </c>
      <c r="F10" s="200">
        <v>0</v>
      </c>
      <c r="G10" s="199">
        <v>0</v>
      </c>
      <c r="H10" s="199">
        <v>39.96</v>
      </c>
      <c r="I10" s="199">
        <f>IF(H10&lt;=$H$6,IF(H10&lt;$G$6,F10+G10,F10+G10+(H10-$G$6)),50)</f>
        <v>0</v>
      </c>
      <c r="J10" s="199">
        <f t="shared" ref="J10:J38" si="0">$F$6/H10</f>
        <v>4.5045045045045047</v>
      </c>
      <c r="K10" s="201">
        <f t="shared" ref="K10:K38" si="1">IF(I10=0,IF(H10=$J$6,6,4),0)</f>
        <v>4</v>
      </c>
      <c r="L10" s="200">
        <v>5</v>
      </c>
      <c r="M10" s="199">
        <v>0</v>
      </c>
      <c r="N10" s="199">
        <v>39.81</v>
      </c>
      <c r="O10" s="199">
        <f t="shared" ref="O10:O38" si="2">IF(N10&lt;=$N$6,IF(N10&lt;$M$6,L10+M10,L10+M10+(N10-$M$6)),50)</f>
        <v>5</v>
      </c>
      <c r="P10" s="199">
        <f t="shared" ref="P10:P38" si="3">$L$6/N10</f>
        <v>4.5968349660889221</v>
      </c>
      <c r="Q10" s="201">
        <f>IF(O10=0,IF(N10=$P$6,6,4),0)</f>
        <v>0</v>
      </c>
      <c r="R10" s="199">
        <f t="shared" ref="R10:R38" si="4">O10+I10</f>
        <v>5</v>
      </c>
      <c r="S10" s="199">
        <f t="shared" ref="S10:S38" si="5">N10+H10</f>
        <v>79.77000000000001</v>
      </c>
      <c r="T10" s="209">
        <f>IF((O10+I10)=0,4+K10+Q10,K10+Q10)+2</f>
        <v>6</v>
      </c>
    </row>
    <row r="11" spans="1:20">
      <c r="A11">
        <f t="shared" ref="A11:A38" si="6">A10+1</f>
        <v>3</v>
      </c>
      <c r="B11" s="207">
        <v>512</v>
      </c>
      <c r="C11" s="208" t="s">
        <v>290</v>
      </c>
      <c r="D11" s="208" t="s">
        <v>291</v>
      </c>
      <c r="E11" s="208" t="s">
        <v>272</v>
      </c>
      <c r="F11" s="200">
        <v>0</v>
      </c>
      <c r="G11" s="199">
        <v>0</v>
      </c>
      <c r="H11" s="199">
        <v>40.54</v>
      </c>
      <c r="I11" s="199">
        <f t="shared" ref="I11:I38" si="7">IF(H11&lt;=$H$6,IF(H11&lt;$G$6,F11+G11,F11+G11+(H11-$G$6)),50)</f>
        <v>0</v>
      </c>
      <c r="J11" s="199">
        <f t="shared" si="0"/>
        <v>4.440059200789344</v>
      </c>
      <c r="K11" s="201">
        <f t="shared" si="1"/>
        <v>4</v>
      </c>
      <c r="L11" s="200">
        <v>5</v>
      </c>
      <c r="M11" s="199">
        <v>0</v>
      </c>
      <c r="N11" s="199">
        <v>40</v>
      </c>
      <c r="O11" s="199">
        <f>IF(N11&lt;=$N$6,IF(N11&lt;$M$6,L11+M11,L11+M11+(N11-$M$6)),50)</f>
        <v>5</v>
      </c>
      <c r="P11" s="199">
        <f t="shared" si="3"/>
        <v>4.5750000000000002</v>
      </c>
      <c r="Q11" s="201">
        <f t="shared" ref="Q11:Q38" si="8">IF(O11=0,IF(N11=$P$6,6,4),0)</f>
        <v>0</v>
      </c>
      <c r="R11" s="199">
        <f t="shared" si="4"/>
        <v>5</v>
      </c>
      <c r="S11" s="199">
        <f t="shared" si="5"/>
        <v>80.539999999999992</v>
      </c>
      <c r="T11" s="209">
        <f>IF((O11+I11)=0,4+K11+Q11,K11+Q11)+1</f>
        <v>5</v>
      </c>
    </row>
    <row r="12" spans="1:20">
      <c r="A12">
        <f t="shared" si="6"/>
        <v>4</v>
      </c>
      <c r="B12" s="207">
        <v>819</v>
      </c>
      <c r="C12" s="321" t="s">
        <v>592</v>
      </c>
      <c r="D12" s="321" t="s">
        <v>68</v>
      </c>
      <c r="E12" s="321" t="s">
        <v>272</v>
      </c>
      <c r="F12" s="200">
        <v>10</v>
      </c>
      <c r="G12" s="199">
        <v>0</v>
      </c>
      <c r="H12" s="199">
        <v>41.25</v>
      </c>
      <c r="I12" s="199">
        <f t="shared" si="7"/>
        <v>10</v>
      </c>
      <c r="J12" s="199">
        <f t="shared" si="0"/>
        <v>4.3636363636363633</v>
      </c>
      <c r="K12" s="201">
        <f t="shared" si="1"/>
        <v>0</v>
      </c>
      <c r="L12" s="200">
        <v>0</v>
      </c>
      <c r="M12" s="199">
        <v>0</v>
      </c>
      <c r="N12" s="199">
        <v>41.49</v>
      </c>
      <c r="O12" s="199">
        <f t="shared" si="2"/>
        <v>0</v>
      </c>
      <c r="P12" s="199">
        <f>$L$6/N12</f>
        <v>4.4107013738250176</v>
      </c>
      <c r="Q12" s="201">
        <f t="shared" si="8"/>
        <v>6</v>
      </c>
      <c r="R12" s="199">
        <f t="shared" si="4"/>
        <v>10</v>
      </c>
      <c r="S12" s="199">
        <f t="shared" si="5"/>
        <v>82.740000000000009</v>
      </c>
      <c r="T12" s="209">
        <f>IF((O12+I12)=0,4+K12+Q12,K12+Q12)</f>
        <v>6</v>
      </c>
    </row>
    <row r="13" spans="1:20">
      <c r="A13">
        <f t="shared" si="6"/>
        <v>5</v>
      </c>
      <c r="B13" s="207">
        <v>732</v>
      </c>
      <c r="C13" s="321" t="s">
        <v>338</v>
      </c>
      <c r="D13" s="321" t="s">
        <v>339</v>
      </c>
      <c r="E13" s="321" t="s">
        <v>269</v>
      </c>
      <c r="F13" s="200">
        <v>0</v>
      </c>
      <c r="G13" s="199">
        <v>0</v>
      </c>
      <c r="H13" s="199">
        <v>46.93</v>
      </c>
      <c r="I13" s="199">
        <f t="shared" si="7"/>
        <v>3.3369999999999962</v>
      </c>
      <c r="J13" s="199">
        <f t="shared" si="0"/>
        <v>3.8354996803750265</v>
      </c>
      <c r="K13" s="201">
        <f t="shared" si="1"/>
        <v>0</v>
      </c>
      <c r="L13" s="200">
        <v>0</v>
      </c>
      <c r="M13" s="199">
        <v>5</v>
      </c>
      <c r="N13" s="199">
        <v>50.12</v>
      </c>
      <c r="O13" s="199">
        <f t="shared" si="2"/>
        <v>9.4809999999999945</v>
      </c>
      <c r="P13" s="199">
        <f>$L$6/N13</f>
        <v>3.6512370311252993</v>
      </c>
      <c r="Q13" s="201">
        <f t="shared" si="8"/>
        <v>0</v>
      </c>
      <c r="R13" s="199">
        <f t="shared" si="4"/>
        <v>12.817999999999991</v>
      </c>
      <c r="S13" s="199">
        <f t="shared" si="5"/>
        <v>97.05</v>
      </c>
      <c r="T13" s="209">
        <f t="shared" ref="T13:T38" si="9">IF((O13+I13)=0,4+K13+Q13,K13+Q13)</f>
        <v>0</v>
      </c>
    </row>
    <row r="14" spans="1:20">
      <c r="A14">
        <f t="shared" si="6"/>
        <v>6</v>
      </c>
      <c r="B14" s="207">
        <v>594</v>
      </c>
      <c r="C14" s="321" t="s">
        <v>526</v>
      </c>
      <c r="D14" s="321" t="s">
        <v>291</v>
      </c>
      <c r="E14" s="321" t="s">
        <v>272</v>
      </c>
      <c r="F14" s="200">
        <v>10</v>
      </c>
      <c r="G14" s="199">
        <v>0</v>
      </c>
      <c r="H14" s="199">
        <v>38.770000000000003</v>
      </c>
      <c r="I14" s="199">
        <f>IF(H14&lt;=$H$6,IF(H14&lt;$G$6,F14+G14,F14+G14+(H14-$G$6)),50)</f>
        <v>10</v>
      </c>
      <c r="J14" s="199">
        <f t="shared" si="0"/>
        <v>4.6427650245034817</v>
      </c>
      <c r="K14" s="201">
        <f t="shared" si="1"/>
        <v>0</v>
      </c>
      <c r="L14" s="200">
        <v>5</v>
      </c>
      <c r="M14" s="199">
        <v>0</v>
      </c>
      <c r="N14" s="199">
        <v>38.14</v>
      </c>
      <c r="O14" s="199">
        <f t="shared" si="2"/>
        <v>5</v>
      </c>
      <c r="P14" s="199">
        <f t="shared" si="3"/>
        <v>4.7981122181436815</v>
      </c>
      <c r="Q14" s="201">
        <f t="shared" si="8"/>
        <v>0</v>
      </c>
      <c r="R14" s="199">
        <f t="shared" si="4"/>
        <v>15</v>
      </c>
      <c r="S14" s="199">
        <f t="shared" si="5"/>
        <v>76.91</v>
      </c>
      <c r="T14" s="209">
        <f t="shared" si="9"/>
        <v>0</v>
      </c>
    </row>
    <row r="15" spans="1:20">
      <c r="A15">
        <f t="shared" si="6"/>
        <v>7</v>
      </c>
      <c r="B15" s="207">
        <v>628</v>
      </c>
      <c r="C15" s="321" t="s">
        <v>364</v>
      </c>
      <c r="D15" s="321" t="s">
        <v>44</v>
      </c>
      <c r="E15" s="321" t="s">
        <v>272</v>
      </c>
      <c r="F15" s="200">
        <v>0</v>
      </c>
      <c r="G15" s="199">
        <v>0</v>
      </c>
      <c r="H15" s="199">
        <v>39.68</v>
      </c>
      <c r="I15" s="199">
        <f t="shared" si="7"/>
        <v>0</v>
      </c>
      <c r="J15" s="199">
        <f t="shared" si="0"/>
        <v>4.536290322580645</v>
      </c>
      <c r="K15" s="201">
        <f t="shared" si="1"/>
        <v>4</v>
      </c>
      <c r="L15" s="200">
        <v>15</v>
      </c>
      <c r="M15" s="199">
        <v>0</v>
      </c>
      <c r="N15" s="199">
        <v>41.92</v>
      </c>
      <c r="O15" s="199">
        <f t="shared" si="2"/>
        <v>15</v>
      </c>
      <c r="P15" s="199">
        <f t="shared" si="3"/>
        <v>4.3654580152671754</v>
      </c>
      <c r="Q15" s="201">
        <f t="shared" si="8"/>
        <v>0</v>
      </c>
      <c r="R15" s="199">
        <f t="shared" si="4"/>
        <v>15</v>
      </c>
      <c r="S15" s="199">
        <f t="shared" si="5"/>
        <v>81.599999999999994</v>
      </c>
      <c r="T15" s="209">
        <f t="shared" si="9"/>
        <v>4</v>
      </c>
    </row>
    <row r="16" spans="1:20">
      <c r="A16">
        <f t="shared" si="6"/>
        <v>8</v>
      </c>
      <c r="B16" s="207">
        <v>574</v>
      </c>
      <c r="C16" s="321" t="s">
        <v>363</v>
      </c>
      <c r="D16" s="321" t="s">
        <v>69</v>
      </c>
      <c r="E16" s="321" t="s">
        <v>272</v>
      </c>
      <c r="F16" s="200">
        <v>0</v>
      </c>
      <c r="G16" s="199">
        <v>10</v>
      </c>
      <c r="H16" s="199">
        <v>43.94</v>
      </c>
      <c r="I16" s="199">
        <f t="shared" si="7"/>
        <v>10.346999999999994</v>
      </c>
      <c r="J16" s="199">
        <f t="shared" si="0"/>
        <v>4.0964952207555756</v>
      </c>
      <c r="K16" s="201">
        <f t="shared" si="1"/>
        <v>0</v>
      </c>
      <c r="L16" s="200">
        <v>5</v>
      </c>
      <c r="M16" s="199">
        <v>0</v>
      </c>
      <c r="N16" s="199">
        <v>38.97</v>
      </c>
      <c r="O16" s="199">
        <f t="shared" si="2"/>
        <v>5</v>
      </c>
      <c r="P16" s="199">
        <f t="shared" si="3"/>
        <v>4.695919938414165</v>
      </c>
      <c r="Q16" s="201">
        <f t="shared" si="8"/>
        <v>0</v>
      </c>
      <c r="R16" s="199">
        <f t="shared" si="4"/>
        <v>15.346999999999994</v>
      </c>
      <c r="S16" s="199">
        <f t="shared" si="5"/>
        <v>82.91</v>
      </c>
      <c r="T16" s="209">
        <f t="shared" si="9"/>
        <v>0</v>
      </c>
    </row>
    <row r="17" spans="1:20">
      <c r="A17">
        <f t="shared" si="6"/>
        <v>9</v>
      </c>
      <c r="B17" s="207">
        <v>662</v>
      </c>
      <c r="C17" s="321" t="s">
        <v>267</v>
      </c>
      <c r="D17" s="321" t="s">
        <v>417</v>
      </c>
      <c r="E17" s="321" t="s">
        <v>269</v>
      </c>
      <c r="F17" s="200">
        <v>20</v>
      </c>
      <c r="G17" s="199">
        <v>5</v>
      </c>
      <c r="H17" s="199">
        <v>48.28</v>
      </c>
      <c r="I17" s="199">
        <f t="shared" si="7"/>
        <v>29.686999999999998</v>
      </c>
      <c r="J17" s="199">
        <f t="shared" si="0"/>
        <v>3.7282518641259319</v>
      </c>
      <c r="K17" s="201">
        <f t="shared" si="1"/>
        <v>0</v>
      </c>
      <c r="L17" s="200">
        <v>5</v>
      </c>
      <c r="M17" s="199">
        <v>0</v>
      </c>
      <c r="N17" s="199">
        <v>42.8</v>
      </c>
      <c r="O17" s="199">
        <f t="shared" si="2"/>
        <v>5</v>
      </c>
      <c r="P17" s="199">
        <f t="shared" si="3"/>
        <v>4.2757009345794392</v>
      </c>
      <c r="Q17" s="201">
        <f t="shared" si="8"/>
        <v>0</v>
      </c>
      <c r="R17" s="199">
        <f t="shared" si="4"/>
        <v>34.686999999999998</v>
      </c>
      <c r="S17" s="199">
        <f t="shared" si="5"/>
        <v>91.08</v>
      </c>
      <c r="T17" s="209">
        <f t="shared" si="9"/>
        <v>0</v>
      </c>
    </row>
    <row r="18" spans="1:20">
      <c r="A18">
        <f t="shared" si="6"/>
        <v>10</v>
      </c>
      <c r="B18" s="207">
        <v>713</v>
      </c>
      <c r="C18" s="321" t="s">
        <v>479</v>
      </c>
      <c r="D18" s="321" t="s">
        <v>470</v>
      </c>
      <c r="E18" s="321" t="s">
        <v>272</v>
      </c>
      <c r="F18" s="200">
        <v>0</v>
      </c>
      <c r="G18" s="199">
        <v>0</v>
      </c>
      <c r="H18" s="199">
        <v>41.98</v>
      </c>
      <c r="I18" s="199">
        <f t="shared" si="7"/>
        <v>0</v>
      </c>
      <c r="J18" s="199">
        <f t="shared" si="0"/>
        <v>4.2877560743211056</v>
      </c>
      <c r="K18" s="201">
        <f t="shared" si="1"/>
        <v>4</v>
      </c>
      <c r="L18" s="200">
        <v>50</v>
      </c>
      <c r="M18" s="199"/>
      <c r="N18" s="199"/>
      <c r="O18" s="199">
        <f t="shared" si="2"/>
        <v>50</v>
      </c>
      <c r="P18" s="199" t="e">
        <f t="shared" si="3"/>
        <v>#DIV/0!</v>
      </c>
      <c r="Q18" s="201">
        <f t="shared" si="8"/>
        <v>0</v>
      </c>
      <c r="R18" s="199">
        <f t="shared" si="4"/>
        <v>50</v>
      </c>
      <c r="S18" s="199">
        <f t="shared" si="5"/>
        <v>41.98</v>
      </c>
      <c r="T18" s="209">
        <f t="shared" si="9"/>
        <v>4</v>
      </c>
    </row>
    <row r="19" spans="1:20">
      <c r="A19">
        <f t="shared" si="6"/>
        <v>11</v>
      </c>
      <c r="B19" s="207">
        <v>637</v>
      </c>
      <c r="C19" s="321" t="s">
        <v>282</v>
      </c>
      <c r="D19" s="321" t="s">
        <v>419</v>
      </c>
      <c r="E19" s="321" t="s">
        <v>272</v>
      </c>
      <c r="F19" s="200">
        <v>50</v>
      </c>
      <c r="G19" s="199"/>
      <c r="H19" s="199"/>
      <c r="I19" s="199">
        <f t="shared" si="7"/>
        <v>50</v>
      </c>
      <c r="J19" s="199" t="e">
        <f t="shared" si="0"/>
        <v>#DIV/0!</v>
      </c>
      <c r="K19" s="201">
        <f t="shared" si="1"/>
        <v>0</v>
      </c>
      <c r="L19" s="200">
        <v>5</v>
      </c>
      <c r="M19" s="199">
        <v>0</v>
      </c>
      <c r="N19" s="199">
        <v>39.979999999999997</v>
      </c>
      <c r="O19" s="199">
        <f t="shared" si="2"/>
        <v>5</v>
      </c>
      <c r="P19" s="199">
        <f t="shared" si="3"/>
        <v>4.5772886443221612</v>
      </c>
      <c r="Q19" s="201">
        <f t="shared" si="8"/>
        <v>0</v>
      </c>
      <c r="R19" s="199">
        <f t="shared" si="4"/>
        <v>55</v>
      </c>
      <c r="S19" s="199">
        <f t="shared" si="5"/>
        <v>39.979999999999997</v>
      </c>
      <c r="T19" s="209">
        <f t="shared" si="9"/>
        <v>0</v>
      </c>
    </row>
    <row r="20" spans="1:20">
      <c r="A20">
        <f t="shared" si="6"/>
        <v>12</v>
      </c>
      <c r="B20" s="207">
        <v>602</v>
      </c>
      <c r="C20" s="321" t="s">
        <v>285</v>
      </c>
      <c r="D20" s="321" t="s">
        <v>52</v>
      </c>
      <c r="E20" s="321" t="s">
        <v>272</v>
      </c>
      <c r="F20" s="200">
        <v>5</v>
      </c>
      <c r="G20" s="199">
        <v>0</v>
      </c>
      <c r="H20" s="199">
        <v>39.270000000000003</v>
      </c>
      <c r="I20" s="199">
        <f t="shared" si="7"/>
        <v>5</v>
      </c>
      <c r="J20" s="199">
        <f t="shared" si="0"/>
        <v>4.5836516424751714</v>
      </c>
      <c r="K20" s="201">
        <f t="shared" si="1"/>
        <v>0</v>
      </c>
      <c r="L20" s="200">
        <v>50</v>
      </c>
      <c r="M20" s="199"/>
      <c r="N20" s="199"/>
      <c r="O20" s="199">
        <f t="shared" si="2"/>
        <v>50</v>
      </c>
      <c r="P20" s="199" t="e">
        <f t="shared" si="3"/>
        <v>#DIV/0!</v>
      </c>
      <c r="Q20" s="201">
        <f t="shared" si="8"/>
        <v>0</v>
      </c>
      <c r="R20" s="199">
        <f t="shared" si="4"/>
        <v>55</v>
      </c>
      <c r="S20" s="199">
        <f t="shared" si="5"/>
        <v>39.270000000000003</v>
      </c>
      <c r="T20" s="209">
        <f t="shared" si="9"/>
        <v>0</v>
      </c>
    </row>
    <row r="21" spans="1:20">
      <c r="A21">
        <f t="shared" si="6"/>
        <v>13</v>
      </c>
      <c r="B21" s="207">
        <v>753</v>
      </c>
      <c r="C21" s="321" t="s">
        <v>530</v>
      </c>
      <c r="D21" s="321" t="s">
        <v>417</v>
      </c>
      <c r="E21" s="321" t="s">
        <v>269</v>
      </c>
      <c r="F21" s="200">
        <v>5</v>
      </c>
      <c r="G21" s="199">
        <v>0</v>
      </c>
      <c r="H21" s="199">
        <v>40.01</v>
      </c>
      <c r="I21" s="199">
        <f t="shared" si="7"/>
        <v>5</v>
      </c>
      <c r="J21" s="199">
        <f t="shared" si="0"/>
        <v>4.4988752811797053</v>
      </c>
      <c r="K21" s="201">
        <f t="shared" si="1"/>
        <v>0</v>
      </c>
      <c r="L21" s="200">
        <v>50</v>
      </c>
      <c r="M21" s="199"/>
      <c r="N21" s="199"/>
      <c r="O21" s="199">
        <f t="shared" si="2"/>
        <v>50</v>
      </c>
      <c r="P21" s="199" t="e">
        <f t="shared" si="3"/>
        <v>#DIV/0!</v>
      </c>
      <c r="Q21" s="201">
        <f t="shared" si="8"/>
        <v>0</v>
      </c>
      <c r="R21" s="199">
        <f t="shared" si="4"/>
        <v>55</v>
      </c>
      <c r="S21" s="199">
        <f t="shared" si="5"/>
        <v>40.01</v>
      </c>
      <c r="T21" s="209">
        <f t="shared" si="9"/>
        <v>0</v>
      </c>
    </row>
    <row r="22" spans="1:20">
      <c r="A22">
        <f t="shared" si="6"/>
        <v>14</v>
      </c>
      <c r="B22" s="207">
        <v>663</v>
      </c>
      <c r="C22" s="321" t="s">
        <v>289</v>
      </c>
      <c r="D22" s="321" t="s">
        <v>418</v>
      </c>
      <c r="E22" s="321" t="s">
        <v>275</v>
      </c>
      <c r="F22" s="200">
        <v>5</v>
      </c>
      <c r="G22" s="199">
        <v>0</v>
      </c>
      <c r="H22" s="199">
        <v>41.29</v>
      </c>
      <c r="I22" s="199">
        <f t="shared" si="7"/>
        <v>5</v>
      </c>
      <c r="J22" s="199">
        <f t="shared" si="0"/>
        <v>4.3594090578832647</v>
      </c>
      <c r="K22" s="201">
        <f t="shared" si="1"/>
        <v>0</v>
      </c>
      <c r="L22" s="200">
        <v>50</v>
      </c>
      <c r="M22" s="199"/>
      <c r="N22" s="199"/>
      <c r="O22" s="199">
        <f t="shared" si="2"/>
        <v>50</v>
      </c>
      <c r="P22" s="199" t="e">
        <f t="shared" si="3"/>
        <v>#DIV/0!</v>
      </c>
      <c r="Q22" s="201">
        <f t="shared" si="8"/>
        <v>0</v>
      </c>
      <c r="R22" s="199">
        <f t="shared" si="4"/>
        <v>55</v>
      </c>
      <c r="S22" s="199">
        <f t="shared" si="5"/>
        <v>41.29</v>
      </c>
      <c r="T22" s="209">
        <f t="shared" si="9"/>
        <v>0</v>
      </c>
    </row>
    <row r="23" spans="1:20">
      <c r="A23">
        <f t="shared" si="6"/>
        <v>15</v>
      </c>
      <c r="B23" s="207">
        <v>696</v>
      </c>
      <c r="C23" s="321" t="s">
        <v>329</v>
      </c>
      <c r="D23" s="321" t="s">
        <v>330</v>
      </c>
      <c r="E23" s="321" t="s">
        <v>269</v>
      </c>
      <c r="F23" s="200">
        <v>5</v>
      </c>
      <c r="G23" s="199">
        <v>0</v>
      </c>
      <c r="H23" s="199">
        <v>41.35</v>
      </c>
      <c r="I23" s="199">
        <f t="shared" si="7"/>
        <v>5</v>
      </c>
      <c r="J23" s="199">
        <f t="shared" si="0"/>
        <v>4.3530834340991538</v>
      </c>
      <c r="K23" s="201">
        <f t="shared" si="1"/>
        <v>0</v>
      </c>
      <c r="L23" s="200">
        <v>50</v>
      </c>
      <c r="M23" s="199"/>
      <c r="N23" s="199"/>
      <c r="O23" s="199">
        <f t="shared" si="2"/>
        <v>50</v>
      </c>
      <c r="P23" s="199" t="e">
        <f t="shared" si="3"/>
        <v>#DIV/0!</v>
      </c>
      <c r="Q23" s="201">
        <f t="shared" si="8"/>
        <v>0</v>
      </c>
      <c r="R23" s="199">
        <f t="shared" si="4"/>
        <v>55</v>
      </c>
      <c r="S23" s="199">
        <f t="shared" si="5"/>
        <v>41.35</v>
      </c>
      <c r="T23" s="209">
        <f t="shared" si="9"/>
        <v>0</v>
      </c>
    </row>
    <row r="24" spans="1:20">
      <c r="A24">
        <f t="shared" si="6"/>
        <v>16</v>
      </c>
      <c r="B24" s="207">
        <v>536</v>
      </c>
      <c r="C24" s="321" t="s">
        <v>296</v>
      </c>
      <c r="D24" s="321" t="s">
        <v>561</v>
      </c>
      <c r="E24" s="321" t="s">
        <v>269</v>
      </c>
      <c r="F24" s="200">
        <v>5</v>
      </c>
      <c r="G24" s="199">
        <v>0</v>
      </c>
      <c r="H24" s="199">
        <v>41.57</v>
      </c>
      <c r="I24" s="199">
        <f t="shared" si="7"/>
        <v>5</v>
      </c>
      <c r="J24" s="199">
        <f t="shared" si="0"/>
        <v>4.3300457060380078</v>
      </c>
      <c r="K24" s="201">
        <f t="shared" si="1"/>
        <v>0</v>
      </c>
      <c r="L24" s="200">
        <v>50</v>
      </c>
      <c r="M24" s="199"/>
      <c r="N24" s="199"/>
      <c r="O24" s="199">
        <f t="shared" si="2"/>
        <v>50</v>
      </c>
      <c r="P24" s="199" t="e">
        <f t="shared" si="3"/>
        <v>#DIV/0!</v>
      </c>
      <c r="Q24" s="201">
        <f t="shared" si="8"/>
        <v>0</v>
      </c>
      <c r="R24" s="199">
        <f t="shared" si="4"/>
        <v>55</v>
      </c>
      <c r="S24" s="199">
        <f t="shared" si="5"/>
        <v>41.57</v>
      </c>
      <c r="T24" s="209">
        <f t="shared" si="9"/>
        <v>0</v>
      </c>
    </row>
    <row r="25" spans="1:20">
      <c r="A25">
        <f t="shared" si="6"/>
        <v>17</v>
      </c>
      <c r="B25" s="207">
        <v>481</v>
      </c>
      <c r="C25" s="321" t="s">
        <v>292</v>
      </c>
      <c r="D25" s="321" t="s">
        <v>419</v>
      </c>
      <c r="E25" s="321" t="s">
        <v>272</v>
      </c>
      <c r="F25" s="200">
        <v>0</v>
      </c>
      <c r="G25" s="199">
        <v>5</v>
      </c>
      <c r="H25" s="199">
        <v>45.44</v>
      </c>
      <c r="I25" s="199">
        <f t="shared" si="7"/>
        <v>6.8469999999999942</v>
      </c>
      <c r="J25" s="199">
        <f t="shared" si="0"/>
        <v>3.961267605633803</v>
      </c>
      <c r="K25" s="201">
        <f t="shared" si="1"/>
        <v>0</v>
      </c>
      <c r="L25" s="200">
        <v>50</v>
      </c>
      <c r="M25" s="199"/>
      <c r="N25" s="199"/>
      <c r="O25" s="199">
        <f t="shared" si="2"/>
        <v>50</v>
      </c>
      <c r="P25" s="199" t="e">
        <f t="shared" si="3"/>
        <v>#DIV/0!</v>
      </c>
      <c r="Q25" s="201">
        <f t="shared" si="8"/>
        <v>0</v>
      </c>
      <c r="R25" s="199">
        <f t="shared" si="4"/>
        <v>56.846999999999994</v>
      </c>
      <c r="S25" s="199">
        <f t="shared" si="5"/>
        <v>45.44</v>
      </c>
      <c r="T25" s="209">
        <f t="shared" si="9"/>
        <v>0</v>
      </c>
    </row>
    <row r="26" spans="1:20">
      <c r="A26">
        <f>A25+1</f>
        <v>18</v>
      </c>
      <c r="B26" s="207">
        <v>534</v>
      </c>
      <c r="C26" s="321" t="s">
        <v>309</v>
      </c>
      <c r="D26" s="321" t="s">
        <v>68</v>
      </c>
      <c r="E26" s="321" t="s">
        <v>272</v>
      </c>
      <c r="F26" s="200">
        <v>10</v>
      </c>
      <c r="G26" s="199">
        <v>0</v>
      </c>
      <c r="H26" s="199">
        <v>39.32</v>
      </c>
      <c r="I26" s="199">
        <f t="shared" si="7"/>
        <v>10</v>
      </c>
      <c r="J26" s="199">
        <f t="shared" si="0"/>
        <v>4.5778229908443544</v>
      </c>
      <c r="K26" s="201">
        <f t="shared" si="1"/>
        <v>0</v>
      </c>
      <c r="L26" s="200">
        <v>50</v>
      </c>
      <c r="M26" s="199"/>
      <c r="N26" s="199"/>
      <c r="O26" s="199">
        <f t="shared" si="2"/>
        <v>50</v>
      </c>
      <c r="P26" s="199" t="e">
        <f t="shared" si="3"/>
        <v>#DIV/0!</v>
      </c>
      <c r="Q26" s="201">
        <f t="shared" si="8"/>
        <v>0</v>
      </c>
      <c r="R26" s="199">
        <f t="shared" si="4"/>
        <v>60</v>
      </c>
      <c r="S26" s="199">
        <f t="shared" si="5"/>
        <v>39.32</v>
      </c>
      <c r="T26" s="209">
        <f t="shared" si="9"/>
        <v>0</v>
      </c>
    </row>
    <row r="27" spans="1:20">
      <c r="A27">
        <f t="shared" si="6"/>
        <v>19</v>
      </c>
      <c r="B27" s="207">
        <v>720</v>
      </c>
      <c r="C27" s="321" t="s">
        <v>300</v>
      </c>
      <c r="D27" s="321" t="s">
        <v>366</v>
      </c>
      <c r="E27" s="321" t="s">
        <v>272</v>
      </c>
      <c r="F27" s="200">
        <v>10</v>
      </c>
      <c r="G27" s="199">
        <v>0</v>
      </c>
      <c r="H27" s="199">
        <v>40.54</v>
      </c>
      <c r="I27" s="199">
        <f t="shared" si="7"/>
        <v>10</v>
      </c>
      <c r="J27" s="199">
        <f t="shared" si="0"/>
        <v>4.440059200789344</v>
      </c>
      <c r="K27" s="201">
        <f t="shared" si="1"/>
        <v>0</v>
      </c>
      <c r="L27" s="200">
        <v>50</v>
      </c>
      <c r="M27" s="199"/>
      <c r="N27" s="199"/>
      <c r="O27" s="199">
        <f t="shared" si="2"/>
        <v>50</v>
      </c>
      <c r="P27" s="199" t="e">
        <f t="shared" si="3"/>
        <v>#DIV/0!</v>
      </c>
      <c r="Q27" s="201">
        <f t="shared" si="8"/>
        <v>0</v>
      </c>
      <c r="R27" s="199">
        <f t="shared" si="4"/>
        <v>60</v>
      </c>
      <c r="S27" s="199">
        <f t="shared" si="5"/>
        <v>40.54</v>
      </c>
      <c r="T27" s="209">
        <f t="shared" si="9"/>
        <v>0</v>
      </c>
    </row>
    <row r="28" spans="1:20">
      <c r="A28">
        <f t="shared" si="6"/>
        <v>20</v>
      </c>
      <c r="B28" s="207">
        <v>671</v>
      </c>
      <c r="C28" s="321" t="s">
        <v>477</v>
      </c>
      <c r="D28" s="321" t="s">
        <v>513</v>
      </c>
      <c r="E28" s="321" t="s">
        <v>272</v>
      </c>
      <c r="F28" s="200">
        <v>10</v>
      </c>
      <c r="G28" s="199">
        <v>5</v>
      </c>
      <c r="H28" s="199">
        <v>40.21</v>
      </c>
      <c r="I28" s="199">
        <f t="shared" si="7"/>
        <v>15</v>
      </c>
      <c r="J28" s="199">
        <f t="shared" si="0"/>
        <v>4.4764983834866952</v>
      </c>
      <c r="K28" s="201">
        <f t="shared" si="1"/>
        <v>0</v>
      </c>
      <c r="L28" s="200">
        <v>50</v>
      </c>
      <c r="M28" s="199"/>
      <c r="N28" s="199"/>
      <c r="O28" s="199">
        <f t="shared" si="2"/>
        <v>50</v>
      </c>
      <c r="P28" s="199" t="e">
        <f t="shared" si="3"/>
        <v>#DIV/0!</v>
      </c>
      <c r="Q28" s="201">
        <f t="shared" si="8"/>
        <v>0</v>
      </c>
      <c r="R28" s="199">
        <f t="shared" si="4"/>
        <v>65</v>
      </c>
      <c r="S28" s="199">
        <f t="shared" si="5"/>
        <v>40.21</v>
      </c>
      <c r="T28" s="209">
        <f t="shared" si="9"/>
        <v>0</v>
      </c>
    </row>
    <row r="29" spans="1:20">
      <c r="A29">
        <f t="shared" si="6"/>
        <v>21</v>
      </c>
      <c r="B29" s="207">
        <v>654</v>
      </c>
      <c r="C29" s="321" t="s">
        <v>270</v>
      </c>
      <c r="D29" s="321" t="s">
        <v>271</v>
      </c>
      <c r="E29" s="321" t="s">
        <v>272</v>
      </c>
      <c r="F29" s="200">
        <v>50</v>
      </c>
      <c r="G29" s="199"/>
      <c r="H29" s="199"/>
      <c r="I29" s="199">
        <f t="shared" si="7"/>
        <v>50</v>
      </c>
      <c r="J29" s="199" t="e">
        <f t="shared" si="0"/>
        <v>#DIV/0!</v>
      </c>
      <c r="K29" s="201">
        <f t="shared" si="1"/>
        <v>0</v>
      </c>
      <c r="L29" s="200">
        <v>50</v>
      </c>
      <c r="M29" s="199"/>
      <c r="N29" s="199"/>
      <c r="O29" s="199">
        <f t="shared" si="2"/>
        <v>50</v>
      </c>
      <c r="P29" s="199" t="e">
        <f t="shared" si="3"/>
        <v>#DIV/0!</v>
      </c>
      <c r="Q29" s="201">
        <f t="shared" si="8"/>
        <v>0</v>
      </c>
      <c r="R29" s="199">
        <f t="shared" si="4"/>
        <v>100</v>
      </c>
      <c r="S29" s="199">
        <f t="shared" si="5"/>
        <v>0</v>
      </c>
      <c r="T29" s="209">
        <f t="shared" si="9"/>
        <v>0</v>
      </c>
    </row>
    <row r="30" spans="1:20">
      <c r="A30">
        <f t="shared" si="6"/>
        <v>22</v>
      </c>
      <c r="B30" s="207">
        <v>739</v>
      </c>
      <c r="C30" s="321" t="s">
        <v>295</v>
      </c>
      <c r="D30" s="321" t="s">
        <v>69</v>
      </c>
      <c r="E30" s="321" t="s">
        <v>272</v>
      </c>
      <c r="F30" s="200">
        <v>50</v>
      </c>
      <c r="G30" s="199"/>
      <c r="H30" s="199"/>
      <c r="I30" s="199">
        <f t="shared" si="7"/>
        <v>50</v>
      </c>
      <c r="J30" s="199" t="e">
        <f t="shared" si="0"/>
        <v>#DIV/0!</v>
      </c>
      <c r="K30" s="201">
        <f t="shared" si="1"/>
        <v>0</v>
      </c>
      <c r="L30" s="200">
        <v>20</v>
      </c>
      <c r="M30" s="199"/>
      <c r="N30" s="199">
        <v>39.840000000000003</v>
      </c>
      <c r="O30" s="199">
        <f t="shared" si="2"/>
        <v>20</v>
      </c>
      <c r="P30" s="199">
        <f t="shared" si="3"/>
        <v>4.5933734939759034</v>
      </c>
      <c r="Q30" s="201">
        <f t="shared" si="8"/>
        <v>0</v>
      </c>
      <c r="R30" s="199">
        <f t="shared" si="4"/>
        <v>70</v>
      </c>
      <c r="S30" s="199">
        <f t="shared" si="5"/>
        <v>39.840000000000003</v>
      </c>
      <c r="T30" s="209">
        <f t="shared" si="9"/>
        <v>0</v>
      </c>
    </row>
    <row r="31" spans="1:20">
      <c r="A31">
        <f t="shared" si="6"/>
        <v>23</v>
      </c>
      <c r="B31" s="207">
        <v>559</v>
      </c>
      <c r="C31" s="321" t="s">
        <v>469</v>
      </c>
      <c r="D31" s="321" t="s">
        <v>470</v>
      </c>
      <c r="E31" s="321" t="s">
        <v>272</v>
      </c>
      <c r="F31" s="200">
        <v>50</v>
      </c>
      <c r="G31" s="199"/>
      <c r="H31" s="199"/>
      <c r="I31" s="199">
        <f t="shared" si="7"/>
        <v>50</v>
      </c>
      <c r="J31" s="199" t="e">
        <f t="shared" si="0"/>
        <v>#DIV/0!</v>
      </c>
      <c r="K31" s="201">
        <f t="shared" si="1"/>
        <v>0</v>
      </c>
      <c r="L31" s="200">
        <v>50</v>
      </c>
      <c r="M31" s="199"/>
      <c r="N31" s="199"/>
      <c r="O31" s="199">
        <f t="shared" si="2"/>
        <v>50</v>
      </c>
      <c r="P31" s="199" t="e">
        <f t="shared" si="3"/>
        <v>#DIV/0!</v>
      </c>
      <c r="Q31" s="201">
        <f t="shared" si="8"/>
        <v>0</v>
      </c>
      <c r="R31" s="199">
        <f t="shared" si="4"/>
        <v>100</v>
      </c>
      <c r="S31" s="199">
        <f t="shared" si="5"/>
        <v>0</v>
      </c>
      <c r="T31" s="209">
        <f t="shared" si="9"/>
        <v>0</v>
      </c>
    </row>
    <row r="32" spans="1:20">
      <c r="A32">
        <f t="shared" si="6"/>
        <v>24</v>
      </c>
      <c r="B32" s="207">
        <v>767</v>
      </c>
      <c r="C32" s="321" t="s">
        <v>454</v>
      </c>
      <c r="D32" s="321" t="s">
        <v>52</v>
      </c>
      <c r="E32" s="321" t="s">
        <v>272</v>
      </c>
      <c r="F32" s="200">
        <v>50</v>
      </c>
      <c r="G32" s="199"/>
      <c r="H32" s="199"/>
      <c r="I32" s="199">
        <f t="shared" si="7"/>
        <v>50</v>
      </c>
      <c r="J32" s="199" t="e">
        <f t="shared" si="0"/>
        <v>#DIV/0!</v>
      </c>
      <c r="K32" s="201">
        <f t="shared" si="1"/>
        <v>0</v>
      </c>
      <c r="L32" s="200">
        <v>50</v>
      </c>
      <c r="M32" s="199"/>
      <c r="N32" s="199"/>
      <c r="O32" s="199">
        <f t="shared" si="2"/>
        <v>50</v>
      </c>
      <c r="P32" s="199" t="e">
        <f t="shared" si="3"/>
        <v>#DIV/0!</v>
      </c>
      <c r="Q32" s="201">
        <f t="shared" si="8"/>
        <v>0</v>
      </c>
      <c r="R32" s="199">
        <f t="shared" si="4"/>
        <v>100</v>
      </c>
      <c r="S32" s="199">
        <f t="shared" si="5"/>
        <v>0</v>
      </c>
      <c r="T32" s="209">
        <f t="shared" si="9"/>
        <v>0</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165</v>
      </c>
      <c r="G41" s="182">
        <v>46</v>
      </c>
      <c r="H41" s="199">
        <f>G41*1.5</f>
        <v>69</v>
      </c>
      <c r="I41" s="182">
        <v>3.6</v>
      </c>
      <c r="J41" s="182">
        <f>H50</f>
        <v>31.9</v>
      </c>
      <c r="K41" s="183"/>
      <c r="L41" s="185">
        <v>179</v>
      </c>
      <c r="M41" s="182">
        <v>51</v>
      </c>
      <c r="N41" s="199">
        <v>76</v>
      </c>
      <c r="O41" s="182">
        <v>3.5</v>
      </c>
      <c r="P41" s="182">
        <f>N44</f>
        <v>37.630000000000003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636</v>
      </c>
      <c r="C44" s="208" t="s">
        <v>278</v>
      </c>
      <c r="D44" s="208" t="s">
        <v>428</v>
      </c>
      <c r="E44" s="208" t="s">
        <v>272</v>
      </c>
      <c r="F44" s="200">
        <v>0</v>
      </c>
      <c r="G44" s="199">
        <v>0</v>
      </c>
      <c r="H44" s="199">
        <v>33.4</v>
      </c>
      <c r="I44" s="199">
        <f>IF(H44&lt;=$H$41,IF(H44&lt;$G$41,F44+G44,F44+G44+(H44-$G$41)),50)</f>
        <v>0</v>
      </c>
      <c r="J44" s="199">
        <f>$F$41/H44</f>
        <v>4.9401197604790426</v>
      </c>
      <c r="K44" s="201">
        <f>IF(I44=0,IF(H44=$J$41,6,4),0)</f>
        <v>4</v>
      </c>
      <c r="L44" s="200">
        <v>5</v>
      </c>
      <c r="M44" s="199">
        <v>0</v>
      </c>
      <c r="N44" s="199">
        <v>37.630000000000003</v>
      </c>
      <c r="O44" s="199">
        <f>IF(N44&lt;=$N$41,IF(N44&lt;$M$41,L44+M44,L44+M44+(N44-$M$41)),50)</f>
        <v>5</v>
      </c>
      <c r="P44" s="199">
        <f>$L$41/N44</f>
        <v>4.7568429444592075</v>
      </c>
      <c r="Q44" s="201">
        <v>2</v>
      </c>
      <c r="R44" s="199">
        <f>O44+I44</f>
        <v>5</v>
      </c>
      <c r="S44" s="199">
        <f>N44+H44</f>
        <v>71.03</v>
      </c>
      <c r="T44" s="209">
        <f>IF((O44+I44)=0,4+K44+Q44,K44+Q44)+4</f>
        <v>10</v>
      </c>
    </row>
    <row r="45" spans="1:20">
      <c r="A45">
        <f>A44+1</f>
        <v>2</v>
      </c>
      <c r="B45" s="207">
        <v>757</v>
      </c>
      <c r="C45" s="208" t="s">
        <v>344</v>
      </c>
      <c r="D45" s="208" t="s">
        <v>330</v>
      </c>
      <c r="E45" s="208" t="s">
        <v>269</v>
      </c>
      <c r="F45" s="200">
        <v>0</v>
      </c>
      <c r="G45" s="199">
        <v>0</v>
      </c>
      <c r="H45" s="199">
        <v>41.09</v>
      </c>
      <c r="I45" s="199">
        <f t="shared" ref="I45:I73" si="10">IF(H45&lt;=$H$41,IF(H45&lt;$G$41,F45+G45,F45+G45+(H45-$G$41)),50)</f>
        <v>0</v>
      </c>
      <c r="J45" s="199">
        <f t="shared" ref="J45:J73" si="11">$F$41/H45</f>
        <v>4.0155755658311021</v>
      </c>
      <c r="K45" s="201">
        <f t="shared" ref="K45:K73" si="12">IF(I45=0,IF(H45=$J$41,6,4),0)</f>
        <v>4</v>
      </c>
      <c r="L45" s="200">
        <v>0</v>
      </c>
      <c r="M45" s="199">
        <v>5</v>
      </c>
      <c r="N45" s="199">
        <v>51.39</v>
      </c>
      <c r="O45" s="199">
        <f>IF(N45&lt;=$N$41,IF(N45&lt;$M$41,L45+M45,L45+M45+(N45-$M$41)),50)</f>
        <v>5.3900000000000006</v>
      </c>
      <c r="P45" s="199">
        <f t="shared" ref="P45:P73" si="13">$L$41/N45</f>
        <v>3.4831679315041835</v>
      </c>
      <c r="Q45" s="201">
        <f t="shared" ref="Q45:Q73" si="14">IF(O45=0,IF(N45=$P$41,6,4),0)</f>
        <v>0</v>
      </c>
      <c r="R45" s="199">
        <f t="shared" ref="R45:R73" si="15">O45+I45</f>
        <v>5.3900000000000006</v>
      </c>
      <c r="S45" s="199">
        <f t="shared" ref="S45:S73" si="16">N45+H45</f>
        <v>92.48</v>
      </c>
      <c r="T45" s="209">
        <f>IF((O45+I45)=0,4+K45+Q45,K45+Q45)+2</f>
        <v>6</v>
      </c>
    </row>
    <row r="46" spans="1:20">
      <c r="A46">
        <f t="shared" ref="A46:A60" si="17">A45+1</f>
        <v>3</v>
      </c>
      <c r="B46" s="207">
        <v>779</v>
      </c>
      <c r="C46" s="208" t="s">
        <v>327</v>
      </c>
      <c r="D46" s="208" t="s">
        <v>346</v>
      </c>
      <c r="E46" s="208" t="s">
        <v>275</v>
      </c>
      <c r="F46" s="200">
        <v>5</v>
      </c>
      <c r="G46" s="199">
        <v>0</v>
      </c>
      <c r="H46" s="199">
        <v>51.58</v>
      </c>
      <c r="I46" s="199">
        <f t="shared" si="10"/>
        <v>10.579999999999998</v>
      </c>
      <c r="J46" s="199">
        <f t="shared" si="11"/>
        <v>3.1989143078712678</v>
      </c>
      <c r="K46" s="201">
        <f>IF(I46=0,IF(H46=$J$41,6,4),0)</f>
        <v>0</v>
      </c>
      <c r="L46" s="200">
        <v>5</v>
      </c>
      <c r="M46" s="199">
        <v>0</v>
      </c>
      <c r="N46" s="199">
        <v>55.16</v>
      </c>
      <c r="O46" s="199">
        <f t="shared" ref="O46:O73" si="18">IF(N46&lt;=$N$41,IF(N46&lt;$M$41,L46+M46,L46+M46+(N46-$M$41)),50)</f>
        <v>9.1599999999999966</v>
      </c>
      <c r="P46" s="199">
        <f>$L$41/N46</f>
        <v>3.2451051486584483</v>
      </c>
      <c r="Q46" s="201">
        <f t="shared" si="14"/>
        <v>0</v>
      </c>
      <c r="R46" s="199">
        <f t="shared" si="15"/>
        <v>19.739999999999995</v>
      </c>
      <c r="S46" s="199">
        <f t="shared" si="16"/>
        <v>106.74</v>
      </c>
      <c r="T46" s="209">
        <f>IF((O46+I46)=0,4+K46+Q46,K46+Q46)+1</f>
        <v>1</v>
      </c>
    </row>
    <row r="47" spans="1:20">
      <c r="A47">
        <f t="shared" si="17"/>
        <v>4</v>
      </c>
      <c r="B47" s="207">
        <v>719</v>
      </c>
      <c r="C47" s="321" t="s">
        <v>314</v>
      </c>
      <c r="D47" s="321" t="s">
        <v>112</v>
      </c>
      <c r="E47" s="321" t="s">
        <v>272</v>
      </c>
      <c r="F47" s="200">
        <v>10</v>
      </c>
      <c r="G47" s="199">
        <v>0</v>
      </c>
      <c r="H47" s="199">
        <v>31.34</v>
      </c>
      <c r="I47" s="199">
        <f t="shared" si="10"/>
        <v>10</v>
      </c>
      <c r="J47" s="199">
        <f>$F$41/H47</f>
        <v>5.2648372686662412</v>
      </c>
      <c r="K47" s="201">
        <f t="shared" si="12"/>
        <v>0</v>
      </c>
      <c r="L47" s="200">
        <v>10</v>
      </c>
      <c r="M47" s="199">
        <v>0</v>
      </c>
      <c r="N47" s="199">
        <v>37.9</v>
      </c>
      <c r="O47" s="199">
        <f t="shared" si="18"/>
        <v>10</v>
      </c>
      <c r="P47" s="199">
        <f>$L$41/N47</f>
        <v>4.7229551451187337</v>
      </c>
      <c r="Q47" s="201">
        <f>IF(O47=0,IF(N47=$P$41,6,4),0)</f>
        <v>0</v>
      </c>
      <c r="R47" s="199">
        <f t="shared" si="15"/>
        <v>20</v>
      </c>
      <c r="S47" s="199">
        <f t="shared" si="16"/>
        <v>69.239999999999995</v>
      </c>
      <c r="T47" s="209">
        <f>IF((O47+I47)=0,4+K47+Q47,K47+Q47)</f>
        <v>0</v>
      </c>
    </row>
    <row r="48" spans="1:20">
      <c r="A48">
        <f t="shared" si="17"/>
        <v>5</v>
      </c>
      <c r="B48" s="207">
        <v>531</v>
      </c>
      <c r="C48" s="321" t="s">
        <v>321</v>
      </c>
      <c r="D48" s="321" t="s">
        <v>322</v>
      </c>
      <c r="E48" s="321" t="s">
        <v>272</v>
      </c>
      <c r="F48" s="200">
        <v>5</v>
      </c>
      <c r="G48" s="199">
        <v>0</v>
      </c>
      <c r="H48" s="199">
        <v>32.65</v>
      </c>
      <c r="I48" s="199">
        <f t="shared" si="10"/>
        <v>5</v>
      </c>
      <c r="J48" s="199">
        <f t="shared" si="11"/>
        <v>5.0535987748851454</v>
      </c>
      <c r="K48" s="201">
        <f t="shared" si="12"/>
        <v>0</v>
      </c>
      <c r="L48" s="200">
        <v>15</v>
      </c>
      <c r="M48" s="199">
        <v>0</v>
      </c>
      <c r="N48" s="199">
        <v>39.9</v>
      </c>
      <c r="O48" s="199">
        <f t="shared" si="18"/>
        <v>15</v>
      </c>
      <c r="P48" s="199">
        <f t="shared" si="13"/>
        <v>4.4862155388471177</v>
      </c>
      <c r="Q48" s="201">
        <f t="shared" si="14"/>
        <v>0</v>
      </c>
      <c r="R48" s="199">
        <f t="shared" si="15"/>
        <v>20</v>
      </c>
      <c r="S48" s="199">
        <f t="shared" si="16"/>
        <v>72.55</v>
      </c>
      <c r="T48" s="209">
        <f t="shared" ref="T48:T73" si="19">IF((O48+I48)=0,4+K48+Q48,K48+Q48)</f>
        <v>0</v>
      </c>
    </row>
    <row r="49" spans="1:20">
      <c r="A49">
        <f t="shared" si="17"/>
        <v>6</v>
      </c>
      <c r="B49" s="207">
        <v>673</v>
      </c>
      <c r="C49" s="321" t="s">
        <v>298</v>
      </c>
      <c r="D49" s="321" t="s">
        <v>451</v>
      </c>
      <c r="E49" s="321" t="s">
        <v>275</v>
      </c>
      <c r="F49" s="200">
        <v>0</v>
      </c>
      <c r="G49" s="199">
        <v>5</v>
      </c>
      <c r="H49" s="199">
        <v>38.43</v>
      </c>
      <c r="I49" s="199">
        <f t="shared" si="10"/>
        <v>5</v>
      </c>
      <c r="J49" s="199">
        <f t="shared" si="11"/>
        <v>4.2935206869633102</v>
      </c>
      <c r="K49" s="201">
        <f t="shared" si="12"/>
        <v>0</v>
      </c>
      <c r="L49" s="200">
        <v>10</v>
      </c>
      <c r="M49" s="199">
        <v>5</v>
      </c>
      <c r="N49" s="199">
        <v>44.62</v>
      </c>
      <c r="O49" s="199">
        <f t="shared" si="18"/>
        <v>15</v>
      </c>
      <c r="P49" s="199">
        <f t="shared" si="13"/>
        <v>4.0116539668310178</v>
      </c>
      <c r="Q49" s="201">
        <f t="shared" si="14"/>
        <v>0</v>
      </c>
      <c r="R49" s="199">
        <f t="shared" si="15"/>
        <v>20</v>
      </c>
      <c r="S49" s="199">
        <f t="shared" si="16"/>
        <v>83.05</v>
      </c>
      <c r="T49" s="209">
        <f t="shared" si="19"/>
        <v>0</v>
      </c>
    </row>
    <row r="50" spans="1:20">
      <c r="A50">
        <f t="shared" si="17"/>
        <v>7</v>
      </c>
      <c r="B50" s="207">
        <v>580</v>
      </c>
      <c r="C50" s="321" t="s">
        <v>377</v>
      </c>
      <c r="D50" s="321" t="s">
        <v>44</v>
      </c>
      <c r="E50" s="321" t="s">
        <v>272</v>
      </c>
      <c r="F50" s="200">
        <v>0</v>
      </c>
      <c r="G50" s="199">
        <v>0</v>
      </c>
      <c r="H50" s="199">
        <v>31.9</v>
      </c>
      <c r="I50" s="199">
        <f t="shared" si="10"/>
        <v>0</v>
      </c>
      <c r="J50" s="199">
        <f t="shared" si="11"/>
        <v>5.1724137931034484</v>
      </c>
      <c r="K50" s="201">
        <f t="shared" si="12"/>
        <v>6</v>
      </c>
      <c r="L50" s="200">
        <v>50</v>
      </c>
      <c r="M50" s="199"/>
      <c r="N50" s="199"/>
      <c r="O50" s="199">
        <f t="shared" si="18"/>
        <v>50</v>
      </c>
      <c r="P50" s="199" t="e">
        <f t="shared" si="13"/>
        <v>#DIV/0!</v>
      </c>
      <c r="Q50" s="201">
        <f t="shared" si="14"/>
        <v>0</v>
      </c>
      <c r="R50" s="199">
        <f t="shared" si="15"/>
        <v>50</v>
      </c>
      <c r="S50" s="199">
        <f t="shared" si="16"/>
        <v>31.9</v>
      </c>
      <c r="T50" s="209">
        <f t="shared" si="19"/>
        <v>6</v>
      </c>
    </row>
    <row r="51" spans="1:20">
      <c r="A51">
        <f t="shared" si="17"/>
        <v>8</v>
      </c>
      <c r="B51" s="207">
        <v>803</v>
      </c>
      <c r="C51" s="321" t="s">
        <v>323</v>
      </c>
      <c r="D51" s="321" t="s">
        <v>564</v>
      </c>
      <c r="E51" s="321" t="s">
        <v>272</v>
      </c>
      <c r="F51" s="200">
        <v>5</v>
      </c>
      <c r="G51" s="199">
        <v>0</v>
      </c>
      <c r="H51" s="199">
        <v>33.9</v>
      </c>
      <c r="I51" s="199">
        <f t="shared" si="10"/>
        <v>5</v>
      </c>
      <c r="J51" s="199">
        <f t="shared" si="11"/>
        <v>4.8672566371681416</v>
      </c>
      <c r="K51" s="201">
        <f t="shared" si="12"/>
        <v>0</v>
      </c>
      <c r="L51" s="200">
        <v>50</v>
      </c>
      <c r="M51" s="199"/>
      <c r="N51" s="199"/>
      <c r="O51" s="199">
        <f t="shared" si="18"/>
        <v>50</v>
      </c>
      <c r="P51" s="199" t="e">
        <f t="shared" si="13"/>
        <v>#DIV/0!</v>
      </c>
      <c r="Q51" s="201">
        <f t="shared" si="14"/>
        <v>0</v>
      </c>
      <c r="R51" s="199">
        <f t="shared" si="15"/>
        <v>55</v>
      </c>
      <c r="S51" s="199">
        <f t="shared" si="16"/>
        <v>33.9</v>
      </c>
      <c r="T51" s="209">
        <f t="shared" si="19"/>
        <v>0</v>
      </c>
    </row>
    <row r="52" spans="1:20">
      <c r="A52">
        <f t="shared" si="17"/>
        <v>9</v>
      </c>
      <c r="B52" s="207">
        <v>515</v>
      </c>
      <c r="C52" s="321" t="s">
        <v>716</v>
      </c>
      <c r="D52" s="321" t="s">
        <v>419</v>
      </c>
      <c r="E52" s="321" t="s">
        <v>272</v>
      </c>
      <c r="F52" s="200">
        <v>0</v>
      </c>
      <c r="G52" s="199">
        <v>5</v>
      </c>
      <c r="H52" s="199">
        <v>39.950000000000003</v>
      </c>
      <c r="I52" s="199">
        <f t="shared" si="10"/>
        <v>5</v>
      </c>
      <c r="J52" s="199">
        <f t="shared" si="11"/>
        <v>4.1301627033792236</v>
      </c>
      <c r="K52" s="201">
        <f t="shared" si="12"/>
        <v>0</v>
      </c>
      <c r="L52" s="200">
        <v>50</v>
      </c>
      <c r="M52" s="199"/>
      <c r="N52" s="199"/>
      <c r="O52" s="199">
        <f t="shared" si="18"/>
        <v>50</v>
      </c>
      <c r="P52" s="199" t="e">
        <f t="shared" si="13"/>
        <v>#DIV/0!</v>
      </c>
      <c r="Q52" s="201">
        <f t="shared" si="14"/>
        <v>0</v>
      </c>
      <c r="R52" s="199">
        <f t="shared" si="15"/>
        <v>55</v>
      </c>
      <c r="S52" s="199">
        <f t="shared" si="16"/>
        <v>39.950000000000003</v>
      </c>
      <c r="T52" s="209">
        <f t="shared" si="19"/>
        <v>0</v>
      </c>
    </row>
    <row r="53" spans="1:20">
      <c r="A53">
        <f t="shared" si="17"/>
        <v>10</v>
      </c>
      <c r="B53" s="207">
        <v>810</v>
      </c>
      <c r="C53" s="321" t="s">
        <v>462</v>
      </c>
      <c r="D53" s="321" t="s">
        <v>546</v>
      </c>
      <c r="E53" s="321" t="s">
        <v>275</v>
      </c>
      <c r="F53" s="200">
        <v>50</v>
      </c>
      <c r="G53" s="199"/>
      <c r="H53" s="199"/>
      <c r="I53" s="199">
        <f t="shared" si="10"/>
        <v>50</v>
      </c>
      <c r="J53" s="199" t="e">
        <f t="shared" si="11"/>
        <v>#DIV/0!</v>
      </c>
      <c r="K53" s="201">
        <f t="shared" si="12"/>
        <v>0</v>
      </c>
      <c r="L53" s="200">
        <v>0</v>
      </c>
      <c r="M53" s="199">
        <v>0</v>
      </c>
      <c r="N53" s="199">
        <v>58.06</v>
      </c>
      <c r="O53" s="199">
        <f t="shared" si="18"/>
        <v>7.0600000000000023</v>
      </c>
      <c r="P53" s="199">
        <f t="shared" si="13"/>
        <v>3.0830175680330689</v>
      </c>
      <c r="Q53" s="201">
        <f t="shared" si="14"/>
        <v>0</v>
      </c>
      <c r="R53" s="199">
        <f t="shared" si="15"/>
        <v>57.06</v>
      </c>
      <c r="S53" s="199">
        <f t="shared" si="16"/>
        <v>58.06</v>
      </c>
      <c r="T53" s="209">
        <f t="shared" si="19"/>
        <v>0</v>
      </c>
    </row>
    <row r="54" spans="1:20">
      <c r="A54">
        <f t="shared" si="17"/>
        <v>11</v>
      </c>
      <c r="B54" s="207">
        <v>635</v>
      </c>
      <c r="C54" s="321" t="s">
        <v>527</v>
      </c>
      <c r="D54" s="321" t="s">
        <v>457</v>
      </c>
      <c r="E54" s="321" t="s">
        <v>272</v>
      </c>
      <c r="F54" s="200">
        <v>5</v>
      </c>
      <c r="G54" s="199">
        <v>5</v>
      </c>
      <c r="H54" s="199">
        <v>35.340000000000003</v>
      </c>
      <c r="I54" s="199">
        <f t="shared" si="10"/>
        <v>10</v>
      </c>
      <c r="J54" s="199">
        <f t="shared" si="11"/>
        <v>4.6689303904923598</v>
      </c>
      <c r="K54" s="201">
        <f t="shared" si="12"/>
        <v>0</v>
      </c>
      <c r="L54" s="200">
        <v>50</v>
      </c>
      <c r="M54" s="199"/>
      <c r="N54" s="199"/>
      <c r="O54" s="199">
        <f t="shared" si="18"/>
        <v>50</v>
      </c>
      <c r="P54" s="199" t="e">
        <f t="shared" si="13"/>
        <v>#DIV/0!</v>
      </c>
      <c r="Q54" s="201">
        <f t="shared" si="14"/>
        <v>0</v>
      </c>
      <c r="R54" s="199">
        <f t="shared" si="15"/>
        <v>60</v>
      </c>
      <c r="S54" s="199">
        <f t="shared" si="16"/>
        <v>35.340000000000003</v>
      </c>
      <c r="T54" s="209">
        <f t="shared" si="19"/>
        <v>0</v>
      </c>
    </row>
    <row r="55" spans="1:20">
      <c r="A55">
        <f t="shared" si="17"/>
        <v>12</v>
      </c>
      <c r="B55" s="207">
        <v>470</v>
      </c>
      <c r="C55" s="321" t="s">
        <v>304</v>
      </c>
      <c r="D55" s="321" t="s">
        <v>428</v>
      </c>
      <c r="E55" s="321" t="s">
        <v>272</v>
      </c>
      <c r="F55" s="200">
        <v>50</v>
      </c>
      <c r="G55" s="199"/>
      <c r="H55" s="199"/>
      <c r="I55" s="199">
        <f t="shared" si="10"/>
        <v>50</v>
      </c>
      <c r="J55" s="199" t="e">
        <f t="shared" si="11"/>
        <v>#DIV/0!</v>
      </c>
      <c r="K55" s="201">
        <f t="shared" si="12"/>
        <v>0</v>
      </c>
      <c r="L55" s="200">
        <v>10</v>
      </c>
      <c r="M55" s="199">
        <v>0</v>
      </c>
      <c r="N55" s="199">
        <v>40.33</v>
      </c>
      <c r="O55" s="199">
        <f t="shared" si="18"/>
        <v>10</v>
      </c>
      <c r="P55" s="199">
        <f t="shared" si="13"/>
        <v>4.4383833374659067</v>
      </c>
      <c r="Q55" s="201">
        <f t="shared" si="14"/>
        <v>0</v>
      </c>
      <c r="R55" s="199">
        <f t="shared" si="15"/>
        <v>60</v>
      </c>
      <c r="S55" s="199">
        <f t="shared" si="16"/>
        <v>40.33</v>
      </c>
      <c r="T55" s="209">
        <f t="shared" si="19"/>
        <v>0</v>
      </c>
    </row>
    <row r="56" spans="1:20">
      <c r="A56">
        <f t="shared" si="17"/>
        <v>13</v>
      </c>
      <c r="B56" s="207">
        <v>672</v>
      </c>
      <c r="C56" s="321" t="s">
        <v>371</v>
      </c>
      <c r="D56" s="321" t="s">
        <v>427</v>
      </c>
      <c r="E56" s="332">
        <v>55</v>
      </c>
      <c r="F56" s="200">
        <v>50</v>
      </c>
      <c r="G56" s="199"/>
      <c r="H56" s="199"/>
      <c r="I56" s="199">
        <f t="shared" si="10"/>
        <v>50</v>
      </c>
      <c r="J56" s="199" t="e">
        <f t="shared" si="11"/>
        <v>#DIV/0!</v>
      </c>
      <c r="K56" s="201">
        <f t="shared" si="12"/>
        <v>0</v>
      </c>
      <c r="L56" s="200">
        <v>0</v>
      </c>
      <c r="M56" s="199">
        <v>10</v>
      </c>
      <c r="N56" s="199">
        <v>54.3</v>
      </c>
      <c r="O56" s="199">
        <f t="shared" si="18"/>
        <v>13.299999999999997</v>
      </c>
      <c r="P56" s="199">
        <f t="shared" si="13"/>
        <v>3.2965009208103133</v>
      </c>
      <c r="Q56" s="201">
        <f t="shared" si="14"/>
        <v>0</v>
      </c>
      <c r="R56" s="199">
        <f t="shared" si="15"/>
        <v>63.3</v>
      </c>
      <c r="S56" s="199">
        <f t="shared" si="16"/>
        <v>54.3</v>
      </c>
      <c r="T56" s="209">
        <f t="shared" si="19"/>
        <v>0</v>
      </c>
    </row>
    <row r="57" spans="1:20">
      <c r="A57">
        <f t="shared" si="17"/>
        <v>14</v>
      </c>
      <c r="B57" s="207">
        <v>809</v>
      </c>
      <c r="C57" s="321" t="s">
        <v>460</v>
      </c>
      <c r="D57" s="321" t="s">
        <v>461</v>
      </c>
      <c r="E57" s="321" t="s">
        <v>275</v>
      </c>
      <c r="F57" s="200">
        <v>50</v>
      </c>
      <c r="G57" s="199"/>
      <c r="H57" s="199"/>
      <c r="I57" s="199">
        <f>IF(H57&lt;=$H$41,IF(H57&lt;$G$41,F57+G57,F57+G57+(H57-$G$41)),50)</f>
        <v>50</v>
      </c>
      <c r="J57" s="199" t="e">
        <f t="shared" si="11"/>
        <v>#DIV/0!</v>
      </c>
      <c r="K57" s="201">
        <f t="shared" si="12"/>
        <v>0</v>
      </c>
      <c r="L57" s="200">
        <v>50</v>
      </c>
      <c r="M57" s="199"/>
      <c r="N57" s="199"/>
      <c r="O57" s="199">
        <f t="shared" si="18"/>
        <v>50</v>
      </c>
      <c r="P57" s="199" t="e">
        <f t="shared" si="13"/>
        <v>#DIV/0!</v>
      </c>
      <c r="Q57" s="201">
        <f t="shared" si="14"/>
        <v>0</v>
      </c>
      <c r="R57" s="199">
        <f t="shared" si="15"/>
        <v>100</v>
      </c>
      <c r="S57" s="199">
        <f t="shared" si="16"/>
        <v>0</v>
      </c>
      <c r="T57" s="209">
        <f t="shared" si="19"/>
        <v>0</v>
      </c>
    </row>
    <row r="58" spans="1:20">
      <c r="A58">
        <f t="shared" si="17"/>
        <v>15</v>
      </c>
      <c r="B58" s="207">
        <v>619</v>
      </c>
      <c r="C58" s="321" t="s">
        <v>686</v>
      </c>
      <c r="D58" s="321" t="s">
        <v>564</v>
      </c>
      <c r="E58" s="321" t="s">
        <v>272</v>
      </c>
      <c r="F58" s="200">
        <v>50</v>
      </c>
      <c r="G58" s="199"/>
      <c r="H58" s="199"/>
      <c r="I58" s="199">
        <f t="shared" si="10"/>
        <v>50</v>
      </c>
      <c r="J58" s="199" t="e">
        <f t="shared" si="11"/>
        <v>#DIV/0!</v>
      </c>
      <c r="K58" s="201">
        <f t="shared" si="12"/>
        <v>0</v>
      </c>
      <c r="L58" s="200">
        <v>50</v>
      </c>
      <c r="M58" s="199"/>
      <c r="N58" s="199"/>
      <c r="O58" s="199">
        <f t="shared" si="18"/>
        <v>50</v>
      </c>
      <c r="P58" s="199" t="e">
        <f t="shared" si="13"/>
        <v>#DIV/0!</v>
      </c>
      <c r="Q58" s="201">
        <f t="shared" si="14"/>
        <v>0</v>
      </c>
      <c r="R58" s="199">
        <f t="shared" si="15"/>
        <v>100</v>
      </c>
      <c r="S58" s="199">
        <f t="shared" si="16"/>
        <v>0</v>
      </c>
      <c r="T58" s="209">
        <f t="shared" si="19"/>
        <v>0</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144</v>
      </c>
      <c r="G76" s="182">
        <v>43</v>
      </c>
      <c r="H76" s="199">
        <v>65</v>
      </c>
      <c r="I76" s="182">
        <v>3.3</v>
      </c>
      <c r="J76" s="182"/>
      <c r="K76" s="183"/>
      <c r="L76" s="185">
        <v>173</v>
      </c>
      <c r="M76" s="182">
        <v>54</v>
      </c>
      <c r="N76" s="199">
        <f>M76*1.5</f>
        <v>81</v>
      </c>
      <c r="O76" s="182">
        <v>3.2</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784</v>
      </c>
      <c r="C79" s="208" t="s">
        <v>336</v>
      </c>
      <c r="D79" s="208" t="s">
        <v>337</v>
      </c>
      <c r="E79" s="332">
        <v>55</v>
      </c>
      <c r="F79" s="219">
        <v>0</v>
      </c>
      <c r="G79" s="220">
        <v>5</v>
      </c>
      <c r="H79" s="220">
        <v>46.35</v>
      </c>
      <c r="I79" s="220">
        <f>IF(H79&lt;=$H$76,IF(H79&lt;$G$76,F79+G79,F79+G79+(H79-$G$76)),50)</f>
        <v>8.3500000000000014</v>
      </c>
      <c r="J79" s="220">
        <f>$F$76/H79</f>
        <v>3.1067961165048543</v>
      </c>
      <c r="K79" s="195"/>
      <c r="L79" s="219">
        <v>5</v>
      </c>
      <c r="M79" s="220">
        <v>0</v>
      </c>
      <c r="N79" s="220">
        <v>57.88</v>
      </c>
      <c r="O79" s="220">
        <f>IF(N79&lt;=$N$76,IF(N79&lt;$M$76,L79+M79,L79+M79+(N79-$M$76)),50)</f>
        <v>8.8800000000000026</v>
      </c>
      <c r="P79" s="220">
        <f>$L$76/N79</f>
        <v>2.988942639944713</v>
      </c>
      <c r="Q79" s="195"/>
      <c r="R79" s="199">
        <f>O79+I79</f>
        <v>17.230000000000004</v>
      </c>
      <c r="S79" s="199">
        <f>N79+H79</f>
        <v>104.23</v>
      </c>
      <c r="T79" s="209"/>
    </row>
    <row r="80" spans="1:20">
      <c r="A80">
        <f>A79+1</f>
        <v>2</v>
      </c>
      <c r="B80" s="207">
        <v>790</v>
      </c>
      <c r="C80" s="208" t="s">
        <v>708</v>
      </c>
      <c r="D80" s="208" t="s">
        <v>425</v>
      </c>
      <c r="E80" s="208" t="s">
        <v>272</v>
      </c>
      <c r="F80" s="200">
        <v>15</v>
      </c>
      <c r="G80" s="199">
        <v>0</v>
      </c>
      <c r="H80" s="199">
        <v>28.86</v>
      </c>
      <c r="I80" s="199">
        <f t="shared" ref="I80:I108" si="21">IF(H80&lt;=$H$76,IF(H80&lt;$G$76,F80+G80,F80+G80+(H80-$G$76)),50)</f>
        <v>15</v>
      </c>
      <c r="J80" s="199">
        <f t="shared" ref="J80:J108" si="22">$F$76/H80</f>
        <v>4.9896049896049899</v>
      </c>
      <c r="K80" s="201"/>
      <c r="L80" s="200">
        <v>5</v>
      </c>
      <c r="M80" s="199">
        <v>0</v>
      </c>
      <c r="N80" s="199">
        <v>38.68</v>
      </c>
      <c r="O80" s="199">
        <f t="shared" ref="O80:O108" si="23">IF(N80&lt;=$N$76,IF(N80&lt;$M$76,L80+M80,L80+M80+(N80-$M$76)),50)</f>
        <v>5</v>
      </c>
      <c r="P80" s="199">
        <f t="shared" ref="P80:P108" si="24">$L$76/N80</f>
        <v>4.4725956566701139</v>
      </c>
      <c r="Q80" s="201"/>
      <c r="R80" s="199">
        <f t="shared" ref="R80:R108" si="25">O80+I80</f>
        <v>20</v>
      </c>
      <c r="S80" s="199">
        <f t="shared" ref="S80:S108" si="26">N80+H80</f>
        <v>67.539999999999992</v>
      </c>
      <c r="T80" s="209"/>
    </row>
    <row r="81" spans="1:20">
      <c r="A81">
        <f t="shared" ref="A81:A95" si="27">A80+1</f>
        <v>3</v>
      </c>
      <c r="B81" s="207">
        <v>668</v>
      </c>
      <c r="C81" s="208" t="s">
        <v>349</v>
      </c>
      <c r="D81" s="208" t="s">
        <v>438</v>
      </c>
      <c r="E81" s="208" t="s">
        <v>272</v>
      </c>
      <c r="F81" s="200">
        <v>15</v>
      </c>
      <c r="G81" s="199">
        <v>0</v>
      </c>
      <c r="H81" s="199">
        <v>30.98</v>
      </c>
      <c r="I81" s="199">
        <f t="shared" si="21"/>
        <v>15</v>
      </c>
      <c r="J81" s="199">
        <f t="shared" si="22"/>
        <v>4.6481601032924464</v>
      </c>
      <c r="K81" s="201"/>
      <c r="L81" s="200">
        <v>15</v>
      </c>
      <c r="M81" s="199">
        <v>0</v>
      </c>
      <c r="N81" s="199">
        <v>35.200000000000003</v>
      </c>
      <c r="O81" s="199">
        <f t="shared" si="23"/>
        <v>15</v>
      </c>
      <c r="P81" s="199">
        <f>$L$76/N81</f>
        <v>4.9147727272727266</v>
      </c>
      <c r="Q81" s="201"/>
      <c r="R81" s="199">
        <f t="shared" si="25"/>
        <v>30</v>
      </c>
      <c r="S81" s="199">
        <f t="shared" si="26"/>
        <v>66.180000000000007</v>
      </c>
      <c r="T81" s="209"/>
    </row>
    <row r="82" spans="1:20">
      <c r="A82">
        <f t="shared" si="27"/>
        <v>4</v>
      </c>
      <c r="B82" s="207">
        <v>801</v>
      </c>
      <c r="C82" s="321" t="s">
        <v>437</v>
      </c>
      <c r="D82" s="321" t="s">
        <v>418</v>
      </c>
      <c r="E82" s="208" t="s">
        <v>275</v>
      </c>
      <c r="F82" s="200">
        <v>20</v>
      </c>
      <c r="G82" s="199">
        <v>0</v>
      </c>
      <c r="H82" s="199">
        <v>31.74</v>
      </c>
      <c r="I82" s="199">
        <f>IF(H82&lt;=$H$76,IF(H82&lt;$G$76,F82+G82,F82+G82+(H82-$G$76)),50)</f>
        <v>20</v>
      </c>
      <c r="J82" s="199">
        <f t="shared" si="22"/>
        <v>4.5368620037807181</v>
      </c>
      <c r="K82" s="201"/>
      <c r="L82" s="200">
        <v>5</v>
      </c>
      <c r="M82" s="199">
        <v>5</v>
      </c>
      <c r="N82" s="199">
        <v>39.78</v>
      </c>
      <c r="O82" s="199">
        <f>IF(N82&lt;=$N$76,IF(N82&lt;$M$76,L82+M82,L82+M82+(N82-$M$76)),50)</f>
        <v>10</v>
      </c>
      <c r="P82" s="199">
        <f t="shared" si="24"/>
        <v>4.3489190548014074</v>
      </c>
      <c r="Q82" s="201"/>
      <c r="R82" s="199">
        <f t="shared" si="25"/>
        <v>30</v>
      </c>
      <c r="S82" s="199">
        <f t="shared" si="26"/>
        <v>71.52</v>
      </c>
      <c r="T82" s="209"/>
    </row>
    <row r="83" spans="1:20">
      <c r="A83">
        <f t="shared" si="27"/>
        <v>5</v>
      </c>
      <c r="B83" s="207">
        <v>756</v>
      </c>
      <c r="C83" s="321" t="s">
        <v>654</v>
      </c>
      <c r="D83" s="321" t="s">
        <v>63</v>
      </c>
      <c r="E83" s="321" t="s">
        <v>272</v>
      </c>
      <c r="F83" s="200">
        <v>15</v>
      </c>
      <c r="G83" s="199">
        <v>10</v>
      </c>
      <c r="H83" s="199">
        <v>35.78</v>
      </c>
      <c r="I83" s="199">
        <f t="shared" si="21"/>
        <v>25</v>
      </c>
      <c r="J83" s="199">
        <f>$F$76/H83</f>
        <v>4.0245947456679705</v>
      </c>
      <c r="K83" s="201"/>
      <c r="L83" s="200">
        <v>10</v>
      </c>
      <c r="M83" s="199">
        <v>0</v>
      </c>
      <c r="N83" s="199">
        <v>34.409999999999997</v>
      </c>
      <c r="O83" s="199">
        <f t="shared" si="23"/>
        <v>10</v>
      </c>
      <c r="P83" s="199">
        <f t="shared" si="24"/>
        <v>5.027608253414706</v>
      </c>
      <c r="Q83" s="201"/>
      <c r="R83" s="199">
        <f t="shared" si="25"/>
        <v>35</v>
      </c>
      <c r="S83" s="199">
        <f t="shared" si="26"/>
        <v>70.19</v>
      </c>
      <c r="T83" s="209"/>
    </row>
    <row r="84" spans="1:20">
      <c r="A84">
        <f t="shared" si="27"/>
        <v>6</v>
      </c>
      <c r="B84" s="207">
        <v>620</v>
      </c>
      <c r="C84" s="321" t="s">
        <v>317</v>
      </c>
      <c r="D84" s="321" t="s">
        <v>613</v>
      </c>
      <c r="E84" s="321" t="s">
        <v>272</v>
      </c>
      <c r="F84" s="200">
        <v>20</v>
      </c>
      <c r="G84" s="199">
        <v>0</v>
      </c>
      <c r="H84" s="199">
        <v>27.02</v>
      </c>
      <c r="I84" s="199">
        <f t="shared" si="21"/>
        <v>20</v>
      </c>
      <c r="J84" s="199">
        <f t="shared" si="22"/>
        <v>5.3293856402664694</v>
      </c>
      <c r="K84" s="201"/>
      <c r="L84" s="200">
        <v>20</v>
      </c>
      <c r="M84" s="199">
        <v>0</v>
      </c>
      <c r="N84" s="199">
        <v>37.75</v>
      </c>
      <c r="O84" s="199">
        <f t="shared" si="23"/>
        <v>20</v>
      </c>
      <c r="P84" s="199">
        <f t="shared" si="24"/>
        <v>4.5827814569536427</v>
      </c>
      <c r="Q84" s="201"/>
      <c r="R84" s="199">
        <f t="shared" si="25"/>
        <v>40</v>
      </c>
      <c r="S84" s="199">
        <f t="shared" si="26"/>
        <v>64.77</v>
      </c>
      <c r="T84" s="209"/>
    </row>
    <row r="85" spans="1:20">
      <c r="A85">
        <f t="shared" si="27"/>
        <v>7</v>
      </c>
      <c r="B85" s="207">
        <v>791</v>
      </c>
      <c r="C85" s="321" t="s">
        <v>334</v>
      </c>
      <c r="D85" s="321" t="s">
        <v>425</v>
      </c>
      <c r="E85" s="321" t="s">
        <v>272</v>
      </c>
      <c r="F85" s="200">
        <v>25</v>
      </c>
      <c r="G85" s="199">
        <v>0</v>
      </c>
      <c r="H85" s="199">
        <v>27.59</v>
      </c>
      <c r="I85" s="199">
        <f t="shared" si="21"/>
        <v>25</v>
      </c>
      <c r="J85" s="199">
        <f t="shared" si="22"/>
        <v>5.2192823486770568</v>
      </c>
      <c r="K85" s="201"/>
      <c r="L85" s="200">
        <v>15</v>
      </c>
      <c r="M85" s="199">
        <v>0</v>
      </c>
      <c r="N85" s="199">
        <v>38.130000000000003</v>
      </c>
      <c r="O85" s="199">
        <f t="shared" si="23"/>
        <v>15</v>
      </c>
      <c r="P85" s="199">
        <f t="shared" si="24"/>
        <v>4.5371098872279045</v>
      </c>
      <c r="Q85" s="201"/>
      <c r="R85" s="199">
        <f t="shared" si="25"/>
        <v>40</v>
      </c>
      <c r="S85" s="199">
        <f t="shared" si="26"/>
        <v>65.72</v>
      </c>
      <c r="T85" s="209"/>
    </row>
    <row r="86" spans="1:20">
      <c r="A86">
        <f t="shared" si="27"/>
        <v>8</v>
      </c>
      <c r="B86" s="207">
        <v>519</v>
      </c>
      <c r="C86" s="321" t="s">
        <v>577</v>
      </c>
      <c r="D86" s="321" t="s">
        <v>98</v>
      </c>
      <c r="E86" s="332">
        <v>55</v>
      </c>
      <c r="F86" s="200">
        <v>10</v>
      </c>
      <c r="G86" s="199">
        <v>5</v>
      </c>
      <c r="H86" s="199">
        <v>35.18</v>
      </c>
      <c r="I86" s="199">
        <f t="shared" si="21"/>
        <v>15</v>
      </c>
      <c r="J86" s="199">
        <f t="shared" si="22"/>
        <v>4.0932347924957364</v>
      </c>
      <c r="K86" s="201"/>
      <c r="L86" s="200">
        <v>50</v>
      </c>
      <c r="M86" s="199"/>
      <c r="N86" s="199"/>
      <c r="O86" s="199">
        <f t="shared" si="23"/>
        <v>50</v>
      </c>
      <c r="P86" s="199" t="e">
        <f t="shared" si="24"/>
        <v>#DIV/0!</v>
      </c>
      <c r="Q86" s="201"/>
      <c r="R86" s="199">
        <f t="shared" si="25"/>
        <v>65</v>
      </c>
      <c r="S86" s="199">
        <f t="shared" si="26"/>
        <v>35.18</v>
      </c>
      <c r="T86" s="209"/>
    </row>
    <row r="87" spans="1:20">
      <c r="A87">
        <f t="shared" si="27"/>
        <v>9</v>
      </c>
      <c r="B87" s="207">
        <v>697</v>
      </c>
      <c r="C87" s="321" t="s">
        <v>342</v>
      </c>
      <c r="D87" s="321" t="s">
        <v>433</v>
      </c>
      <c r="E87" s="321" t="s">
        <v>275</v>
      </c>
      <c r="F87" s="200">
        <v>15</v>
      </c>
      <c r="G87" s="199">
        <v>5</v>
      </c>
      <c r="H87" s="199">
        <v>31.07</v>
      </c>
      <c r="I87" s="199">
        <f t="shared" si="21"/>
        <v>20</v>
      </c>
      <c r="J87" s="199">
        <f t="shared" si="22"/>
        <v>4.6346958480849691</v>
      </c>
      <c r="K87" s="201"/>
      <c r="L87" s="200">
        <v>50</v>
      </c>
      <c r="M87" s="199"/>
      <c r="N87" s="199"/>
      <c r="O87" s="199">
        <f t="shared" si="23"/>
        <v>50</v>
      </c>
      <c r="P87" s="199" t="e">
        <f t="shared" si="24"/>
        <v>#DIV/0!</v>
      </c>
      <c r="Q87" s="201"/>
      <c r="R87" s="199">
        <f t="shared" si="25"/>
        <v>70</v>
      </c>
      <c r="S87" s="199">
        <f t="shared" si="26"/>
        <v>31.07</v>
      </c>
      <c r="T87" s="209"/>
    </row>
    <row r="88" spans="1:20">
      <c r="A88">
        <f t="shared" si="27"/>
        <v>10</v>
      </c>
      <c r="B88" s="207">
        <v>854</v>
      </c>
      <c r="C88" s="321" t="s">
        <v>769</v>
      </c>
      <c r="D88" s="321" t="s">
        <v>561</v>
      </c>
      <c r="E88" s="321" t="s">
        <v>269</v>
      </c>
      <c r="F88" s="200">
        <v>50</v>
      </c>
      <c r="G88" s="199"/>
      <c r="H88" s="199"/>
      <c r="I88" s="199">
        <f t="shared" si="21"/>
        <v>50</v>
      </c>
      <c r="J88" s="199" t="e">
        <f t="shared" si="22"/>
        <v>#DIV/0!</v>
      </c>
      <c r="K88" s="201"/>
      <c r="L88" s="200">
        <v>50</v>
      </c>
      <c r="M88" s="199"/>
      <c r="N88" s="199"/>
      <c r="O88" s="199">
        <f t="shared" si="23"/>
        <v>50</v>
      </c>
      <c r="P88" s="199" t="e">
        <f t="shared" si="24"/>
        <v>#DIV/0!</v>
      </c>
      <c r="Q88" s="201"/>
      <c r="R88" s="199">
        <f t="shared" si="25"/>
        <v>100</v>
      </c>
      <c r="S88" s="199">
        <f t="shared" si="26"/>
        <v>0</v>
      </c>
      <c r="T88" s="209"/>
    </row>
    <row r="89" spans="1:20">
      <c r="A89">
        <f t="shared" si="27"/>
        <v>11</v>
      </c>
      <c r="B89" s="207">
        <v>659</v>
      </c>
      <c r="C89" s="321" t="s">
        <v>651</v>
      </c>
      <c r="D89" s="321" t="s">
        <v>579</v>
      </c>
      <c r="E89" s="321" t="s">
        <v>269</v>
      </c>
      <c r="F89" s="200">
        <v>50</v>
      </c>
      <c r="G89" s="199"/>
      <c r="H89" s="199"/>
      <c r="I89" s="199">
        <f t="shared" si="21"/>
        <v>50</v>
      </c>
      <c r="J89" s="199" t="e">
        <f t="shared" si="22"/>
        <v>#DIV/0!</v>
      </c>
      <c r="K89" s="201"/>
      <c r="L89" s="200">
        <v>50</v>
      </c>
      <c r="M89" s="199"/>
      <c r="N89" s="199"/>
      <c r="O89" s="199">
        <f t="shared" si="23"/>
        <v>50</v>
      </c>
      <c r="P89" s="199" t="e">
        <f t="shared" si="24"/>
        <v>#DIV/0!</v>
      </c>
      <c r="Q89" s="201"/>
      <c r="R89" s="199">
        <f t="shared" si="25"/>
        <v>100</v>
      </c>
      <c r="S89" s="199">
        <f t="shared" si="26"/>
        <v>0</v>
      </c>
      <c r="T89" s="209"/>
    </row>
    <row r="90" spans="1:20">
      <c r="A90">
        <f t="shared" si="27"/>
        <v>12</v>
      </c>
      <c r="B90" s="207">
        <v>605</v>
      </c>
      <c r="C90" s="321" t="s">
        <v>578</v>
      </c>
      <c r="D90" s="321" t="s">
        <v>579</v>
      </c>
      <c r="E90" s="321" t="s">
        <v>272</v>
      </c>
      <c r="F90" s="200">
        <v>50</v>
      </c>
      <c r="G90" s="199"/>
      <c r="H90" s="199"/>
      <c r="I90" s="199">
        <f t="shared" si="21"/>
        <v>50</v>
      </c>
      <c r="J90" s="199" t="e">
        <f t="shared" si="22"/>
        <v>#DIV/0!</v>
      </c>
      <c r="K90" s="201"/>
      <c r="L90" s="200">
        <v>50</v>
      </c>
      <c r="M90" s="199"/>
      <c r="N90" s="199"/>
      <c r="O90" s="199">
        <f t="shared" si="23"/>
        <v>50</v>
      </c>
      <c r="P90" s="199" t="e">
        <f t="shared" si="24"/>
        <v>#DIV/0!</v>
      </c>
      <c r="Q90" s="201"/>
      <c r="R90" s="199">
        <f t="shared" si="25"/>
        <v>100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128</v>
      </c>
      <c r="G111" s="182">
        <v>51</v>
      </c>
      <c r="H111" s="199">
        <v>76</v>
      </c>
      <c r="I111" s="182">
        <v>2.5</v>
      </c>
      <c r="J111" s="182"/>
      <c r="K111" s="183"/>
      <c r="L111" s="185">
        <v>135</v>
      </c>
      <c r="M111" s="182">
        <f>L111/O111</f>
        <v>54</v>
      </c>
      <c r="N111" s="199">
        <f>M111*1.5</f>
        <v>81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811</v>
      </c>
      <c r="C114" s="208" t="s">
        <v>386</v>
      </c>
      <c r="D114" s="208" t="s">
        <v>436</v>
      </c>
      <c r="E114" s="208" t="s">
        <v>272</v>
      </c>
      <c r="F114" s="200">
        <v>0</v>
      </c>
      <c r="G114" s="199">
        <v>0</v>
      </c>
      <c r="H114" s="199">
        <v>24.44</v>
      </c>
      <c r="I114" s="199">
        <f>IF(H114&lt;=$H$111,IF(H114&lt;$G$111,F114+G114,F114+G114+(H114-$G$111)),50)</f>
        <v>0</v>
      </c>
      <c r="J114" s="199">
        <f>$F$111/H114</f>
        <v>5.2373158756137475</v>
      </c>
      <c r="K114" s="201"/>
      <c r="L114" s="200">
        <v>0</v>
      </c>
      <c r="M114" s="199">
        <v>0</v>
      </c>
      <c r="N114" s="199">
        <v>25.2</v>
      </c>
      <c r="O114" s="199">
        <f>IF(N114&lt;=$N$111,IF(N114&lt;$M$111,L114+M114,L114+M114+(N114-$M$111)),50)</f>
        <v>0</v>
      </c>
      <c r="P114" s="199">
        <f>$L$111/N114</f>
        <v>5.3571428571428577</v>
      </c>
      <c r="Q114" s="201"/>
      <c r="R114" s="199">
        <f>O114+I114</f>
        <v>0</v>
      </c>
      <c r="S114" s="199">
        <f>N114+H114</f>
        <v>49.64</v>
      </c>
      <c r="T114" s="209"/>
    </row>
    <row r="115" spans="1:20">
      <c r="A115">
        <f>A114+1</f>
        <v>2</v>
      </c>
      <c r="B115" s="207">
        <v>815</v>
      </c>
      <c r="C115" s="208" t="s">
        <v>540</v>
      </c>
      <c r="D115" s="208" t="s">
        <v>366</v>
      </c>
      <c r="E115" s="208" t="s">
        <v>269</v>
      </c>
      <c r="F115" s="200">
        <v>5</v>
      </c>
      <c r="G115" s="199">
        <v>0</v>
      </c>
      <c r="H115" s="199">
        <v>31.19</v>
      </c>
      <c r="I115" s="199">
        <f t="shared" ref="I115:I133" si="29">IF(H115&lt;=$H$111,IF(H115&lt;$G$111,F115+G115,F115+G115+(H115-$G$111)),50)</f>
        <v>5</v>
      </c>
      <c r="J115" s="199">
        <f t="shared" ref="J115:J133" si="30">$F$111/H115</f>
        <v>4.1038794485411989</v>
      </c>
      <c r="K115" s="201"/>
      <c r="L115" s="200">
        <v>0</v>
      </c>
      <c r="M115" s="199">
        <v>0</v>
      </c>
      <c r="N115" s="199">
        <v>30.79</v>
      </c>
      <c r="O115" s="199">
        <f t="shared" ref="O115:O132" si="31">IF(N115&lt;=$N$111,IF(N115&lt;$M$111,L115+M115,L115+M115+(N115-$M$111)),50)</f>
        <v>0</v>
      </c>
      <c r="P115" s="199">
        <f t="shared" ref="P115:P132" si="32">$L$111/N115</f>
        <v>4.3845404352062358</v>
      </c>
      <c r="Q115" s="201"/>
      <c r="R115" s="199">
        <f t="shared" ref="R115:R149" si="33">O115+I115</f>
        <v>5</v>
      </c>
      <c r="S115" s="199">
        <f t="shared" ref="S115:S149" si="34">N115+H115</f>
        <v>61.980000000000004</v>
      </c>
      <c r="T115" s="209"/>
    </row>
    <row r="116" spans="1:20">
      <c r="A116">
        <f t="shared" ref="A116:A130" si="35">A115+1</f>
        <v>3</v>
      </c>
      <c r="B116" s="207">
        <v>853</v>
      </c>
      <c r="C116" s="208" t="s">
        <v>722</v>
      </c>
      <c r="D116" s="208" t="s">
        <v>770</v>
      </c>
      <c r="E116" s="208" t="s">
        <v>269</v>
      </c>
      <c r="F116" s="200">
        <v>0</v>
      </c>
      <c r="G116" s="199">
        <v>0</v>
      </c>
      <c r="H116" s="199">
        <v>31.13</v>
      </c>
      <c r="I116" s="199">
        <f t="shared" si="29"/>
        <v>0</v>
      </c>
      <c r="J116" s="199">
        <f t="shared" si="30"/>
        <v>4.1117892707998713</v>
      </c>
      <c r="K116" s="201"/>
      <c r="L116" s="200">
        <v>5</v>
      </c>
      <c r="M116" s="199">
        <v>5</v>
      </c>
      <c r="N116" s="199">
        <v>43.54</v>
      </c>
      <c r="O116" s="199">
        <f t="shared" si="31"/>
        <v>10</v>
      </c>
      <c r="P116" s="199">
        <f t="shared" si="32"/>
        <v>3.1005971520440974</v>
      </c>
      <c r="Q116" s="201"/>
      <c r="R116" s="199">
        <f t="shared" si="33"/>
        <v>10</v>
      </c>
      <c r="S116" s="199">
        <f t="shared" si="34"/>
        <v>74.67</v>
      </c>
      <c r="T116" s="209"/>
    </row>
    <row r="117" spans="1:20">
      <c r="A117">
        <f t="shared" si="35"/>
        <v>4</v>
      </c>
      <c r="B117" s="207">
        <v>816</v>
      </c>
      <c r="C117" s="321" t="s">
        <v>771</v>
      </c>
      <c r="D117" s="321" t="s">
        <v>366</v>
      </c>
      <c r="E117" s="321" t="s">
        <v>272</v>
      </c>
      <c r="F117" s="200">
        <v>0</v>
      </c>
      <c r="G117" s="199">
        <v>10</v>
      </c>
      <c r="H117" s="199">
        <v>28.75</v>
      </c>
      <c r="I117" s="199">
        <f t="shared" si="29"/>
        <v>10</v>
      </c>
      <c r="J117" s="199">
        <f t="shared" si="30"/>
        <v>4.4521739130434783</v>
      </c>
      <c r="K117" s="201"/>
      <c r="L117" s="200">
        <v>5</v>
      </c>
      <c r="M117" s="199">
        <v>0</v>
      </c>
      <c r="N117" s="199">
        <v>25.14</v>
      </c>
      <c r="O117" s="199">
        <f t="shared" si="31"/>
        <v>5</v>
      </c>
      <c r="P117" s="199">
        <f t="shared" si="32"/>
        <v>5.3699284009546542</v>
      </c>
      <c r="Q117" s="201"/>
      <c r="R117" s="199">
        <f t="shared" si="33"/>
        <v>15</v>
      </c>
      <c r="S117" s="199">
        <f t="shared" si="34"/>
        <v>53.89</v>
      </c>
      <c r="T117" s="209"/>
    </row>
    <row r="118" spans="1:20">
      <c r="A118">
        <f t="shared" si="35"/>
        <v>5</v>
      </c>
      <c r="B118" s="207">
        <v>806</v>
      </c>
      <c r="C118" s="321" t="s">
        <v>394</v>
      </c>
      <c r="D118" s="321" t="s">
        <v>561</v>
      </c>
      <c r="E118" s="321" t="s">
        <v>269</v>
      </c>
      <c r="F118" s="200">
        <v>0</v>
      </c>
      <c r="G118" s="199">
        <v>5</v>
      </c>
      <c r="H118" s="199">
        <v>34.1</v>
      </c>
      <c r="I118" s="199">
        <f t="shared" si="29"/>
        <v>5</v>
      </c>
      <c r="J118" s="199">
        <f t="shared" si="30"/>
        <v>3.7536656891495599</v>
      </c>
      <c r="K118" s="201"/>
      <c r="L118" s="200">
        <v>5</v>
      </c>
      <c r="M118" s="199">
        <v>5</v>
      </c>
      <c r="N118" s="199">
        <v>39.72</v>
      </c>
      <c r="O118" s="199">
        <f t="shared" si="31"/>
        <v>10</v>
      </c>
      <c r="P118" s="199">
        <f t="shared" si="32"/>
        <v>3.3987915407854987</v>
      </c>
      <c r="Q118" s="201"/>
      <c r="R118" s="199">
        <f t="shared" si="33"/>
        <v>15</v>
      </c>
      <c r="S118" s="199">
        <f t="shared" si="34"/>
        <v>73.819999999999993</v>
      </c>
      <c r="T118" s="209"/>
    </row>
    <row r="119" spans="1:20">
      <c r="A119">
        <f t="shared" si="35"/>
        <v>6</v>
      </c>
      <c r="B119" s="207">
        <v>808</v>
      </c>
      <c r="C119" s="321" t="s">
        <v>345</v>
      </c>
      <c r="D119" s="321" t="s">
        <v>328</v>
      </c>
      <c r="E119" s="332">
        <v>25</v>
      </c>
      <c r="F119" s="200">
        <v>0</v>
      </c>
      <c r="G119" s="199">
        <v>10</v>
      </c>
      <c r="H119" s="199">
        <v>46.71</v>
      </c>
      <c r="I119" s="199">
        <f t="shared" si="29"/>
        <v>10</v>
      </c>
      <c r="J119" s="199">
        <f t="shared" si="30"/>
        <v>2.7403125669021624</v>
      </c>
      <c r="K119" s="201"/>
      <c r="L119" s="200">
        <v>0</v>
      </c>
      <c r="M119" s="199">
        <v>5</v>
      </c>
      <c r="N119" s="199">
        <v>46.64</v>
      </c>
      <c r="O119" s="199">
        <f t="shared" si="31"/>
        <v>5</v>
      </c>
      <c r="P119" s="199">
        <f t="shared" si="32"/>
        <v>2.8945111492281304</v>
      </c>
      <c r="Q119" s="201"/>
      <c r="R119" s="199">
        <f t="shared" si="33"/>
        <v>15</v>
      </c>
      <c r="S119" s="199">
        <f t="shared" si="34"/>
        <v>93.35</v>
      </c>
      <c r="T119" s="209"/>
    </row>
    <row r="120" spans="1:20">
      <c r="A120">
        <f t="shared" si="35"/>
        <v>7</v>
      </c>
      <c r="B120" s="207">
        <v>828</v>
      </c>
      <c r="C120" s="321" t="s">
        <v>607</v>
      </c>
      <c r="D120" s="321" t="s">
        <v>608</v>
      </c>
      <c r="E120" s="332">
        <v>55</v>
      </c>
      <c r="F120" s="200">
        <v>0</v>
      </c>
      <c r="G120" s="199">
        <v>10</v>
      </c>
      <c r="H120" s="199">
        <v>53.45</v>
      </c>
      <c r="I120" s="199">
        <f t="shared" si="29"/>
        <v>12.450000000000003</v>
      </c>
      <c r="J120" s="199">
        <f t="shared" si="30"/>
        <v>2.3947614593077642</v>
      </c>
      <c r="K120" s="201"/>
      <c r="L120" s="200">
        <v>0</v>
      </c>
      <c r="M120" s="199">
        <v>15</v>
      </c>
      <c r="N120" s="199">
        <v>49.35</v>
      </c>
      <c r="O120" s="199">
        <f t="shared" si="31"/>
        <v>15</v>
      </c>
      <c r="P120" s="199">
        <f t="shared" si="32"/>
        <v>2.735562310030395</v>
      </c>
      <c r="Q120" s="201"/>
      <c r="R120" s="199">
        <f t="shared" si="33"/>
        <v>27.450000000000003</v>
      </c>
      <c r="S120" s="199">
        <f t="shared" si="34"/>
        <v>102.80000000000001</v>
      </c>
      <c r="T120" s="209"/>
    </row>
    <row r="121" spans="1:20">
      <c r="A121">
        <f t="shared" si="35"/>
        <v>8</v>
      </c>
      <c r="B121" s="207">
        <v>839</v>
      </c>
      <c r="C121" s="321" t="s">
        <v>693</v>
      </c>
      <c r="D121" s="321" t="s">
        <v>322</v>
      </c>
      <c r="E121" s="332">
        <v>55</v>
      </c>
      <c r="F121" s="200">
        <v>10</v>
      </c>
      <c r="G121" s="199">
        <v>0</v>
      </c>
      <c r="H121" s="199">
        <v>24.15</v>
      </c>
      <c r="I121" s="199">
        <f t="shared" si="29"/>
        <v>10</v>
      </c>
      <c r="J121" s="199">
        <f t="shared" si="30"/>
        <v>5.3002070393374741</v>
      </c>
      <c r="K121" s="201"/>
      <c r="L121" s="200">
        <v>10</v>
      </c>
      <c r="M121" s="199">
        <v>5</v>
      </c>
      <c r="N121" s="199">
        <v>28.65</v>
      </c>
      <c r="O121" s="199">
        <f t="shared" si="31"/>
        <v>15</v>
      </c>
      <c r="P121" s="199">
        <f t="shared" si="32"/>
        <v>4.7120418848167542</v>
      </c>
      <c r="Q121" s="201"/>
      <c r="R121" s="199">
        <f t="shared" si="33"/>
        <v>25</v>
      </c>
      <c r="S121" s="199">
        <f t="shared" si="34"/>
        <v>52.8</v>
      </c>
      <c r="T121" s="209"/>
    </row>
    <row r="122" spans="1:20">
      <c r="A122">
        <f t="shared" si="35"/>
        <v>9</v>
      </c>
      <c r="B122" s="207">
        <v>807</v>
      </c>
      <c r="C122" s="321" t="s">
        <v>391</v>
      </c>
      <c r="D122" s="321" t="s">
        <v>549</v>
      </c>
      <c r="E122" s="334">
        <v>55</v>
      </c>
      <c r="F122" s="200">
        <v>15</v>
      </c>
      <c r="G122" s="199">
        <v>5</v>
      </c>
      <c r="H122" s="199">
        <v>33.47</v>
      </c>
      <c r="I122" s="199">
        <f t="shared" si="29"/>
        <v>20</v>
      </c>
      <c r="J122" s="199">
        <f t="shared" si="30"/>
        <v>3.8243202868240216</v>
      </c>
      <c r="K122" s="201"/>
      <c r="L122" s="200">
        <v>20</v>
      </c>
      <c r="M122" s="199">
        <v>0</v>
      </c>
      <c r="N122" s="199">
        <v>28.88</v>
      </c>
      <c r="O122" s="199">
        <f t="shared" si="31"/>
        <v>20</v>
      </c>
      <c r="P122" s="199">
        <f t="shared" si="32"/>
        <v>4.674515235457064</v>
      </c>
      <c r="Q122" s="201"/>
      <c r="R122" s="199">
        <f t="shared" si="33"/>
        <v>40</v>
      </c>
      <c r="S122" s="199">
        <f t="shared" si="34"/>
        <v>62.349999999999994</v>
      </c>
      <c r="T122" s="209"/>
    </row>
    <row r="123" spans="1:20">
      <c r="A123">
        <f t="shared" si="35"/>
        <v>10</v>
      </c>
      <c r="B123" s="207">
        <v>781</v>
      </c>
      <c r="C123" s="321" t="s">
        <v>588</v>
      </c>
      <c r="D123" s="321" t="s">
        <v>731</v>
      </c>
      <c r="E123" s="334">
        <v>55</v>
      </c>
      <c r="F123" s="200">
        <v>5</v>
      </c>
      <c r="G123" s="199">
        <v>15</v>
      </c>
      <c r="H123" s="199">
        <v>32.69</v>
      </c>
      <c r="I123" s="199">
        <f t="shared" si="29"/>
        <v>20</v>
      </c>
      <c r="J123" s="199">
        <f t="shared" si="30"/>
        <v>3.9155705108595904</v>
      </c>
      <c r="K123" s="201"/>
      <c r="L123" s="200">
        <v>15</v>
      </c>
      <c r="M123" s="199">
        <v>10</v>
      </c>
      <c r="N123" s="199">
        <v>33.729999999999997</v>
      </c>
      <c r="O123" s="199">
        <f t="shared" si="31"/>
        <v>25</v>
      </c>
      <c r="P123" s="199">
        <f t="shared" si="32"/>
        <v>4.0023717758671813</v>
      </c>
      <c r="Q123" s="201"/>
      <c r="R123" s="199">
        <f t="shared" si="33"/>
        <v>45</v>
      </c>
      <c r="S123" s="199">
        <f t="shared" si="34"/>
        <v>66.419999999999987</v>
      </c>
      <c r="T123" s="209"/>
    </row>
    <row r="124" spans="1:20">
      <c r="A124">
        <f t="shared" si="35"/>
        <v>11</v>
      </c>
      <c r="B124" s="207">
        <v>852</v>
      </c>
      <c r="C124" s="321" t="s">
        <v>720</v>
      </c>
      <c r="D124" s="321" t="s">
        <v>721</v>
      </c>
      <c r="E124" s="208" t="s">
        <v>269</v>
      </c>
      <c r="F124" s="200">
        <v>50</v>
      </c>
      <c r="G124" s="199"/>
      <c r="H124" s="199"/>
      <c r="I124" s="199">
        <f t="shared" si="29"/>
        <v>50</v>
      </c>
      <c r="J124" s="199" t="e">
        <f t="shared" si="30"/>
        <v>#DIV/0!</v>
      </c>
      <c r="K124" s="201"/>
      <c r="L124" s="200">
        <v>50</v>
      </c>
      <c r="M124" s="199"/>
      <c r="N124" s="199"/>
      <c r="O124" s="199">
        <f t="shared" si="31"/>
        <v>50</v>
      </c>
      <c r="P124" s="199" t="e">
        <f t="shared" si="32"/>
        <v>#DIV/0!</v>
      </c>
      <c r="Q124" s="201"/>
      <c r="R124" s="199">
        <f t="shared" si="33"/>
        <v>100</v>
      </c>
      <c r="S124" s="199">
        <f t="shared" si="34"/>
        <v>0</v>
      </c>
      <c r="T124" s="209"/>
    </row>
    <row r="125" spans="1:20">
      <c r="A125">
        <f t="shared" si="35"/>
        <v>12</v>
      </c>
      <c r="B125" s="207">
        <v>800</v>
      </c>
      <c r="C125" s="321" t="s">
        <v>469</v>
      </c>
      <c r="D125" s="321" t="s">
        <v>772</v>
      </c>
      <c r="E125" s="208" t="s">
        <v>272</v>
      </c>
      <c r="F125" s="200">
        <v>100</v>
      </c>
      <c r="G125" s="199"/>
      <c r="H125" s="199"/>
      <c r="I125" s="199">
        <f t="shared" si="29"/>
        <v>100</v>
      </c>
      <c r="J125" s="199" t="e">
        <f t="shared" si="30"/>
        <v>#DIV/0!</v>
      </c>
      <c r="K125" s="201"/>
      <c r="L125" s="200">
        <v>100</v>
      </c>
      <c r="M125" s="199"/>
      <c r="N125" s="199"/>
      <c r="O125" s="199">
        <f t="shared" si="31"/>
        <v>100</v>
      </c>
      <c r="P125" s="199" t="e">
        <f t="shared" si="32"/>
        <v>#DIV/0!</v>
      </c>
      <c r="Q125" s="201"/>
      <c r="R125" s="199">
        <f t="shared" si="33"/>
        <v>200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837</v>
      </c>
      <c r="C135" s="208" t="s">
        <v>657</v>
      </c>
      <c r="D135" s="208" t="s">
        <v>658</v>
      </c>
      <c r="E135" s="208" t="s">
        <v>275</v>
      </c>
      <c r="F135" s="219">
        <v>5</v>
      </c>
      <c r="G135" s="220">
        <v>10</v>
      </c>
      <c r="H135" s="220">
        <v>28.31</v>
      </c>
      <c r="I135" s="199">
        <f>IF(H135&lt;=$H$111,IF(H135&lt;$G$111,F135+G135,F135+G135+(H135-$G$111)),50)</f>
        <v>15</v>
      </c>
      <c r="J135" s="199">
        <f>$F$111/H135</f>
        <v>4.5213705404450728</v>
      </c>
      <c r="K135" s="201"/>
      <c r="L135" s="200">
        <v>5</v>
      </c>
      <c r="M135" s="199">
        <v>5</v>
      </c>
      <c r="N135" s="199">
        <v>25.84</v>
      </c>
      <c r="O135" s="199">
        <f>IF(N135&lt;=$N$111,IF(N135&lt;$M$111,L135+M135,L135+M135+(N135-$M$111)),50)</f>
        <v>10</v>
      </c>
      <c r="P135" s="199">
        <f>$L$111/N135</f>
        <v>5.2244582043343657</v>
      </c>
      <c r="Q135" s="201"/>
      <c r="R135" s="199">
        <f t="shared" si="33"/>
        <v>25</v>
      </c>
      <c r="S135" s="199">
        <f t="shared" si="34"/>
        <v>54.15</v>
      </c>
      <c r="T135" s="209"/>
    </row>
    <row r="136" spans="1:20">
      <c r="A136">
        <f>A135+1</f>
        <v>2</v>
      </c>
      <c r="B136" s="207">
        <v>845</v>
      </c>
      <c r="C136" s="208" t="s">
        <v>710</v>
      </c>
      <c r="D136" s="208" t="s">
        <v>63</v>
      </c>
      <c r="E136" s="332">
        <v>25</v>
      </c>
      <c r="F136" s="200">
        <v>0</v>
      </c>
      <c r="G136" s="199">
        <v>0</v>
      </c>
      <c r="H136" s="199">
        <v>34.090000000000003</v>
      </c>
      <c r="I136" s="199">
        <f t="shared" ref="I136:I149" si="37">IF(H136&lt;=$H$111,IF(H136&lt;$G$111,F136+G136,F136+G136+(H136-$G$111)),50)</f>
        <v>0</v>
      </c>
      <c r="J136" s="199">
        <f t="shared" ref="J136:J149" si="38">$F$111/H136</f>
        <v>3.7547667937811671</v>
      </c>
      <c r="K136" s="201"/>
      <c r="L136" s="200">
        <v>50</v>
      </c>
      <c r="M136" s="199"/>
      <c r="N136" s="199"/>
      <c r="O136" s="199">
        <f t="shared" ref="O136:O149" si="39">IF(N136&lt;=$N$111,IF(N136&lt;$M$111,L136+M136,L136+M136+(N136-$M$111)),50)</f>
        <v>50</v>
      </c>
      <c r="P136" s="199" t="e">
        <f t="shared" ref="P136:P149" si="40">$L$111/N136</f>
        <v>#DIV/0!</v>
      </c>
      <c r="Q136" s="201"/>
      <c r="R136" s="199">
        <f t="shared" si="33"/>
        <v>50</v>
      </c>
      <c r="S136" s="199">
        <f t="shared" si="34"/>
        <v>34.090000000000003</v>
      </c>
      <c r="T136" s="209"/>
    </row>
    <row r="137" spans="1:20">
      <c r="A137">
        <f t="shared" ref="A137:A148" si="41">A136+1</f>
        <v>3</v>
      </c>
      <c r="B137" s="207">
        <v>856</v>
      </c>
      <c r="C137" s="208" t="s">
        <v>773</v>
      </c>
      <c r="D137" s="208" t="s">
        <v>461</v>
      </c>
      <c r="E137" s="208" t="s">
        <v>269</v>
      </c>
      <c r="F137" s="200">
        <v>20</v>
      </c>
      <c r="G137" s="199">
        <v>10</v>
      </c>
      <c r="H137" s="199">
        <v>30.44</v>
      </c>
      <c r="I137" s="199">
        <f t="shared" si="37"/>
        <v>30</v>
      </c>
      <c r="J137" s="199">
        <f t="shared" si="38"/>
        <v>4.2049934296977662</v>
      </c>
      <c r="K137" s="201"/>
      <c r="L137" s="200">
        <v>0</v>
      </c>
      <c r="M137" s="199">
        <v>15</v>
      </c>
      <c r="N137" s="199">
        <v>32.840000000000003</v>
      </c>
      <c r="O137" s="199">
        <f t="shared" si="39"/>
        <v>15</v>
      </c>
      <c r="P137" s="199">
        <f t="shared" si="40"/>
        <v>4.110840438489646</v>
      </c>
      <c r="Q137" s="201"/>
      <c r="R137" s="199">
        <f t="shared" si="33"/>
        <v>45</v>
      </c>
      <c r="S137" s="199">
        <f t="shared" si="34"/>
        <v>63.28</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847</v>
      </c>
      <c r="C151" s="208" t="s">
        <v>729</v>
      </c>
      <c r="D151" s="208" t="s">
        <v>774</v>
      </c>
      <c r="E151" s="208"/>
      <c r="F151" s="219">
        <v>10</v>
      </c>
      <c r="G151" s="220">
        <v>5</v>
      </c>
      <c r="H151" s="220">
        <v>41.99</v>
      </c>
      <c r="I151" s="220">
        <f>IF(H151&lt;=$H$111,IF(H151&lt;$G$111,F151+G151,F151+G151+(H151-$G$111)),50)</f>
        <v>15</v>
      </c>
      <c r="J151" s="220">
        <f>$F$111/H151</f>
        <v>3.0483448440104786</v>
      </c>
      <c r="K151" s="195"/>
      <c r="L151" s="219">
        <v>15</v>
      </c>
      <c r="M151" s="220">
        <v>5</v>
      </c>
      <c r="N151" s="220">
        <v>44.23</v>
      </c>
      <c r="O151" s="220">
        <f>IF(N151&lt;=$N$111,IF(N151&lt;$M$111,L151+M151,L151+M151+(N151-$M$111)),50)</f>
        <v>20</v>
      </c>
      <c r="P151" s="220">
        <f>$L$111/N151</f>
        <v>3.0522269952520915</v>
      </c>
      <c r="Q151" s="195"/>
      <c r="R151" s="199">
        <f t="shared" ref="R151:R165" si="42">O151+I151</f>
        <v>35</v>
      </c>
      <c r="S151" s="199">
        <f t="shared" ref="S151:S165" si="43">N151+H151</f>
        <v>86.22</v>
      </c>
      <c r="T151" s="209"/>
    </row>
    <row r="152" spans="1:20">
      <c r="A152">
        <f>A151+1</f>
        <v>2</v>
      </c>
      <c r="B152" s="207">
        <v>855</v>
      </c>
      <c r="C152" s="208" t="s">
        <v>724</v>
      </c>
      <c r="D152" s="208" t="s">
        <v>721</v>
      </c>
      <c r="E152" s="208"/>
      <c r="F152" s="200">
        <v>50</v>
      </c>
      <c r="G152" s="199"/>
      <c r="H152" s="199"/>
      <c r="I152" s="199">
        <f t="shared" ref="I152:I165" si="44">IF(H152&lt;=$H$111,IF(H152&lt;$G$111,F152+G152,F152+G152+(H152-$G$111)),50)</f>
        <v>50</v>
      </c>
      <c r="J152" s="199" t="e">
        <f t="shared" ref="J152:J165" si="45">$F$111/H152</f>
        <v>#DIV/0!</v>
      </c>
      <c r="K152" s="201"/>
      <c r="L152" s="200">
        <v>0</v>
      </c>
      <c r="M152" s="199">
        <v>0</v>
      </c>
      <c r="N152" s="199">
        <v>32.130000000000003</v>
      </c>
      <c r="O152" s="199">
        <f t="shared" ref="O152:O158" si="46">IF(N152&lt;=$N$111,IF(N152&lt;$M$111,L152+M152,L152+M152+(N152-$M$111)),50)</f>
        <v>0</v>
      </c>
      <c r="P152" s="199">
        <f t="shared" ref="P152:P165" si="47">$L$111/N152</f>
        <v>4.2016806722689068</v>
      </c>
      <c r="Q152" s="201"/>
      <c r="R152" s="199">
        <f t="shared" si="42"/>
        <v>50</v>
      </c>
      <c r="S152" s="199">
        <f t="shared" si="43"/>
        <v>32.130000000000003</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workbookViewId="0">
      <selection activeCell="B18" sqref="B18"/>
    </sheetView>
  </sheetViews>
  <sheetFormatPr baseColWidth="10" defaultRowHeight="15" x14ac:dyDescent="0"/>
  <cols>
    <col min="1" max="1" width="3.1640625" bestFit="1" customWidth="1"/>
  </cols>
  <sheetData>
    <row r="1" spans="1:20" ht="25">
      <c r="B1" s="513" t="s">
        <v>161</v>
      </c>
      <c r="C1" s="513"/>
      <c r="D1" s="513"/>
      <c r="E1" s="513"/>
      <c r="F1" s="515" t="s">
        <v>239</v>
      </c>
      <c r="G1" s="515"/>
      <c r="H1" s="515"/>
      <c r="I1" s="515"/>
      <c r="J1" s="515"/>
      <c r="K1" s="515"/>
      <c r="L1" s="515"/>
      <c r="M1" s="515"/>
      <c r="N1" s="515"/>
      <c r="O1" s="515"/>
      <c r="P1" s="515"/>
      <c r="Q1" s="515"/>
      <c r="R1" s="221"/>
      <c r="S1" s="221"/>
    </row>
    <row r="2" spans="1:20" ht="25">
      <c r="B2" s="513" t="s">
        <v>162</v>
      </c>
      <c r="C2" s="513"/>
      <c r="D2" s="513"/>
      <c r="E2" s="513"/>
      <c r="F2" s="516" t="s">
        <v>767</v>
      </c>
      <c r="G2" s="516"/>
      <c r="H2" s="516"/>
      <c r="I2" s="516"/>
      <c r="J2" s="516"/>
      <c r="K2" s="516"/>
      <c r="L2" s="516"/>
      <c r="M2" s="516"/>
      <c r="N2" s="516"/>
      <c r="O2" s="516"/>
      <c r="P2" s="516"/>
      <c r="Q2" s="516"/>
      <c r="R2" s="221"/>
      <c r="S2" s="221"/>
    </row>
    <row r="3" spans="1:20" ht="25">
      <c r="B3" s="513" t="s">
        <v>152</v>
      </c>
      <c r="C3" s="513"/>
      <c r="D3" s="513"/>
      <c r="E3" s="513"/>
      <c r="F3" s="516" t="s">
        <v>191</v>
      </c>
      <c r="G3" s="516"/>
      <c r="H3" s="516"/>
      <c r="I3" s="516"/>
      <c r="J3" s="516"/>
      <c r="K3" s="516"/>
      <c r="L3" s="516"/>
      <c r="M3" s="516"/>
      <c r="N3" s="516"/>
      <c r="O3" s="516"/>
      <c r="P3" s="516"/>
      <c r="Q3" s="516"/>
      <c r="R3" s="221"/>
      <c r="S3" s="221"/>
    </row>
    <row r="4" spans="1:20" ht="26" thickBot="1">
      <c r="B4" s="514" t="s">
        <v>163</v>
      </c>
      <c r="C4" s="514"/>
      <c r="D4" s="514"/>
      <c r="E4" s="514"/>
      <c r="F4" s="517" t="s">
        <v>240</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168</v>
      </c>
      <c r="G6" s="182">
        <f>J6*1.1</f>
        <v>36.102000000000004</v>
      </c>
      <c r="H6" s="199">
        <f>G6*1.5</f>
        <v>54.153000000000006</v>
      </c>
      <c r="I6" s="182">
        <f>F6/G6</f>
        <v>4.6534818015622399</v>
      </c>
      <c r="J6" s="182">
        <f>H16</f>
        <v>32.82</v>
      </c>
      <c r="K6" s="183"/>
      <c r="L6" s="185">
        <v>198</v>
      </c>
      <c r="M6" s="182">
        <f>P6*1.1</f>
        <v>41.887999999999998</v>
      </c>
      <c r="N6" s="199">
        <f>M6*1.5</f>
        <v>62.831999999999994</v>
      </c>
      <c r="O6" s="182">
        <f>L6/M6</f>
        <v>4.7268907563025211</v>
      </c>
      <c r="P6" s="182">
        <f>N9</f>
        <v>38.08</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594</v>
      </c>
      <c r="C9" s="208" t="s">
        <v>526</v>
      </c>
      <c r="D9" s="208" t="s">
        <v>291</v>
      </c>
      <c r="E9" s="208" t="s">
        <v>272</v>
      </c>
      <c r="F9" s="200">
        <v>0</v>
      </c>
      <c r="G9" s="199">
        <v>0</v>
      </c>
      <c r="H9" s="199">
        <v>33.700000000000003</v>
      </c>
      <c r="I9" s="199">
        <f>IF(H9&lt;=$H$6,IF(H9&lt;$G$6,F9+G9,F9+G9+(H9-$G$6)),50)</f>
        <v>0</v>
      </c>
      <c r="J9" s="199">
        <f>$F$6/H9</f>
        <v>4.9851632047477743</v>
      </c>
      <c r="K9" s="201">
        <f>IF(I9=0,IF(H9=$J$6,6,4),0)</f>
        <v>4</v>
      </c>
      <c r="L9" s="200">
        <v>0</v>
      </c>
      <c r="M9" s="199">
        <v>0</v>
      </c>
      <c r="N9" s="199">
        <v>38.08</v>
      </c>
      <c r="O9" s="199">
        <f>IF(N9&lt;=$N$6,IF(N9&lt;$M$6,L9+M9,L9+M9+(N9-$M$6)),50)</f>
        <v>0</v>
      </c>
      <c r="P9" s="199">
        <f>$L$6/N9</f>
        <v>5.1995798319327733</v>
      </c>
      <c r="Q9" s="201">
        <f>IF(O9=0,IF(N9=$P$6,6,4),0)</f>
        <v>6</v>
      </c>
      <c r="R9" s="199">
        <f>O9+I9</f>
        <v>0</v>
      </c>
      <c r="S9" s="199">
        <f>N9+H9</f>
        <v>71.78</v>
      </c>
      <c r="T9" s="209">
        <f>IF((O9+I9)=0,4+K9+Q9,K9+Q9)+4</f>
        <v>18</v>
      </c>
    </row>
    <row r="10" spans="1:20">
      <c r="A10">
        <f>A9+1</f>
        <v>2</v>
      </c>
      <c r="B10" s="207">
        <v>819</v>
      </c>
      <c r="C10" s="208" t="s">
        <v>592</v>
      </c>
      <c r="D10" s="208" t="s">
        <v>68</v>
      </c>
      <c r="E10" s="208" t="s">
        <v>272</v>
      </c>
      <c r="F10" s="200">
        <v>0</v>
      </c>
      <c r="G10" s="199">
        <v>0</v>
      </c>
      <c r="H10" s="199">
        <v>36.08</v>
      </c>
      <c r="I10" s="199">
        <f>IF(H10&lt;=$H$6,IF(H10&lt;$G$6,F10+G10,F10+G10+(H10-$G$6)),50)</f>
        <v>0</v>
      </c>
      <c r="J10" s="199">
        <f t="shared" ref="J10:J38" si="0">$F$6/H10</f>
        <v>4.6563192904656319</v>
      </c>
      <c r="K10" s="201">
        <f t="shared" ref="K10:K38" si="1">IF(I10=0,IF(H10=$J$6,6,4),0)</f>
        <v>4</v>
      </c>
      <c r="L10" s="200">
        <v>5</v>
      </c>
      <c r="M10" s="199">
        <v>0</v>
      </c>
      <c r="N10" s="199">
        <v>41.73</v>
      </c>
      <c r="O10" s="199">
        <f t="shared" ref="O10:O38" si="2">IF(N10&lt;=$N$6,IF(N10&lt;$M$6,L10+M10,L10+M10+(N10-$M$6)),50)</f>
        <v>5</v>
      </c>
      <c r="P10" s="199">
        <f t="shared" ref="P10:P38" si="3">$L$6/N10</f>
        <v>4.7447879223580163</v>
      </c>
      <c r="Q10" s="201">
        <f>IF(O10=0,IF(N10=$P$6,6,4),0)</f>
        <v>0</v>
      </c>
      <c r="R10" s="199">
        <f t="shared" ref="R10:R38" si="4">O10+I10</f>
        <v>5</v>
      </c>
      <c r="S10" s="199">
        <f t="shared" ref="S10:S38" si="5">N10+H10</f>
        <v>77.81</v>
      </c>
      <c r="T10" s="209">
        <f>IF((O10+I10)=0,4+K10+Q10,K10+Q10)+2</f>
        <v>6</v>
      </c>
    </row>
    <row r="11" spans="1:20">
      <c r="A11">
        <f t="shared" ref="A11:A38" si="6">A10+1</f>
        <v>3</v>
      </c>
      <c r="B11" s="207">
        <v>534</v>
      </c>
      <c r="C11" s="208" t="s">
        <v>309</v>
      </c>
      <c r="D11" s="208" t="s">
        <v>68</v>
      </c>
      <c r="E11" s="208" t="s">
        <v>272</v>
      </c>
      <c r="F11" s="200">
        <v>5</v>
      </c>
      <c r="G11" s="199">
        <v>0</v>
      </c>
      <c r="H11" s="199">
        <v>31.55</v>
      </c>
      <c r="I11" s="199">
        <f t="shared" ref="I11:I38" si="7">IF(H11&lt;=$H$6,IF(H11&lt;$G$6,F11+G11,F11+G11+(H11-$G$6)),50)</f>
        <v>5</v>
      </c>
      <c r="J11" s="199">
        <f t="shared" si="0"/>
        <v>5.3248811410459584</v>
      </c>
      <c r="K11" s="201">
        <f t="shared" si="1"/>
        <v>0</v>
      </c>
      <c r="L11" s="200">
        <v>5</v>
      </c>
      <c r="M11" s="199">
        <v>0</v>
      </c>
      <c r="N11" s="199">
        <v>38.369999999999997</v>
      </c>
      <c r="O11" s="199">
        <f>IF(N11&lt;=$N$6,IF(N11&lt;$M$6,L11+M11,L11+M11+(N11-$M$6)),50)</f>
        <v>5</v>
      </c>
      <c r="P11" s="199">
        <f t="shared" si="3"/>
        <v>5.1602814698983588</v>
      </c>
      <c r="Q11" s="201">
        <f t="shared" ref="Q11:Q38" si="8">IF(O11=0,IF(N11=$P$6,6,4),0)</f>
        <v>0</v>
      </c>
      <c r="R11" s="199">
        <f t="shared" si="4"/>
        <v>10</v>
      </c>
      <c r="S11" s="199">
        <f t="shared" si="5"/>
        <v>69.92</v>
      </c>
      <c r="T11" s="209">
        <f>IF((O11+I11)=0,4+K11+Q11,K11+Q11)+1</f>
        <v>1</v>
      </c>
    </row>
    <row r="12" spans="1:20">
      <c r="A12">
        <f t="shared" si="6"/>
        <v>4</v>
      </c>
      <c r="B12" s="207">
        <v>610</v>
      </c>
      <c r="C12" s="321" t="s">
        <v>360</v>
      </c>
      <c r="D12" s="321" t="s">
        <v>63</v>
      </c>
      <c r="E12" s="321" t="s">
        <v>272</v>
      </c>
      <c r="F12" s="200">
        <v>5</v>
      </c>
      <c r="G12" s="199">
        <v>0</v>
      </c>
      <c r="H12" s="199">
        <v>33.61</v>
      </c>
      <c r="I12" s="199">
        <f t="shared" si="7"/>
        <v>5</v>
      </c>
      <c r="J12" s="199">
        <f t="shared" si="0"/>
        <v>4.9985123475156206</v>
      </c>
      <c r="K12" s="201">
        <f t="shared" si="1"/>
        <v>0</v>
      </c>
      <c r="L12" s="200">
        <v>5</v>
      </c>
      <c r="M12" s="199">
        <v>0</v>
      </c>
      <c r="N12" s="199">
        <v>36.76</v>
      </c>
      <c r="O12" s="199">
        <f t="shared" si="2"/>
        <v>5</v>
      </c>
      <c r="P12" s="199">
        <f>$L$6/N12</f>
        <v>5.3862894450489662</v>
      </c>
      <c r="Q12" s="201">
        <f t="shared" si="8"/>
        <v>0</v>
      </c>
      <c r="R12" s="199">
        <f t="shared" si="4"/>
        <v>10</v>
      </c>
      <c r="S12" s="199">
        <f t="shared" si="5"/>
        <v>70.37</v>
      </c>
      <c r="T12" s="209">
        <f>IF((O12+I12)=0,4+K12+Q12,K12+Q12)</f>
        <v>0</v>
      </c>
    </row>
    <row r="13" spans="1:20">
      <c r="A13">
        <f t="shared" si="6"/>
        <v>5</v>
      </c>
      <c r="B13" s="207">
        <v>662</v>
      </c>
      <c r="C13" s="321" t="s">
        <v>267</v>
      </c>
      <c r="D13" s="321" t="s">
        <v>417</v>
      </c>
      <c r="E13" s="321" t="s">
        <v>269</v>
      </c>
      <c r="F13" s="200">
        <v>0</v>
      </c>
      <c r="G13" s="199">
        <v>0</v>
      </c>
      <c r="H13" s="199">
        <v>37.43</v>
      </c>
      <c r="I13" s="199">
        <f t="shared" si="7"/>
        <v>1.3279999999999959</v>
      </c>
      <c r="J13" s="199">
        <f t="shared" si="0"/>
        <v>4.4883783061715201</v>
      </c>
      <c r="K13" s="201">
        <f t="shared" si="1"/>
        <v>0</v>
      </c>
      <c r="L13" s="200">
        <v>5</v>
      </c>
      <c r="M13" s="199">
        <v>0</v>
      </c>
      <c r="N13" s="199">
        <v>45.64</v>
      </c>
      <c r="O13" s="199">
        <f t="shared" si="2"/>
        <v>8.7520000000000024</v>
      </c>
      <c r="P13" s="199">
        <f>$L$6/N13</f>
        <v>4.3382997370727434</v>
      </c>
      <c r="Q13" s="201">
        <f t="shared" si="8"/>
        <v>0</v>
      </c>
      <c r="R13" s="199">
        <f t="shared" si="4"/>
        <v>10.079999999999998</v>
      </c>
      <c r="S13" s="199">
        <f t="shared" si="5"/>
        <v>83.07</v>
      </c>
      <c r="T13" s="209">
        <f t="shared" ref="T13:T38" si="9">IF((O13+I13)=0,4+K13+Q13,K13+Q13)</f>
        <v>0</v>
      </c>
    </row>
    <row r="14" spans="1:20">
      <c r="A14">
        <f t="shared" si="6"/>
        <v>6</v>
      </c>
      <c r="B14" s="207">
        <v>559</v>
      </c>
      <c r="C14" s="321" t="s">
        <v>469</v>
      </c>
      <c r="D14" s="321" t="s">
        <v>470</v>
      </c>
      <c r="E14" s="321" t="s">
        <v>272</v>
      </c>
      <c r="F14" s="200">
        <v>0</v>
      </c>
      <c r="G14" s="199">
        <v>5</v>
      </c>
      <c r="H14" s="199">
        <v>37.4</v>
      </c>
      <c r="I14" s="199">
        <f>IF(H14&lt;=$H$6,IF(H14&lt;$G$6,F14+G14,F14+G14+(H14-$G$6)),50)</f>
        <v>6.2979999999999947</v>
      </c>
      <c r="J14" s="199">
        <f t="shared" si="0"/>
        <v>4.4919786096256686</v>
      </c>
      <c r="K14" s="201">
        <f t="shared" si="1"/>
        <v>0</v>
      </c>
      <c r="L14" s="200">
        <v>0</v>
      </c>
      <c r="M14" s="199">
        <v>5</v>
      </c>
      <c r="N14" s="199">
        <v>42.94</v>
      </c>
      <c r="O14" s="199">
        <f t="shared" si="2"/>
        <v>6.0519999999999996</v>
      </c>
      <c r="P14" s="199">
        <f t="shared" si="3"/>
        <v>4.6110852352119238</v>
      </c>
      <c r="Q14" s="201">
        <f t="shared" si="8"/>
        <v>0</v>
      </c>
      <c r="R14" s="199">
        <f t="shared" si="4"/>
        <v>12.349999999999994</v>
      </c>
      <c r="S14" s="199">
        <f t="shared" si="5"/>
        <v>80.34</v>
      </c>
      <c r="T14" s="209">
        <f t="shared" si="9"/>
        <v>0</v>
      </c>
    </row>
    <row r="15" spans="1:20">
      <c r="A15">
        <f t="shared" si="6"/>
        <v>7</v>
      </c>
      <c r="B15" s="207">
        <v>637</v>
      </c>
      <c r="C15" s="321" t="s">
        <v>282</v>
      </c>
      <c r="D15" s="321" t="s">
        <v>419</v>
      </c>
      <c r="E15" s="321" t="s">
        <v>272</v>
      </c>
      <c r="F15" s="200">
        <v>5</v>
      </c>
      <c r="G15" s="199">
        <v>0</v>
      </c>
      <c r="H15" s="199">
        <v>32.46</v>
      </c>
      <c r="I15" s="199">
        <f t="shared" si="7"/>
        <v>5</v>
      </c>
      <c r="J15" s="199">
        <f t="shared" si="0"/>
        <v>5.175600739371534</v>
      </c>
      <c r="K15" s="201">
        <f t="shared" si="1"/>
        <v>0</v>
      </c>
      <c r="L15" s="200">
        <v>10</v>
      </c>
      <c r="M15" s="199">
        <v>0</v>
      </c>
      <c r="N15" s="199">
        <v>37.380000000000003</v>
      </c>
      <c r="O15" s="199">
        <f t="shared" si="2"/>
        <v>10</v>
      </c>
      <c r="P15" s="199">
        <f t="shared" si="3"/>
        <v>5.2969502407704647</v>
      </c>
      <c r="Q15" s="201">
        <f t="shared" si="8"/>
        <v>0</v>
      </c>
      <c r="R15" s="199">
        <f t="shared" si="4"/>
        <v>15</v>
      </c>
      <c r="S15" s="199">
        <f t="shared" si="5"/>
        <v>69.84</v>
      </c>
      <c r="T15" s="209">
        <f t="shared" si="9"/>
        <v>0</v>
      </c>
    </row>
    <row r="16" spans="1:20">
      <c r="A16">
        <f t="shared" si="6"/>
        <v>8</v>
      </c>
      <c r="B16" s="207">
        <v>753</v>
      </c>
      <c r="C16" s="321" t="s">
        <v>530</v>
      </c>
      <c r="D16" s="321" t="s">
        <v>417</v>
      </c>
      <c r="E16" s="321" t="s">
        <v>269</v>
      </c>
      <c r="F16" s="200">
        <v>0</v>
      </c>
      <c r="G16" s="199">
        <v>0</v>
      </c>
      <c r="H16" s="199">
        <v>32.82</v>
      </c>
      <c r="I16" s="199">
        <f t="shared" si="7"/>
        <v>0</v>
      </c>
      <c r="J16" s="199">
        <f t="shared" si="0"/>
        <v>5.1188299817184646</v>
      </c>
      <c r="K16" s="201">
        <f t="shared" si="1"/>
        <v>6</v>
      </c>
      <c r="L16" s="200">
        <v>10</v>
      </c>
      <c r="M16" s="199">
        <v>5</v>
      </c>
      <c r="N16" s="199">
        <v>39.68</v>
      </c>
      <c r="O16" s="199">
        <f t="shared" si="2"/>
        <v>15</v>
      </c>
      <c r="P16" s="199">
        <f t="shared" si="3"/>
        <v>4.98991935483871</v>
      </c>
      <c r="Q16" s="201">
        <f t="shared" si="8"/>
        <v>0</v>
      </c>
      <c r="R16" s="199">
        <f t="shared" si="4"/>
        <v>15</v>
      </c>
      <c r="S16" s="199">
        <f t="shared" si="5"/>
        <v>72.5</v>
      </c>
      <c r="T16" s="209">
        <f t="shared" si="9"/>
        <v>6</v>
      </c>
    </row>
    <row r="17" spans="1:20">
      <c r="A17">
        <f t="shared" si="6"/>
        <v>9</v>
      </c>
      <c r="B17" s="207">
        <v>536</v>
      </c>
      <c r="C17" s="321" t="s">
        <v>296</v>
      </c>
      <c r="D17" s="321" t="s">
        <v>421</v>
      </c>
      <c r="E17" s="321" t="s">
        <v>269</v>
      </c>
      <c r="F17" s="200">
        <v>15</v>
      </c>
      <c r="G17" s="199">
        <v>0</v>
      </c>
      <c r="H17" s="199">
        <v>35.32</v>
      </c>
      <c r="I17" s="199">
        <f t="shared" si="7"/>
        <v>15</v>
      </c>
      <c r="J17" s="199">
        <f t="shared" si="0"/>
        <v>4.756511891279728</v>
      </c>
      <c r="K17" s="201">
        <f t="shared" si="1"/>
        <v>0</v>
      </c>
      <c r="L17" s="200">
        <v>0</v>
      </c>
      <c r="M17" s="199">
        <v>0</v>
      </c>
      <c r="N17" s="199">
        <v>41.64</v>
      </c>
      <c r="O17" s="199">
        <f t="shared" si="2"/>
        <v>0</v>
      </c>
      <c r="P17" s="199">
        <f t="shared" si="3"/>
        <v>4.7550432276657064</v>
      </c>
      <c r="Q17" s="201">
        <f t="shared" si="8"/>
        <v>4</v>
      </c>
      <c r="R17" s="199">
        <f t="shared" si="4"/>
        <v>15</v>
      </c>
      <c r="S17" s="199">
        <f t="shared" si="5"/>
        <v>76.960000000000008</v>
      </c>
      <c r="T17" s="209">
        <f t="shared" si="9"/>
        <v>4</v>
      </c>
    </row>
    <row r="18" spans="1:20">
      <c r="A18">
        <f t="shared" si="6"/>
        <v>10</v>
      </c>
      <c r="B18" s="207">
        <v>732</v>
      </c>
      <c r="C18" s="321" t="s">
        <v>338</v>
      </c>
      <c r="D18" s="321" t="s">
        <v>339</v>
      </c>
      <c r="E18" s="321" t="s">
        <v>269</v>
      </c>
      <c r="F18" s="200">
        <v>0</v>
      </c>
      <c r="G18" s="199">
        <v>5</v>
      </c>
      <c r="H18" s="199">
        <v>41.97</v>
      </c>
      <c r="I18" s="199">
        <f t="shared" si="7"/>
        <v>10.867999999999995</v>
      </c>
      <c r="J18" s="199">
        <f t="shared" si="0"/>
        <v>4.0028591851322375</v>
      </c>
      <c r="K18" s="201">
        <f t="shared" si="1"/>
        <v>0</v>
      </c>
      <c r="L18" s="200">
        <v>0</v>
      </c>
      <c r="M18" s="199">
        <v>0</v>
      </c>
      <c r="N18" s="199">
        <v>47.46</v>
      </c>
      <c r="O18" s="199">
        <f t="shared" si="2"/>
        <v>5.5720000000000027</v>
      </c>
      <c r="P18" s="199">
        <f t="shared" si="3"/>
        <v>4.1719342604298353</v>
      </c>
      <c r="Q18" s="201">
        <f t="shared" si="8"/>
        <v>0</v>
      </c>
      <c r="R18" s="199">
        <f t="shared" si="4"/>
        <v>16.439999999999998</v>
      </c>
      <c r="S18" s="199">
        <f t="shared" si="5"/>
        <v>89.43</v>
      </c>
      <c r="T18" s="209">
        <f t="shared" si="9"/>
        <v>0</v>
      </c>
    </row>
    <row r="19" spans="1:20">
      <c r="A19">
        <f t="shared" si="6"/>
        <v>11</v>
      </c>
      <c r="B19" s="207">
        <v>602</v>
      </c>
      <c r="C19" s="321" t="s">
        <v>285</v>
      </c>
      <c r="D19" s="321" t="s">
        <v>52</v>
      </c>
      <c r="E19" s="321" t="s">
        <v>272</v>
      </c>
      <c r="F19" s="200">
        <v>15</v>
      </c>
      <c r="G19" s="199">
        <v>0</v>
      </c>
      <c r="H19" s="199">
        <v>32.54</v>
      </c>
      <c r="I19" s="199">
        <f t="shared" si="7"/>
        <v>15</v>
      </c>
      <c r="J19" s="199">
        <f t="shared" si="0"/>
        <v>5.1628764597418559</v>
      </c>
      <c r="K19" s="201">
        <f t="shared" si="1"/>
        <v>0</v>
      </c>
      <c r="L19" s="200">
        <v>5</v>
      </c>
      <c r="M19" s="199">
        <v>0</v>
      </c>
      <c r="N19" s="199">
        <v>37.299999999999997</v>
      </c>
      <c r="O19" s="199">
        <f t="shared" si="2"/>
        <v>5</v>
      </c>
      <c r="P19" s="199">
        <f t="shared" si="3"/>
        <v>5.3083109919571045</v>
      </c>
      <c r="Q19" s="201">
        <f t="shared" si="8"/>
        <v>0</v>
      </c>
      <c r="R19" s="199">
        <f t="shared" si="4"/>
        <v>20</v>
      </c>
      <c r="S19" s="199">
        <f t="shared" si="5"/>
        <v>69.84</v>
      </c>
      <c r="T19" s="209">
        <f t="shared" si="9"/>
        <v>0</v>
      </c>
    </row>
    <row r="20" spans="1:20">
      <c r="A20">
        <f t="shared" si="6"/>
        <v>12</v>
      </c>
      <c r="B20" s="207">
        <v>713</v>
      </c>
      <c r="C20" s="321" t="s">
        <v>479</v>
      </c>
      <c r="D20" s="321" t="s">
        <v>470</v>
      </c>
      <c r="E20" s="321" t="s">
        <v>272</v>
      </c>
      <c r="F20" s="200">
        <v>5</v>
      </c>
      <c r="G20" s="199">
        <v>0</v>
      </c>
      <c r="H20" s="199">
        <v>34.6</v>
      </c>
      <c r="I20" s="199">
        <f t="shared" si="7"/>
        <v>5</v>
      </c>
      <c r="J20" s="199">
        <f t="shared" si="0"/>
        <v>4.8554913294797686</v>
      </c>
      <c r="K20" s="201">
        <f t="shared" si="1"/>
        <v>0</v>
      </c>
      <c r="L20" s="200">
        <v>10</v>
      </c>
      <c r="M20" s="199">
        <v>5</v>
      </c>
      <c r="N20" s="199">
        <v>46.12</v>
      </c>
      <c r="O20" s="199">
        <f t="shared" si="2"/>
        <v>19.231999999999999</v>
      </c>
      <c r="P20" s="199">
        <f t="shared" si="3"/>
        <v>4.2931483087597577</v>
      </c>
      <c r="Q20" s="201">
        <f t="shared" si="8"/>
        <v>0</v>
      </c>
      <c r="R20" s="199">
        <f t="shared" si="4"/>
        <v>24.231999999999999</v>
      </c>
      <c r="S20" s="199">
        <f t="shared" si="5"/>
        <v>80.72</v>
      </c>
      <c r="T20" s="209">
        <f t="shared" si="9"/>
        <v>0</v>
      </c>
    </row>
    <row r="21" spans="1:20">
      <c r="A21">
        <f t="shared" si="6"/>
        <v>13</v>
      </c>
      <c r="B21" s="207">
        <v>739</v>
      </c>
      <c r="C21" s="321" t="s">
        <v>295</v>
      </c>
      <c r="D21" s="321" t="s">
        <v>69</v>
      </c>
      <c r="E21" s="321" t="s">
        <v>272</v>
      </c>
      <c r="F21" s="200">
        <v>10</v>
      </c>
      <c r="G21" s="199">
        <v>0</v>
      </c>
      <c r="H21" s="199">
        <v>34.1</v>
      </c>
      <c r="I21" s="199">
        <f t="shared" si="7"/>
        <v>10</v>
      </c>
      <c r="J21" s="199">
        <f t="shared" si="0"/>
        <v>4.9266862170087977</v>
      </c>
      <c r="K21" s="201">
        <f t="shared" si="1"/>
        <v>0</v>
      </c>
      <c r="L21" s="200">
        <v>10</v>
      </c>
      <c r="M21" s="199">
        <v>5</v>
      </c>
      <c r="N21" s="199">
        <v>45.69</v>
      </c>
      <c r="O21" s="199">
        <f t="shared" si="2"/>
        <v>18.802</v>
      </c>
      <c r="P21" s="199">
        <f t="shared" si="3"/>
        <v>4.3335521996060411</v>
      </c>
      <c r="Q21" s="201">
        <f t="shared" si="8"/>
        <v>0</v>
      </c>
      <c r="R21" s="199">
        <f t="shared" si="4"/>
        <v>28.802</v>
      </c>
      <c r="S21" s="199">
        <f t="shared" si="5"/>
        <v>79.789999999999992</v>
      </c>
      <c r="T21" s="209">
        <f t="shared" si="9"/>
        <v>0</v>
      </c>
    </row>
    <row r="22" spans="1:20">
      <c r="A22">
        <f t="shared" si="6"/>
        <v>14</v>
      </c>
      <c r="B22" s="207">
        <v>720</v>
      </c>
      <c r="C22" s="321" t="s">
        <v>300</v>
      </c>
      <c r="D22" s="321" t="s">
        <v>366</v>
      </c>
      <c r="E22" s="321" t="s">
        <v>272</v>
      </c>
      <c r="F22" s="200">
        <v>15</v>
      </c>
      <c r="G22" s="199">
        <v>5</v>
      </c>
      <c r="H22" s="199">
        <v>35.4</v>
      </c>
      <c r="I22" s="199">
        <f t="shared" si="7"/>
        <v>20</v>
      </c>
      <c r="J22" s="199">
        <f t="shared" si="0"/>
        <v>4.7457627118644066</v>
      </c>
      <c r="K22" s="201">
        <f t="shared" si="1"/>
        <v>0</v>
      </c>
      <c r="L22" s="200">
        <v>10</v>
      </c>
      <c r="M22" s="199">
        <v>0</v>
      </c>
      <c r="N22" s="199">
        <v>41.35</v>
      </c>
      <c r="O22" s="199">
        <f t="shared" si="2"/>
        <v>10</v>
      </c>
      <c r="P22" s="199">
        <f t="shared" si="3"/>
        <v>4.7883917775090685</v>
      </c>
      <c r="Q22" s="201">
        <f t="shared" si="8"/>
        <v>0</v>
      </c>
      <c r="R22" s="199">
        <f t="shared" si="4"/>
        <v>30</v>
      </c>
      <c r="S22" s="199">
        <f t="shared" si="5"/>
        <v>76.75</v>
      </c>
      <c r="T22" s="209">
        <f t="shared" si="9"/>
        <v>0</v>
      </c>
    </row>
    <row r="23" spans="1:20">
      <c r="A23">
        <f t="shared" si="6"/>
        <v>15</v>
      </c>
      <c r="B23" s="207">
        <v>671</v>
      </c>
      <c r="C23" s="321" t="s">
        <v>477</v>
      </c>
      <c r="D23" s="321" t="s">
        <v>513</v>
      </c>
      <c r="E23" s="321" t="s">
        <v>272</v>
      </c>
      <c r="F23" s="200">
        <v>5</v>
      </c>
      <c r="G23" s="199">
        <v>5</v>
      </c>
      <c r="H23" s="199">
        <v>33.65</v>
      </c>
      <c r="I23" s="199">
        <f t="shared" si="7"/>
        <v>10</v>
      </c>
      <c r="J23" s="199">
        <f t="shared" si="0"/>
        <v>4.9925705794947994</v>
      </c>
      <c r="K23" s="201">
        <f t="shared" si="1"/>
        <v>0</v>
      </c>
      <c r="L23" s="200">
        <v>15</v>
      </c>
      <c r="M23" s="199">
        <v>10</v>
      </c>
      <c r="N23" s="199">
        <v>38.340000000000003</v>
      </c>
      <c r="O23" s="199">
        <f t="shared" si="2"/>
        <v>25</v>
      </c>
      <c r="P23" s="199">
        <f t="shared" si="3"/>
        <v>5.164319248826291</v>
      </c>
      <c r="Q23" s="201">
        <f t="shared" si="8"/>
        <v>0</v>
      </c>
      <c r="R23" s="199">
        <f t="shared" si="4"/>
        <v>35</v>
      </c>
      <c r="S23" s="199">
        <f t="shared" si="5"/>
        <v>71.990000000000009</v>
      </c>
      <c r="T23" s="209">
        <f t="shared" si="9"/>
        <v>0</v>
      </c>
    </row>
    <row r="24" spans="1:20">
      <c r="A24">
        <f t="shared" si="6"/>
        <v>16</v>
      </c>
      <c r="B24" s="207">
        <v>574</v>
      </c>
      <c r="C24" s="321" t="s">
        <v>363</v>
      </c>
      <c r="D24" s="321" t="s">
        <v>69</v>
      </c>
      <c r="E24" s="321" t="s">
        <v>272</v>
      </c>
      <c r="F24" s="200">
        <v>0</v>
      </c>
      <c r="G24" s="199">
        <v>0</v>
      </c>
      <c r="H24" s="199">
        <v>34.11</v>
      </c>
      <c r="I24" s="199">
        <f t="shared" si="7"/>
        <v>0</v>
      </c>
      <c r="J24" s="199">
        <f t="shared" si="0"/>
        <v>4.9252418645558489</v>
      </c>
      <c r="K24" s="201">
        <f t="shared" si="1"/>
        <v>4</v>
      </c>
      <c r="L24" s="200">
        <v>50</v>
      </c>
      <c r="M24" s="199"/>
      <c r="N24" s="199"/>
      <c r="O24" s="199">
        <f t="shared" si="2"/>
        <v>50</v>
      </c>
      <c r="P24" s="199" t="e">
        <f t="shared" si="3"/>
        <v>#DIV/0!</v>
      </c>
      <c r="Q24" s="201">
        <f t="shared" si="8"/>
        <v>0</v>
      </c>
      <c r="R24" s="199">
        <f t="shared" si="4"/>
        <v>50</v>
      </c>
      <c r="S24" s="199">
        <f t="shared" si="5"/>
        <v>34.11</v>
      </c>
      <c r="T24" s="209">
        <f t="shared" si="9"/>
        <v>4</v>
      </c>
    </row>
    <row r="25" spans="1:20">
      <c r="A25">
        <f t="shared" si="6"/>
        <v>17</v>
      </c>
      <c r="B25" s="207">
        <v>486</v>
      </c>
      <c r="C25" s="321" t="s">
        <v>280</v>
      </c>
      <c r="D25" s="321" t="s">
        <v>69</v>
      </c>
      <c r="E25" s="321" t="s">
        <v>272</v>
      </c>
      <c r="F25" s="200">
        <v>0</v>
      </c>
      <c r="G25" s="199">
        <v>0</v>
      </c>
      <c r="H25" s="199">
        <v>34.28</v>
      </c>
      <c r="I25" s="199">
        <f t="shared" si="7"/>
        <v>0</v>
      </c>
      <c r="J25" s="199">
        <f t="shared" si="0"/>
        <v>4.9008168028004668</v>
      </c>
      <c r="K25" s="201">
        <f t="shared" si="1"/>
        <v>4</v>
      </c>
      <c r="L25" s="200">
        <v>50</v>
      </c>
      <c r="M25" s="199"/>
      <c r="N25" s="199"/>
      <c r="O25" s="199">
        <f t="shared" si="2"/>
        <v>50</v>
      </c>
      <c r="P25" s="199" t="e">
        <f t="shared" si="3"/>
        <v>#DIV/0!</v>
      </c>
      <c r="Q25" s="201">
        <f t="shared" si="8"/>
        <v>0</v>
      </c>
      <c r="R25" s="199">
        <f t="shared" si="4"/>
        <v>50</v>
      </c>
      <c r="S25" s="199">
        <f t="shared" si="5"/>
        <v>34.28</v>
      </c>
      <c r="T25" s="209">
        <f t="shared" si="9"/>
        <v>4</v>
      </c>
    </row>
    <row r="26" spans="1:20">
      <c r="A26">
        <f>A25+1</f>
        <v>18</v>
      </c>
      <c r="B26" s="207">
        <v>481</v>
      </c>
      <c r="C26" s="321" t="s">
        <v>292</v>
      </c>
      <c r="D26" s="321" t="s">
        <v>419</v>
      </c>
      <c r="E26" s="321" t="s">
        <v>272</v>
      </c>
      <c r="F26" s="200">
        <v>0</v>
      </c>
      <c r="G26" s="199">
        <v>0</v>
      </c>
      <c r="H26" s="199">
        <v>34.369999999999997</v>
      </c>
      <c r="I26" s="199">
        <f t="shared" si="7"/>
        <v>0</v>
      </c>
      <c r="J26" s="199">
        <f t="shared" si="0"/>
        <v>4.8879837067209779</v>
      </c>
      <c r="K26" s="201">
        <f t="shared" si="1"/>
        <v>4</v>
      </c>
      <c r="L26" s="200">
        <v>50</v>
      </c>
      <c r="M26" s="199"/>
      <c r="N26" s="199"/>
      <c r="O26" s="199">
        <f t="shared" si="2"/>
        <v>50</v>
      </c>
      <c r="P26" s="199" t="e">
        <f t="shared" si="3"/>
        <v>#DIV/0!</v>
      </c>
      <c r="Q26" s="201">
        <f t="shared" si="8"/>
        <v>0</v>
      </c>
      <c r="R26" s="199">
        <f t="shared" si="4"/>
        <v>50</v>
      </c>
      <c r="S26" s="199">
        <f t="shared" si="5"/>
        <v>34.369999999999997</v>
      </c>
      <c r="T26" s="209">
        <f t="shared" si="9"/>
        <v>4</v>
      </c>
    </row>
    <row r="27" spans="1:20">
      <c r="A27">
        <f t="shared" si="6"/>
        <v>19</v>
      </c>
      <c r="B27" s="207">
        <v>696</v>
      </c>
      <c r="C27" s="321" t="s">
        <v>329</v>
      </c>
      <c r="D27" s="321" t="s">
        <v>330</v>
      </c>
      <c r="E27" s="321" t="s">
        <v>269</v>
      </c>
      <c r="F27" s="200">
        <v>0</v>
      </c>
      <c r="G27" s="199">
        <v>0</v>
      </c>
      <c r="H27" s="199">
        <v>35.28</v>
      </c>
      <c r="I27" s="199">
        <f t="shared" si="7"/>
        <v>0</v>
      </c>
      <c r="J27" s="199">
        <f t="shared" si="0"/>
        <v>4.7619047619047619</v>
      </c>
      <c r="K27" s="201">
        <f t="shared" si="1"/>
        <v>4</v>
      </c>
      <c r="L27" s="200">
        <v>50</v>
      </c>
      <c r="M27" s="199"/>
      <c r="N27" s="199"/>
      <c r="O27" s="199">
        <f t="shared" si="2"/>
        <v>50</v>
      </c>
      <c r="P27" s="199" t="e">
        <f t="shared" si="3"/>
        <v>#DIV/0!</v>
      </c>
      <c r="Q27" s="201">
        <f t="shared" si="8"/>
        <v>0</v>
      </c>
      <c r="R27" s="199">
        <f t="shared" si="4"/>
        <v>50</v>
      </c>
      <c r="S27" s="199">
        <f t="shared" si="5"/>
        <v>35.28</v>
      </c>
      <c r="T27" s="209">
        <f t="shared" si="9"/>
        <v>4</v>
      </c>
    </row>
    <row r="28" spans="1:20">
      <c r="A28">
        <f t="shared" si="6"/>
        <v>20</v>
      </c>
      <c r="B28" s="207">
        <v>512</v>
      </c>
      <c r="C28" s="321" t="s">
        <v>290</v>
      </c>
      <c r="D28" s="321" t="s">
        <v>291</v>
      </c>
      <c r="E28" s="321" t="s">
        <v>272</v>
      </c>
      <c r="F28" s="200">
        <v>5</v>
      </c>
      <c r="G28" s="199">
        <v>0</v>
      </c>
      <c r="H28" s="199">
        <v>34.43</v>
      </c>
      <c r="I28" s="199">
        <f t="shared" si="7"/>
        <v>5</v>
      </c>
      <c r="J28" s="199">
        <f t="shared" si="0"/>
        <v>4.8794655823409814</v>
      </c>
      <c r="K28" s="201">
        <f t="shared" si="1"/>
        <v>0</v>
      </c>
      <c r="L28" s="200">
        <v>50</v>
      </c>
      <c r="M28" s="199"/>
      <c r="N28" s="199"/>
      <c r="O28" s="199">
        <f t="shared" si="2"/>
        <v>50</v>
      </c>
      <c r="P28" s="199" t="e">
        <f t="shared" si="3"/>
        <v>#DIV/0!</v>
      </c>
      <c r="Q28" s="201">
        <f t="shared" si="8"/>
        <v>0</v>
      </c>
      <c r="R28" s="199">
        <f t="shared" si="4"/>
        <v>55</v>
      </c>
      <c r="S28" s="199">
        <f t="shared" si="5"/>
        <v>34.43</v>
      </c>
      <c r="T28" s="209">
        <f t="shared" si="9"/>
        <v>0</v>
      </c>
    </row>
    <row r="29" spans="1:20">
      <c r="A29">
        <f t="shared" si="6"/>
        <v>21</v>
      </c>
      <c r="B29" s="207">
        <v>767</v>
      </c>
      <c r="C29" s="321" t="s">
        <v>454</v>
      </c>
      <c r="D29" s="321" t="s">
        <v>52</v>
      </c>
      <c r="E29" s="321" t="s">
        <v>272</v>
      </c>
      <c r="F29" s="200">
        <v>0</v>
      </c>
      <c r="G29" s="199">
        <v>5</v>
      </c>
      <c r="H29" s="199">
        <v>37.200000000000003</v>
      </c>
      <c r="I29" s="199">
        <f t="shared" si="7"/>
        <v>6.097999999999999</v>
      </c>
      <c r="J29" s="199">
        <f t="shared" si="0"/>
        <v>4.5161290322580641</v>
      </c>
      <c r="K29" s="201">
        <f t="shared" si="1"/>
        <v>0</v>
      </c>
      <c r="L29" s="200">
        <v>50</v>
      </c>
      <c r="M29" s="199"/>
      <c r="N29" s="199"/>
      <c r="O29" s="199">
        <f t="shared" si="2"/>
        <v>50</v>
      </c>
      <c r="P29" s="199" t="e">
        <f t="shared" si="3"/>
        <v>#DIV/0!</v>
      </c>
      <c r="Q29" s="201">
        <f t="shared" si="8"/>
        <v>0</v>
      </c>
      <c r="R29" s="199">
        <f t="shared" si="4"/>
        <v>56.097999999999999</v>
      </c>
      <c r="S29" s="199">
        <f t="shared" si="5"/>
        <v>37.200000000000003</v>
      </c>
      <c r="T29" s="209">
        <f t="shared" si="9"/>
        <v>0</v>
      </c>
    </row>
    <row r="30" spans="1:20">
      <c r="A30">
        <f t="shared" si="6"/>
        <v>22</v>
      </c>
      <c r="B30" s="207">
        <v>663</v>
      </c>
      <c r="C30" s="321" t="s">
        <v>289</v>
      </c>
      <c r="D30" s="321" t="s">
        <v>418</v>
      </c>
      <c r="E30" s="321" t="s">
        <v>275</v>
      </c>
      <c r="F30" s="200">
        <v>10</v>
      </c>
      <c r="G30" s="199">
        <v>0</v>
      </c>
      <c r="H30" s="199">
        <v>36.1</v>
      </c>
      <c r="I30" s="199">
        <f t="shared" si="7"/>
        <v>10</v>
      </c>
      <c r="J30" s="199">
        <f t="shared" si="0"/>
        <v>4.6537396121883656</v>
      </c>
      <c r="K30" s="201">
        <f t="shared" si="1"/>
        <v>0</v>
      </c>
      <c r="L30" s="200">
        <v>50</v>
      </c>
      <c r="M30" s="199"/>
      <c r="N30" s="199"/>
      <c r="O30" s="199">
        <f t="shared" si="2"/>
        <v>50</v>
      </c>
      <c r="P30" s="199" t="e">
        <f t="shared" si="3"/>
        <v>#DIV/0!</v>
      </c>
      <c r="Q30" s="201">
        <f t="shared" si="8"/>
        <v>0</v>
      </c>
      <c r="R30" s="199">
        <f t="shared" si="4"/>
        <v>60</v>
      </c>
      <c r="S30" s="199">
        <f t="shared" si="5"/>
        <v>36.1</v>
      </c>
      <c r="T30" s="209">
        <f t="shared" si="9"/>
        <v>0</v>
      </c>
    </row>
    <row r="31" spans="1:20">
      <c r="A31">
        <f t="shared" si="6"/>
        <v>23</v>
      </c>
      <c r="B31" s="207">
        <v>628</v>
      </c>
      <c r="C31" s="321" t="s">
        <v>364</v>
      </c>
      <c r="D31" s="321" t="s">
        <v>44</v>
      </c>
      <c r="E31" s="321" t="s">
        <v>272</v>
      </c>
      <c r="F31" s="200">
        <v>50</v>
      </c>
      <c r="G31" s="199"/>
      <c r="H31" s="199"/>
      <c r="I31" s="199">
        <f t="shared" si="7"/>
        <v>50</v>
      </c>
      <c r="J31" s="199" t="e">
        <f t="shared" si="0"/>
        <v>#DIV/0!</v>
      </c>
      <c r="K31" s="201">
        <f t="shared" si="1"/>
        <v>0</v>
      </c>
      <c r="L31" s="200">
        <v>5</v>
      </c>
      <c r="M31" s="199">
        <v>5</v>
      </c>
      <c r="N31" s="199">
        <v>42.14</v>
      </c>
      <c r="O31" s="199">
        <f t="shared" si="2"/>
        <v>10.252000000000002</v>
      </c>
      <c r="P31" s="199">
        <f t="shared" si="3"/>
        <v>4.698623635500712</v>
      </c>
      <c r="Q31" s="201">
        <f t="shared" si="8"/>
        <v>0</v>
      </c>
      <c r="R31" s="199">
        <f t="shared" si="4"/>
        <v>60.252000000000002</v>
      </c>
      <c r="S31" s="199">
        <f t="shared" si="5"/>
        <v>42.14</v>
      </c>
      <c r="T31" s="209">
        <f t="shared" si="9"/>
        <v>0</v>
      </c>
    </row>
    <row r="32" spans="1:20">
      <c r="A32">
        <f t="shared" si="6"/>
        <v>24</v>
      </c>
      <c r="B32" s="207">
        <v>654</v>
      </c>
      <c r="C32" s="321" t="s">
        <v>270</v>
      </c>
      <c r="D32" s="321" t="s">
        <v>271</v>
      </c>
      <c r="E32" s="321" t="s">
        <v>272</v>
      </c>
      <c r="F32" s="200">
        <v>5</v>
      </c>
      <c r="G32" s="199">
        <v>5</v>
      </c>
      <c r="H32" s="199">
        <v>38.15</v>
      </c>
      <c r="I32" s="199">
        <f t="shared" si="7"/>
        <v>12.047999999999995</v>
      </c>
      <c r="J32" s="199">
        <f t="shared" si="0"/>
        <v>4.4036697247706424</v>
      </c>
      <c r="K32" s="201">
        <f t="shared" si="1"/>
        <v>0</v>
      </c>
      <c r="L32" s="200">
        <v>50</v>
      </c>
      <c r="M32" s="199"/>
      <c r="N32" s="199"/>
      <c r="O32" s="199">
        <f t="shared" si="2"/>
        <v>50</v>
      </c>
      <c r="P32" s="199" t="e">
        <f t="shared" si="3"/>
        <v>#DIV/0!</v>
      </c>
      <c r="Q32" s="201">
        <f t="shared" si="8"/>
        <v>0</v>
      </c>
      <c r="R32" s="199">
        <f t="shared" si="4"/>
        <v>62.047999999999995</v>
      </c>
      <c r="S32" s="199">
        <f t="shared" si="5"/>
        <v>38.15</v>
      </c>
      <c r="T32" s="209">
        <f t="shared" si="9"/>
        <v>0</v>
      </c>
    </row>
    <row r="33" spans="1:20">
      <c r="A33">
        <f t="shared" si="6"/>
        <v>25</v>
      </c>
      <c r="B33" s="207">
        <v>517</v>
      </c>
      <c r="C33" s="321" t="s">
        <v>361</v>
      </c>
      <c r="D33" s="321" t="s">
        <v>362</v>
      </c>
      <c r="E33" s="321" t="s">
        <v>275</v>
      </c>
      <c r="F33" s="200">
        <v>50</v>
      </c>
      <c r="G33" s="199"/>
      <c r="H33" s="199"/>
      <c r="I33" s="199">
        <f t="shared" si="7"/>
        <v>50</v>
      </c>
      <c r="J33" s="199" t="e">
        <f t="shared" si="0"/>
        <v>#DIV/0!</v>
      </c>
      <c r="K33" s="201">
        <f t="shared" si="1"/>
        <v>0</v>
      </c>
      <c r="L33" s="200">
        <v>0</v>
      </c>
      <c r="M33" s="199">
        <v>5</v>
      </c>
      <c r="N33" s="199">
        <v>49.53</v>
      </c>
      <c r="O33" s="199">
        <f t="shared" si="2"/>
        <v>12.642000000000003</v>
      </c>
      <c r="P33" s="199">
        <f t="shared" si="3"/>
        <v>3.9975772259236826</v>
      </c>
      <c r="Q33" s="201">
        <f t="shared" si="8"/>
        <v>0</v>
      </c>
      <c r="R33" s="199">
        <f t="shared" si="4"/>
        <v>62.642000000000003</v>
      </c>
      <c r="S33" s="199">
        <f t="shared" si="5"/>
        <v>49.53</v>
      </c>
      <c r="T33" s="209">
        <f t="shared" si="9"/>
        <v>0</v>
      </c>
    </row>
    <row r="34" spans="1:20">
      <c r="A34">
        <f t="shared" si="6"/>
        <v>26</v>
      </c>
      <c r="B34" s="207">
        <v>579</v>
      </c>
      <c r="C34" s="321" t="s">
        <v>550</v>
      </c>
      <c r="D34" s="321" t="s">
        <v>294</v>
      </c>
      <c r="E34" s="321" t="s">
        <v>269</v>
      </c>
      <c r="F34" s="200">
        <v>100</v>
      </c>
      <c r="G34" s="199"/>
      <c r="H34" s="199"/>
      <c r="I34" s="199">
        <f t="shared" si="7"/>
        <v>100</v>
      </c>
      <c r="J34" s="199" t="e">
        <f t="shared" si="0"/>
        <v>#DIV/0!</v>
      </c>
      <c r="K34" s="201">
        <f t="shared" si="1"/>
        <v>0</v>
      </c>
      <c r="L34" s="200">
        <v>100</v>
      </c>
      <c r="M34" s="199"/>
      <c r="N34" s="199"/>
      <c r="O34" s="199">
        <f t="shared" si="2"/>
        <v>100</v>
      </c>
      <c r="P34" s="199" t="e">
        <f t="shared" si="3"/>
        <v>#DIV/0!</v>
      </c>
      <c r="Q34" s="201">
        <f t="shared" si="8"/>
        <v>0</v>
      </c>
      <c r="R34" s="199">
        <f t="shared" si="4"/>
        <v>200</v>
      </c>
      <c r="S34" s="199">
        <f t="shared" si="5"/>
        <v>0</v>
      </c>
      <c r="T34" s="209">
        <f t="shared" si="9"/>
        <v>0</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163</v>
      </c>
      <c r="G41" s="182">
        <v>46.5</v>
      </c>
      <c r="H41" s="199">
        <v>70</v>
      </c>
      <c r="I41" s="182">
        <v>3.5</v>
      </c>
      <c r="J41" s="182">
        <f>H47</f>
        <v>30.01</v>
      </c>
      <c r="K41" s="183"/>
      <c r="L41" s="185">
        <v>185</v>
      </c>
      <c r="M41" s="182">
        <f>L41/O41</f>
        <v>52.857142857142854</v>
      </c>
      <c r="N41" s="199">
        <f>M41*1.5</f>
        <v>79.285714285714278</v>
      </c>
      <c r="O41" s="182">
        <v>3.5</v>
      </c>
      <c r="P41" s="182">
        <f>N46</f>
        <v>36.630000000000003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635</v>
      </c>
      <c r="C44" s="208" t="s">
        <v>527</v>
      </c>
      <c r="D44" s="208" t="s">
        <v>457</v>
      </c>
      <c r="E44" s="208" t="s">
        <v>272</v>
      </c>
      <c r="F44" s="200">
        <v>0</v>
      </c>
      <c r="G44" s="199">
        <v>0</v>
      </c>
      <c r="H44" s="199">
        <v>31.05</v>
      </c>
      <c r="I44" s="199">
        <f>IF(H44&lt;=$H$41,IF(H44&lt;$G$41,F44+G44,F44+G44+(H44-$G$41)),50)</f>
        <v>0</v>
      </c>
      <c r="J44" s="199">
        <f>$F$41/H44</f>
        <v>5.2495974235104672</v>
      </c>
      <c r="K44" s="201">
        <f>IF(I44=0,IF(H44=$J$41,6,4),0)</f>
        <v>4</v>
      </c>
      <c r="L44" s="200">
        <v>5</v>
      </c>
      <c r="M44" s="199">
        <v>0</v>
      </c>
      <c r="N44" s="199">
        <v>37.26</v>
      </c>
      <c r="O44" s="199">
        <f>IF(N44&lt;=$N$41,IF(N44&lt;$M$41,L44+M44,L44+M44+(N44-$M$41)),50)</f>
        <v>5</v>
      </c>
      <c r="P44" s="199">
        <f>$L$41/N44</f>
        <v>4.9651100375738055</v>
      </c>
      <c r="Q44" s="201">
        <f>IF(O44=0,IF(N44=$P$41,6,4),0)</f>
        <v>0</v>
      </c>
      <c r="R44" s="199">
        <f>O44+I44</f>
        <v>5</v>
      </c>
      <c r="S44" s="199">
        <f>N44+H44</f>
        <v>68.31</v>
      </c>
      <c r="T44" s="209">
        <f>IF((O44+I44)=0,4+K44+Q44,K44+Q44)+4</f>
        <v>8</v>
      </c>
    </row>
    <row r="45" spans="1:20">
      <c r="A45">
        <f>A44+1</f>
        <v>2</v>
      </c>
      <c r="B45" s="207">
        <v>757</v>
      </c>
      <c r="C45" s="208" t="s">
        <v>344</v>
      </c>
      <c r="D45" s="208" t="s">
        <v>330</v>
      </c>
      <c r="E45" s="208" t="s">
        <v>269</v>
      </c>
      <c r="F45" s="200">
        <v>0</v>
      </c>
      <c r="G45" s="199">
        <v>5</v>
      </c>
      <c r="H45" s="199">
        <v>38.36</v>
      </c>
      <c r="I45" s="199">
        <f t="shared" ref="I45:I73" si="10">IF(H45&lt;=$H$41,IF(H45&lt;$G$41,F45+G45,F45+G45+(H45-$G$41)),50)</f>
        <v>5</v>
      </c>
      <c r="J45" s="199">
        <f t="shared" ref="J45:J73" si="11">$F$41/H45</f>
        <v>4.2492179353493222</v>
      </c>
      <c r="K45" s="201">
        <f t="shared" ref="K45:K73" si="12">IF(I45=0,IF(H45=$J$41,6,4),0)</f>
        <v>0</v>
      </c>
      <c r="L45" s="200">
        <v>0</v>
      </c>
      <c r="M45" s="199">
        <v>0</v>
      </c>
      <c r="N45" s="199">
        <v>42.54</v>
      </c>
      <c r="O45" s="199">
        <f>IF(N45&lt;=$N$41,IF(N45&lt;$M$41,L45+M45,L45+M45+(N45-$M$41)),50)</f>
        <v>0</v>
      </c>
      <c r="P45" s="199">
        <f t="shared" ref="P45:P73" si="13">$L$41/N45</f>
        <v>4.3488481429243064</v>
      </c>
      <c r="Q45" s="201">
        <f t="shared" ref="Q45:Q73" si="14">IF(O45=0,IF(N45=$P$41,6,4),0)</f>
        <v>4</v>
      </c>
      <c r="R45" s="199">
        <f t="shared" ref="R45:R73" si="15">O45+I45</f>
        <v>5</v>
      </c>
      <c r="S45" s="199">
        <f t="shared" ref="S45:S73" si="16">N45+H45</f>
        <v>80.900000000000006</v>
      </c>
      <c r="T45" s="209">
        <f>IF((O45+I45)=0,4+K45+Q45,K45+Q45)+2</f>
        <v>6</v>
      </c>
    </row>
    <row r="46" spans="1:20">
      <c r="A46">
        <f t="shared" ref="A46:A60" si="17">A45+1</f>
        <v>3</v>
      </c>
      <c r="B46" s="207">
        <v>470</v>
      </c>
      <c r="C46" s="208" t="s">
        <v>304</v>
      </c>
      <c r="D46" s="208" t="s">
        <v>428</v>
      </c>
      <c r="E46" s="208" t="s">
        <v>272</v>
      </c>
      <c r="F46" s="200">
        <v>10</v>
      </c>
      <c r="G46" s="199">
        <v>0</v>
      </c>
      <c r="H46" s="199">
        <v>31.11</v>
      </c>
      <c r="I46" s="199">
        <f t="shared" si="10"/>
        <v>10</v>
      </c>
      <c r="J46" s="199">
        <f t="shared" si="11"/>
        <v>5.2394728383156544</v>
      </c>
      <c r="K46" s="201">
        <f>IF(I46=0,IF(H46=$J$41,6,4),0)</f>
        <v>0</v>
      </c>
      <c r="L46" s="200">
        <v>0</v>
      </c>
      <c r="M46" s="199">
        <v>0</v>
      </c>
      <c r="N46" s="199">
        <v>36.630000000000003</v>
      </c>
      <c r="O46" s="199">
        <f t="shared" ref="O46:O73" si="18">IF(N46&lt;=$N$41,IF(N46&lt;$M$41,L46+M46,L46+M46+(N46-$M$41)),50)</f>
        <v>0</v>
      </c>
      <c r="P46" s="199">
        <f>$L$41/N46</f>
        <v>5.0505050505050502</v>
      </c>
      <c r="Q46" s="201">
        <f t="shared" si="14"/>
        <v>6</v>
      </c>
      <c r="R46" s="199">
        <f t="shared" si="15"/>
        <v>10</v>
      </c>
      <c r="S46" s="199">
        <f t="shared" si="16"/>
        <v>67.740000000000009</v>
      </c>
      <c r="T46" s="209">
        <f>IF((O46+I46)=0,4+K46+Q46,K46+Q46)+1</f>
        <v>7</v>
      </c>
    </row>
    <row r="47" spans="1:20">
      <c r="A47">
        <f t="shared" si="17"/>
        <v>4</v>
      </c>
      <c r="B47" s="207">
        <v>636</v>
      </c>
      <c r="C47" s="321" t="s">
        <v>278</v>
      </c>
      <c r="D47" s="321" t="s">
        <v>428</v>
      </c>
      <c r="E47" s="321" t="s">
        <v>272</v>
      </c>
      <c r="F47" s="200">
        <v>0</v>
      </c>
      <c r="G47" s="199">
        <v>0</v>
      </c>
      <c r="H47" s="199">
        <v>30.01</v>
      </c>
      <c r="I47" s="199">
        <f t="shared" si="10"/>
        <v>0</v>
      </c>
      <c r="J47" s="199">
        <f>$F$41/H47</f>
        <v>5.4315228257247581</v>
      </c>
      <c r="K47" s="201">
        <f t="shared" si="12"/>
        <v>6</v>
      </c>
      <c r="L47" s="200">
        <v>15</v>
      </c>
      <c r="M47" s="199">
        <v>0</v>
      </c>
      <c r="N47" s="199">
        <v>32.28</v>
      </c>
      <c r="O47" s="199">
        <f t="shared" si="18"/>
        <v>15</v>
      </c>
      <c r="P47" s="199">
        <f>$L$41/N47</f>
        <v>5.7311028500619576</v>
      </c>
      <c r="Q47" s="201">
        <f>IF(O47=0,IF(N47=$P$41,6,4),0)</f>
        <v>0</v>
      </c>
      <c r="R47" s="199">
        <f t="shared" si="15"/>
        <v>15</v>
      </c>
      <c r="S47" s="199">
        <f t="shared" si="16"/>
        <v>62.290000000000006</v>
      </c>
      <c r="T47" s="209">
        <f>IF((O47+I47)=0,4+K47+Q47,K47+Q47)</f>
        <v>6</v>
      </c>
    </row>
    <row r="48" spans="1:20">
      <c r="A48">
        <f t="shared" si="17"/>
        <v>5</v>
      </c>
      <c r="B48" s="207">
        <v>580</v>
      </c>
      <c r="C48" s="321" t="s">
        <v>377</v>
      </c>
      <c r="D48" s="321" t="s">
        <v>44</v>
      </c>
      <c r="E48" s="321" t="s">
        <v>272</v>
      </c>
      <c r="F48" s="200">
        <v>10</v>
      </c>
      <c r="G48" s="199">
        <v>0</v>
      </c>
      <c r="H48" s="199">
        <v>29.78</v>
      </c>
      <c r="I48" s="199">
        <f t="shared" si="10"/>
        <v>10</v>
      </c>
      <c r="J48" s="199">
        <f t="shared" si="11"/>
        <v>5.473472128945601</v>
      </c>
      <c r="K48" s="201">
        <f t="shared" si="12"/>
        <v>0</v>
      </c>
      <c r="L48" s="200">
        <v>10</v>
      </c>
      <c r="M48" s="199">
        <v>0</v>
      </c>
      <c r="N48" s="199">
        <v>34.36</v>
      </c>
      <c r="O48" s="199">
        <f t="shared" si="18"/>
        <v>10</v>
      </c>
      <c r="P48" s="199">
        <f t="shared" si="13"/>
        <v>5.3841676367869615</v>
      </c>
      <c r="Q48" s="201">
        <f t="shared" si="14"/>
        <v>0</v>
      </c>
      <c r="R48" s="199">
        <f t="shared" si="15"/>
        <v>20</v>
      </c>
      <c r="S48" s="199">
        <f t="shared" si="16"/>
        <v>64.14</v>
      </c>
      <c r="T48" s="209">
        <f t="shared" ref="T48:T73" si="19">IF((O48+I48)=0,4+K48+Q48,K48+Q48)</f>
        <v>0</v>
      </c>
    </row>
    <row r="49" spans="1:20">
      <c r="A49">
        <f t="shared" si="17"/>
        <v>6</v>
      </c>
      <c r="B49" s="207">
        <v>719</v>
      </c>
      <c r="C49" s="321" t="s">
        <v>314</v>
      </c>
      <c r="D49" s="321" t="s">
        <v>112</v>
      </c>
      <c r="E49" s="321" t="s">
        <v>272</v>
      </c>
      <c r="F49" s="200">
        <v>10</v>
      </c>
      <c r="G49" s="199">
        <v>0</v>
      </c>
      <c r="H49" s="199">
        <v>28</v>
      </c>
      <c r="I49" s="199">
        <f t="shared" si="10"/>
        <v>10</v>
      </c>
      <c r="J49" s="199">
        <f t="shared" si="11"/>
        <v>5.8214285714285712</v>
      </c>
      <c r="K49" s="201">
        <f t="shared" si="12"/>
        <v>0</v>
      </c>
      <c r="L49" s="200">
        <v>5</v>
      </c>
      <c r="M49" s="199">
        <v>5</v>
      </c>
      <c r="N49" s="199">
        <v>38.54</v>
      </c>
      <c r="O49" s="199">
        <f t="shared" si="18"/>
        <v>10</v>
      </c>
      <c r="P49" s="199">
        <f t="shared" si="13"/>
        <v>4.8002075765438503</v>
      </c>
      <c r="Q49" s="201">
        <f t="shared" si="14"/>
        <v>0</v>
      </c>
      <c r="R49" s="199">
        <f t="shared" si="15"/>
        <v>20</v>
      </c>
      <c r="S49" s="199">
        <f t="shared" si="16"/>
        <v>66.539999999999992</v>
      </c>
      <c r="T49" s="209">
        <f t="shared" si="19"/>
        <v>0</v>
      </c>
    </row>
    <row r="50" spans="1:20">
      <c r="A50">
        <f t="shared" si="17"/>
        <v>7</v>
      </c>
      <c r="B50" s="207">
        <v>810</v>
      </c>
      <c r="C50" s="321" t="s">
        <v>462</v>
      </c>
      <c r="D50" s="321" t="s">
        <v>546</v>
      </c>
      <c r="E50" s="321" t="s">
        <v>275</v>
      </c>
      <c r="F50" s="200">
        <v>0</v>
      </c>
      <c r="G50" s="199">
        <v>5</v>
      </c>
      <c r="H50" s="199">
        <v>49.61</v>
      </c>
      <c r="I50" s="199">
        <f t="shared" si="10"/>
        <v>8.11</v>
      </c>
      <c r="J50" s="199">
        <f t="shared" si="11"/>
        <v>3.28562789760129</v>
      </c>
      <c r="K50" s="201">
        <f t="shared" si="12"/>
        <v>0</v>
      </c>
      <c r="L50" s="200">
        <v>0</v>
      </c>
      <c r="M50" s="199">
        <v>10</v>
      </c>
      <c r="N50" s="199">
        <v>67.97</v>
      </c>
      <c r="O50" s="199">
        <f t="shared" si="18"/>
        <v>25.112857142857145</v>
      </c>
      <c r="P50" s="199">
        <f t="shared" si="13"/>
        <v>2.721789024569663</v>
      </c>
      <c r="Q50" s="201">
        <f t="shared" si="14"/>
        <v>0</v>
      </c>
      <c r="R50" s="199">
        <f t="shared" si="15"/>
        <v>33.222857142857144</v>
      </c>
      <c r="S50" s="199">
        <f t="shared" si="16"/>
        <v>117.58</v>
      </c>
      <c r="T50" s="209">
        <f t="shared" si="19"/>
        <v>0</v>
      </c>
    </row>
    <row r="51" spans="1:20">
      <c r="A51">
        <f t="shared" si="17"/>
        <v>8</v>
      </c>
      <c r="B51" s="207">
        <v>531</v>
      </c>
      <c r="C51" s="321" t="s">
        <v>321</v>
      </c>
      <c r="D51" s="321" t="s">
        <v>322</v>
      </c>
      <c r="E51" s="321" t="s">
        <v>272</v>
      </c>
      <c r="F51" s="200">
        <v>10</v>
      </c>
      <c r="G51" s="199">
        <v>0</v>
      </c>
      <c r="H51" s="199">
        <v>28.93</v>
      </c>
      <c r="I51" s="199">
        <f t="shared" si="10"/>
        <v>10</v>
      </c>
      <c r="J51" s="199">
        <f t="shared" si="11"/>
        <v>5.6342896647079161</v>
      </c>
      <c r="K51" s="201">
        <f t="shared" si="12"/>
        <v>0</v>
      </c>
      <c r="L51" s="200">
        <v>20</v>
      </c>
      <c r="M51" s="199">
        <v>10</v>
      </c>
      <c r="N51" s="199">
        <v>37.799999999999997</v>
      </c>
      <c r="O51" s="199">
        <f t="shared" si="18"/>
        <v>30</v>
      </c>
      <c r="P51" s="199">
        <f t="shared" si="13"/>
        <v>4.8941798941798949</v>
      </c>
      <c r="Q51" s="201">
        <f t="shared" si="14"/>
        <v>0</v>
      </c>
      <c r="R51" s="199">
        <f t="shared" si="15"/>
        <v>40</v>
      </c>
      <c r="S51" s="199">
        <f t="shared" si="16"/>
        <v>66.72999999999999</v>
      </c>
      <c r="T51" s="209">
        <f t="shared" si="19"/>
        <v>0</v>
      </c>
    </row>
    <row r="52" spans="1:20">
      <c r="A52">
        <f t="shared" si="17"/>
        <v>9</v>
      </c>
      <c r="B52" s="207">
        <v>560</v>
      </c>
      <c r="C52" s="321" t="s">
        <v>374</v>
      </c>
      <c r="D52" s="321" t="s">
        <v>53</v>
      </c>
      <c r="E52" s="321" t="s">
        <v>272</v>
      </c>
      <c r="F52" s="200">
        <v>5</v>
      </c>
      <c r="G52" s="199">
        <v>0</v>
      </c>
      <c r="H52" s="199">
        <v>30.01</v>
      </c>
      <c r="I52" s="199">
        <f t="shared" si="10"/>
        <v>5</v>
      </c>
      <c r="J52" s="199">
        <f t="shared" si="11"/>
        <v>5.4315228257247581</v>
      </c>
      <c r="K52" s="201">
        <f t="shared" si="12"/>
        <v>0</v>
      </c>
      <c r="L52" s="200">
        <v>50</v>
      </c>
      <c r="M52" s="199"/>
      <c r="N52" s="199"/>
      <c r="O52" s="199">
        <f t="shared" si="18"/>
        <v>50</v>
      </c>
      <c r="P52" s="199" t="e">
        <f t="shared" si="13"/>
        <v>#DIV/0!</v>
      </c>
      <c r="Q52" s="201">
        <f t="shared" si="14"/>
        <v>0</v>
      </c>
      <c r="R52" s="199">
        <f t="shared" si="15"/>
        <v>55</v>
      </c>
      <c r="S52" s="199">
        <f t="shared" si="16"/>
        <v>30.01</v>
      </c>
      <c r="T52" s="209">
        <f t="shared" si="19"/>
        <v>0</v>
      </c>
    </row>
    <row r="53" spans="1:20">
      <c r="A53">
        <f t="shared" si="17"/>
        <v>10</v>
      </c>
      <c r="B53" s="207">
        <v>673</v>
      </c>
      <c r="C53" s="321" t="s">
        <v>298</v>
      </c>
      <c r="D53" s="321" t="s">
        <v>451</v>
      </c>
      <c r="E53" s="321" t="s">
        <v>275</v>
      </c>
      <c r="F53" s="200">
        <v>0</v>
      </c>
      <c r="G53" s="199">
        <v>0</v>
      </c>
      <c r="H53" s="199">
        <v>31.57</v>
      </c>
      <c r="I53" s="199">
        <f t="shared" si="10"/>
        <v>0</v>
      </c>
      <c r="J53" s="199">
        <f t="shared" si="11"/>
        <v>5.163129553373456</v>
      </c>
      <c r="K53" s="201">
        <f t="shared" si="12"/>
        <v>4</v>
      </c>
      <c r="L53" s="200">
        <v>50</v>
      </c>
      <c r="M53" s="199"/>
      <c r="N53" s="199"/>
      <c r="O53" s="199">
        <f t="shared" si="18"/>
        <v>50</v>
      </c>
      <c r="P53" s="199" t="e">
        <f t="shared" si="13"/>
        <v>#DIV/0!</v>
      </c>
      <c r="Q53" s="201">
        <f t="shared" si="14"/>
        <v>0</v>
      </c>
      <c r="R53" s="199">
        <f t="shared" si="15"/>
        <v>50</v>
      </c>
      <c r="S53" s="199">
        <f t="shared" si="16"/>
        <v>31.57</v>
      </c>
      <c r="T53" s="209">
        <f t="shared" si="19"/>
        <v>4</v>
      </c>
    </row>
    <row r="54" spans="1:20">
      <c r="A54">
        <f t="shared" si="17"/>
        <v>11</v>
      </c>
      <c r="B54" s="207">
        <v>515</v>
      </c>
      <c r="C54" s="321" t="s">
        <v>716</v>
      </c>
      <c r="D54" s="321" t="s">
        <v>419</v>
      </c>
      <c r="E54" s="321" t="s">
        <v>272</v>
      </c>
      <c r="F54" s="200">
        <v>50</v>
      </c>
      <c r="G54" s="199"/>
      <c r="H54" s="199"/>
      <c r="I54" s="199">
        <f t="shared" si="10"/>
        <v>50</v>
      </c>
      <c r="J54" s="199" t="e">
        <f t="shared" si="11"/>
        <v>#DIV/0!</v>
      </c>
      <c r="K54" s="201">
        <f t="shared" si="12"/>
        <v>0</v>
      </c>
      <c r="L54" s="200">
        <v>5</v>
      </c>
      <c r="M54" s="199">
        <v>5</v>
      </c>
      <c r="N54" s="199">
        <v>42.8</v>
      </c>
      <c r="O54" s="199">
        <f t="shared" si="18"/>
        <v>10</v>
      </c>
      <c r="P54" s="199">
        <f t="shared" si="13"/>
        <v>4.3224299065420562</v>
      </c>
      <c r="Q54" s="201">
        <f t="shared" si="14"/>
        <v>0</v>
      </c>
      <c r="R54" s="199">
        <f t="shared" si="15"/>
        <v>60</v>
      </c>
      <c r="S54" s="199">
        <f t="shared" si="16"/>
        <v>42.8</v>
      </c>
      <c r="T54" s="209">
        <f t="shared" si="19"/>
        <v>0</v>
      </c>
    </row>
    <row r="55" spans="1:20">
      <c r="A55">
        <f t="shared" si="17"/>
        <v>12</v>
      </c>
      <c r="B55" s="207">
        <v>809</v>
      </c>
      <c r="C55" s="321" t="s">
        <v>460</v>
      </c>
      <c r="D55" s="321" t="s">
        <v>461</v>
      </c>
      <c r="E55" s="321" t="s">
        <v>275</v>
      </c>
      <c r="F55" s="200">
        <v>50</v>
      </c>
      <c r="G55" s="199"/>
      <c r="H55" s="199"/>
      <c r="I55" s="199">
        <f t="shared" si="10"/>
        <v>50</v>
      </c>
      <c r="J55" s="199" t="e">
        <f t="shared" si="11"/>
        <v>#DIV/0!</v>
      </c>
      <c r="K55" s="201">
        <f t="shared" si="12"/>
        <v>0</v>
      </c>
      <c r="L55" s="200">
        <v>15</v>
      </c>
      <c r="M55" s="199">
        <v>5</v>
      </c>
      <c r="N55" s="199">
        <v>46.73</v>
      </c>
      <c r="O55" s="199">
        <f t="shared" si="18"/>
        <v>20</v>
      </c>
      <c r="P55" s="199">
        <f t="shared" si="13"/>
        <v>3.9589129039161142</v>
      </c>
      <c r="Q55" s="201">
        <f t="shared" si="14"/>
        <v>0</v>
      </c>
      <c r="R55" s="199">
        <f t="shared" si="15"/>
        <v>70</v>
      </c>
      <c r="S55" s="199">
        <f t="shared" si="16"/>
        <v>46.73</v>
      </c>
      <c r="T55" s="209">
        <f t="shared" si="19"/>
        <v>0</v>
      </c>
    </row>
    <row r="56" spans="1:20">
      <c r="A56">
        <f t="shared" si="17"/>
        <v>13</v>
      </c>
      <c r="B56" s="207">
        <v>672</v>
      </c>
      <c r="C56" s="321" t="s">
        <v>371</v>
      </c>
      <c r="D56" s="321" t="s">
        <v>427</v>
      </c>
      <c r="E56" s="332">
        <v>55</v>
      </c>
      <c r="F56" s="200">
        <v>100</v>
      </c>
      <c r="G56" s="199"/>
      <c r="H56" s="199"/>
      <c r="I56" s="199">
        <f t="shared" si="10"/>
        <v>100</v>
      </c>
      <c r="J56" s="199" t="e">
        <f t="shared" si="11"/>
        <v>#DIV/0!</v>
      </c>
      <c r="K56" s="201">
        <f t="shared" si="12"/>
        <v>0</v>
      </c>
      <c r="L56" s="200">
        <v>100</v>
      </c>
      <c r="M56" s="199"/>
      <c r="N56" s="199"/>
      <c r="O56" s="199">
        <f t="shared" si="18"/>
        <v>100</v>
      </c>
      <c r="P56" s="199" t="e">
        <f t="shared" si="13"/>
        <v>#DIV/0!</v>
      </c>
      <c r="Q56" s="201">
        <f t="shared" si="14"/>
        <v>0</v>
      </c>
      <c r="R56" s="199">
        <f t="shared" si="15"/>
        <v>200</v>
      </c>
      <c r="S56" s="199">
        <f t="shared" si="16"/>
        <v>0</v>
      </c>
      <c r="T56" s="209">
        <f t="shared" si="19"/>
        <v>0</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147.69999999999999</v>
      </c>
      <c r="G76" s="182">
        <f>F76/I76</f>
        <v>49.233333333333327</v>
      </c>
      <c r="H76" s="199">
        <f>G76*1.5</f>
        <v>73.849999999999994</v>
      </c>
      <c r="I76" s="182">
        <v>3</v>
      </c>
      <c r="J76" s="182"/>
      <c r="K76" s="183"/>
      <c r="L76" s="185">
        <v>143</v>
      </c>
      <c r="M76" s="182">
        <f>L76/O76</f>
        <v>47.666666666666664</v>
      </c>
      <c r="N76" s="199">
        <f>M76*1.5</f>
        <v>71.5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779</v>
      </c>
      <c r="C79" s="208" t="s">
        <v>327</v>
      </c>
      <c r="D79" s="208" t="s">
        <v>520</v>
      </c>
      <c r="E79" s="208" t="s">
        <v>275</v>
      </c>
      <c r="F79" s="219">
        <v>0</v>
      </c>
      <c r="G79" s="220">
        <v>0</v>
      </c>
      <c r="H79" s="220">
        <v>35.56</v>
      </c>
      <c r="I79" s="220">
        <f>IF(H79&lt;=$H$76,IF(H79&lt;$G$76,F79+G79,F79+G79+(H79-$G$76)),50)</f>
        <v>0</v>
      </c>
      <c r="J79" s="220">
        <f>$F$76/H79</f>
        <v>4.1535433070866139</v>
      </c>
      <c r="K79" s="195"/>
      <c r="L79" s="219">
        <v>5</v>
      </c>
      <c r="M79" s="220">
        <v>0</v>
      </c>
      <c r="N79" s="220">
        <v>39.65</v>
      </c>
      <c r="O79" s="220">
        <f>IF(N79&lt;=$N$76,IF(N79&lt;$M$76,L79+M79,L79+M79+(N79-$M$76)),50)</f>
        <v>5</v>
      </c>
      <c r="P79" s="220">
        <f>$L$76/N79</f>
        <v>3.6065573770491803</v>
      </c>
      <c r="Q79" s="195"/>
      <c r="R79" s="199">
        <f>O79+I79</f>
        <v>5</v>
      </c>
      <c r="S79" s="199">
        <f>N79+H79</f>
        <v>75.210000000000008</v>
      </c>
      <c r="T79" s="209"/>
    </row>
    <row r="80" spans="1:20">
      <c r="A80">
        <f>A79+1</f>
        <v>2</v>
      </c>
      <c r="B80" s="207">
        <v>697</v>
      </c>
      <c r="C80" s="208" t="s">
        <v>342</v>
      </c>
      <c r="D80" s="208" t="s">
        <v>433</v>
      </c>
      <c r="E80" s="208" t="s">
        <v>275</v>
      </c>
      <c r="F80" s="200">
        <v>10</v>
      </c>
      <c r="G80" s="199">
        <v>0</v>
      </c>
      <c r="H80" s="199">
        <v>28.41</v>
      </c>
      <c r="I80" s="199">
        <f t="shared" ref="I80:I108" si="21">IF(H80&lt;=$H$76,IF(H80&lt;$G$76,F80+G80,F80+G80+(H80-$G$76)),50)</f>
        <v>10</v>
      </c>
      <c r="J80" s="199">
        <f t="shared" ref="J80:J108" si="22">$F$76/H80</f>
        <v>5.1988736360436461</v>
      </c>
      <c r="K80" s="201"/>
      <c r="L80" s="200">
        <v>0</v>
      </c>
      <c r="M80" s="199">
        <v>0</v>
      </c>
      <c r="N80" s="199">
        <v>33.21</v>
      </c>
      <c r="O80" s="199">
        <f t="shared" ref="O80:O108" si="23">IF(N80&lt;=$N$76,IF(N80&lt;$M$76,L80+M80,L80+M80+(N80-$M$76)),50)</f>
        <v>0</v>
      </c>
      <c r="P80" s="199">
        <f t="shared" ref="P80:P108" si="24">$L$76/N80</f>
        <v>4.3059319482083707</v>
      </c>
      <c r="Q80" s="201"/>
      <c r="R80" s="199">
        <f t="shared" ref="R80:R108" si="25">O80+I80</f>
        <v>10</v>
      </c>
      <c r="S80" s="199">
        <f t="shared" ref="S80:S108" si="26">N80+H80</f>
        <v>61.620000000000005</v>
      </c>
      <c r="T80" s="209"/>
    </row>
    <row r="81" spans="1:20">
      <c r="A81">
        <f t="shared" ref="A81:A95" si="27">A80+1</f>
        <v>3</v>
      </c>
      <c r="B81" s="207">
        <v>784</v>
      </c>
      <c r="C81" s="208" t="s">
        <v>336</v>
      </c>
      <c r="D81" s="208" t="s">
        <v>629</v>
      </c>
      <c r="E81" s="332">
        <v>55</v>
      </c>
      <c r="F81" s="200">
        <v>5</v>
      </c>
      <c r="G81" s="199">
        <v>0</v>
      </c>
      <c r="H81" s="199">
        <v>58.26</v>
      </c>
      <c r="I81" s="199">
        <f t="shared" si="21"/>
        <v>14.026666666666671</v>
      </c>
      <c r="J81" s="199">
        <f t="shared" si="22"/>
        <v>2.5351870923446618</v>
      </c>
      <c r="K81" s="201"/>
      <c r="L81" s="200">
        <v>5</v>
      </c>
      <c r="M81" s="199">
        <v>5</v>
      </c>
      <c r="N81" s="199">
        <v>36.83</v>
      </c>
      <c r="O81" s="199">
        <f t="shared" si="23"/>
        <v>10</v>
      </c>
      <c r="P81" s="199">
        <f>$L$76/N81</f>
        <v>3.8827043171327724</v>
      </c>
      <c r="Q81" s="201"/>
      <c r="R81" s="199">
        <f t="shared" si="25"/>
        <v>24.026666666666671</v>
      </c>
      <c r="S81" s="199">
        <f t="shared" si="26"/>
        <v>95.09</v>
      </c>
      <c r="T81" s="209"/>
    </row>
    <row r="82" spans="1:20">
      <c r="A82">
        <f t="shared" si="27"/>
        <v>4</v>
      </c>
      <c r="B82" s="207">
        <v>668</v>
      </c>
      <c r="C82" s="321" t="s">
        <v>349</v>
      </c>
      <c r="D82" s="321" t="s">
        <v>438</v>
      </c>
      <c r="E82" s="208" t="s">
        <v>272</v>
      </c>
      <c r="F82" s="200">
        <v>10</v>
      </c>
      <c r="G82" s="199">
        <v>0</v>
      </c>
      <c r="H82" s="199">
        <v>26.48</v>
      </c>
      <c r="I82" s="199">
        <f>IF(H82&lt;=$H$76,IF(H82&lt;$G$76,F82+G82,F82+G82+(H82-$G$76)),50)</f>
        <v>10</v>
      </c>
      <c r="J82" s="199">
        <f t="shared" si="22"/>
        <v>5.5777945619335343</v>
      </c>
      <c r="K82" s="201"/>
      <c r="L82" s="200">
        <v>15</v>
      </c>
      <c r="M82" s="199">
        <v>5</v>
      </c>
      <c r="N82" s="199">
        <v>30.02</v>
      </c>
      <c r="O82" s="199">
        <f>IF(N82&lt;=$N$76,IF(N82&lt;$M$76,L82+M82,L82+M82+(N82-$M$76)),50)</f>
        <v>20</v>
      </c>
      <c r="P82" s="199">
        <f t="shared" si="24"/>
        <v>4.7634910059960029</v>
      </c>
      <c r="Q82" s="201"/>
      <c r="R82" s="199">
        <f t="shared" si="25"/>
        <v>30</v>
      </c>
      <c r="S82" s="199">
        <f t="shared" si="26"/>
        <v>56.5</v>
      </c>
      <c r="T82" s="209"/>
    </row>
    <row r="83" spans="1:20">
      <c r="A83">
        <f t="shared" si="27"/>
        <v>5</v>
      </c>
      <c r="B83" s="207">
        <v>620</v>
      </c>
      <c r="C83" s="321" t="s">
        <v>317</v>
      </c>
      <c r="D83" s="321" t="s">
        <v>613</v>
      </c>
      <c r="E83" s="321" t="s">
        <v>272</v>
      </c>
      <c r="F83" s="200">
        <v>15</v>
      </c>
      <c r="G83" s="199">
        <v>10</v>
      </c>
      <c r="H83" s="199">
        <v>32.380000000000003</v>
      </c>
      <c r="I83" s="199">
        <f t="shared" si="21"/>
        <v>25</v>
      </c>
      <c r="J83" s="199">
        <f>$F$76/H83</f>
        <v>4.5614576899320562</v>
      </c>
      <c r="K83" s="201"/>
      <c r="L83" s="200">
        <v>15</v>
      </c>
      <c r="M83" s="199">
        <v>0</v>
      </c>
      <c r="N83" s="199">
        <v>28.62</v>
      </c>
      <c r="O83" s="199">
        <f t="shared" si="23"/>
        <v>15</v>
      </c>
      <c r="P83" s="199">
        <f t="shared" si="24"/>
        <v>4.9965059399021658</v>
      </c>
      <c r="Q83" s="201"/>
      <c r="R83" s="199">
        <f t="shared" si="25"/>
        <v>40</v>
      </c>
      <c r="S83" s="199">
        <f t="shared" si="26"/>
        <v>61</v>
      </c>
      <c r="T83" s="209"/>
    </row>
    <row r="84" spans="1:20">
      <c r="A84">
        <f t="shared" si="27"/>
        <v>6</v>
      </c>
      <c r="B84" s="207">
        <v>708</v>
      </c>
      <c r="C84" s="321" t="s">
        <v>382</v>
      </c>
      <c r="D84" s="321" t="s">
        <v>383</v>
      </c>
      <c r="E84" s="321" t="s">
        <v>272</v>
      </c>
      <c r="F84" s="200">
        <v>0</v>
      </c>
      <c r="G84" s="199">
        <v>0</v>
      </c>
      <c r="H84" s="199">
        <v>33.090000000000003</v>
      </c>
      <c r="I84" s="199">
        <f t="shared" si="21"/>
        <v>0</v>
      </c>
      <c r="J84" s="199">
        <f t="shared" si="22"/>
        <v>4.4635841644001202</v>
      </c>
      <c r="K84" s="201"/>
      <c r="L84" s="200">
        <v>50</v>
      </c>
      <c r="M84" s="199"/>
      <c r="N84" s="199"/>
      <c r="O84" s="199">
        <f t="shared" si="23"/>
        <v>50</v>
      </c>
      <c r="P84" s="199" t="e">
        <f t="shared" si="24"/>
        <v>#DIV/0!</v>
      </c>
      <c r="Q84" s="201"/>
      <c r="R84" s="199">
        <f t="shared" si="25"/>
        <v>50</v>
      </c>
      <c r="S84" s="199">
        <f t="shared" si="26"/>
        <v>33.090000000000003</v>
      </c>
      <c r="T84" s="209"/>
    </row>
    <row r="85" spans="1:20">
      <c r="A85">
        <f t="shared" si="27"/>
        <v>7</v>
      </c>
      <c r="B85" s="207">
        <v>791</v>
      </c>
      <c r="C85" s="321" t="s">
        <v>334</v>
      </c>
      <c r="D85" s="321" t="s">
        <v>425</v>
      </c>
      <c r="E85" s="321" t="s">
        <v>272</v>
      </c>
      <c r="F85" s="200">
        <v>40</v>
      </c>
      <c r="G85" s="199">
        <v>0</v>
      </c>
      <c r="H85" s="199">
        <v>26.22</v>
      </c>
      <c r="I85" s="199">
        <f t="shared" si="21"/>
        <v>40</v>
      </c>
      <c r="J85" s="199">
        <f t="shared" si="22"/>
        <v>5.6331045003813882</v>
      </c>
      <c r="K85" s="201"/>
      <c r="L85" s="200">
        <v>10</v>
      </c>
      <c r="M85" s="199">
        <v>0</v>
      </c>
      <c r="N85" s="199">
        <v>29.3</v>
      </c>
      <c r="O85" s="199">
        <f t="shared" si="23"/>
        <v>10</v>
      </c>
      <c r="P85" s="199">
        <f t="shared" si="24"/>
        <v>4.8805460750853245</v>
      </c>
      <c r="Q85" s="201"/>
      <c r="R85" s="199">
        <f t="shared" si="25"/>
        <v>50</v>
      </c>
      <c r="S85" s="199">
        <f t="shared" si="26"/>
        <v>55.519999999999996</v>
      </c>
      <c r="T85" s="209"/>
    </row>
    <row r="86" spans="1:20">
      <c r="A86">
        <f t="shared" si="27"/>
        <v>8</v>
      </c>
      <c r="B86" s="207">
        <v>854</v>
      </c>
      <c r="C86" s="321" t="s">
        <v>769</v>
      </c>
      <c r="D86" s="321" t="s">
        <v>421</v>
      </c>
      <c r="E86" s="321" t="s">
        <v>269</v>
      </c>
      <c r="F86" s="200">
        <v>0</v>
      </c>
      <c r="G86" s="199">
        <v>0</v>
      </c>
      <c r="H86" s="199">
        <v>32.94</v>
      </c>
      <c r="I86" s="199">
        <f t="shared" si="21"/>
        <v>0</v>
      </c>
      <c r="J86" s="199">
        <f t="shared" si="22"/>
        <v>4.4839101396478442</v>
      </c>
      <c r="K86" s="201"/>
      <c r="L86" s="200">
        <v>50</v>
      </c>
      <c r="M86" s="199"/>
      <c r="N86" s="199"/>
      <c r="O86" s="199">
        <f t="shared" si="23"/>
        <v>50</v>
      </c>
      <c r="P86" s="199" t="e">
        <f t="shared" si="24"/>
        <v>#DIV/0!</v>
      </c>
      <c r="Q86" s="201"/>
      <c r="R86" s="199">
        <f t="shared" si="25"/>
        <v>50</v>
      </c>
      <c r="S86" s="199">
        <f t="shared" si="26"/>
        <v>32.94</v>
      </c>
      <c r="T86" s="209"/>
    </row>
    <row r="87" spans="1:20">
      <c r="A87">
        <f t="shared" si="27"/>
        <v>9</v>
      </c>
      <c r="B87" s="207">
        <v>801</v>
      </c>
      <c r="C87" s="321" t="s">
        <v>437</v>
      </c>
      <c r="D87" s="321" t="s">
        <v>418</v>
      </c>
      <c r="E87" s="321" t="s">
        <v>275</v>
      </c>
      <c r="F87" s="200">
        <v>5</v>
      </c>
      <c r="G87" s="199">
        <v>0</v>
      </c>
      <c r="H87" s="199">
        <v>28.77</v>
      </c>
      <c r="I87" s="199">
        <f t="shared" si="21"/>
        <v>5</v>
      </c>
      <c r="J87" s="199">
        <f t="shared" si="22"/>
        <v>5.1338199513381992</v>
      </c>
      <c r="K87" s="201"/>
      <c r="L87" s="200">
        <v>50</v>
      </c>
      <c r="M87" s="199"/>
      <c r="N87" s="199"/>
      <c r="O87" s="199">
        <f t="shared" si="23"/>
        <v>50</v>
      </c>
      <c r="P87" s="199" t="e">
        <f t="shared" si="24"/>
        <v>#DIV/0!</v>
      </c>
      <c r="Q87" s="201"/>
      <c r="R87" s="199">
        <f t="shared" si="25"/>
        <v>55</v>
      </c>
      <c r="S87" s="199">
        <f t="shared" si="26"/>
        <v>28.77</v>
      </c>
      <c r="T87" s="209"/>
    </row>
    <row r="88" spans="1:20">
      <c r="A88">
        <f t="shared" si="27"/>
        <v>10</v>
      </c>
      <c r="B88" s="207">
        <v>738</v>
      </c>
      <c r="C88" s="321" t="s">
        <v>340</v>
      </c>
      <c r="D88" s="321" t="s">
        <v>53</v>
      </c>
      <c r="E88" s="321" t="s">
        <v>272</v>
      </c>
      <c r="F88" s="200">
        <v>10</v>
      </c>
      <c r="G88" s="199">
        <v>0</v>
      </c>
      <c r="H88" s="199">
        <v>30.1</v>
      </c>
      <c r="I88" s="199">
        <f t="shared" si="21"/>
        <v>10</v>
      </c>
      <c r="J88" s="199">
        <f t="shared" si="22"/>
        <v>4.9069767441860455</v>
      </c>
      <c r="K88" s="201"/>
      <c r="L88" s="200">
        <v>50</v>
      </c>
      <c r="M88" s="199"/>
      <c r="N88" s="199"/>
      <c r="O88" s="199">
        <f t="shared" si="23"/>
        <v>50</v>
      </c>
      <c r="P88" s="199" t="e">
        <f t="shared" si="24"/>
        <v>#DIV/0!</v>
      </c>
      <c r="Q88" s="201"/>
      <c r="R88" s="199">
        <f t="shared" si="25"/>
        <v>60</v>
      </c>
      <c r="S88" s="199">
        <f t="shared" si="26"/>
        <v>30.1</v>
      </c>
      <c r="T88" s="209"/>
    </row>
    <row r="89" spans="1:20">
      <c r="A89">
        <f t="shared" si="27"/>
        <v>11</v>
      </c>
      <c r="B89" s="207">
        <v>756</v>
      </c>
      <c r="C89" s="321" t="s">
        <v>654</v>
      </c>
      <c r="D89" s="321" t="s">
        <v>63</v>
      </c>
      <c r="E89" s="321" t="s">
        <v>272</v>
      </c>
      <c r="F89" s="200">
        <v>10</v>
      </c>
      <c r="G89" s="199">
        <v>0</v>
      </c>
      <c r="H89" s="199">
        <v>25.43</v>
      </c>
      <c r="I89" s="199">
        <f t="shared" si="21"/>
        <v>10</v>
      </c>
      <c r="J89" s="199">
        <f t="shared" si="22"/>
        <v>5.8081006685017691</v>
      </c>
      <c r="K89" s="201"/>
      <c r="L89" s="200">
        <v>50</v>
      </c>
      <c r="M89" s="199"/>
      <c r="N89" s="199"/>
      <c r="O89" s="199">
        <f t="shared" si="23"/>
        <v>50</v>
      </c>
      <c r="P89" s="199" t="e">
        <f t="shared" si="24"/>
        <v>#DIV/0!</v>
      </c>
      <c r="Q89" s="201"/>
      <c r="R89" s="199">
        <f t="shared" si="25"/>
        <v>60</v>
      </c>
      <c r="S89" s="199">
        <f t="shared" si="26"/>
        <v>25.43</v>
      </c>
      <c r="T89" s="209"/>
    </row>
    <row r="90" spans="1:20">
      <c r="A90">
        <f t="shared" si="27"/>
        <v>12</v>
      </c>
      <c r="B90" s="207">
        <v>605</v>
      </c>
      <c r="C90" s="321" t="s">
        <v>578</v>
      </c>
      <c r="D90" s="321" t="s">
        <v>579</v>
      </c>
      <c r="E90" s="321" t="s">
        <v>272</v>
      </c>
      <c r="F90" s="200">
        <v>10</v>
      </c>
      <c r="G90" s="199">
        <v>5</v>
      </c>
      <c r="H90" s="199">
        <v>30.85</v>
      </c>
      <c r="I90" s="199">
        <f t="shared" si="21"/>
        <v>15</v>
      </c>
      <c r="J90" s="199">
        <f t="shared" si="22"/>
        <v>4.7876823338735814</v>
      </c>
      <c r="K90" s="201"/>
      <c r="L90" s="200">
        <v>50</v>
      </c>
      <c r="M90" s="199"/>
      <c r="N90" s="199"/>
      <c r="O90" s="199">
        <f t="shared" si="23"/>
        <v>50</v>
      </c>
      <c r="P90" s="199" t="e">
        <f t="shared" si="24"/>
        <v>#DIV/0!</v>
      </c>
      <c r="Q90" s="201"/>
      <c r="R90" s="199">
        <f t="shared" si="25"/>
        <v>65</v>
      </c>
      <c r="S90" s="199">
        <f t="shared" si="26"/>
        <v>30.85</v>
      </c>
      <c r="T90" s="209"/>
    </row>
    <row r="91" spans="1:20">
      <c r="A91">
        <f t="shared" si="27"/>
        <v>13</v>
      </c>
      <c r="B91" s="207">
        <v>519</v>
      </c>
      <c r="C91" s="321" t="s">
        <v>577</v>
      </c>
      <c r="D91" s="321" t="s">
        <v>98</v>
      </c>
      <c r="E91" s="332">
        <v>55</v>
      </c>
      <c r="F91" s="200">
        <v>20</v>
      </c>
      <c r="G91" s="199">
        <v>0</v>
      </c>
      <c r="H91" s="199">
        <v>28.82</v>
      </c>
      <c r="I91" s="199">
        <f t="shared" si="21"/>
        <v>20</v>
      </c>
      <c r="J91" s="199">
        <f t="shared" si="22"/>
        <v>5.1249132546842464</v>
      </c>
      <c r="K91" s="201"/>
      <c r="L91" s="200">
        <v>50</v>
      </c>
      <c r="M91" s="199"/>
      <c r="N91" s="199"/>
      <c r="O91" s="199">
        <f t="shared" si="23"/>
        <v>50</v>
      </c>
      <c r="P91" s="199" t="e">
        <f t="shared" si="24"/>
        <v>#DIV/0!</v>
      </c>
      <c r="Q91" s="201"/>
      <c r="R91" s="199">
        <f t="shared" si="25"/>
        <v>70</v>
      </c>
      <c r="S91" s="199">
        <f t="shared" si="26"/>
        <v>28.82</v>
      </c>
      <c r="T91" s="209"/>
    </row>
    <row r="92" spans="1:20">
      <c r="A92">
        <f t="shared" si="27"/>
        <v>14</v>
      </c>
      <c r="B92" s="207">
        <v>790</v>
      </c>
      <c r="C92" s="321" t="s">
        <v>630</v>
      </c>
      <c r="D92" s="321" t="s">
        <v>425</v>
      </c>
      <c r="E92" s="321" t="s">
        <v>272</v>
      </c>
      <c r="F92" s="200">
        <v>20</v>
      </c>
      <c r="G92" s="199">
        <v>0</v>
      </c>
      <c r="H92" s="199">
        <v>27.17</v>
      </c>
      <c r="I92" s="199">
        <f t="shared" si="21"/>
        <v>20</v>
      </c>
      <c r="J92" s="199">
        <f t="shared" si="22"/>
        <v>5.4361428045638567</v>
      </c>
      <c r="K92" s="201"/>
      <c r="L92" s="200">
        <v>50</v>
      </c>
      <c r="M92" s="199"/>
      <c r="N92" s="199"/>
      <c r="O92" s="199">
        <f t="shared" si="23"/>
        <v>50</v>
      </c>
      <c r="P92" s="199" t="e">
        <f t="shared" si="24"/>
        <v>#DIV/0!</v>
      </c>
      <c r="Q92" s="201"/>
      <c r="R92" s="199">
        <f t="shared" si="25"/>
        <v>70</v>
      </c>
      <c r="S92" s="199">
        <f t="shared" si="26"/>
        <v>27.17</v>
      </c>
      <c r="T92" s="209"/>
    </row>
    <row r="93" spans="1:20">
      <c r="A93">
        <f t="shared" si="27"/>
        <v>15</v>
      </c>
      <c r="B93" s="207">
        <v>659</v>
      </c>
      <c r="C93" s="321" t="s">
        <v>651</v>
      </c>
      <c r="D93" s="321" t="s">
        <v>579</v>
      </c>
      <c r="E93" s="321" t="s">
        <v>269</v>
      </c>
      <c r="F93" s="200">
        <v>10</v>
      </c>
      <c r="G93" s="199">
        <v>10</v>
      </c>
      <c r="H93" s="199">
        <v>31.7</v>
      </c>
      <c r="I93" s="199">
        <f t="shared" si="21"/>
        <v>20</v>
      </c>
      <c r="J93" s="199">
        <f t="shared" si="22"/>
        <v>4.6593059936908512</v>
      </c>
      <c r="K93" s="201"/>
      <c r="L93" s="200">
        <v>50</v>
      </c>
      <c r="M93" s="199"/>
      <c r="N93" s="199"/>
      <c r="O93" s="199">
        <f t="shared" si="23"/>
        <v>50</v>
      </c>
      <c r="P93" s="199" t="e">
        <f t="shared" si="24"/>
        <v>#DIV/0!</v>
      </c>
      <c r="Q93" s="201"/>
      <c r="R93" s="199">
        <f t="shared" si="25"/>
        <v>70</v>
      </c>
      <c r="S93" s="199">
        <f t="shared" si="26"/>
        <v>31.7</v>
      </c>
      <c r="T93" s="209"/>
    </row>
    <row r="94" spans="1:20">
      <c r="A94">
        <f t="shared" si="27"/>
        <v>16</v>
      </c>
      <c r="B94" s="207">
        <v>822</v>
      </c>
      <c r="C94" s="321" t="s">
        <v>709</v>
      </c>
      <c r="D94" s="321" t="s">
        <v>294</v>
      </c>
      <c r="E94" s="321" t="s">
        <v>275</v>
      </c>
      <c r="F94" s="200">
        <v>100</v>
      </c>
      <c r="G94" s="199"/>
      <c r="H94" s="199"/>
      <c r="I94" s="199">
        <f t="shared" si="21"/>
        <v>100</v>
      </c>
      <c r="J94" s="199" t="e">
        <f t="shared" si="22"/>
        <v>#DIV/0!</v>
      </c>
      <c r="K94" s="201"/>
      <c r="L94" s="200">
        <v>100</v>
      </c>
      <c r="M94" s="199"/>
      <c r="N94" s="199"/>
      <c r="O94" s="199">
        <f t="shared" si="23"/>
        <v>100</v>
      </c>
      <c r="P94" s="199" t="e">
        <f t="shared" si="24"/>
        <v>#DIV/0!</v>
      </c>
      <c r="Q94" s="201"/>
      <c r="R94" s="199">
        <f t="shared" si="25"/>
        <v>200</v>
      </c>
      <c r="S94" s="199">
        <f t="shared" si="26"/>
        <v>0</v>
      </c>
      <c r="T94" s="209"/>
    </row>
    <row r="95" spans="1:20">
      <c r="A95">
        <f t="shared" si="27"/>
        <v>17</v>
      </c>
      <c r="B95" s="207">
        <v>781</v>
      </c>
      <c r="C95" s="321" t="s">
        <v>588</v>
      </c>
      <c r="D95" s="321" t="s">
        <v>589</v>
      </c>
      <c r="E95" s="332">
        <v>55</v>
      </c>
      <c r="F95" s="200">
        <v>50</v>
      </c>
      <c r="G95" s="199"/>
      <c r="H95" s="199"/>
      <c r="I95" s="199">
        <f t="shared" si="21"/>
        <v>50</v>
      </c>
      <c r="J95" s="199" t="e">
        <f t="shared" si="22"/>
        <v>#DIV/0!</v>
      </c>
      <c r="K95" s="201"/>
      <c r="L95" s="200">
        <v>50</v>
      </c>
      <c r="M95" s="199"/>
      <c r="N95" s="199"/>
      <c r="O95" s="199">
        <f t="shared" si="23"/>
        <v>50</v>
      </c>
      <c r="P95" s="199" t="e">
        <f t="shared" si="24"/>
        <v>#DIV/0!</v>
      </c>
      <c r="Q95" s="201"/>
      <c r="R95" s="199">
        <f t="shared" si="25"/>
        <v>100</v>
      </c>
      <c r="S95" s="199">
        <f t="shared" si="26"/>
        <v>0</v>
      </c>
      <c r="T95" s="209"/>
    </row>
    <row r="96" spans="1:20">
      <c r="A96">
        <f>A95+1</f>
        <v>18</v>
      </c>
      <c r="B96" s="207">
        <v>709</v>
      </c>
      <c r="C96" s="321" t="s">
        <v>378</v>
      </c>
      <c r="D96" s="321" t="s">
        <v>432</v>
      </c>
      <c r="E96" s="321" t="s">
        <v>272</v>
      </c>
      <c r="F96" s="200">
        <v>100</v>
      </c>
      <c r="G96" s="199"/>
      <c r="H96" s="199"/>
      <c r="I96" s="199">
        <f t="shared" si="21"/>
        <v>100</v>
      </c>
      <c r="J96" s="199" t="e">
        <f t="shared" si="22"/>
        <v>#DIV/0!</v>
      </c>
      <c r="K96" s="201"/>
      <c r="L96" s="200">
        <v>100</v>
      </c>
      <c r="M96" s="199"/>
      <c r="N96" s="199"/>
      <c r="O96" s="199">
        <f t="shared" si="23"/>
        <v>100</v>
      </c>
      <c r="P96" s="199" t="e">
        <f t="shared" si="24"/>
        <v>#DIV/0!</v>
      </c>
      <c r="Q96" s="201"/>
      <c r="R96" s="199">
        <f t="shared" si="25"/>
        <v>200</v>
      </c>
      <c r="S96" s="199">
        <f t="shared" si="26"/>
        <v>0</v>
      </c>
      <c r="T96" s="209"/>
    </row>
    <row r="97" spans="1:20">
      <c r="A97">
        <f t="shared" ref="A97:A108" si="28">A96+1</f>
        <v>19</v>
      </c>
      <c r="B97" s="207">
        <v>464</v>
      </c>
      <c r="C97" s="321" t="s">
        <v>384</v>
      </c>
      <c r="D97" s="321" t="s">
        <v>362</v>
      </c>
      <c r="E97" s="321" t="s">
        <v>145</v>
      </c>
      <c r="F97" s="200">
        <v>0</v>
      </c>
      <c r="G97" s="199">
        <v>0</v>
      </c>
      <c r="H97" s="199">
        <v>39.72</v>
      </c>
      <c r="I97" s="199">
        <f t="shared" si="21"/>
        <v>0</v>
      </c>
      <c r="J97" s="199">
        <f t="shared" si="22"/>
        <v>3.7185297079556898</v>
      </c>
      <c r="K97" s="201"/>
      <c r="L97" s="200">
        <v>0</v>
      </c>
      <c r="M97" s="199">
        <v>0</v>
      </c>
      <c r="N97" s="199">
        <v>41.21</v>
      </c>
      <c r="O97" s="199">
        <f t="shared" si="23"/>
        <v>0</v>
      </c>
      <c r="P97" s="199">
        <f t="shared" si="24"/>
        <v>3.4700315457413247</v>
      </c>
      <c r="Q97" s="201"/>
      <c r="R97" s="199">
        <f t="shared" si="25"/>
        <v>0</v>
      </c>
      <c r="S97" s="199">
        <f t="shared" si="26"/>
        <v>80.930000000000007</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110</v>
      </c>
      <c r="G111" s="182">
        <f>F111/I111</f>
        <v>44</v>
      </c>
      <c r="H111" s="199">
        <f>G111*1.5</f>
        <v>66</v>
      </c>
      <c r="I111" s="182">
        <v>2.5</v>
      </c>
      <c r="J111" s="182"/>
      <c r="K111" s="183"/>
      <c r="L111" s="185">
        <v>101</v>
      </c>
      <c r="M111" s="182">
        <f>L111/O111</f>
        <v>40.4</v>
      </c>
      <c r="N111" s="199">
        <f>M111*1.5</f>
        <v>60.599999999999994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815</v>
      </c>
      <c r="C114" s="208" t="s">
        <v>540</v>
      </c>
      <c r="D114" s="208" t="s">
        <v>366</v>
      </c>
      <c r="E114" s="208" t="s">
        <v>269</v>
      </c>
      <c r="F114" s="200">
        <v>0</v>
      </c>
      <c r="G114" s="199">
        <v>0</v>
      </c>
      <c r="H114" s="199">
        <v>23.95</v>
      </c>
      <c r="I114" s="199">
        <f>IF(H114&lt;=$H$111,IF(H114&lt;$G$111,F114+G114,F114+G114+(H114-$G$111)),50)</f>
        <v>0</v>
      </c>
      <c r="J114" s="199">
        <f>$F$111/H114</f>
        <v>4.5929018789144047</v>
      </c>
      <c r="K114" s="201"/>
      <c r="L114" s="200">
        <v>0</v>
      </c>
      <c r="M114" s="199">
        <v>0</v>
      </c>
      <c r="N114" s="199">
        <v>22.14</v>
      </c>
      <c r="O114" s="199">
        <f>IF(N114&lt;=$N$111,IF(N114&lt;$M$111,L114+M114,L114+M114+(N114-$M$111)),50)</f>
        <v>0</v>
      </c>
      <c r="P114" s="199">
        <f>$L$111/N114</f>
        <v>4.5618789521228544</v>
      </c>
      <c r="Q114" s="201"/>
      <c r="R114" s="199">
        <f>O114+I114</f>
        <v>0</v>
      </c>
      <c r="S114" s="199">
        <f>N114+H114</f>
        <v>46.09</v>
      </c>
      <c r="T114" s="209"/>
    </row>
    <row r="115" spans="1:20">
      <c r="A115">
        <f>A114+1</f>
        <v>2</v>
      </c>
      <c r="B115" s="207">
        <v>836</v>
      </c>
      <c r="C115" s="208" t="s">
        <v>652</v>
      </c>
      <c r="D115" s="208" t="s">
        <v>679</v>
      </c>
      <c r="E115" s="332">
        <v>25</v>
      </c>
      <c r="F115" s="200">
        <v>0</v>
      </c>
      <c r="G115" s="199">
        <v>5</v>
      </c>
      <c r="H115" s="199">
        <v>35.82</v>
      </c>
      <c r="I115" s="199">
        <f t="shared" ref="I115:I133" si="29">IF(H115&lt;=$H$111,IF(H115&lt;$G$111,F115+G115,F115+G115+(H115-$G$111)),50)</f>
        <v>5</v>
      </c>
      <c r="J115" s="199">
        <f t="shared" ref="J115:J133" si="30">$F$111/H115</f>
        <v>3.0709101060859854</v>
      </c>
      <c r="K115" s="201"/>
      <c r="L115" s="200">
        <v>5</v>
      </c>
      <c r="M115" s="199">
        <v>0</v>
      </c>
      <c r="N115" s="199">
        <v>35.880000000000003</v>
      </c>
      <c r="O115" s="199">
        <f t="shared" ref="O115:O132" si="31">IF(N115&lt;=$N$111,IF(N115&lt;$M$111,L115+M115,L115+M115+(N115-$M$111)),50)</f>
        <v>5</v>
      </c>
      <c r="P115" s="199">
        <f t="shared" ref="P115:P132" si="32">$L$111/N115</f>
        <v>2.8149386845039017</v>
      </c>
      <c r="Q115" s="201"/>
      <c r="R115" s="199">
        <f t="shared" ref="R115:R149" si="33">O115+I115</f>
        <v>10</v>
      </c>
      <c r="S115" s="199">
        <f t="shared" ref="S115:S149" si="34">N115+H115</f>
        <v>71.7</v>
      </c>
      <c r="T115" s="209"/>
    </row>
    <row r="116" spans="1:20">
      <c r="A116">
        <f t="shared" ref="A116:A130" si="35">A115+1</f>
        <v>3</v>
      </c>
      <c r="B116" s="207">
        <v>828</v>
      </c>
      <c r="C116" s="208" t="s">
        <v>607</v>
      </c>
      <c r="D116" s="208" t="s">
        <v>680</v>
      </c>
      <c r="E116" s="332">
        <v>55</v>
      </c>
      <c r="F116" s="200">
        <v>0</v>
      </c>
      <c r="G116" s="199">
        <v>10</v>
      </c>
      <c r="H116" s="199">
        <v>34.799999999999997</v>
      </c>
      <c r="I116" s="199">
        <f t="shared" si="29"/>
        <v>10</v>
      </c>
      <c r="J116" s="199">
        <f t="shared" si="30"/>
        <v>3.1609195402298855</v>
      </c>
      <c r="K116" s="201"/>
      <c r="L116" s="200">
        <v>0</v>
      </c>
      <c r="M116" s="199">
        <v>5</v>
      </c>
      <c r="N116" s="199">
        <v>28.35</v>
      </c>
      <c r="O116" s="199">
        <f t="shared" si="31"/>
        <v>5</v>
      </c>
      <c r="P116" s="199">
        <f t="shared" si="32"/>
        <v>3.562610229276896</v>
      </c>
      <c r="Q116" s="201"/>
      <c r="R116" s="199">
        <f t="shared" si="33"/>
        <v>15</v>
      </c>
      <c r="S116" s="199">
        <f t="shared" si="34"/>
        <v>63.15</v>
      </c>
      <c r="T116" s="209"/>
    </row>
    <row r="117" spans="1:20">
      <c r="A117">
        <f t="shared" si="35"/>
        <v>4</v>
      </c>
      <c r="B117" s="207">
        <v>853</v>
      </c>
      <c r="C117" s="321" t="s">
        <v>722</v>
      </c>
      <c r="D117" s="321" t="s">
        <v>770</v>
      </c>
      <c r="E117" s="208" t="s">
        <v>269</v>
      </c>
      <c r="F117" s="200">
        <v>0</v>
      </c>
      <c r="G117" s="199">
        <v>0</v>
      </c>
      <c r="H117" s="199">
        <v>25.73</v>
      </c>
      <c r="I117" s="199">
        <f t="shared" si="29"/>
        <v>0</v>
      </c>
      <c r="J117" s="199">
        <f t="shared" si="30"/>
        <v>4.2751651768363779</v>
      </c>
      <c r="K117" s="201"/>
      <c r="L117" s="200">
        <v>5</v>
      </c>
      <c r="M117" s="199">
        <v>15</v>
      </c>
      <c r="N117" s="199">
        <v>43.25</v>
      </c>
      <c r="O117" s="199">
        <f t="shared" si="31"/>
        <v>22.85</v>
      </c>
      <c r="P117" s="199">
        <f t="shared" si="32"/>
        <v>2.3352601156069364</v>
      </c>
      <c r="Q117" s="201"/>
      <c r="R117" s="199">
        <f t="shared" si="33"/>
        <v>22.85</v>
      </c>
      <c r="S117" s="199">
        <f t="shared" si="34"/>
        <v>68.98</v>
      </c>
      <c r="T117" s="209"/>
    </row>
    <row r="118" spans="1:20">
      <c r="A118">
        <f t="shared" si="35"/>
        <v>5</v>
      </c>
      <c r="B118" s="207">
        <v>846</v>
      </c>
      <c r="C118" s="321" t="s">
        <v>776</v>
      </c>
      <c r="D118" s="321" t="s">
        <v>53</v>
      </c>
      <c r="E118" s="208" t="s">
        <v>272</v>
      </c>
      <c r="F118" s="200">
        <v>10</v>
      </c>
      <c r="G118" s="199">
        <v>10</v>
      </c>
      <c r="H118" s="199">
        <v>19.89</v>
      </c>
      <c r="I118" s="199">
        <f t="shared" si="29"/>
        <v>20</v>
      </c>
      <c r="J118" s="199">
        <f t="shared" si="30"/>
        <v>5.5304172951231774</v>
      </c>
      <c r="K118" s="201"/>
      <c r="L118" s="200">
        <v>15</v>
      </c>
      <c r="M118" s="199">
        <v>5</v>
      </c>
      <c r="N118" s="199">
        <v>19.55</v>
      </c>
      <c r="O118" s="199">
        <f t="shared" si="31"/>
        <v>20</v>
      </c>
      <c r="P118" s="199">
        <f t="shared" si="32"/>
        <v>5.1662404092071608</v>
      </c>
      <c r="Q118" s="201"/>
      <c r="R118" s="199">
        <f t="shared" si="33"/>
        <v>40</v>
      </c>
      <c r="S118" s="199">
        <f t="shared" si="34"/>
        <v>39.44</v>
      </c>
      <c r="T118" s="209"/>
    </row>
    <row r="119" spans="1:20">
      <c r="A119">
        <f t="shared" si="35"/>
        <v>6</v>
      </c>
      <c r="B119" s="207">
        <v>811</v>
      </c>
      <c r="C119" s="321" t="s">
        <v>386</v>
      </c>
      <c r="D119" s="321" t="s">
        <v>436</v>
      </c>
      <c r="E119" s="321" t="s">
        <v>272</v>
      </c>
      <c r="F119" s="200">
        <v>5</v>
      </c>
      <c r="G119" s="199">
        <v>5</v>
      </c>
      <c r="H119" s="199">
        <v>23.73</v>
      </c>
      <c r="I119" s="199">
        <f t="shared" si="29"/>
        <v>10</v>
      </c>
      <c r="J119" s="199">
        <f t="shared" si="30"/>
        <v>4.6354825115887062</v>
      </c>
      <c r="K119" s="201"/>
      <c r="L119" s="200">
        <v>10</v>
      </c>
      <c r="M119" s="199">
        <v>0</v>
      </c>
      <c r="N119" s="199">
        <v>18.98</v>
      </c>
      <c r="O119" s="199">
        <f t="shared" si="31"/>
        <v>10</v>
      </c>
      <c r="P119" s="199">
        <f t="shared" si="32"/>
        <v>5.3213909378292943</v>
      </c>
      <c r="Q119" s="201"/>
      <c r="R119" s="199">
        <f t="shared" si="33"/>
        <v>20</v>
      </c>
      <c r="S119" s="199">
        <f t="shared" si="34"/>
        <v>42.71</v>
      </c>
      <c r="T119" s="209"/>
    </row>
    <row r="120" spans="1:20">
      <c r="A120">
        <f t="shared" si="35"/>
        <v>7</v>
      </c>
      <c r="B120" s="207">
        <v>816</v>
      </c>
      <c r="C120" s="321" t="s">
        <v>771</v>
      </c>
      <c r="D120" s="321" t="s">
        <v>366</v>
      </c>
      <c r="E120" s="332">
        <v>55</v>
      </c>
      <c r="F120" s="200">
        <v>0</v>
      </c>
      <c r="G120" s="199">
        <v>5</v>
      </c>
      <c r="H120" s="199">
        <v>21.21</v>
      </c>
      <c r="I120" s="199">
        <f t="shared" si="29"/>
        <v>5</v>
      </c>
      <c r="J120" s="199">
        <f t="shared" si="30"/>
        <v>5.1862329090051862</v>
      </c>
      <c r="K120" s="201"/>
      <c r="L120" s="200">
        <v>5</v>
      </c>
      <c r="M120" s="199">
        <v>10</v>
      </c>
      <c r="N120" s="199">
        <v>24.75</v>
      </c>
      <c r="O120" s="199">
        <f t="shared" si="31"/>
        <v>15</v>
      </c>
      <c r="P120" s="199">
        <f t="shared" si="32"/>
        <v>4.0808080808080804</v>
      </c>
      <c r="Q120" s="201"/>
      <c r="R120" s="199">
        <f t="shared" si="33"/>
        <v>20</v>
      </c>
      <c r="S120" s="199">
        <f t="shared" si="34"/>
        <v>45.96</v>
      </c>
      <c r="T120" s="209"/>
    </row>
    <row r="121" spans="1:20">
      <c r="A121">
        <f t="shared" si="35"/>
        <v>8</v>
      </c>
      <c r="B121" s="207">
        <v>769</v>
      </c>
      <c r="C121" s="321" t="s">
        <v>395</v>
      </c>
      <c r="D121" s="321" t="s">
        <v>396</v>
      </c>
      <c r="E121" s="332">
        <v>25</v>
      </c>
      <c r="F121" s="200">
        <v>0</v>
      </c>
      <c r="G121" s="199">
        <v>10</v>
      </c>
      <c r="H121" s="199">
        <v>30.93</v>
      </c>
      <c r="I121" s="199">
        <f t="shared" si="29"/>
        <v>10</v>
      </c>
      <c r="J121" s="199">
        <f t="shared" si="30"/>
        <v>3.5564177174264469</v>
      </c>
      <c r="K121" s="201"/>
      <c r="L121" s="200">
        <v>5</v>
      </c>
      <c r="M121" s="199">
        <v>5</v>
      </c>
      <c r="N121" s="199">
        <v>22.98</v>
      </c>
      <c r="O121" s="199">
        <f t="shared" si="31"/>
        <v>10</v>
      </c>
      <c r="P121" s="199">
        <f t="shared" si="32"/>
        <v>4.3951261966927762</v>
      </c>
      <c r="Q121" s="201"/>
      <c r="R121" s="199">
        <f t="shared" si="33"/>
        <v>20</v>
      </c>
      <c r="S121" s="199">
        <f t="shared" si="34"/>
        <v>53.91</v>
      </c>
      <c r="T121" s="209"/>
    </row>
    <row r="122" spans="1:20">
      <c r="A122">
        <f t="shared" si="35"/>
        <v>9</v>
      </c>
      <c r="B122" s="207">
        <v>808</v>
      </c>
      <c r="C122" s="321" t="s">
        <v>345</v>
      </c>
      <c r="D122" s="321" t="s">
        <v>346</v>
      </c>
      <c r="E122" s="332">
        <v>25</v>
      </c>
      <c r="F122" s="200">
        <v>0</v>
      </c>
      <c r="G122" s="199">
        <v>0</v>
      </c>
      <c r="H122" s="199">
        <v>65.67</v>
      </c>
      <c r="I122" s="199">
        <f t="shared" si="29"/>
        <v>21.67</v>
      </c>
      <c r="J122" s="199">
        <f t="shared" si="30"/>
        <v>1.675041876046901</v>
      </c>
      <c r="K122" s="201"/>
      <c r="L122" s="200">
        <v>5</v>
      </c>
      <c r="M122" s="199">
        <v>0</v>
      </c>
      <c r="N122" s="199">
        <v>35.409999999999997</v>
      </c>
      <c r="O122" s="199">
        <f t="shared" si="31"/>
        <v>5</v>
      </c>
      <c r="P122" s="199">
        <f t="shared" si="32"/>
        <v>2.85230160971477</v>
      </c>
      <c r="Q122" s="201"/>
      <c r="R122" s="199">
        <f t="shared" si="33"/>
        <v>26.67</v>
      </c>
      <c r="S122" s="199">
        <f t="shared" si="34"/>
        <v>101.08</v>
      </c>
      <c r="T122" s="209"/>
    </row>
    <row r="123" spans="1:20">
      <c r="A123">
        <f t="shared" si="35"/>
        <v>10</v>
      </c>
      <c r="B123" s="207">
        <v>852</v>
      </c>
      <c r="C123" s="321" t="s">
        <v>720</v>
      </c>
      <c r="D123" s="321" t="s">
        <v>721</v>
      </c>
      <c r="E123" s="208" t="s">
        <v>269</v>
      </c>
      <c r="F123" s="200">
        <v>0</v>
      </c>
      <c r="G123" s="199">
        <v>10</v>
      </c>
      <c r="H123" s="199">
        <v>34.4</v>
      </c>
      <c r="I123" s="199">
        <f t="shared" si="29"/>
        <v>10</v>
      </c>
      <c r="J123" s="199">
        <f t="shared" si="30"/>
        <v>3.1976744186046515</v>
      </c>
      <c r="K123" s="201"/>
      <c r="L123" s="200">
        <v>5</v>
      </c>
      <c r="M123" s="199">
        <v>15</v>
      </c>
      <c r="N123" s="199">
        <v>37.82</v>
      </c>
      <c r="O123" s="199">
        <f t="shared" si="31"/>
        <v>20</v>
      </c>
      <c r="P123" s="199">
        <f t="shared" si="32"/>
        <v>2.6705446853516657</v>
      </c>
      <c r="Q123" s="201"/>
      <c r="R123" s="199">
        <f t="shared" si="33"/>
        <v>30</v>
      </c>
      <c r="S123" s="199">
        <f t="shared" si="34"/>
        <v>72.22</v>
      </c>
      <c r="T123" s="209"/>
    </row>
    <row r="124" spans="1:20">
      <c r="A124">
        <f t="shared" si="35"/>
        <v>11</v>
      </c>
      <c r="B124" s="207">
        <v>806</v>
      </c>
      <c r="C124" s="321" t="s">
        <v>394</v>
      </c>
      <c r="D124" s="321" t="s">
        <v>421</v>
      </c>
      <c r="E124" s="208" t="s">
        <v>269</v>
      </c>
      <c r="F124" s="200">
        <v>5</v>
      </c>
      <c r="G124" s="199">
        <v>15</v>
      </c>
      <c r="H124" s="199">
        <v>40.81</v>
      </c>
      <c r="I124" s="199">
        <f t="shared" si="29"/>
        <v>20</v>
      </c>
      <c r="J124" s="199">
        <f t="shared" si="30"/>
        <v>2.6954177897574123</v>
      </c>
      <c r="K124" s="201"/>
      <c r="L124" s="200">
        <v>0</v>
      </c>
      <c r="M124" s="199">
        <v>10</v>
      </c>
      <c r="N124" s="199">
        <v>28.48</v>
      </c>
      <c r="O124" s="199">
        <f t="shared" si="31"/>
        <v>10</v>
      </c>
      <c r="P124" s="199">
        <f t="shared" si="32"/>
        <v>3.5463483146067416</v>
      </c>
      <c r="Q124" s="201"/>
      <c r="R124" s="199">
        <f t="shared" si="33"/>
        <v>30</v>
      </c>
      <c r="S124" s="199">
        <f t="shared" si="34"/>
        <v>69.290000000000006</v>
      </c>
      <c r="T124" s="209"/>
    </row>
    <row r="125" spans="1:20">
      <c r="A125">
        <f t="shared" si="35"/>
        <v>12</v>
      </c>
      <c r="B125" s="207">
        <v>839</v>
      </c>
      <c r="C125" s="321" t="s">
        <v>693</v>
      </c>
      <c r="D125" s="321" t="s">
        <v>322</v>
      </c>
      <c r="E125" s="334">
        <v>55</v>
      </c>
      <c r="F125" s="200">
        <v>50</v>
      </c>
      <c r="G125" s="199"/>
      <c r="H125" s="199"/>
      <c r="I125" s="199">
        <f t="shared" si="29"/>
        <v>50</v>
      </c>
      <c r="J125" s="199" t="e">
        <f t="shared" si="30"/>
        <v>#DIV/0!</v>
      </c>
      <c r="K125" s="201"/>
      <c r="L125" s="200">
        <v>50</v>
      </c>
      <c r="M125" s="199"/>
      <c r="N125" s="199"/>
      <c r="O125" s="199">
        <f t="shared" si="31"/>
        <v>50</v>
      </c>
      <c r="P125" s="199" t="e">
        <f t="shared" si="32"/>
        <v>#DIV/0!</v>
      </c>
      <c r="Q125" s="201"/>
      <c r="R125" s="199">
        <f t="shared" si="33"/>
        <v>100</v>
      </c>
      <c r="S125" s="199">
        <f t="shared" si="34"/>
        <v>0</v>
      </c>
      <c r="T125" s="209"/>
    </row>
    <row r="126" spans="1:20">
      <c r="A126">
        <f t="shared" si="35"/>
        <v>13</v>
      </c>
      <c r="B126" s="207">
        <v>800</v>
      </c>
      <c r="C126" s="321" t="s">
        <v>469</v>
      </c>
      <c r="D126" s="321" t="s">
        <v>772</v>
      </c>
      <c r="E126" s="334">
        <v>55</v>
      </c>
      <c r="F126" s="200">
        <v>100</v>
      </c>
      <c r="G126" s="199"/>
      <c r="H126" s="199"/>
      <c r="I126" s="199">
        <f t="shared" si="29"/>
        <v>100</v>
      </c>
      <c r="J126" s="199" t="e">
        <f t="shared" si="30"/>
        <v>#DIV/0!</v>
      </c>
      <c r="K126" s="201"/>
      <c r="L126" s="200">
        <v>100</v>
      </c>
      <c r="M126" s="199"/>
      <c r="N126" s="199"/>
      <c r="O126" s="199">
        <f t="shared" si="31"/>
        <v>100</v>
      </c>
      <c r="P126" s="199" t="e">
        <f t="shared" si="32"/>
        <v>#DIV/0!</v>
      </c>
      <c r="Q126" s="201"/>
      <c r="R126" s="199">
        <f t="shared" si="33"/>
        <v>200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837</v>
      </c>
      <c r="C135" s="208" t="s">
        <v>657</v>
      </c>
      <c r="D135" s="208" t="s">
        <v>658</v>
      </c>
      <c r="E135" s="208" t="s">
        <v>275</v>
      </c>
      <c r="F135" s="219">
        <v>20</v>
      </c>
      <c r="G135" s="220">
        <v>10</v>
      </c>
      <c r="H135" s="220">
        <v>27.52</v>
      </c>
      <c r="I135" s="199">
        <f>IF(H135&lt;=$H$111,IF(H135&lt;$G$111,F135+G135,F135+G135+(H135-$G$111)),50)</f>
        <v>30</v>
      </c>
      <c r="J135" s="199">
        <f>$F$111/H135</f>
        <v>3.9970930232558142</v>
      </c>
      <c r="K135" s="201"/>
      <c r="L135" s="200">
        <v>5</v>
      </c>
      <c r="M135" s="199">
        <v>0</v>
      </c>
      <c r="N135" s="199">
        <v>17.84</v>
      </c>
      <c r="O135" s="199">
        <f>IF(N135&lt;=$N$111,IF(N135&lt;$M$111,L135+M135,L135+M135+(N135-$M$111)),50)</f>
        <v>5</v>
      </c>
      <c r="P135" s="199">
        <f>$L$111/N135</f>
        <v>5.6614349775784758</v>
      </c>
      <c r="Q135" s="201"/>
      <c r="R135" s="199">
        <f t="shared" si="33"/>
        <v>35</v>
      </c>
      <c r="S135" s="199">
        <f t="shared" si="34"/>
        <v>45.36</v>
      </c>
      <c r="T135" s="209"/>
    </row>
    <row r="136" spans="1:20">
      <c r="A136">
        <f>A135+1</f>
        <v>2</v>
      </c>
      <c r="B136" s="207">
        <v>856</v>
      </c>
      <c r="C136" s="208" t="s">
        <v>773</v>
      </c>
      <c r="D136" s="208" t="s">
        <v>461</v>
      </c>
      <c r="E136" s="208" t="s">
        <v>269</v>
      </c>
      <c r="F136" s="200">
        <v>5</v>
      </c>
      <c r="G136" s="199">
        <v>15</v>
      </c>
      <c r="H136" s="199">
        <v>37.369999999999997</v>
      </c>
      <c r="I136" s="199">
        <f t="shared" ref="I136:I149" si="37">IF(H136&lt;=$H$111,IF(H136&lt;$G$111,F136+G136,F136+G136+(H136-$G$111)),50)</f>
        <v>20</v>
      </c>
      <c r="J136" s="199">
        <f t="shared" ref="J136:J149" si="38">$F$111/H136</f>
        <v>2.9435375970029436</v>
      </c>
      <c r="K136" s="201"/>
      <c r="L136" s="200">
        <v>5</v>
      </c>
      <c r="M136" s="199">
        <v>15</v>
      </c>
      <c r="N136" s="199">
        <v>26.75</v>
      </c>
      <c r="O136" s="199">
        <f t="shared" ref="O136:O149" si="39">IF(N136&lt;=$N$111,IF(N136&lt;$M$111,L136+M136,L136+M136+(N136-$M$111)),50)</f>
        <v>20</v>
      </c>
      <c r="P136" s="199">
        <f t="shared" ref="P136:P149" si="40">$L$111/N136</f>
        <v>3.7757009345794392</v>
      </c>
      <c r="Q136" s="201"/>
      <c r="R136" s="199">
        <f t="shared" si="33"/>
        <v>40</v>
      </c>
      <c r="S136" s="199">
        <f t="shared" si="34"/>
        <v>64.12</v>
      </c>
      <c r="T136" s="209"/>
    </row>
    <row r="137" spans="1:20">
      <c r="A137">
        <f t="shared" ref="A137:A148" si="41">A136+1</f>
        <v>3</v>
      </c>
      <c r="B137" s="207">
        <v>845</v>
      </c>
      <c r="C137" s="208" t="s">
        <v>710</v>
      </c>
      <c r="D137" s="208" t="s">
        <v>63</v>
      </c>
      <c r="E137" s="332">
        <v>25</v>
      </c>
      <c r="F137" s="200">
        <v>50</v>
      </c>
      <c r="G137" s="199"/>
      <c r="H137" s="199"/>
      <c r="I137" s="199">
        <f t="shared" si="37"/>
        <v>50</v>
      </c>
      <c r="J137" s="199" t="e">
        <f t="shared" si="38"/>
        <v>#DIV/0!</v>
      </c>
      <c r="K137" s="201"/>
      <c r="L137" s="200">
        <v>50</v>
      </c>
      <c r="M137" s="199"/>
      <c r="N137" s="199"/>
      <c r="O137" s="199">
        <f t="shared" si="39"/>
        <v>50</v>
      </c>
      <c r="P137" s="199" t="e">
        <f t="shared" si="40"/>
        <v>#DIV/0!</v>
      </c>
      <c r="Q137" s="201"/>
      <c r="R137" s="199">
        <f t="shared" si="33"/>
        <v>100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847</v>
      </c>
      <c r="C151" s="208" t="s">
        <v>729</v>
      </c>
      <c r="D151" s="208" t="s">
        <v>777</v>
      </c>
      <c r="E151" s="208"/>
      <c r="F151" s="219">
        <v>50</v>
      </c>
      <c r="G151" s="220"/>
      <c r="H151" s="220"/>
      <c r="I151" s="220">
        <f>IF(H151&lt;=$H$111,IF(H151&lt;$G$111,F151+G151,F151+G151+(H151-$G$111)),50)</f>
        <v>50</v>
      </c>
      <c r="J151" s="220" t="e">
        <f>$F$111/H151</f>
        <v>#DIV/0!</v>
      </c>
      <c r="K151" s="195"/>
      <c r="L151" s="219">
        <v>5</v>
      </c>
      <c r="M151" s="220">
        <v>0</v>
      </c>
      <c r="N151" s="220">
        <v>22.44</v>
      </c>
      <c r="O151" s="220">
        <f>IF(N151&lt;=$N$111,IF(N151&lt;$M$111,L151+M151,L151+M151+(N151-$M$111)),50)</f>
        <v>5</v>
      </c>
      <c r="P151" s="220">
        <f>$L$111/N151</f>
        <v>4.500891265597148</v>
      </c>
      <c r="Q151" s="195"/>
      <c r="R151" s="199">
        <f t="shared" ref="R151:R165" si="42">O151+I151</f>
        <v>55</v>
      </c>
      <c r="S151" s="199">
        <f t="shared" ref="S151:S165" si="43">N151+H151</f>
        <v>22.44</v>
      </c>
      <c r="T151" s="209"/>
    </row>
    <row r="152" spans="1:20">
      <c r="A152">
        <f>A151+1</f>
        <v>2</v>
      </c>
      <c r="B152" s="207">
        <v>855</v>
      </c>
      <c r="C152" s="208" t="s">
        <v>724</v>
      </c>
      <c r="D152" s="208" t="s">
        <v>721</v>
      </c>
      <c r="E152" s="208"/>
      <c r="F152" s="200">
        <v>50</v>
      </c>
      <c r="G152" s="199"/>
      <c r="H152" s="199"/>
      <c r="I152" s="199">
        <f t="shared" ref="I152:I165" si="44">IF(H152&lt;=$H$111,IF(H152&lt;$G$111,F152+G152,F152+G152+(H152-$G$111)),50)</f>
        <v>50</v>
      </c>
      <c r="J152" s="199" t="e">
        <f t="shared" ref="J152:J165" si="45">$F$111/H152</f>
        <v>#DIV/0!</v>
      </c>
      <c r="K152" s="201"/>
      <c r="L152" s="200">
        <v>5</v>
      </c>
      <c r="M152" s="199">
        <v>5</v>
      </c>
      <c r="N152" s="199">
        <v>27.67</v>
      </c>
      <c r="O152" s="199">
        <f t="shared" ref="O152:O158" si="46">IF(N152&lt;=$N$111,IF(N152&lt;$M$111,L152+M152,L152+M152+(N152-$M$111)),50)</f>
        <v>10</v>
      </c>
      <c r="P152" s="199">
        <f t="shared" ref="P152:P165" si="47">$L$111/N152</f>
        <v>3.6501626310083122</v>
      </c>
      <c r="Q152" s="201"/>
      <c r="R152" s="199">
        <f t="shared" si="42"/>
        <v>60</v>
      </c>
      <c r="S152" s="199">
        <f t="shared" si="43"/>
        <v>27.67</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workbookViewId="0">
      <selection activeCell="D29" sqref="D29"/>
    </sheetView>
  </sheetViews>
  <sheetFormatPr baseColWidth="10" defaultRowHeight="15" x14ac:dyDescent="0"/>
  <cols>
    <col min="1" max="1" width="7.6640625" bestFit="1" customWidth="1"/>
    <col min="10" max="10" width="11.5" bestFit="1" customWidth="1"/>
  </cols>
  <sheetData>
    <row r="1" spans="1:19" ht="25">
      <c r="B1" s="513" t="s">
        <v>161</v>
      </c>
      <c r="C1" s="513"/>
      <c r="D1" s="513"/>
      <c r="E1" s="513"/>
      <c r="F1" s="515" t="s">
        <v>779</v>
      </c>
      <c r="G1" s="515"/>
      <c r="H1" s="515"/>
      <c r="I1" s="515"/>
      <c r="J1" s="515"/>
      <c r="K1" s="515"/>
      <c r="L1" s="515"/>
      <c r="M1" s="515"/>
      <c r="N1" s="515"/>
      <c r="O1" s="515"/>
      <c r="P1" s="515"/>
      <c r="Q1" s="515"/>
      <c r="R1" s="221"/>
      <c r="S1" s="221"/>
    </row>
    <row r="2" spans="1:19" ht="25">
      <c r="B2" s="513" t="s">
        <v>162</v>
      </c>
      <c r="C2" s="513"/>
      <c r="D2" s="513"/>
      <c r="E2" s="513"/>
      <c r="F2" s="516" t="s">
        <v>39</v>
      </c>
      <c r="G2" s="516"/>
      <c r="H2" s="516"/>
      <c r="I2" s="516"/>
      <c r="J2" s="516"/>
      <c r="K2" s="516"/>
      <c r="L2" s="516"/>
      <c r="M2" s="516"/>
      <c r="N2" s="516"/>
      <c r="O2" s="516"/>
      <c r="P2" s="516"/>
      <c r="Q2" s="516"/>
      <c r="R2" s="221"/>
      <c r="S2" s="221"/>
    </row>
    <row r="3" spans="1:19" ht="25">
      <c r="B3" s="513" t="s">
        <v>152</v>
      </c>
      <c r="C3" s="513"/>
      <c r="D3" s="513"/>
      <c r="E3" s="513"/>
      <c r="F3" s="516" t="s">
        <v>252</v>
      </c>
      <c r="G3" s="516"/>
      <c r="H3" s="516"/>
      <c r="I3" s="516"/>
      <c r="J3" s="516"/>
      <c r="K3" s="516"/>
      <c r="L3" s="516"/>
      <c r="M3" s="516"/>
      <c r="N3" s="516"/>
      <c r="O3" s="516"/>
      <c r="P3" s="516"/>
      <c r="Q3" s="516"/>
      <c r="R3" s="221"/>
      <c r="S3" s="221"/>
    </row>
    <row r="4" spans="1:19" ht="26" thickBot="1">
      <c r="B4" s="514" t="s">
        <v>163</v>
      </c>
      <c r="C4" s="514"/>
      <c r="D4" s="514"/>
      <c r="E4" s="514"/>
      <c r="F4" s="517" t="s">
        <v>558</v>
      </c>
      <c r="G4" s="517"/>
      <c r="H4" s="517"/>
      <c r="I4" s="517"/>
      <c r="J4" s="517"/>
      <c r="K4" s="517"/>
      <c r="L4" s="517"/>
      <c r="M4" s="517"/>
      <c r="N4" s="517"/>
      <c r="O4" s="517"/>
      <c r="P4" s="517"/>
      <c r="Q4" s="517"/>
      <c r="R4" s="194"/>
      <c r="S4" s="194"/>
    </row>
    <row r="5" spans="1:19" ht="16" thickBot="1">
      <c r="B5" s="198"/>
      <c r="C5" s="518"/>
      <c r="D5" s="518"/>
      <c r="E5" s="518"/>
      <c r="F5" s="180" t="s">
        <v>132</v>
      </c>
      <c r="G5" s="180" t="s">
        <v>133</v>
      </c>
      <c r="H5" s="197" t="s">
        <v>150</v>
      </c>
      <c r="I5" s="181" t="s">
        <v>134</v>
      </c>
      <c r="J5" s="222" t="s">
        <v>151</v>
      </c>
      <c r="L5" s="180" t="s">
        <v>132</v>
      </c>
      <c r="M5" s="180" t="s">
        <v>133</v>
      </c>
      <c r="N5" s="197" t="s">
        <v>150</v>
      </c>
      <c r="O5" s="184" t="s">
        <v>134</v>
      </c>
      <c r="P5" s="185" t="s">
        <v>151</v>
      </c>
      <c r="R5" s="556" t="s">
        <v>135</v>
      </c>
      <c r="S5" s="557"/>
    </row>
    <row r="6" spans="1:19" ht="16" thickBot="1">
      <c r="B6" s="525" t="s">
        <v>586</v>
      </c>
      <c r="C6" s="526"/>
      <c r="D6" s="526"/>
      <c r="E6" s="526"/>
      <c r="F6" s="185">
        <v>158.19999999999999</v>
      </c>
      <c r="G6" s="182">
        <v>45</v>
      </c>
      <c r="H6" s="199">
        <v>66</v>
      </c>
      <c r="I6" s="182">
        <v>3.5</v>
      </c>
      <c r="J6" s="182"/>
      <c r="K6" s="182"/>
      <c r="L6" s="185">
        <v>153.30000000000001</v>
      </c>
      <c r="M6" s="182">
        <v>44</v>
      </c>
      <c r="N6" s="199">
        <f>M6*1.5</f>
        <v>66</v>
      </c>
      <c r="O6" s="182">
        <v>3.5</v>
      </c>
      <c r="P6" s="182"/>
      <c r="Q6" s="182"/>
      <c r="R6" s="558"/>
      <c r="S6" s="559"/>
    </row>
    <row r="7" spans="1:19" ht="16" thickBot="1">
      <c r="B7" s="527"/>
      <c r="C7" s="528"/>
      <c r="D7" s="528"/>
      <c r="E7" s="528"/>
      <c r="F7" s="529" t="s">
        <v>166</v>
      </c>
      <c r="G7" s="530"/>
      <c r="H7" s="530"/>
      <c r="I7" s="442"/>
      <c r="J7" s="562" t="s">
        <v>200</v>
      </c>
      <c r="K7" s="563"/>
      <c r="L7" s="529" t="s">
        <v>167</v>
      </c>
      <c r="M7" s="530"/>
      <c r="N7" s="530"/>
      <c r="O7" s="530"/>
      <c r="P7" s="562" t="s">
        <v>200</v>
      </c>
      <c r="Q7" s="563"/>
      <c r="R7" s="560"/>
      <c r="S7" s="561"/>
    </row>
    <row r="8" spans="1:19" ht="16" thickBot="1">
      <c r="A8" t="s">
        <v>199</v>
      </c>
      <c r="B8" s="251" t="s">
        <v>137</v>
      </c>
      <c r="C8" s="443" t="s">
        <v>138</v>
      </c>
      <c r="D8" s="443" t="s">
        <v>139</v>
      </c>
      <c r="E8" s="443" t="s">
        <v>140</v>
      </c>
      <c r="F8" s="251" t="s">
        <v>141</v>
      </c>
      <c r="G8" s="443" t="s">
        <v>142</v>
      </c>
      <c r="H8" s="443" t="s">
        <v>144</v>
      </c>
      <c r="I8" s="443" t="s">
        <v>201</v>
      </c>
      <c r="J8" s="255" t="s">
        <v>146</v>
      </c>
      <c r="K8" s="256" t="s">
        <v>201</v>
      </c>
      <c r="L8" s="251" t="s">
        <v>141</v>
      </c>
      <c r="M8" s="443" t="s">
        <v>142</v>
      </c>
      <c r="N8" s="443" t="s">
        <v>144</v>
      </c>
      <c r="O8" s="443" t="s">
        <v>201</v>
      </c>
      <c r="P8" s="255" t="s">
        <v>146</v>
      </c>
      <c r="Q8" s="256" t="s">
        <v>201</v>
      </c>
      <c r="R8" s="257" t="s">
        <v>146</v>
      </c>
      <c r="S8" s="258" t="s">
        <v>201</v>
      </c>
    </row>
    <row r="9" spans="1:19">
      <c r="A9" s="554">
        <v>1</v>
      </c>
      <c r="B9" s="253">
        <v>470</v>
      </c>
      <c r="C9" s="230" t="s">
        <v>304</v>
      </c>
      <c r="D9" s="230" t="s">
        <v>428</v>
      </c>
      <c r="E9" s="230" t="s">
        <v>272</v>
      </c>
      <c r="F9" s="219">
        <v>0</v>
      </c>
      <c r="G9" s="220">
        <v>10</v>
      </c>
      <c r="H9" s="220">
        <f>IF(I9&lt;=$H$6,IF(I9&lt;$G$6,F9+G9,F9+G9+(I9-$G$6)),50)</f>
        <v>12.130000000000003</v>
      </c>
      <c r="I9" s="220">
        <v>47.13</v>
      </c>
      <c r="J9" s="555">
        <f>H9+H10+H11+H12-MAX(H9:H12)</f>
        <v>5</v>
      </c>
      <c r="K9" s="553">
        <f>I9+I10+I11+I12-(VLOOKUP(MAX(H9:H12),H9:I12,2,FALSE))</f>
        <v>115.54999999999998</v>
      </c>
      <c r="L9" s="219">
        <v>0</v>
      </c>
      <c r="M9" s="220">
        <v>0</v>
      </c>
      <c r="N9" s="220">
        <f>IF(O9&lt;=$N$6,IF(O9&lt;$M$6,L9+M9,L9+M9+(O9-$M$6)),50)</f>
        <v>0</v>
      </c>
      <c r="O9" s="220">
        <v>38.22</v>
      </c>
      <c r="P9" s="555">
        <f>N9+N10+N11+N12-MAX(N9:N12)</f>
        <v>5</v>
      </c>
      <c r="Q9" s="553">
        <f>O9+O10+O11+O12-(VLOOKUP(MAX(N9:N12),N9:O12,2,FALSE))</f>
        <v>113.45000000000002</v>
      </c>
      <c r="R9" s="552">
        <f>J9+P9</f>
        <v>10</v>
      </c>
      <c r="S9" s="553">
        <f>K9+Q9</f>
        <v>229</v>
      </c>
    </row>
    <row r="10" spans="1:19">
      <c r="A10" s="554"/>
      <c r="B10" s="207">
        <v>481</v>
      </c>
      <c r="C10" s="208" t="s">
        <v>292</v>
      </c>
      <c r="D10" s="208" t="s">
        <v>419</v>
      </c>
      <c r="E10" s="208" t="s">
        <v>272</v>
      </c>
      <c r="F10" s="200">
        <v>0</v>
      </c>
      <c r="G10" s="199">
        <v>0</v>
      </c>
      <c r="H10" s="199">
        <f>IF(I10&lt;=$H$6,IF(I10&lt;$G$6,F10+G10,F10+G10+(I10-$G$6)),50)</f>
        <v>0</v>
      </c>
      <c r="I10" s="199">
        <v>39.909999999999997</v>
      </c>
      <c r="J10" s="548"/>
      <c r="K10" s="546"/>
      <c r="L10" s="200">
        <v>10</v>
      </c>
      <c r="M10" s="199">
        <v>10</v>
      </c>
      <c r="N10" s="199">
        <f t="shared" ref="N10:N56" si="0">IF(O10&lt;=$N$6,IF(O10&lt;$M$6,L10+M10,L10+M10+(O10-$M$6)),50)</f>
        <v>26.5</v>
      </c>
      <c r="O10" s="199">
        <v>50.5</v>
      </c>
      <c r="P10" s="548"/>
      <c r="Q10" s="546"/>
      <c r="R10" s="545"/>
      <c r="S10" s="546"/>
    </row>
    <row r="11" spans="1:19">
      <c r="A11" s="554"/>
      <c r="B11" s="207">
        <v>636</v>
      </c>
      <c r="C11" s="208" t="s">
        <v>278</v>
      </c>
      <c r="D11" s="208" t="s">
        <v>428</v>
      </c>
      <c r="E11" s="208" t="s">
        <v>272</v>
      </c>
      <c r="F11" s="200">
        <v>5</v>
      </c>
      <c r="G11" s="199">
        <v>0</v>
      </c>
      <c r="H11" s="199">
        <f t="shared" ref="H11:H56" si="1">IF(I11&lt;=$H$6,IF(I11&lt;$G$6,F11+G11,F11+G11+(I11-$G$6)),50)</f>
        <v>5</v>
      </c>
      <c r="I11" s="199">
        <v>39.76</v>
      </c>
      <c r="J11" s="548"/>
      <c r="K11" s="546"/>
      <c r="L11" s="200">
        <v>5</v>
      </c>
      <c r="M11" s="199">
        <v>0</v>
      </c>
      <c r="N11" s="199">
        <f t="shared" si="0"/>
        <v>5</v>
      </c>
      <c r="O11" s="199">
        <v>37.770000000000003</v>
      </c>
      <c r="P11" s="548"/>
      <c r="Q11" s="546"/>
      <c r="R11" s="545"/>
      <c r="S11" s="546"/>
    </row>
    <row r="12" spans="1:19">
      <c r="A12" s="554"/>
      <c r="B12" s="207">
        <v>637</v>
      </c>
      <c r="C12" s="321" t="s">
        <v>282</v>
      </c>
      <c r="D12" s="321" t="s">
        <v>419</v>
      </c>
      <c r="E12" s="321" t="s">
        <v>272</v>
      </c>
      <c r="F12" s="200">
        <v>0</v>
      </c>
      <c r="G12" s="199">
        <v>0</v>
      </c>
      <c r="H12" s="199">
        <f t="shared" si="1"/>
        <v>0</v>
      </c>
      <c r="I12" s="199">
        <v>35.880000000000003</v>
      </c>
      <c r="J12" s="548"/>
      <c r="K12" s="546"/>
      <c r="L12" s="200">
        <v>0</v>
      </c>
      <c r="M12" s="199">
        <v>0</v>
      </c>
      <c r="N12" s="199">
        <f t="shared" si="0"/>
        <v>0</v>
      </c>
      <c r="O12" s="199">
        <v>37.46</v>
      </c>
      <c r="P12" s="548"/>
      <c r="Q12" s="546"/>
      <c r="R12" s="545"/>
      <c r="S12" s="546"/>
    </row>
    <row r="13" spans="1:19">
      <c r="A13" s="554">
        <v>2</v>
      </c>
      <c r="B13" s="207">
        <v>594</v>
      </c>
      <c r="C13" s="321" t="s">
        <v>526</v>
      </c>
      <c r="D13" s="321" t="s">
        <v>291</v>
      </c>
      <c r="E13" s="321" t="s">
        <v>272</v>
      </c>
      <c r="F13" s="200">
        <v>5</v>
      </c>
      <c r="G13" s="199">
        <v>0</v>
      </c>
      <c r="H13" s="199">
        <f t="shared" si="1"/>
        <v>5</v>
      </c>
      <c r="I13" s="199">
        <v>37.119999999999997</v>
      </c>
      <c r="J13" s="548">
        <f>H13+H14+H15+H16-MAX(H13:H16)</f>
        <v>10</v>
      </c>
      <c r="K13" s="546">
        <f>I13+I14+I15+I16-(VLOOKUP(MAX(H13:H16),H13:I16,2,FALSE))</f>
        <v>115.45</v>
      </c>
      <c r="L13" s="200">
        <v>10</v>
      </c>
      <c r="M13" s="199">
        <v>5</v>
      </c>
      <c r="N13" s="199">
        <f>IF(O13&lt;=$N$6,IF(O13&lt;$M$6,L13+M13,L13+M13+(O13-$M$6)),50)</f>
        <v>15</v>
      </c>
      <c r="O13" s="199">
        <v>38.94</v>
      </c>
      <c r="P13" s="548">
        <f>N13+N14+N15+N16-MAX(N13:N16)</f>
        <v>0</v>
      </c>
      <c r="Q13" s="546">
        <f>O13+O14+O15+O16-(VLOOKUP(MAX(N13:N16),N13:O16,2,FALSE))</f>
        <v>117.17000000000002</v>
      </c>
      <c r="R13" s="545">
        <f>J13+P13</f>
        <v>10</v>
      </c>
      <c r="S13" s="546">
        <f>K13+Q13</f>
        <v>232.62</v>
      </c>
    </row>
    <row r="14" spans="1:19">
      <c r="A14" s="554"/>
      <c r="B14" s="207">
        <v>610</v>
      </c>
      <c r="C14" s="321" t="s">
        <v>360</v>
      </c>
      <c r="D14" s="321" t="s">
        <v>63</v>
      </c>
      <c r="E14" s="321" t="s">
        <v>272</v>
      </c>
      <c r="F14" s="200">
        <v>50</v>
      </c>
      <c r="G14" s="199"/>
      <c r="H14" s="199">
        <f t="shared" si="1"/>
        <v>50</v>
      </c>
      <c r="I14" s="199"/>
      <c r="J14" s="548"/>
      <c r="K14" s="546"/>
      <c r="L14" s="200">
        <v>0</v>
      </c>
      <c r="M14" s="199">
        <v>0</v>
      </c>
      <c r="N14" s="199">
        <f t="shared" si="0"/>
        <v>0</v>
      </c>
      <c r="O14" s="199">
        <v>37.770000000000003</v>
      </c>
      <c r="P14" s="548"/>
      <c r="Q14" s="546"/>
      <c r="R14" s="545"/>
      <c r="S14" s="546"/>
    </row>
    <row r="15" spans="1:19">
      <c r="A15" s="554"/>
      <c r="B15" s="207">
        <v>504</v>
      </c>
      <c r="C15" s="321" t="s">
        <v>297</v>
      </c>
      <c r="D15" s="321" t="s">
        <v>291</v>
      </c>
      <c r="E15" s="321" t="s">
        <v>272</v>
      </c>
      <c r="F15" s="200">
        <v>0</v>
      </c>
      <c r="G15" s="199">
        <v>5</v>
      </c>
      <c r="H15" s="199">
        <f t="shared" si="1"/>
        <v>5</v>
      </c>
      <c r="I15" s="199">
        <v>40.880000000000003</v>
      </c>
      <c r="J15" s="548"/>
      <c r="K15" s="546"/>
      <c r="L15" s="200">
        <v>0</v>
      </c>
      <c r="M15" s="199">
        <v>0</v>
      </c>
      <c r="N15" s="199">
        <f t="shared" si="0"/>
        <v>0</v>
      </c>
      <c r="O15" s="199">
        <v>39.630000000000003</v>
      </c>
      <c r="P15" s="548"/>
      <c r="Q15" s="546"/>
      <c r="R15" s="545"/>
      <c r="S15" s="546"/>
    </row>
    <row r="16" spans="1:19">
      <c r="A16" s="554"/>
      <c r="B16" s="207">
        <v>512</v>
      </c>
      <c r="C16" s="321" t="s">
        <v>290</v>
      </c>
      <c r="D16" s="321" t="s">
        <v>291</v>
      </c>
      <c r="E16" s="321" t="s">
        <v>272</v>
      </c>
      <c r="F16" s="200">
        <v>0</v>
      </c>
      <c r="G16" s="199">
        <v>0</v>
      </c>
      <c r="H16" s="199">
        <f t="shared" si="1"/>
        <v>0</v>
      </c>
      <c r="I16" s="199">
        <v>37.450000000000003</v>
      </c>
      <c r="J16" s="548"/>
      <c r="K16" s="546"/>
      <c r="L16" s="200">
        <v>0</v>
      </c>
      <c r="M16" s="199">
        <v>0</v>
      </c>
      <c r="N16" s="199">
        <f t="shared" si="0"/>
        <v>0</v>
      </c>
      <c r="O16" s="199">
        <v>39.770000000000003</v>
      </c>
      <c r="P16" s="548"/>
      <c r="Q16" s="546"/>
      <c r="R16" s="545"/>
      <c r="S16" s="546"/>
    </row>
    <row r="17" spans="1:19">
      <c r="A17" s="547">
        <v>3</v>
      </c>
      <c r="B17" s="207">
        <v>696</v>
      </c>
      <c r="C17" s="321" t="s">
        <v>329</v>
      </c>
      <c r="D17" s="321" t="s">
        <v>330</v>
      </c>
      <c r="E17" s="321" t="s">
        <v>269</v>
      </c>
      <c r="F17" s="200">
        <v>0</v>
      </c>
      <c r="G17" s="199">
        <v>0</v>
      </c>
      <c r="H17" s="199">
        <f t="shared" si="1"/>
        <v>0</v>
      </c>
      <c r="I17" s="199">
        <v>33.979999999999997</v>
      </c>
      <c r="J17" s="548">
        <f t="shared" ref="J17" si="2">H17+H18+H19+H20-MAX(H17:H20)</f>
        <v>5</v>
      </c>
      <c r="K17" s="546">
        <f t="shared" ref="K17" si="3">I17+I18+I19+I20-(VLOOKUP(MAX(H17:H20),H17:I20,2,FALSE))</f>
        <v>111.33</v>
      </c>
      <c r="L17" s="200">
        <v>0</v>
      </c>
      <c r="M17" s="199">
        <v>0</v>
      </c>
      <c r="N17" s="199">
        <f t="shared" si="0"/>
        <v>0</v>
      </c>
      <c r="O17" s="199">
        <v>35.340000000000003</v>
      </c>
      <c r="P17" s="548">
        <f t="shared" ref="P17" si="4">N17+N18+N19+N20-MAX(N17:N20)</f>
        <v>13.189999999999998</v>
      </c>
      <c r="Q17" s="546">
        <f t="shared" ref="Q17" si="5">O17+O18+O19+O20-(VLOOKUP(MAX(N17:N20),N17:O20,2,FALSE))</f>
        <v>117.44</v>
      </c>
      <c r="R17" s="545">
        <f>J17+P17</f>
        <v>18.189999999999998</v>
      </c>
      <c r="S17" s="546">
        <f>K17+Q17</f>
        <v>228.76999999999998</v>
      </c>
    </row>
    <row r="18" spans="1:19">
      <c r="A18" s="547"/>
      <c r="B18" s="207">
        <v>809</v>
      </c>
      <c r="C18" s="321" t="s">
        <v>460</v>
      </c>
      <c r="D18" s="321" t="s">
        <v>461</v>
      </c>
      <c r="E18" s="321" t="s">
        <v>275</v>
      </c>
      <c r="F18" s="200">
        <v>50</v>
      </c>
      <c r="G18" s="199"/>
      <c r="H18" s="199">
        <f t="shared" si="1"/>
        <v>50</v>
      </c>
      <c r="I18" s="199"/>
      <c r="J18" s="548"/>
      <c r="K18" s="546"/>
      <c r="L18" s="200">
        <v>50</v>
      </c>
      <c r="M18" s="199"/>
      <c r="N18" s="199">
        <f t="shared" si="0"/>
        <v>50</v>
      </c>
      <c r="O18" s="199"/>
      <c r="P18" s="548"/>
      <c r="Q18" s="546"/>
      <c r="R18" s="545"/>
      <c r="S18" s="546"/>
    </row>
    <row r="19" spans="1:19">
      <c r="A19" s="547"/>
      <c r="B19" s="207">
        <v>635</v>
      </c>
      <c r="C19" s="321" t="s">
        <v>527</v>
      </c>
      <c r="D19" s="321" t="s">
        <v>457</v>
      </c>
      <c r="E19" s="321" t="s">
        <v>272</v>
      </c>
      <c r="F19" s="200">
        <v>5</v>
      </c>
      <c r="G19" s="199">
        <v>0</v>
      </c>
      <c r="H19" s="199">
        <f t="shared" si="1"/>
        <v>5</v>
      </c>
      <c r="I19" s="199">
        <v>35.93</v>
      </c>
      <c r="J19" s="548"/>
      <c r="K19" s="546"/>
      <c r="L19" s="200">
        <v>5</v>
      </c>
      <c r="M19" s="199">
        <v>0</v>
      </c>
      <c r="N19" s="199">
        <f t="shared" si="0"/>
        <v>5</v>
      </c>
      <c r="O19" s="199">
        <v>34.909999999999997</v>
      </c>
      <c r="P19" s="548"/>
      <c r="Q19" s="546"/>
      <c r="R19" s="545"/>
      <c r="S19" s="546"/>
    </row>
    <row r="20" spans="1:19">
      <c r="A20" s="547"/>
      <c r="B20" s="207">
        <v>757</v>
      </c>
      <c r="C20" s="321" t="s">
        <v>344</v>
      </c>
      <c r="D20" s="321" t="s">
        <v>330</v>
      </c>
      <c r="E20" s="321" t="s">
        <v>269</v>
      </c>
      <c r="F20" s="200">
        <v>0</v>
      </c>
      <c r="G20" s="199">
        <v>0</v>
      </c>
      <c r="H20" s="199">
        <f t="shared" si="1"/>
        <v>0</v>
      </c>
      <c r="I20" s="199">
        <v>41.42</v>
      </c>
      <c r="J20" s="548"/>
      <c r="K20" s="546"/>
      <c r="L20" s="200">
        <v>5</v>
      </c>
      <c r="M20" s="199">
        <v>0</v>
      </c>
      <c r="N20" s="199">
        <f t="shared" si="0"/>
        <v>8.1899999999999977</v>
      </c>
      <c r="O20" s="199">
        <v>47.19</v>
      </c>
      <c r="P20" s="548"/>
      <c r="Q20" s="546"/>
      <c r="R20" s="545"/>
      <c r="S20" s="546"/>
    </row>
    <row r="21" spans="1:19">
      <c r="A21" s="547">
        <v>4</v>
      </c>
      <c r="B21" s="207">
        <v>663</v>
      </c>
      <c r="C21" s="321" t="s">
        <v>289</v>
      </c>
      <c r="D21" s="321" t="s">
        <v>418</v>
      </c>
      <c r="E21" s="321" t="s">
        <v>275</v>
      </c>
      <c r="F21" s="200">
        <v>5</v>
      </c>
      <c r="G21" s="199">
        <v>0</v>
      </c>
      <c r="H21" s="199">
        <f t="shared" si="1"/>
        <v>5</v>
      </c>
      <c r="I21" s="199">
        <v>36.76</v>
      </c>
      <c r="J21" s="548">
        <f t="shared" ref="J21" si="6">H21+H22+H23+H24-MAX(H21:H24)</f>
        <v>15</v>
      </c>
      <c r="K21" s="546">
        <f t="shared" ref="K21" si="7">I21+I22+I23+I24-(VLOOKUP(MAX(H21:H24),H21:I24,2,FALSE))</f>
        <v>117.69000000000003</v>
      </c>
      <c r="L21" s="200">
        <v>5</v>
      </c>
      <c r="M21" s="199">
        <v>0</v>
      </c>
      <c r="N21" s="199">
        <f t="shared" si="0"/>
        <v>5</v>
      </c>
      <c r="O21" s="199">
        <v>35.54</v>
      </c>
      <c r="P21" s="548">
        <f t="shared" ref="P21" si="8">N21+N22+N23+N24-MAX(N21:N24)</f>
        <v>15</v>
      </c>
      <c r="Q21" s="546">
        <f t="shared" ref="Q21" si="9">O21+O22+O23+O24-(VLOOKUP(MAX(N21:N24),N21:O24,2,FALSE))</f>
        <v>112.9</v>
      </c>
      <c r="R21" s="545">
        <f>J21+P21</f>
        <v>30</v>
      </c>
      <c r="S21" s="546">
        <f>K21+Q21</f>
        <v>230.59000000000003</v>
      </c>
    </row>
    <row r="22" spans="1:19">
      <c r="A22" s="547"/>
      <c r="B22" s="207">
        <v>791</v>
      </c>
      <c r="C22" s="321" t="s">
        <v>334</v>
      </c>
      <c r="D22" s="321" t="s">
        <v>425</v>
      </c>
      <c r="E22" s="321" t="s">
        <v>275</v>
      </c>
      <c r="F22" s="200">
        <v>5</v>
      </c>
      <c r="G22" s="199">
        <v>0</v>
      </c>
      <c r="H22" s="199">
        <f t="shared" si="1"/>
        <v>5</v>
      </c>
      <c r="I22" s="199">
        <v>36.700000000000003</v>
      </c>
      <c r="J22" s="548"/>
      <c r="K22" s="546"/>
      <c r="L22" s="200">
        <v>5</v>
      </c>
      <c r="M22" s="199">
        <v>0</v>
      </c>
      <c r="N22" s="199">
        <f t="shared" si="0"/>
        <v>5</v>
      </c>
      <c r="O22" s="199">
        <v>36.15</v>
      </c>
      <c r="P22" s="548"/>
      <c r="Q22" s="546"/>
      <c r="R22" s="545"/>
      <c r="S22" s="546"/>
    </row>
    <row r="23" spans="1:19">
      <c r="A23" s="547"/>
      <c r="B23" s="207">
        <v>801</v>
      </c>
      <c r="C23" s="321" t="s">
        <v>437</v>
      </c>
      <c r="D23" s="321" t="s">
        <v>418</v>
      </c>
      <c r="E23" s="321" t="s">
        <v>275</v>
      </c>
      <c r="F23" s="200">
        <v>5</v>
      </c>
      <c r="G23" s="199">
        <v>0</v>
      </c>
      <c r="H23" s="199">
        <f t="shared" si="1"/>
        <v>5</v>
      </c>
      <c r="I23" s="199">
        <v>40.96</v>
      </c>
      <c r="J23" s="548"/>
      <c r="K23" s="546"/>
      <c r="L23" s="200">
        <v>0</v>
      </c>
      <c r="M23" s="199">
        <v>5</v>
      </c>
      <c r="N23" s="199">
        <f t="shared" si="0"/>
        <v>5</v>
      </c>
      <c r="O23" s="199">
        <v>38.56</v>
      </c>
      <c r="P23" s="548"/>
      <c r="Q23" s="546"/>
      <c r="R23" s="545"/>
      <c r="S23" s="546"/>
    </row>
    <row r="24" spans="1:19">
      <c r="A24" s="547"/>
      <c r="B24" s="207">
        <v>334</v>
      </c>
      <c r="C24" s="321" t="s">
        <v>675</v>
      </c>
      <c r="D24" s="321" t="s">
        <v>418</v>
      </c>
      <c r="E24" s="321" t="s">
        <v>275</v>
      </c>
      <c r="F24" s="200">
        <v>5</v>
      </c>
      <c r="G24" s="199">
        <v>0</v>
      </c>
      <c r="H24" s="199">
        <f t="shared" si="1"/>
        <v>5</v>
      </c>
      <c r="I24" s="199">
        <v>40.03</v>
      </c>
      <c r="J24" s="548"/>
      <c r="K24" s="546"/>
      <c r="L24" s="200">
        <v>5</v>
      </c>
      <c r="M24" s="199">
        <v>0</v>
      </c>
      <c r="N24" s="199">
        <f t="shared" si="0"/>
        <v>5</v>
      </c>
      <c r="O24" s="199">
        <v>38.19</v>
      </c>
      <c r="P24" s="548"/>
      <c r="Q24" s="546"/>
      <c r="R24" s="545"/>
      <c r="S24" s="546"/>
    </row>
    <row r="25" spans="1:19">
      <c r="A25" s="547">
        <v>5</v>
      </c>
      <c r="B25" s="207">
        <v>738</v>
      </c>
      <c r="C25" s="321" t="s">
        <v>340</v>
      </c>
      <c r="D25" s="321" t="s">
        <v>53</v>
      </c>
      <c r="E25" s="321" t="s">
        <v>272</v>
      </c>
      <c r="F25" s="200">
        <v>50</v>
      </c>
      <c r="G25" s="199"/>
      <c r="H25" s="199">
        <f t="shared" si="1"/>
        <v>50</v>
      </c>
      <c r="I25" s="199"/>
      <c r="J25" s="548">
        <f t="shared" ref="J25" si="10">H25+H26+H27+H28-MAX(H25:H28)</f>
        <v>65</v>
      </c>
      <c r="K25" s="546">
        <f t="shared" ref="K25" si="11">I25+I26+I27+I28-(VLOOKUP(MAX(H25:H28),H25:I28,2,FALSE))</f>
        <v>76.75</v>
      </c>
      <c r="L25" s="200">
        <v>15</v>
      </c>
      <c r="M25" s="199">
        <v>5</v>
      </c>
      <c r="N25" s="199">
        <f t="shared" si="0"/>
        <v>20</v>
      </c>
      <c r="O25" s="199">
        <v>34.479999999999997</v>
      </c>
      <c r="P25" s="548">
        <f t="shared" ref="P25" si="12">N25+N26+N27+N28-MAX(N25:N28)</f>
        <v>28.240000000000002</v>
      </c>
      <c r="Q25" s="546">
        <f t="shared" ref="Q25" si="13">O25+O26+O27+O28-(VLOOKUP(MAX(N25:N28),N25:O28,2,FALSE))</f>
        <v>121.34</v>
      </c>
      <c r="R25" s="545">
        <f>J25+P25</f>
        <v>93.240000000000009</v>
      </c>
      <c r="S25" s="546">
        <f>K25+Q25</f>
        <v>198.09</v>
      </c>
    </row>
    <row r="26" spans="1:19">
      <c r="A26" s="547"/>
      <c r="B26" s="207">
        <v>620</v>
      </c>
      <c r="C26" s="321" t="s">
        <v>317</v>
      </c>
      <c r="D26" s="321" t="s">
        <v>613</v>
      </c>
      <c r="E26" s="321" t="s">
        <v>272</v>
      </c>
      <c r="F26" s="200">
        <v>10</v>
      </c>
      <c r="G26" s="199">
        <v>0</v>
      </c>
      <c r="H26" s="199">
        <f t="shared" si="1"/>
        <v>10</v>
      </c>
      <c r="I26" s="199">
        <v>36.32</v>
      </c>
      <c r="J26" s="548"/>
      <c r="K26" s="546"/>
      <c r="L26" s="200">
        <v>10</v>
      </c>
      <c r="M26" s="199">
        <v>0</v>
      </c>
      <c r="N26" s="199">
        <f t="shared" si="0"/>
        <v>10</v>
      </c>
      <c r="O26" s="199">
        <v>36.909999999999997</v>
      </c>
      <c r="P26" s="548"/>
      <c r="Q26" s="546"/>
      <c r="R26" s="545"/>
      <c r="S26" s="546"/>
    </row>
    <row r="27" spans="1:19">
      <c r="A27" s="547"/>
      <c r="B27" s="207">
        <v>519</v>
      </c>
      <c r="C27" s="321" t="s">
        <v>577</v>
      </c>
      <c r="D27" s="321" t="s">
        <v>98</v>
      </c>
      <c r="E27" s="334">
        <v>55</v>
      </c>
      <c r="F27" s="200">
        <v>5</v>
      </c>
      <c r="G27" s="199">
        <v>0</v>
      </c>
      <c r="H27" s="199">
        <f t="shared" si="1"/>
        <v>5</v>
      </c>
      <c r="I27" s="199">
        <v>40.43</v>
      </c>
      <c r="J27" s="548"/>
      <c r="K27" s="546"/>
      <c r="L27" s="200">
        <v>15</v>
      </c>
      <c r="M27" s="199">
        <v>0</v>
      </c>
      <c r="N27" s="199">
        <f t="shared" si="0"/>
        <v>15</v>
      </c>
      <c r="O27" s="199">
        <v>37.19</v>
      </c>
      <c r="P27" s="548"/>
      <c r="Q27" s="546"/>
      <c r="R27" s="545"/>
      <c r="S27" s="546"/>
    </row>
    <row r="28" spans="1:19">
      <c r="A28" s="547"/>
      <c r="B28" s="207">
        <v>732</v>
      </c>
      <c r="C28" s="321" t="s">
        <v>338</v>
      </c>
      <c r="D28" s="321" t="s">
        <v>322</v>
      </c>
      <c r="E28" s="321" t="s">
        <v>269</v>
      </c>
      <c r="F28" s="200">
        <v>50</v>
      </c>
      <c r="G28" s="199"/>
      <c r="H28" s="199">
        <f t="shared" si="1"/>
        <v>50</v>
      </c>
      <c r="I28" s="199"/>
      <c r="J28" s="548"/>
      <c r="K28" s="546"/>
      <c r="L28" s="200">
        <v>0</v>
      </c>
      <c r="M28" s="199">
        <v>0</v>
      </c>
      <c r="N28" s="199">
        <f t="shared" si="0"/>
        <v>3.240000000000002</v>
      </c>
      <c r="O28" s="199">
        <v>47.24</v>
      </c>
      <c r="P28" s="548"/>
      <c r="Q28" s="546"/>
      <c r="R28" s="545"/>
      <c r="S28" s="546"/>
    </row>
    <row r="29" spans="1:19">
      <c r="A29" s="547">
        <v>6</v>
      </c>
      <c r="B29" s="207">
        <v>779</v>
      </c>
      <c r="C29" s="321" t="s">
        <v>327</v>
      </c>
      <c r="D29" s="321" t="s">
        <v>328</v>
      </c>
      <c r="E29" s="321" t="s">
        <v>275</v>
      </c>
      <c r="F29" s="200">
        <v>0</v>
      </c>
      <c r="G29" s="199">
        <v>0</v>
      </c>
      <c r="H29" s="199">
        <f t="shared" si="1"/>
        <v>0</v>
      </c>
      <c r="I29" s="199">
        <v>42.85</v>
      </c>
      <c r="J29" s="548">
        <f t="shared" ref="J29" si="14">H29+H30+H31+H32-MAX(H29:H32)</f>
        <v>14.89</v>
      </c>
      <c r="K29" s="546">
        <f t="shared" ref="K29" si="15">I29+I30+I31+I32-(VLOOKUP(MAX(H29:H32),H29:I32,2,FALSE))</f>
        <v>137.80000000000001</v>
      </c>
      <c r="L29" s="200">
        <v>50</v>
      </c>
      <c r="M29" s="199"/>
      <c r="N29" s="199">
        <f t="shared" si="0"/>
        <v>50</v>
      </c>
      <c r="O29" s="199"/>
      <c r="P29" s="548">
        <f t="shared" ref="P29" si="16">N29+N30+N31+N32-MAX(N29:N32)</f>
        <v>80.34</v>
      </c>
      <c r="Q29" s="546">
        <f t="shared" ref="Q29" si="17">O29+O30+O31+O32-(VLOOKUP(MAX(N29:N32),N29:O32,2,FALSE))</f>
        <v>100.02000000000001</v>
      </c>
      <c r="R29" s="545">
        <f>J29+P29</f>
        <v>95.23</v>
      </c>
      <c r="S29" s="546">
        <f>K29+Q29</f>
        <v>237.82000000000002</v>
      </c>
    </row>
    <row r="30" spans="1:19">
      <c r="A30" s="547"/>
      <c r="B30" s="207">
        <v>784</v>
      </c>
      <c r="C30" s="321" t="s">
        <v>336</v>
      </c>
      <c r="D30" s="321" t="s">
        <v>629</v>
      </c>
      <c r="E30" s="334">
        <v>55</v>
      </c>
      <c r="F30" s="200">
        <v>0</v>
      </c>
      <c r="G30" s="199">
        <v>0</v>
      </c>
      <c r="H30" s="199">
        <f t="shared" si="1"/>
        <v>9.89</v>
      </c>
      <c r="I30" s="199">
        <v>54.89</v>
      </c>
      <c r="J30" s="548"/>
      <c r="K30" s="546"/>
      <c r="L30" s="200">
        <v>0</v>
      </c>
      <c r="M30" s="199">
        <v>5</v>
      </c>
      <c r="N30" s="199">
        <f t="shared" si="0"/>
        <v>20.340000000000003</v>
      </c>
      <c r="O30" s="199">
        <v>59.34</v>
      </c>
      <c r="P30" s="548"/>
      <c r="Q30" s="546"/>
      <c r="R30" s="545"/>
      <c r="S30" s="546"/>
    </row>
    <row r="31" spans="1:19">
      <c r="A31" s="547"/>
      <c r="B31" s="207">
        <v>781</v>
      </c>
      <c r="C31" s="321" t="s">
        <v>588</v>
      </c>
      <c r="D31" s="321" t="s">
        <v>731</v>
      </c>
      <c r="E31" s="334">
        <v>55</v>
      </c>
      <c r="F31" s="200">
        <v>50</v>
      </c>
      <c r="G31" s="199"/>
      <c r="H31" s="199">
        <f t="shared" si="1"/>
        <v>50</v>
      </c>
      <c r="I31" s="199"/>
      <c r="J31" s="548"/>
      <c r="K31" s="546"/>
      <c r="L31" s="200">
        <v>50</v>
      </c>
      <c r="M31" s="199"/>
      <c r="N31" s="199">
        <f t="shared" si="0"/>
        <v>50</v>
      </c>
      <c r="O31" s="199"/>
      <c r="P31" s="548"/>
      <c r="Q31" s="546"/>
      <c r="R31" s="545"/>
      <c r="S31" s="546"/>
    </row>
    <row r="32" spans="1:19">
      <c r="A32" s="547"/>
      <c r="B32" s="207">
        <v>580</v>
      </c>
      <c r="C32" s="321" t="s">
        <v>377</v>
      </c>
      <c r="D32" s="321" t="s">
        <v>44</v>
      </c>
      <c r="E32" s="321" t="s">
        <v>272</v>
      </c>
      <c r="F32" s="200">
        <v>5</v>
      </c>
      <c r="G32" s="199">
        <v>0</v>
      </c>
      <c r="H32" s="199">
        <f t="shared" si="1"/>
        <v>5</v>
      </c>
      <c r="I32" s="199">
        <v>40.06</v>
      </c>
      <c r="J32" s="548"/>
      <c r="K32" s="546"/>
      <c r="L32" s="200">
        <v>10</v>
      </c>
      <c r="M32" s="199">
        <v>0</v>
      </c>
      <c r="N32" s="199">
        <f t="shared" si="0"/>
        <v>10</v>
      </c>
      <c r="O32" s="199">
        <v>40.68</v>
      </c>
      <c r="P32" s="548"/>
      <c r="Q32" s="546"/>
      <c r="R32" s="545"/>
      <c r="S32" s="546"/>
    </row>
    <row r="33" spans="1:19">
      <c r="A33" s="547">
        <v>7</v>
      </c>
      <c r="B33" s="207">
        <v>764</v>
      </c>
      <c r="C33" s="321" t="s">
        <v>357</v>
      </c>
      <c r="D33" s="321" t="s">
        <v>358</v>
      </c>
      <c r="E33" s="321" t="s">
        <v>272</v>
      </c>
      <c r="F33" s="200">
        <v>50</v>
      </c>
      <c r="G33" s="199"/>
      <c r="H33" s="199">
        <f t="shared" si="1"/>
        <v>50</v>
      </c>
      <c r="I33" s="199"/>
      <c r="J33" s="548">
        <f t="shared" ref="J33" si="18">H33+H34+H35+H36-MAX(H33:H36)</f>
        <v>25</v>
      </c>
      <c r="K33" s="546">
        <f t="shared" ref="K33" si="19">I33+I34+I35+I36-(VLOOKUP(MAX(H33:H36),H33:I36,2,FALSE))</f>
        <v>121.31</v>
      </c>
      <c r="L33" s="200">
        <v>50</v>
      </c>
      <c r="M33" s="199"/>
      <c r="N33" s="199">
        <f t="shared" si="0"/>
        <v>50</v>
      </c>
      <c r="O33" s="199"/>
      <c r="P33" s="548">
        <f t="shared" ref="P33" si="20">N33+N34+N35+N36-MAX(N33:N36)</f>
        <v>80</v>
      </c>
      <c r="Q33" s="546">
        <f t="shared" ref="Q33" si="21">O33+O34+O35+O36-(VLOOKUP(MAX(N33:N36),N33:O36,2,FALSE))</f>
        <v>84.72</v>
      </c>
      <c r="R33" s="545">
        <f>J33+P33</f>
        <v>105</v>
      </c>
      <c r="S33" s="546">
        <f>K33+Q33</f>
        <v>206.03</v>
      </c>
    </row>
    <row r="34" spans="1:19">
      <c r="A34" s="547"/>
      <c r="B34" s="207">
        <v>605</v>
      </c>
      <c r="C34" s="321" t="s">
        <v>578</v>
      </c>
      <c r="D34" s="321" t="s">
        <v>579</v>
      </c>
      <c r="E34" s="321" t="s">
        <v>272</v>
      </c>
      <c r="F34" s="200">
        <v>15</v>
      </c>
      <c r="G34" s="199">
        <v>5</v>
      </c>
      <c r="H34" s="199">
        <f t="shared" si="1"/>
        <v>20</v>
      </c>
      <c r="I34" s="199">
        <v>44.47</v>
      </c>
      <c r="J34" s="548"/>
      <c r="K34" s="546"/>
      <c r="L34" s="200">
        <v>10</v>
      </c>
      <c r="M34" s="199">
        <v>0</v>
      </c>
      <c r="N34" s="199">
        <f t="shared" si="0"/>
        <v>10</v>
      </c>
      <c r="O34" s="199">
        <v>40.89</v>
      </c>
      <c r="P34" s="548"/>
      <c r="Q34" s="546"/>
      <c r="R34" s="545"/>
      <c r="S34" s="546"/>
    </row>
    <row r="35" spans="1:19">
      <c r="A35" s="547"/>
      <c r="B35" s="207">
        <v>729</v>
      </c>
      <c r="C35" s="321" t="s">
        <v>496</v>
      </c>
      <c r="D35" s="321" t="s">
        <v>497</v>
      </c>
      <c r="E35" s="321" t="s">
        <v>269</v>
      </c>
      <c r="F35" s="200">
        <v>5</v>
      </c>
      <c r="G35" s="199">
        <v>0</v>
      </c>
      <c r="H35" s="199">
        <f t="shared" si="1"/>
        <v>5</v>
      </c>
      <c r="I35" s="199">
        <v>39.75</v>
      </c>
      <c r="J35" s="548"/>
      <c r="K35" s="546"/>
      <c r="L35" s="200">
        <v>10</v>
      </c>
      <c r="M35" s="199">
        <v>10</v>
      </c>
      <c r="N35" s="199">
        <f t="shared" si="0"/>
        <v>20</v>
      </c>
      <c r="O35" s="199">
        <v>43.83</v>
      </c>
      <c r="P35" s="548"/>
      <c r="Q35" s="546"/>
      <c r="R35" s="545"/>
      <c r="S35" s="546"/>
    </row>
    <row r="36" spans="1:19">
      <c r="A36" s="547"/>
      <c r="B36" s="207">
        <v>659</v>
      </c>
      <c r="C36" s="321" t="s">
        <v>651</v>
      </c>
      <c r="D36" s="321" t="s">
        <v>579</v>
      </c>
      <c r="E36" s="321" t="s">
        <v>269</v>
      </c>
      <c r="F36" s="200">
        <v>0</v>
      </c>
      <c r="G36" s="199">
        <v>0</v>
      </c>
      <c r="H36" s="199">
        <f t="shared" si="1"/>
        <v>0</v>
      </c>
      <c r="I36" s="199">
        <v>37.090000000000003</v>
      </c>
      <c r="J36" s="548"/>
      <c r="K36" s="546"/>
      <c r="L36" s="200">
        <v>50</v>
      </c>
      <c r="M36" s="199"/>
      <c r="N36" s="199">
        <f t="shared" si="0"/>
        <v>50</v>
      </c>
      <c r="O36" s="199"/>
      <c r="P36" s="548"/>
      <c r="Q36" s="546"/>
      <c r="R36" s="545"/>
      <c r="S36" s="546"/>
    </row>
    <row r="37" spans="1:19">
      <c r="A37" s="547">
        <v>8</v>
      </c>
      <c r="B37" s="207">
        <v>668</v>
      </c>
      <c r="C37" s="321" t="s">
        <v>349</v>
      </c>
      <c r="D37" s="321" t="s">
        <v>438</v>
      </c>
      <c r="E37" s="321" t="s">
        <v>272</v>
      </c>
      <c r="F37" s="200">
        <v>50</v>
      </c>
      <c r="G37" s="199"/>
      <c r="H37" s="199">
        <f t="shared" si="1"/>
        <v>50</v>
      </c>
      <c r="I37" s="199"/>
      <c r="J37" s="548">
        <f t="shared" ref="J37" si="22">H37+H38+H39+H40-MAX(H37:H40)</f>
        <v>5</v>
      </c>
      <c r="K37" s="546">
        <f t="shared" ref="K37" si="23">I37+I38+I39+I40-(VLOOKUP(MAX(H37:H40),H37:I40,2,FALSE))</f>
        <v>72.44</v>
      </c>
      <c r="L37" s="200">
        <v>50</v>
      </c>
      <c r="M37" s="199"/>
      <c r="N37" s="199">
        <f t="shared" si="0"/>
        <v>50</v>
      </c>
      <c r="O37" s="199"/>
      <c r="P37" s="548">
        <f t="shared" ref="P37" si="24">N37+N38+N39+N40-MAX(N37:N40)</f>
        <v>5</v>
      </c>
      <c r="Q37" s="546">
        <f t="shared" ref="Q37" si="25">O37+O38+O39+O40-(VLOOKUP(MAX(N37:N40),N37:O40,2,FALSE))</f>
        <v>73.710000000000008</v>
      </c>
      <c r="R37" s="545">
        <f>J37+P37</f>
        <v>10</v>
      </c>
      <c r="S37" s="546">
        <f>K37+Q37</f>
        <v>146.15</v>
      </c>
    </row>
    <row r="38" spans="1:19">
      <c r="A38" s="547"/>
      <c r="B38" s="207">
        <v>628</v>
      </c>
      <c r="C38" s="321" t="s">
        <v>364</v>
      </c>
      <c r="D38" s="321" t="s">
        <v>44</v>
      </c>
      <c r="E38" s="321" t="s">
        <v>272</v>
      </c>
      <c r="F38" s="200">
        <v>0</v>
      </c>
      <c r="G38" s="199">
        <v>0</v>
      </c>
      <c r="H38" s="199">
        <f t="shared" si="1"/>
        <v>0</v>
      </c>
      <c r="I38" s="199">
        <v>35.979999999999997</v>
      </c>
      <c r="J38" s="548"/>
      <c r="K38" s="546"/>
      <c r="L38" s="200">
        <v>0</v>
      </c>
      <c r="M38" s="199">
        <v>0</v>
      </c>
      <c r="N38" s="199">
        <f t="shared" si="0"/>
        <v>0</v>
      </c>
      <c r="O38" s="199">
        <v>35.340000000000003</v>
      </c>
      <c r="P38" s="548"/>
      <c r="Q38" s="546"/>
      <c r="R38" s="545"/>
      <c r="S38" s="546"/>
    </row>
    <row r="39" spans="1:19">
      <c r="A39" s="547"/>
      <c r="B39" s="207">
        <v>756</v>
      </c>
      <c r="C39" s="321" t="s">
        <v>654</v>
      </c>
      <c r="D39" s="321" t="s">
        <v>63</v>
      </c>
      <c r="E39" s="321" t="s">
        <v>272</v>
      </c>
      <c r="F39" s="200">
        <v>5</v>
      </c>
      <c r="G39" s="199">
        <v>0</v>
      </c>
      <c r="H39" s="199">
        <f t="shared" si="1"/>
        <v>5</v>
      </c>
      <c r="I39" s="199">
        <v>36.46</v>
      </c>
      <c r="J39" s="548"/>
      <c r="K39" s="546"/>
      <c r="L39" s="200">
        <v>0</v>
      </c>
      <c r="M39" s="199">
        <v>5</v>
      </c>
      <c r="N39" s="199">
        <f t="shared" si="0"/>
        <v>5</v>
      </c>
      <c r="O39" s="199">
        <v>38.369999999999997</v>
      </c>
      <c r="P39" s="548"/>
      <c r="Q39" s="546"/>
      <c r="R39" s="545"/>
      <c r="S39" s="546"/>
    </row>
    <row r="40" spans="1:19">
      <c r="A40" s="547"/>
      <c r="B40" s="207"/>
      <c r="C40" s="321"/>
      <c r="D40" s="321"/>
      <c r="E40" s="321"/>
      <c r="F40" s="200"/>
      <c r="G40" s="199"/>
      <c r="H40" s="199">
        <f t="shared" si="1"/>
        <v>0</v>
      </c>
      <c r="I40" s="199"/>
      <c r="J40" s="548"/>
      <c r="K40" s="546"/>
      <c r="L40" s="200"/>
      <c r="M40" s="199"/>
      <c r="N40" s="199">
        <f t="shared" si="0"/>
        <v>0</v>
      </c>
      <c r="O40" s="199"/>
      <c r="P40" s="548"/>
      <c r="Q40" s="546"/>
      <c r="R40" s="545"/>
      <c r="S40" s="546"/>
    </row>
    <row r="41" spans="1:19">
      <c r="A41" s="547">
        <v>9</v>
      </c>
      <c r="B41" s="207">
        <v>560</v>
      </c>
      <c r="C41" s="321" t="s">
        <v>374</v>
      </c>
      <c r="D41" s="321" t="s">
        <v>53</v>
      </c>
      <c r="E41" s="321" t="s">
        <v>272</v>
      </c>
      <c r="F41" s="200">
        <v>0</v>
      </c>
      <c r="G41" s="199">
        <v>0</v>
      </c>
      <c r="H41" s="199">
        <f t="shared" si="1"/>
        <v>0</v>
      </c>
      <c r="I41" s="199">
        <v>36.74</v>
      </c>
      <c r="J41" s="548">
        <f t="shared" ref="J41" si="26">H41+H42+H43+H44-MAX(H41:H44)</f>
        <v>55</v>
      </c>
      <c r="K41" s="546">
        <f t="shared" ref="K41" si="27">I41+I42+I43+I44-(VLOOKUP(MAX(H41:H44),H41:I44,2,FALSE))</f>
        <v>75.09</v>
      </c>
      <c r="L41" s="200">
        <v>5</v>
      </c>
      <c r="M41" s="199">
        <v>5</v>
      </c>
      <c r="N41" s="199">
        <f t="shared" si="0"/>
        <v>10</v>
      </c>
      <c r="O41" s="199">
        <v>39.06</v>
      </c>
      <c r="P41" s="548">
        <f t="shared" ref="P41" si="28">N41+N42+N43+N44-MAX(N41:N44)</f>
        <v>65</v>
      </c>
      <c r="Q41" s="546">
        <f t="shared" ref="Q41" si="29">O41+O42+O43+O44-(VLOOKUP(MAX(N41:N44),N41:O44,2,FALSE))</f>
        <v>73.64</v>
      </c>
      <c r="R41" s="545">
        <f>J41+P41</f>
        <v>120</v>
      </c>
      <c r="S41" s="546">
        <f>K41+Q41</f>
        <v>148.73000000000002</v>
      </c>
    </row>
    <row r="42" spans="1:19">
      <c r="A42" s="547"/>
      <c r="B42" s="207">
        <v>531</v>
      </c>
      <c r="C42" s="321" t="s">
        <v>321</v>
      </c>
      <c r="D42" s="321" t="s">
        <v>322</v>
      </c>
      <c r="E42" s="321" t="s">
        <v>272</v>
      </c>
      <c r="F42" s="200">
        <v>50</v>
      </c>
      <c r="G42" s="199"/>
      <c r="H42" s="199">
        <f t="shared" si="1"/>
        <v>50</v>
      </c>
      <c r="I42" s="199"/>
      <c r="J42" s="548"/>
      <c r="K42" s="546"/>
      <c r="L42" s="200">
        <v>50</v>
      </c>
      <c r="M42" s="199"/>
      <c r="N42" s="199">
        <f t="shared" si="0"/>
        <v>50</v>
      </c>
      <c r="O42" s="199"/>
      <c r="P42" s="548"/>
      <c r="Q42" s="546"/>
      <c r="R42" s="545"/>
      <c r="S42" s="546"/>
    </row>
    <row r="43" spans="1:19">
      <c r="A43" s="547"/>
      <c r="B43" s="207">
        <v>720</v>
      </c>
      <c r="C43" s="321" t="s">
        <v>300</v>
      </c>
      <c r="D43" s="321" t="s">
        <v>366</v>
      </c>
      <c r="E43" s="321" t="s">
        <v>272</v>
      </c>
      <c r="F43" s="200">
        <v>0</v>
      </c>
      <c r="G43" s="199">
        <v>5</v>
      </c>
      <c r="H43" s="199">
        <f t="shared" si="1"/>
        <v>5</v>
      </c>
      <c r="I43" s="199">
        <v>38.35</v>
      </c>
      <c r="J43" s="548"/>
      <c r="K43" s="546"/>
      <c r="L43" s="200">
        <v>50</v>
      </c>
      <c r="M43" s="199"/>
      <c r="N43" s="199">
        <f t="shared" si="0"/>
        <v>50</v>
      </c>
      <c r="O43" s="199"/>
      <c r="P43" s="548"/>
      <c r="Q43" s="546"/>
      <c r="R43" s="545"/>
      <c r="S43" s="546"/>
    </row>
    <row r="44" spans="1:19">
      <c r="A44" s="547"/>
      <c r="B44" s="207">
        <v>719</v>
      </c>
      <c r="C44" s="321" t="s">
        <v>314</v>
      </c>
      <c r="D44" s="321" t="s">
        <v>112</v>
      </c>
      <c r="E44" s="332" t="s">
        <v>272</v>
      </c>
      <c r="F44" s="200">
        <v>50</v>
      </c>
      <c r="G44" s="199"/>
      <c r="H44" s="199">
        <f t="shared" si="1"/>
        <v>50</v>
      </c>
      <c r="I44" s="199"/>
      <c r="J44" s="548"/>
      <c r="K44" s="546"/>
      <c r="L44" s="200">
        <v>5</v>
      </c>
      <c r="M44" s="199">
        <v>0</v>
      </c>
      <c r="N44" s="199">
        <f t="shared" si="0"/>
        <v>5</v>
      </c>
      <c r="O44" s="199">
        <v>34.58</v>
      </c>
      <c r="P44" s="548"/>
      <c r="Q44" s="546"/>
      <c r="R44" s="545"/>
      <c r="S44" s="546"/>
    </row>
    <row r="45" spans="1:19">
      <c r="A45" s="547">
        <v>10</v>
      </c>
      <c r="B45" s="207">
        <v>669</v>
      </c>
      <c r="C45" s="321" t="s">
        <v>585</v>
      </c>
      <c r="D45" s="321" t="s">
        <v>583</v>
      </c>
      <c r="E45" s="321" t="s">
        <v>272</v>
      </c>
      <c r="F45" s="200">
        <v>0</v>
      </c>
      <c r="G45" s="199">
        <v>5</v>
      </c>
      <c r="H45" s="199">
        <f t="shared" si="1"/>
        <v>5</v>
      </c>
      <c r="I45" s="199">
        <v>42.21</v>
      </c>
      <c r="J45" s="548">
        <f t="shared" ref="J45" si="30">H45+H46+H47+H48-MAX(H45:H48)</f>
        <v>55</v>
      </c>
      <c r="K45" s="546">
        <f t="shared" ref="K45" si="31">I45+I46+I47+I48-(VLOOKUP(MAX(H45:H48),H45:I48,2,FALSE))</f>
        <v>42.21</v>
      </c>
      <c r="L45" s="200">
        <v>0</v>
      </c>
      <c r="M45" s="199">
        <v>10</v>
      </c>
      <c r="N45" s="199">
        <f t="shared" si="0"/>
        <v>10</v>
      </c>
      <c r="O45" s="199">
        <v>43.37</v>
      </c>
      <c r="P45" s="548">
        <f t="shared" ref="P45" si="32">N45+N46+N47+N48-MAX(N45:N48)</f>
        <v>15</v>
      </c>
      <c r="Q45" s="546">
        <f t="shared" ref="Q45" si="33">O45+O46+O47+O48-(VLOOKUP(MAX(N45:N48),N45:O48,2,FALSE))</f>
        <v>77.63</v>
      </c>
      <c r="R45" s="545">
        <f>J45+P45</f>
        <v>70</v>
      </c>
      <c r="S45" s="546">
        <f>K45+Q45</f>
        <v>119.84</v>
      </c>
    </row>
    <row r="46" spans="1:19">
      <c r="A46" s="547"/>
      <c r="B46" s="207">
        <v>790</v>
      </c>
      <c r="C46" s="321" t="s">
        <v>708</v>
      </c>
      <c r="D46" s="321" t="s">
        <v>425</v>
      </c>
      <c r="E46" s="321" t="s">
        <v>272</v>
      </c>
      <c r="F46" s="200">
        <v>50</v>
      </c>
      <c r="G46" s="199"/>
      <c r="H46" s="199">
        <f t="shared" si="1"/>
        <v>50</v>
      </c>
      <c r="I46" s="199"/>
      <c r="J46" s="548"/>
      <c r="K46" s="546"/>
      <c r="L46" s="200">
        <v>5</v>
      </c>
      <c r="M46" s="199">
        <v>5</v>
      </c>
      <c r="N46" s="199">
        <f t="shared" si="0"/>
        <v>10</v>
      </c>
      <c r="O46" s="199">
        <v>39.61</v>
      </c>
      <c r="P46" s="548"/>
      <c r="Q46" s="546"/>
      <c r="R46" s="545"/>
      <c r="S46" s="546"/>
    </row>
    <row r="47" spans="1:19">
      <c r="A47" s="547"/>
      <c r="B47" s="207">
        <v>621</v>
      </c>
      <c r="C47" s="321" t="s">
        <v>582</v>
      </c>
      <c r="D47" s="321" t="s">
        <v>583</v>
      </c>
      <c r="E47" s="321" t="s">
        <v>272</v>
      </c>
      <c r="F47" s="200">
        <v>50</v>
      </c>
      <c r="G47" s="199"/>
      <c r="H47" s="199">
        <f t="shared" si="1"/>
        <v>50</v>
      </c>
      <c r="I47" s="199"/>
      <c r="J47" s="548"/>
      <c r="K47" s="546"/>
      <c r="L47" s="200">
        <v>0</v>
      </c>
      <c r="M47" s="199">
        <v>5</v>
      </c>
      <c r="N47" s="199">
        <f t="shared" si="0"/>
        <v>5</v>
      </c>
      <c r="O47" s="199">
        <v>38.020000000000003</v>
      </c>
      <c r="P47" s="548"/>
      <c r="Q47" s="546"/>
      <c r="R47" s="545"/>
      <c r="S47" s="546"/>
    </row>
    <row r="48" spans="1:19">
      <c r="A48" s="547"/>
      <c r="B48" s="207"/>
      <c r="C48" s="208"/>
      <c r="D48" s="208"/>
      <c r="E48" s="208"/>
      <c r="F48" s="200"/>
      <c r="G48" s="199"/>
      <c r="H48" s="199">
        <f t="shared" si="1"/>
        <v>0</v>
      </c>
      <c r="I48" s="199"/>
      <c r="J48" s="548"/>
      <c r="K48" s="546"/>
      <c r="L48" s="200"/>
      <c r="M48" s="199"/>
      <c r="N48" s="199">
        <f t="shared" si="0"/>
        <v>0</v>
      </c>
      <c r="O48" s="199"/>
      <c r="P48" s="548"/>
      <c r="Q48" s="546"/>
      <c r="R48" s="545"/>
      <c r="S48" s="546"/>
    </row>
    <row r="49" spans="1:19">
      <c r="A49" s="547">
        <v>11</v>
      </c>
      <c r="B49" s="207">
        <v>619</v>
      </c>
      <c r="C49" s="321" t="s">
        <v>686</v>
      </c>
      <c r="D49" s="321" t="s">
        <v>564</v>
      </c>
      <c r="E49" s="321" t="s">
        <v>272</v>
      </c>
      <c r="F49" s="200">
        <v>50</v>
      </c>
      <c r="G49" s="199"/>
      <c r="H49" s="199">
        <f t="shared" si="1"/>
        <v>50</v>
      </c>
      <c r="I49" s="199"/>
      <c r="J49" s="548">
        <f t="shared" ref="J49" si="34">H49+H50+H51+H52-MAX(H49:H52)</f>
        <v>105</v>
      </c>
      <c r="K49" s="546">
        <f t="shared" ref="K49" si="35">I49+I50+I51+I52-(VLOOKUP(MAX(H49:H52),H49:I52,2,FALSE))</f>
        <v>38.270000000000003</v>
      </c>
      <c r="L49" s="200">
        <v>0</v>
      </c>
      <c r="M49" s="199">
        <v>0</v>
      </c>
      <c r="N49" s="199">
        <f t="shared" si="0"/>
        <v>0</v>
      </c>
      <c r="O49" s="199">
        <v>39.549999999999997</v>
      </c>
      <c r="P49" s="548">
        <f t="shared" ref="P49" si="36">N49+N50+N51+N52-MAX(N49:N52)</f>
        <v>50</v>
      </c>
      <c r="Q49" s="546">
        <f t="shared" ref="Q49" si="37">O49+O50+O51+O52-(VLOOKUP(MAX(N49:N52),N49:O52,2,FALSE))</f>
        <v>80.77</v>
      </c>
      <c r="R49" s="545">
        <f>J49+P49</f>
        <v>155</v>
      </c>
      <c r="S49" s="546">
        <f>K49+Q49</f>
        <v>119.03999999999999</v>
      </c>
    </row>
    <row r="50" spans="1:19">
      <c r="A50" s="547"/>
      <c r="B50" s="207">
        <v>803</v>
      </c>
      <c r="C50" s="321" t="s">
        <v>323</v>
      </c>
      <c r="D50" s="321" t="s">
        <v>564</v>
      </c>
      <c r="E50" s="321" t="s">
        <v>272</v>
      </c>
      <c r="F50" s="200">
        <v>5</v>
      </c>
      <c r="G50" s="199">
        <v>0</v>
      </c>
      <c r="H50" s="199">
        <f t="shared" si="1"/>
        <v>5</v>
      </c>
      <c r="I50" s="199">
        <v>38.270000000000003</v>
      </c>
      <c r="J50" s="548"/>
      <c r="K50" s="546"/>
      <c r="L50" s="200">
        <v>0</v>
      </c>
      <c r="M50" s="199">
        <v>0</v>
      </c>
      <c r="N50" s="199">
        <f t="shared" si="0"/>
        <v>0</v>
      </c>
      <c r="O50" s="199">
        <v>41.22</v>
      </c>
      <c r="P50" s="548"/>
      <c r="Q50" s="546"/>
      <c r="R50" s="545"/>
      <c r="S50" s="546"/>
    </row>
    <row r="51" spans="1:19">
      <c r="A51" s="547"/>
      <c r="B51" s="207">
        <v>810</v>
      </c>
      <c r="C51" s="321" t="s">
        <v>462</v>
      </c>
      <c r="D51" s="321" t="s">
        <v>546</v>
      </c>
      <c r="E51" s="321" t="s">
        <v>275</v>
      </c>
      <c r="F51" s="200">
        <v>50</v>
      </c>
      <c r="G51" s="199"/>
      <c r="H51" s="199">
        <f t="shared" si="1"/>
        <v>50</v>
      </c>
      <c r="I51" s="199"/>
      <c r="J51" s="548"/>
      <c r="K51" s="546"/>
      <c r="L51" s="200">
        <v>50</v>
      </c>
      <c r="M51" s="199"/>
      <c r="N51" s="199">
        <f t="shared" si="0"/>
        <v>50</v>
      </c>
      <c r="O51" s="199"/>
      <c r="P51" s="548"/>
      <c r="Q51" s="546"/>
      <c r="R51" s="545"/>
      <c r="S51" s="546"/>
    </row>
    <row r="52" spans="1:19">
      <c r="A52" s="547"/>
      <c r="B52" s="207">
        <v>705</v>
      </c>
      <c r="C52" s="321" t="s">
        <v>430</v>
      </c>
      <c r="D52" s="321" t="s">
        <v>68</v>
      </c>
      <c r="E52" s="321" t="s">
        <v>272</v>
      </c>
      <c r="F52" s="200">
        <v>50</v>
      </c>
      <c r="G52" s="199"/>
      <c r="H52" s="199">
        <f t="shared" si="1"/>
        <v>50</v>
      </c>
      <c r="I52" s="199"/>
      <c r="J52" s="548"/>
      <c r="K52" s="546"/>
      <c r="L52" s="200">
        <v>50</v>
      </c>
      <c r="M52" s="199"/>
      <c r="N52" s="199">
        <f t="shared" si="0"/>
        <v>50</v>
      </c>
      <c r="O52" s="199"/>
      <c r="P52" s="548"/>
      <c r="Q52" s="546"/>
      <c r="R52" s="545"/>
      <c r="S52" s="546"/>
    </row>
    <row r="53" spans="1:19">
      <c r="A53" s="547">
        <v>12</v>
      </c>
      <c r="B53" s="207">
        <v>418</v>
      </c>
      <c r="C53" s="321" t="s">
        <v>426</v>
      </c>
      <c r="D53" s="321" t="s">
        <v>69</v>
      </c>
      <c r="E53" s="321" t="s">
        <v>272</v>
      </c>
      <c r="F53" s="200">
        <v>100</v>
      </c>
      <c r="G53" s="199"/>
      <c r="H53" s="199">
        <f t="shared" si="1"/>
        <v>100</v>
      </c>
      <c r="I53" s="199"/>
      <c r="J53" s="548">
        <f t="shared" ref="J53" si="38">H53+H54+H55+H56-MAX(H53:H56)</f>
        <v>300</v>
      </c>
      <c r="K53" s="546">
        <f t="shared" ref="K53" si="39">I53+I54+I55+I56-(VLOOKUP(MAX(H53:H56),H53:I56,2,FALSE))</f>
        <v>0</v>
      </c>
      <c r="L53" s="200">
        <v>100</v>
      </c>
      <c r="M53" s="199"/>
      <c r="N53" s="199">
        <f t="shared" si="0"/>
        <v>100</v>
      </c>
      <c r="O53" s="199"/>
      <c r="P53" s="548">
        <f t="shared" ref="P53" si="40">N53+N54+N55+N56-MAX(N53:N56)</f>
        <v>300</v>
      </c>
      <c r="Q53" s="546">
        <f t="shared" ref="Q53" si="41">O53+O54+O55+O56-(VLOOKUP(MAX(N53:N56),N53:O56,2,FALSE))</f>
        <v>0</v>
      </c>
      <c r="R53" s="545">
        <f>J53+P53</f>
        <v>600</v>
      </c>
      <c r="S53" s="546">
        <f>K53+Q53</f>
        <v>0</v>
      </c>
    </row>
    <row r="54" spans="1:19">
      <c r="A54" s="547"/>
      <c r="B54" s="207">
        <v>574</v>
      </c>
      <c r="C54" s="321" t="s">
        <v>575</v>
      </c>
      <c r="D54" s="321" t="s">
        <v>69</v>
      </c>
      <c r="E54" s="321" t="s">
        <v>272</v>
      </c>
      <c r="F54" s="207">
        <v>100</v>
      </c>
      <c r="G54" s="208"/>
      <c r="H54" s="199">
        <f t="shared" si="1"/>
        <v>100</v>
      </c>
      <c r="I54" s="199"/>
      <c r="J54" s="548"/>
      <c r="K54" s="546"/>
      <c r="L54" s="207">
        <v>100</v>
      </c>
      <c r="M54" s="208"/>
      <c r="N54" s="199">
        <f t="shared" si="0"/>
        <v>100</v>
      </c>
      <c r="O54" s="199"/>
      <c r="P54" s="548"/>
      <c r="Q54" s="546"/>
      <c r="R54" s="545"/>
      <c r="S54" s="546"/>
    </row>
    <row r="55" spans="1:19">
      <c r="A55" s="547"/>
      <c r="B55" s="207">
        <v>739</v>
      </c>
      <c r="C55" s="321" t="s">
        <v>295</v>
      </c>
      <c r="D55" s="321" t="s">
        <v>69</v>
      </c>
      <c r="E55" s="321" t="s">
        <v>272</v>
      </c>
      <c r="F55" s="207">
        <v>100</v>
      </c>
      <c r="G55" s="208"/>
      <c r="H55" s="199">
        <f t="shared" si="1"/>
        <v>100</v>
      </c>
      <c r="I55" s="199"/>
      <c r="J55" s="548"/>
      <c r="K55" s="546"/>
      <c r="L55" s="207">
        <v>100</v>
      </c>
      <c r="M55" s="208"/>
      <c r="N55" s="199">
        <f t="shared" si="0"/>
        <v>100</v>
      </c>
      <c r="O55" s="199"/>
      <c r="P55" s="548"/>
      <c r="Q55" s="546"/>
      <c r="R55" s="545"/>
      <c r="S55" s="546"/>
    </row>
    <row r="56" spans="1:19" ht="16" thickBot="1">
      <c r="A56" s="547"/>
      <c r="B56" s="210">
        <v>486</v>
      </c>
      <c r="C56" s="211" t="s">
        <v>280</v>
      </c>
      <c r="D56" s="211" t="s">
        <v>69</v>
      </c>
      <c r="E56" s="211" t="s">
        <v>272</v>
      </c>
      <c r="F56" s="210">
        <v>100</v>
      </c>
      <c r="G56" s="211"/>
      <c r="H56" s="203">
        <f t="shared" si="1"/>
        <v>100</v>
      </c>
      <c r="I56" s="203"/>
      <c r="J56" s="549"/>
      <c r="K56" s="550"/>
      <c r="L56" s="210">
        <v>100</v>
      </c>
      <c r="M56" s="211"/>
      <c r="N56" s="203">
        <f t="shared" si="0"/>
        <v>100</v>
      </c>
      <c r="O56" s="203"/>
      <c r="P56" s="549"/>
      <c r="Q56" s="550"/>
      <c r="R56" s="551"/>
      <c r="S56" s="550"/>
    </row>
    <row r="57" spans="1:19" ht="16" thickBot="1">
      <c r="B57" s="198"/>
      <c r="C57" s="518"/>
      <c r="D57" s="518"/>
      <c r="E57" s="518"/>
      <c r="F57" s="180" t="s">
        <v>132</v>
      </c>
      <c r="G57" s="180" t="s">
        <v>133</v>
      </c>
      <c r="H57" s="197" t="s">
        <v>150</v>
      </c>
      <c r="I57" s="181" t="s">
        <v>134</v>
      </c>
      <c r="J57" s="222" t="s">
        <v>151</v>
      </c>
      <c r="L57" s="180" t="s">
        <v>132</v>
      </c>
      <c r="M57" s="180" t="s">
        <v>133</v>
      </c>
      <c r="N57" s="197" t="s">
        <v>150</v>
      </c>
      <c r="O57" s="184" t="s">
        <v>134</v>
      </c>
      <c r="P57" s="185" t="s">
        <v>151</v>
      </c>
      <c r="R57" s="556" t="s">
        <v>135</v>
      </c>
      <c r="S57" s="557"/>
    </row>
    <row r="58" spans="1:19" ht="16" thickBot="1">
      <c r="B58" s="525" t="s">
        <v>587</v>
      </c>
      <c r="C58" s="526"/>
      <c r="D58" s="526"/>
      <c r="E58" s="526"/>
      <c r="F58" s="185">
        <v>140</v>
      </c>
      <c r="G58" s="182">
        <v>56</v>
      </c>
      <c r="H58" s="199">
        <f>G58*1.5</f>
        <v>84</v>
      </c>
      <c r="I58" s="182">
        <v>2.5</v>
      </c>
      <c r="J58" s="182"/>
      <c r="K58" s="182"/>
      <c r="L58" s="185">
        <v>114.3</v>
      </c>
      <c r="M58" s="182">
        <v>45.72</v>
      </c>
      <c r="N58" s="199">
        <v>91.44</v>
      </c>
      <c r="O58" s="182">
        <v>2.5</v>
      </c>
      <c r="P58" s="182"/>
      <c r="Q58" s="182"/>
      <c r="R58" s="558"/>
      <c r="S58" s="559"/>
    </row>
    <row r="59" spans="1:19" ht="16" thickBot="1">
      <c r="B59" s="527"/>
      <c r="C59" s="528"/>
      <c r="D59" s="528"/>
      <c r="E59" s="528"/>
      <c r="F59" s="529" t="s">
        <v>166</v>
      </c>
      <c r="G59" s="530"/>
      <c r="H59" s="530"/>
      <c r="I59" s="442"/>
      <c r="J59" s="562" t="s">
        <v>200</v>
      </c>
      <c r="K59" s="563"/>
      <c r="L59" s="529" t="s">
        <v>166</v>
      </c>
      <c r="M59" s="530"/>
      <c r="N59" s="530"/>
      <c r="O59" s="530"/>
      <c r="P59" s="562" t="s">
        <v>200</v>
      </c>
      <c r="Q59" s="563"/>
      <c r="R59" s="560"/>
      <c r="S59" s="561"/>
    </row>
    <row r="60" spans="1:19" ht="16" thickBot="1">
      <c r="A60" t="s">
        <v>199</v>
      </c>
      <c r="B60" s="251" t="s">
        <v>137</v>
      </c>
      <c r="C60" s="443" t="s">
        <v>138</v>
      </c>
      <c r="D60" s="443" t="s">
        <v>139</v>
      </c>
      <c r="E60" s="443" t="s">
        <v>140</v>
      </c>
      <c r="F60" s="251" t="s">
        <v>141</v>
      </c>
      <c r="G60" s="443" t="s">
        <v>142</v>
      </c>
      <c r="H60" s="443" t="s">
        <v>144</v>
      </c>
      <c r="I60" s="443" t="s">
        <v>201</v>
      </c>
      <c r="J60" s="255" t="s">
        <v>146</v>
      </c>
      <c r="K60" s="256" t="s">
        <v>201</v>
      </c>
      <c r="L60" s="251" t="s">
        <v>141</v>
      </c>
      <c r="M60" s="443" t="s">
        <v>142</v>
      </c>
      <c r="N60" s="443" t="s">
        <v>144</v>
      </c>
      <c r="O60" s="443" t="s">
        <v>201</v>
      </c>
      <c r="P60" s="255" t="s">
        <v>146</v>
      </c>
      <c r="Q60" s="256" t="s">
        <v>201</v>
      </c>
      <c r="R60" s="257" t="s">
        <v>146</v>
      </c>
      <c r="S60" s="258" t="s">
        <v>201</v>
      </c>
    </row>
    <row r="61" spans="1:19">
      <c r="A61" s="554">
        <v>1</v>
      </c>
      <c r="B61" s="253">
        <v>754</v>
      </c>
      <c r="C61" s="230" t="s">
        <v>712</v>
      </c>
      <c r="D61" s="230" t="s">
        <v>312</v>
      </c>
      <c r="E61" s="230" t="s">
        <v>272</v>
      </c>
      <c r="F61" s="219">
        <v>0</v>
      </c>
      <c r="G61" s="220">
        <v>15</v>
      </c>
      <c r="H61" s="220">
        <f>IF(I61&lt;=$H$58,IF(I61&lt;$G$58,F61+G61,F61+G61+(I61-$G$58)),50)</f>
        <v>15</v>
      </c>
      <c r="I61" s="220">
        <v>39.31</v>
      </c>
      <c r="J61" s="555">
        <f>H61+H62+H63+H64-MAX(H61:H64)</f>
        <v>15</v>
      </c>
      <c r="K61" s="553">
        <f>I61+I62+I63+I64-(VLOOKUP(MAX(H61:H64),H61:I64,2,FALSE))</f>
        <v>69.92</v>
      </c>
      <c r="L61" s="219">
        <v>0</v>
      </c>
      <c r="M61" s="220">
        <v>0</v>
      </c>
      <c r="N61" s="220">
        <f>IF(O61&lt;=$N$58,IF(O61&lt;$M$58,L61+M61,L61+M61+(O61-$M$58)),50)</f>
        <v>0</v>
      </c>
      <c r="O61" s="220">
        <v>25.63</v>
      </c>
      <c r="P61" s="555">
        <f>N61+N62+N63+N64-MAX(N61:N64)</f>
        <v>0</v>
      </c>
      <c r="Q61" s="553">
        <f>O61+O62+O63+O64-(VLOOKUP(MAX(N61:N64),N61:O64,2,FALSE))</f>
        <v>53.980000000000004</v>
      </c>
      <c r="R61" s="552">
        <f>J61+P61</f>
        <v>15</v>
      </c>
      <c r="S61" s="553">
        <f>K61+Q61</f>
        <v>123.9</v>
      </c>
    </row>
    <row r="62" spans="1:19">
      <c r="A62" s="554"/>
      <c r="B62" s="207">
        <v>828</v>
      </c>
      <c r="C62" s="208" t="s">
        <v>607</v>
      </c>
      <c r="D62" s="208" t="s">
        <v>667</v>
      </c>
      <c r="E62" s="332">
        <v>55</v>
      </c>
      <c r="F62" s="200">
        <v>0</v>
      </c>
      <c r="G62" s="199">
        <v>0</v>
      </c>
      <c r="H62" s="199">
        <f t="shared" ref="H62:H76" si="42">IF(I62&lt;=$H$58,IF(I62&lt;$G$58,F62+G62,F62+G62+(I62-$G$58)),50)</f>
        <v>0</v>
      </c>
      <c r="I62" s="199">
        <v>30.61</v>
      </c>
      <c r="J62" s="548"/>
      <c r="K62" s="546"/>
      <c r="L62" s="200">
        <v>0</v>
      </c>
      <c r="M62" s="199">
        <v>0</v>
      </c>
      <c r="N62" s="199">
        <f t="shared" ref="N62:N76" si="43">IF(O62&lt;=$N$58,IF(O62&lt;$M$58,L62+M62,L62+M62+(O62-$M$58)),50)</f>
        <v>0</v>
      </c>
      <c r="O62" s="199">
        <v>28.35</v>
      </c>
      <c r="P62" s="548"/>
      <c r="Q62" s="546"/>
      <c r="R62" s="545"/>
      <c r="S62" s="546"/>
    </row>
    <row r="63" spans="1:19">
      <c r="A63" s="554"/>
      <c r="B63" s="207">
        <v>808</v>
      </c>
      <c r="C63" s="208" t="s">
        <v>345</v>
      </c>
      <c r="D63" s="208" t="s">
        <v>328</v>
      </c>
      <c r="E63" s="332">
        <v>25</v>
      </c>
      <c r="F63" s="200">
        <v>0</v>
      </c>
      <c r="G63" s="199">
        <v>0</v>
      </c>
      <c r="H63" s="199">
        <v>33.909999999999997</v>
      </c>
      <c r="I63" s="199"/>
      <c r="J63" s="548"/>
      <c r="K63" s="546"/>
      <c r="L63" s="200">
        <v>0</v>
      </c>
      <c r="M63" s="199">
        <v>5</v>
      </c>
      <c r="N63" s="199">
        <v>34.64</v>
      </c>
      <c r="O63" s="199"/>
      <c r="P63" s="548"/>
      <c r="Q63" s="546"/>
      <c r="R63" s="545"/>
      <c r="S63" s="546"/>
    </row>
    <row r="64" spans="1:19">
      <c r="A64" s="554"/>
      <c r="B64" s="207"/>
      <c r="C64" s="208"/>
      <c r="D64" s="208"/>
      <c r="E64" s="208"/>
      <c r="F64" s="200"/>
      <c r="G64" s="199"/>
      <c r="H64" s="199">
        <f t="shared" si="42"/>
        <v>0</v>
      </c>
      <c r="I64" s="199"/>
      <c r="J64" s="548"/>
      <c r="K64" s="546"/>
      <c r="L64" s="200"/>
      <c r="M64" s="199"/>
      <c r="N64" s="199">
        <f t="shared" si="43"/>
        <v>0</v>
      </c>
      <c r="O64" s="199"/>
      <c r="P64" s="548"/>
      <c r="Q64" s="546"/>
      <c r="R64" s="545"/>
      <c r="S64" s="546"/>
    </row>
    <row r="65" spans="1:19">
      <c r="A65" s="554">
        <v>2</v>
      </c>
      <c r="B65" s="207">
        <v>816</v>
      </c>
      <c r="C65" s="321" t="s">
        <v>771</v>
      </c>
      <c r="D65" s="321" t="s">
        <v>366</v>
      </c>
      <c r="E65" s="334">
        <v>55</v>
      </c>
      <c r="F65" s="200">
        <v>5</v>
      </c>
      <c r="G65" s="199">
        <v>5</v>
      </c>
      <c r="H65" s="199">
        <f t="shared" si="42"/>
        <v>10</v>
      </c>
      <c r="I65" s="199">
        <v>29.89</v>
      </c>
      <c r="J65" s="548">
        <f>H65+H66+H67+H68-MAX(H65:H68)</f>
        <v>20</v>
      </c>
      <c r="K65" s="546">
        <f>I65+I66+I67+I68-(VLOOKUP(MAX(H65:H68),H65:I68,2,FALSE))</f>
        <v>83.81</v>
      </c>
      <c r="L65" s="200">
        <v>0</v>
      </c>
      <c r="M65" s="199">
        <v>0</v>
      </c>
      <c r="N65" s="199">
        <f t="shared" si="43"/>
        <v>0</v>
      </c>
      <c r="O65" s="199">
        <v>24.54</v>
      </c>
      <c r="P65" s="548">
        <f>N65+N66+N67+N68-MAX(N65:N68)</f>
        <v>5</v>
      </c>
      <c r="Q65" s="546">
        <f>O65+O66+O67+O68-(VLOOKUP(MAX(N65:N68),N65:O68,2,FALSE))</f>
        <v>73.23</v>
      </c>
      <c r="R65" s="545">
        <f>J65+P65</f>
        <v>25</v>
      </c>
      <c r="S65" s="546">
        <f>K65+Q65</f>
        <v>157.04000000000002</v>
      </c>
    </row>
    <row r="66" spans="1:19">
      <c r="A66" s="554"/>
      <c r="B66" s="207">
        <v>839</v>
      </c>
      <c r="C66" s="321" t="s">
        <v>693</v>
      </c>
      <c r="D66" s="321" t="s">
        <v>322</v>
      </c>
      <c r="E66" s="334">
        <v>55</v>
      </c>
      <c r="F66" s="200">
        <v>0</v>
      </c>
      <c r="G66" s="199">
        <v>15</v>
      </c>
      <c r="H66" s="199">
        <f t="shared" si="42"/>
        <v>15</v>
      </c>
      <c r="I66" s="199">
        <v>32.78</v>
      </c>
      <c r="J66" s="548"/>
      <c r="K66" s="546"/>
      <c r="L66" s="200">
        <v>0</v>
      </c>
      <c r="M66" s="199">
        <v>5</v>
      </c>
      <c r="N66" s="199">
        <f t="shared" si="43"/>
        <v>5</v>
      </c>
      <c r="O66" s="199">
        <v>24.45</v>
      </c>
      <c r="P66" s="548"/>
      <c r="Q66" s="546"/>
      <c r="R66" s="545"/>
      <c r="S66" s="546"/>
    </row>
    <row r="67" spans="1:19">
      <c r="A67" s="554"/>
      <c r="B67" s="207">
        <v>846</v>
      </c>
      <c r="C67" s="321" t="s">
        <v>708</v>
      </c>
      <c r="D67" s="321" t="s">
        <v>53</v>
      </c>
      <c r="E67" s="321" t="s">
        <v>272</v>
      </c>
      <c r="F67" s="200">
        <v>10</v>
      </c>
      <c r="G67" s="199">
        <v>0</v>
      </c>
      <c r="H67" s="199">
        <f t="shared" si="42"/>
        <v>10</v>
      </c>
      <c r="I67" s="199">
        <v>24.27</v>
      </c>
      <c r="J67" s="548"/>
      <c r="K67" s="546"/>
      <c r="L67" s="200">
        <v>5</v>
      </c>
      <c r="M67" s="199">
        <v>0</v>
      </c>
      <c r="N67" s="199">
        <f t="shared" si="43"/>
        <v>5</v>
      </c>
      <c r="O67" s="199">
        <v>22.29</v>
      </c>
      <c r="P67" s="548"/>
      <c r="Q67" s="546"/>
      <c r="R67" s="545"/>
      <c r="S67" s="546"/>
    </row>
    <row r="68" spans="1:19">
      <c r="A68" s="554"/>
      <c r="B68" s="207">
        <v>815</v>
      </c>
      <c r="C68" s="321" t="s">
        <v>540</v>
      </c>
      <c r="D68" s="321" t="s">
        <v>366</v>
      </c>
      <c r="E68" s="334" t="s">
        <v>269</v>
      </c>
      <c r="F68" s="200">
        <v>0</v>
      </c>
      <c r="G68" s="199">
        <v>0</v>
      </c>
      <c r="H68" s="199">
        <f t="shared" si="42"/>
        <v>0</v>
      </c>
      <c r="I68" s="199">
        <v>29.65</v>
      </c>
      <c r="J68" s="548"/>
      <c r="K68" s="546"/>
      <c r="L68" s="200">
        <v>0</v>
      </c>
      <c r="M68" s="199">
        <v>0</v>
      </c>
      <c r="N68" s="199">
        <f t="shared" si="43"/>
        <v>0</v>
      </c>
      <c r="O68" s="199">
        <v>26.4</v>
      </c>
      <c r="P68" s="548"/>
      <c r="Q68" s="546"/>
      <c r="R68" s="545"/>
      <c r="S68" s="546"/>
    </row>
    <row r="69" spans="1:19">
      <c r="A69" s="547">
        <v>3</v>
      </c>
      <c r="B69" s="207">
        <v>811</v>
      </c>
      <c r="C69" s="321" t="s">
        <v>386</v>
      </c>
      <c r="D69" s="321" t="s">
        <v>436</v>
      </c>
      <c r="E69" s="321" t="s">
        <v>272</v>
      </c>
      <c r="F69" s="200">
        <v>0</v>
      </c>
      <c r="G69" s="199">
        <v>0</v>
      </c>
      <c r="H69" s="199">
        <f t="shared" si="42"/>
        <v>0</v>
      </c>
      <c r="I69" s="199">
        <v>25.68</v>
      </c>
      <c r="J69" s="548">
        <f t="shared" ref="J69" si="44">H69+H70+H71+H72-MAX(H69:H72)</f>
        <v>25</v>
      </c>
      <c r="K69" s="546">
        <f t="shared" ref="K69" si="45">I69+I70+I71+I72-(VLOOKUP(MAX(H69:H72),H69:I72,2,FALSE))</f>
        <v>100.4</v>
      </c>
      <c r="L69" s="200">
        <v>5</v>
      </c>
      <c r="M69" s="199">
        <v>0</v>
      </c>
      <c r="N69" s="199">
        <f t="shared" si="43"/>
        <v>5</v>
      </c>
      <c r="O69" s="199">
        <v>22.96</v>
      </c>
      <c r="P69" s="548">
        <f t="shared" ref="P69" si="46">N69+N70+N71+N72-MAX(N69:N72)</f>
        <v>10</v>
      </c>
      <c r="Q69" s="546">
        <f t="shared" ref="Q69" si="47">O69+O70+O71+O72-(VLOOKUP(MAX(N69:N72),N69:O72,2,FALSE))</f>
        <v>77.38</v>
      </c>
      <c r="R69" s="545">
        <f>J69+P69</f>
        <v>35</v>
      </c>
      <c r="S69" s="546">
        <f>K69+Q69</f>
        <v>177.78</v>
      </c>
    </row>
    <row r="70" spans="1:19">
      <c r="A70" s="547"/>
      <c r="B70" s="207">
        <v>856</v>
      </c>
      <c r="C70" s="321" t="s">
        <v>773</v>
      </c>
      <c r="D70" s="321" t="s">
        <v>461</v>
      </c>
      <c r="E70" s="334" t="s">
        <v>269</v>
      </c>
      <c r="F70" s="200">
        <v>50</v>
      </c>
      <c r="G70" s="199"/>
      <c r="H70" s="199">
        <f t="shared" si="42"/>
        <v>50</v>
      </c>
      <c r="I70" s="199"/>
      <c r="J70" s="548"/>
      <c r="K70" s="546"/>
      <c r="L70" s="200">
        <v>0</v>
      </c>
      <c r="M70" s="199">
        <v>5</v>
      </c>
      <c r="N70" s="199">
        <f t="shared" si="43"/>
        <v>5</v>
      </c>
      <c r="O70" s="199">
        <v>25.98</v>
      </c>
      <c r="P70" s="548"/>
      <c r="Q70" s="546"/>
      <c r="R70" s="545"/>
      <c r="S70" s="546"/>
    </row>
    <row r="71" spans="1:19">
      <c r="A71" s="547"/>
      <c r="B71" s="207">
        <v>843</v>
      </c>
      <c r="C71" s="321" t="s">
        <v>725</v>
      </c>
      <c r="D71" s="321" t="s">
        <v>726</v>
      </c>
      <c r="E71" s="334">
        <v>25</v>
      </c>
      <c r="F71" s="200">
        <v>0</v>
      </c>
      <c r="G71" s="199">
        <v>20</v>
      </c>
      <c r="H71" s="199">
        <f t="shared" si="42"/>
        <v>20</v>
      </c>
      <c r="I71" s="199">
        <v>39.590000000000003</v>
      </c>
      <c r="J71" s="548"/>
      <c r="K71" s="546"/>
      <c r="L71" s="200">
        <v>0</v>
      </c>
      <c r="M71" s="199">
        <v>20</v>
      </c>
      <c r="N71" s="199">
        <f t="shared" si="43"/>
        <v>20</v>
      </c>
      <c r="O71" s="199">
        <v>40.78</v>
      </c>
      <c r="P71" s="548"/>
      <c r="Q71" s="546"/>
      <c r="R71" s="545"/>
      <c r="S71" s="546"/>
    </row>
    <row r="72" spans="1:19">
      <c r="A72" s="547"/>
      <c r="B72" s="207">
        <v>847</v>
      </c>
      <c r="C72" s="321" t="s">
        <v>780</v>
      </c>
      <c r="D72" s="321" t="s">
        <v>730</v>
      </c>
      <c r="E72" s="334" t="s">
        <v>272</v>
      </c>
      <c r="F72" s="200">
        <v>0</v>
      </c>
      <c r="G72" s="199">
        <v>5</v>
      </c>
      <c r="H72" s="199">
        <f t="shared" si="42"/>
        <v>5</v>
      </c>
      <c r="I72" s="199">
        <v>35.130000000000003</v>
      </c>
      <c r="J72" s="548"/>
      <c r="K72" s="546"/>
      <c r="L72" s="200">
        <v>0</v>
      </c>
      <c r="M72" s="199">
        <v>0</v>
      </c>
      <c r="N72" s="199">
        <f t="shared" si="43"/>
        <v>0</v>
      </c>
      <c r="O72" s="199">
        <v>28.44</v>
      </c>
      <c r="P72" s="548"/>
      <c r="Q72" s="546"/>
      <c r="R72" s="545"/>
      <c r="S72" s="546"/>
    </row>
    <row r="73" spans="1:19">
      <c r="A73" s="547">
        <v>4</v>
      </c>
      <c r="B73" s="207">
        <v>845</v>
      </c>
      <c r="C73" s="321" t="s">
        <v>710</v>
      </c>
      <c r="D73" s="321" t="s">
        <v>711</v>
      </c>
      <c r="E73" s="334">
        <v>25</v>
      </c>
      <c r="F73" s="200">
        <v>0</v>
      </c>
      <c r="G73" s="199">
        <v>5</v>
      </c>
      <c r="H73" s="199">
        <f t="shared" si="42"/>
        <v>5</v>
      </c>
      <c r="I73" s="199">
        <v>46.98</v>
      </c>
      <c r="J73" s="548">
        <f t="shared" ref="J73" si="48">H73+H74+H75+H76-MAX(H73:H76)</f>
        <v>10</v>
      </c>
      <c r="K73" s="546">
        <f t="shared" ref="K73" si="49">I73+I74+I75+I76-(VLOOKUP(MAX(H73:H76),H73:I76,2,FALSE))</f>
        <v>74.92</v>
      </c>
      <c r="L73" s="200">
        <v>0</v>
      </c>
      <c r="M73" s="199">
        <v>10</v>
      </c>
      <c r="N73" s="199">
        <f t="shared" si="43"/>
        <v>10</v>
      </c>
      <c r="O73" s="199">
        <v>42.6</v>
      </c>
      <c r="P73" s="548">
        <f t="shared" ref="P73" si="50">N73+N74+N75+N76-MAX(N73:N76)</f>
        <v>30</v>
      </c>
      <c r="Q73" s="546">
        <f t="shared" ref="Q73" si="51">O73+O74+O75+O76-(VLOOKUP(MAX(N73:N76),N73:O76,2,FALSE))</f>
        <v>66.41</v>
      </c>
      <c r="R73" s="545">
        <f>J73+P73</f>
        <v>40</v>
      </c>
      <c r="S73" s="546">
        <f>K73+Q73</f>
        <v>141.32999999999998</v>
      </c>
    </row>
    <row r="74" spans="1:19">
      <c r="A74" s="547"/>
      <c r="B74" s="207">
        <v>838</v>
      </c>
      <c r="C74" s="321" t="s">
        <v>304</v>
      </c>
      <c r="D74" s="321" t="s">
        <v>656</v>
      </c>
      <c r="E74" s="334" t="s">
        <v>275</v>
      </c>
      <c r="F74" s="200">
        <v>5</v>
      </c>
      <c r="G74" s="199">
        <v>20</v>
      </c>
      <c r="H74" s="199">
        <f t="shared" si="42"/>
        <v>25</v>
      </c>
      <c r="I74" s="199">
        <v>39.08</v>
      </c>
      <c r="J74" s="548"/>
      <c r="K74" s="546"/>
      <c r="L74" s="200">
        <v>5</v>
      </c>
      <c r="M74" s="199">
        <v>20</v>
      </c>
      <c r="N74" s="199">
        <f t="shared" si="43"/>
        <v>25</v>
      </c>
      <c r="O74" s="199">
        <v>34.090000000000003</v>
      </c>
      <c r="P74" s="548"/>
      <c r="Q74" s="546"/>
      <c r="R74" s="545"/>
      <c r="S74" s="546"/>
    </row>
    <row r="75" spans="1:19">
      <c r="A75" s="547"/>
      <c r="B75" s="207">
        <v>837</v>
      </c>
      <c r="C75" s="321" t="s">
        <v>657</v>
      </c>
      <c r="D75" s="321" t="s">
        <v>658</v>
      </c>
      <c r="E75" s="334" t="s">
        <v>275</v>
      </c>
      <c r="F75" s="200">
        <v>0</v>
      </c>
      <c r="G75" s="199">
        <v>5</v>
      </c>
      <c r="H75" s="199">
        <f t="shared" si="42"/>
        <v>5</v>
      </c>
      <c r="I75" s="199">
        <v>27.94</v>
      </c>
      <c r="J75" s="548"/>
      <c r="K75" s="546"/>
      <c r="L75" s="200">
        <v>20</v>
      </c>
      <c r="M75" s="199">
        <v>0</v>
      </c>
      <c r="N75" s="199">
        <f t="shared" si="43"/>
        <v>20</v>
      </c>
      <c r="O75" s="199">
        <v>23.81</v>
      </c>
      <c r="P75" s="548"/>
      <c r="Q75" s="546"/>
      <c r="R75" s="545"/>
      <c r="S75" s="546"/>
    </row>
    <row r="76" spans="1:19" ht="16" thickBot="1">
      <c r="A76" s="547"/>
      <c r="B76" s="210"/>
      <c r="C76" s="360"/>
      <c r="D76" s="360"/>
      <c r="E76" s="360"/>
      <c r="F76" s="202"/>
      <c r="G76" s="203"/>
      <c r="H76" s="203">
        <f t="shared" si="42"/>
        <v>0</v>
      </c>
      <c r="I76" s="203"/>
      <c r="J76" s="549"/>
      <c r="K76" s="550"/>
      <c r="L76" s="202"/>
      <c r="M76" s="203"/>
      <c r="N76" s="203">
        <f t="shared" si="43"/>
        <v>0</v>
      </c>
      <c r="O76" s="203"/>
      <c r="P76" s="549"/>
      <c r="Q76" s="550"/>
      <c r="R76" s="551"/>
      <c r="S76" s="550"/>
    </row>
  </sheetData>
  <mergeCells count="134">
    <mergeCell ref="B1:E1"/>
    <mergeCell ref="F1:Q1"/>
    <mergeCell ref="B2:E2"/>
    <mergeCell ref="F2:Q2"/>
    <mergeCell ref="B3:E3"/>
    <mergeCell ref="F3:Q3"/>
    <mergeCell ref="B4:E4"/>
    <mergeCell ref="F4:Q4"/>
    <mergeCell ref="C5:E5"/>
    <mergeCell ref="R5:S7"/>
    <mergeCell ref="B6:E7"/>
    <mergeCell ref="F7:H7"/>
    <mergeCell ref="J7:K7"/>
    <mergeCell ref="L7:O7"/>
    <mergeCell ref="P7:Q7"/>
    <mergeCell ref="S9:S12"/>
    <mergeCell ref="A13:A16"/>
    <mergeCell ref="J13:J16"/>
    <mergeCell ref="K13:K16"/>
    <mergeCell ref="P13:P16"/>
    <mergeCell ref="Q13:Q16"/>
    <mergeCell ref="R13:R16"/>
    <mergeCell ref="S13:S16"/>
    <mergeCell ref="A9:A12"/>
    <mergeCell ref="J9:J12"/>
    <mergeCell ref="K9:K12"/>
    <mergeCell ref="P9:P12"/>
    <mergeCell ref="Q9:Q12"/>
    <mergeCell ref="R9:R12"/>
    <mergeCell ref="S17:S20"/>
    <mergeCell ref="A21:A24"/>
    <mergeCell ref="J21:J24"/>
    <mergeCell ref="K21:K24"/>
    <mergeCell ref="P21:P24"/>
    <mergeCell ref="Q21:Q24"/>
    <mergeCell ref="R21:R24"/>
    <mergeCell ref="S21:S24"/>
    <mergeCell ref="A17:A20"/>
    <mergeCell ref="J17:J20"/>
    <mergeCell ref="K17:K20"/>
    <mergeCell ref="P17:P20"/>
    <mergeCell ref="Q17:Q20"/>
    <mergeCell ref="R17:R20"/>
    <mergeCell ref="S25:S28"/>
    <mergeCell ref="A29:A32"/>
    <mergeCell ref="J29:J32"/>
    <mergeCell ref="K29:K32"/>
    <mergeCell ref="P29:P32"/>
    <mergeCell ref="Q29:Q32"/>
    <mergeCell ref="R29:R32"/>
    <mergeCell ref="S29:S32"/>
    <mergeCell ref="A25:A28"/>
    <mergeCell ref="J25:J28"/>
    <mergeCell ref="K25:K28"/>
    <mergeCell ref="P25:P28"/>
    <mergeCell ref="Q25:Q28"/>
    <mergeCell ref="R25:R28"/>
    <mergeCell ref="S33:S36"/>
    <mergeCell ref="A37:A40"/>
    <mergeCell ref="J37:J40"/>
    <mergeCell ref="K37:K40"/>
    <mergeCell ref="P37:P40"/>
    <mergeCell ref="Q37:Q40"/>
    <mergeCell ref="R37:R40"/>
    <mergeCell ref="S37:S40"/>
    <mergeCell ref="A33:A36"/>
    <mergeCell ref="J33:J36"/>
    <mergeCell ref="K33:K36"/>
    <mergeCell ref="P33:P36"/>
    <mergeCell ref="Q33:Q36"/>
    <mergeCell ref="R33:R36"/>
    <mergeCell ref="S41:S44"/>
    <mergeCell ref="A45:A48"/>
    <mergeCell ref="J45:J48"/>
    <mergeCell ref="K45:K48"/>
    <mergeCell ref="P45:P48"/>
    <mergeCell ref="Q45:Q48"/>
    <mergeCell ref="R45:R48"/>
    <mergeCell ref="S45:S48"/>
    <mergeCell ref="A41:A44"/>
    <mergeCell ref="J41:J44"/>
    <mergeCell ref="K41:K44"/>
    <mergeCell ref="P41:P44"/>
    <mergeCell ref="Q41:Q44"/>
    <mergeCell ref="R41:R44"/>
    <mergeCell ref="C57:E57"/>
    <mergeCell ref="R57:S59"/>
    <mergeCell ref="B58:E59"/>
    <mergeCell ref="F59:H59"/>
    <mergeCell ref="J59:K59"/>
    <mergeCell ref="L59:O59"/>
    <mergeCell ref="P59:Q59"/>
    <mergeCell ref="S49:S52"/>
    <mergeCell ref="A53:A56"/>
    <mergeCell ref="J53:J56"/>
    <mergeCell ref="K53:K56"/>
    <mergeCell ref="P53:P56"/>
    <mergeCell ref="Q53:Q56"/>
    <mergeCell ref="R53:R56"/>
    <mergeCell ref="S53:S56"/>
    <mergeCell ref="A49:A52"/>
    <mergeCell ref="J49:J52"/>
    <mergeCell ref="K49:K52"/>
    <mergeCell ref="P49:P52"/>
    <mergeCell ref="Q49:Q52"/>
    <mergeCell ref="R49:R52"/>
    <mergeCell ref="S61:S64"/>
    <mergeCell ref="A65:A68"/>
    <mergeCell ref="J65:J68"/>
    <mergeCell ref="K65:K68"/>
    <mergeCell ref="P65:P68"/>
    <mergeCell ref="Q65:Q68"/>
    <mergeCell ref="R65:R68"/>
    <mergeCell ref="S65:S68"/>
    <mergeCell ref="A61:A64"/>
    <mergeCell ref="J61:J64"/>
    <mergeCell ref="K61:K64"/>
    <mergeCell ref="P61:P64"/>
    <mergeCell ref="Q61:Q64"/>
    <mergeCell ref="R61:R64"/>
    <mergeCell ref="S69:S72"/>
    <mergeCell ref="A73:A76"/>
    <mergeCell ref="J73:J76"/>
    <mergeCell ref="K73:K76"/>
    <mergeCell ref="P73:P76"/>
    <mergeCell ref="Q73:Q76"/>
    <mergeCell ref="R73:R76"/>
    <mergeCell ref="S73:S76"/>
    <mergeCell ref="A69:A72"/>
    <mergeCell ref="J69:J72"/>
    <mergeCell ref="K69:K72"/>
    <mergeCell ref="P69:P72"/>
    <mergeCell ref="Q69:Q72"/>
    <mergeCell ref="R69:R7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
  <sheetViews>
    <sheetView workbookViewId="0">
      <selection activeCell="B76" sqref="B76"/>
    </sheetView>
  </sheetViews>
  <sheetFormatPr baseColWidth="10" defaultRowHeight="15" x14ac:dyDescent="0"/>
  <cols>
    <col min="1" max="1" width="3.1640625" bestFit="1" customWidth="1"/>
  </cols>
  <sheetData>
    <row r="1" spans="1:17" ht="25">
      <c r="B1" s="513" t="s">
        <v>161</v>
      </c>
      <c r="C1" s="513"/>
      <c r="D1" s="513"/>
      <c r="E1" s="513"/>
      <c r="F1" s="515" t="s">
        <v>783</v>
      </c>
      <c r="G1" s="515"/>
      <c r="H1" s="515"/>
      <c r="I1" s="515"/>
      <c r="J1" s="515"/>
      <c r="K1" s="515"/>
      <c r="L1" s="515"/>
      <c r="M1" s="515"/>
      <c r="N1" s="515"/>
      <c r="O1" s="515"/>
      <c r="P1" s="221"/>
      <c r="Q1" s="221"/>
    </row>
    <row r="2" spans="1:17" ht="25">
      <c r="B2" s="513" t="s">
        <v>162</v>
      </c>
      <c r="C2" s="513"/>
      <c r="D2" s="513"/>
      <c r="E2" s="513"/>
      <c r="F2" s="516" t="s">
        <v>39</v>
      </c>
      <c r="G2" s="516"/>
      <c r="H2" s="516"/>
      <c r="I2" s="516"/>
      <c r="J2" s="516"/>
      <c r="K2" s="516"/>
      <c r="L2" s="516"/>
      <c r="M2" s="516"/>
      <c r="N2" s="516"/>
      <c r="O2" s="516"/>
      <c r="P2" s="221"/>
      <c r="Q2" s="221"/>
    </row>
    <row r="3" spans="1:17" ht="25">
      <c r="B3" s="513" t="s">
        <v>152</v>
      </c>
      <c r="C3" s="513"/>
      <c r="D3" s="513"/>
      <c r="E3" s="513"/>
      <c r="F3" s="516" t="s">
        <v>252</v>
      </c>
      <c r="G3" s="516"/>
      <c r="H3" s="516"/>
      <c r="I3" s="516"/>
      <c r="J3" s="516"/>
      <c r="K3" s="516"/>
      <c r="L3" s="516"/>
      <c r="M3" s="516"/>
      <c r="N3" s="516"/>
      <c r="O3" s="516"/>
      <c r="P3" s="221"/>
      <c r="Q3" s="221"/>
    </row>
    <row r="4" spans="1:17" ht="26" thickBot="1">
      <c r="B4" s="514" t="s">
        <v>163</v>
      </c>
      <c r="C4" s="514"/>
      <c r="D4" s="514"/>
      <c r="E4" s="514"/>
      <c r="F4" s="517" t="s">
        <v>190</v>
      </c>
      <c r="G4" s="517"/>
      <c r="H4" s="517"/>
      <c r="I4" s="517"/>
      <c r="J4" s="517"/>
      <c r="K4" s="517"/>
      <c r="L4" s="517"/>
      <c r="M4" s="517"/>
      <c r="N4" s="517"/>
      <c r="O4" s="517"/>
      <c r="P4" s="194"/>
      <c r="Q4" s="194"/>
    </row>
    <row r="5" spans="1:17" ht="16" thickBot="1">
      <c r="B5" s="198"/>
      <c r="C5" s="518"/>
      <c r="D5" s="518"/>
      <c r="E5" s="518"/>
      <c r="F5" s="180" t="s">
        <v>132</v>
      </c>
      <c r="G5" s="180" t="s">
        <v>133</v>
      </c>
      <c r="H5" s="197" t="s">
        <v>150</v>
      </c>
      <c r="I5" s="181" t="s">
        <v>134</v>
      </c>
      <c r="J5" s="222" t="s">
        <v>151</v>
      </c>
      <c r="K5" s="180" t="s">
        <v>132</v>
      </c>
      <c r="L5" s="180" t="s">
        <v>133</v>
      </c>
      <c r="M5" s="197" t="s">
        <v>150</v>
      </c>
      <c r="N5" s="184" t="s">
        <v>134</v>
      </c>
      <c r="O5" s="185" t="s">
        <v>151</v>
      </c>
      <c r="P5" s="556" t="s">
        <v>135</v>
      </c>
      <c r="Q5" s="557"/>
    </row>
    <row r="6" spans="1:17" ht="16" thickBot="1">
      <c r="B6" s="525" t="s">
        <v>659</v>
      </c>
      <c r="C6" s="526"/>
      <c r="D6" s="526"/>
      <c r="E6" s="526"/>
      <c r="F6" s="185">
        <v>149</v>
      </c>
      <c r="G6" s="182">
        <v>42.8</v>
      </c>
      <c r="H6" s="199">
        <v>65</v>
      </c>
      <c r="I6" s="182">
        <v>3.5</v>
      </c>
      <c r="J6" s="182"/>
      <c r="K6" s="185">
        <v>162</v>
      </c>
      <c r="L6" s="182">
        <v>46.3</v>
      </c>
      <c r="M6" s="199">
        <v>69</v>
      </c>
      <c r="N6" s="182">
        <v>3.5</v>
      </c>
      <c r="O6" s="182"/>
      <c r="P6" s="558"/>
      <c r="Q6" s="559"/>
    </row>
    <row r="7" spans="1:17" ht="16" thickBot="1">
      <c r="B7" s="527"/>
      <c r="C7" s="528"/>
      <c r="D7" s="528"/>
      <c r="E7" s="528"/>
      <c r="F7" s="529" t="s">
        <v>166</v>
      </c>
      <c r="G7" s="530"/>
      <c r="H7" s="530"/>
      <c r="I7" s="530"/>
      <c r="J7" s="530"/>
      <c r="K7" s="529" t="s">
        <v>167</v>
      </c>
      <c r="L7" s="530"/>
      <c r="M7" s="530"/>
      <c r="N7" s="530"/>
      <c r="O7" s="530"/>
      <c r="P7" s="560"/>
      <c r="Q7" s="561"/>
    </row>
    <row r="8" spans="1:17" ht="16" thickBot="1">
      <c r="B8" s="188" t="s">
        <v>137</v>
      </c>
      <c r="C8" s="189" t="s">
        <v>138</v>
      </c>
      <c r="D8" s="189" t="s">
        <v>139</v>
      </c>
      <c r="E8" s="189" t="s">
        <v>140</v>
      </c>
      <c r="F8" s="188" t="s">
        <v>141</v>
      </c>
      <c r="G8" s="189" t="s">
        <v>142</v>
      </c>
      <c r="H8" s="190" t="s">
        <v>143</v>
      </c>
      <c r="I8" s="189" t="s">
        <v>144</v>
      </c>
      <c r="J8" s="190" t="s">
        <v>145</v>
      </c>
      <c r="K8" s="206" t="s">
        <v>141</v>
      </c>
      <c r="L8" s="189" t="s">
        <v>142</v>
      </c>
      <c r="M8" s="189" t="s">
        <v>143</v>
      </c>
      <c r="N8" s="189" t="s">
        <v>144</v>
      </c>
      <c r="O8" s="190" t="s">
        <v>145</v>
      </c>
      <c r="P8" s="217" t="s">
        <v>147</v>
      </c>
      <c r="Q8" s="192" t="s">
        <v>143</v>
      </c>
    </row>
    <row r="9" spans="1:17">
      <c r="A9">
        <v>1</v>
      </c>
      <c r="B9" s="207">
        <v>512</v>
      </c>
      <c r="C9" s="208" t="s">
        <v>290</v>
      </c>
      <c r="D9" s="208" t="s">
        <v>291</v>
      </c>
      <c r="E9" s="208" t="s">
        <v>272</v>
      </c>
      <c r="F9" s="219">
        <v>0</v>
      </c>
      <c r="G9" s="220">
        <v>0</v>
      </c>
      <c r="H9" s="220">
        <v>30.03</v>
      </c>
      <c r="I9" s="220">
        <f t="shared" ref="I9:I56" si="0">IF(H9&lt;=$H$6,IF(H9&lt;$G$6,F9+G9,F9+G9+(H9-$G$6)),50)</f>
        <v>0</v>
      </c>
      <c r="J9" s="249">
        <f t="shared" ref="J9:J56" si="1">$F$6/H9</f>
        <v>4.9617049617049611</v>
      </c>
      <c r="K9" s="219">
        <v>0</v>
      </c>
      <c r="L9" s="220">
        <v>0</v>
      </c>
      <c r="M9" s="220">
        <v>34.270000000000003</v>
      </c>
      <c r="N9" s="220">
        <f>IF(M9&lt;=$M$6,IF(M9&lt;$L$6,K9+L9,K9+L9+(M9-$L$6)),50)</f>
        <v>0</v>
      </c>
      <c r="O9" s="249">
        <f>$K$6/M9</f>
        <v>4.727166618033265</v>
      </c>
      <c r="P9" s="219">
        <f t="shared" ref="P9:P56" si="2">N9+I9</f>
        <v>0</v>
      </c>
      <c r="Q9" s="249">
        <f t="shared" ref="Q9:Q56" si="3">M9+H9</f>
        <v>64.300000000000011</v>
      </c>
    </row>
    <row r="10" spans="1:17">
      <c r="A10">
        <f t="shared" ref="A10:A52" si="4">A9+1</f>
        <v>2</v>
      </c>
      <c r="B10" s="207">
        <v>628</v>
      </c>
      <c r="C10" s="208" t="s">
        <v>364</v>
      </c>
      <c r="D10" s="208" t="s">
        <v>44</v>
      </c>
      <c r="E10" s="332" t="s">
        <v>272</v>
      </c>
      <c r="F10" s="200">
        <v>0</v>
      </c>
      <c r="G10" s="199">
        <v>0</v>
      </c>
      <c r="H10" s="199">
        <v>31.12</v>
      </c>
      <c r="I10" s="199">
        <f t="shared" si="0"/>
        <v>0</v>
      </c>
      <c r="J10" s="209">
        <f t="shared" si="1"/>
        <v>4.7879177377892033</v>
      </c>
      <c r="K10" s="200">
        <v>0</v>
      </c>
      <c r="L10" s="199">
        <v>0</v>
      </c>
      <c r="M10" s="199">
        <v>34.67</v>
      </c>
      <c r="N10" s="199">
        <f t="shared" ref="N10:N56" si="5">IF(M10&lt;=$M$6,IF(M10&lt;$L$6,K10+L10,K10+L10+(M10-$L$6)),50)</f>
        <v>0</v>
      </c>
      <c r="O10" s="209">
        <f t="shared" ref="O10:O56" si="6">$K$6/M10</f>
        <v>4.6726276319584654</v>
      </c>
      <c r="P10" s="200">
        <f t="shared" si="2"/>
        <v>0</v>
      </c>
      <c r="Q10" s="209">
        <f t="shared" si="3"/>
        <v>65.790000000000006</v>
      </c>
    </row>
    <row r="11" spans="1:17">
      <c r="A11">
        <f t="shared" si="4"/>
        <v>3</v>
      </c>
      <c r="B11" s="207">
        <v>654</v>
      </c>
      <c r="C11" s="208" t="s">
        <v>270</v>
      </c>
      <c r="D11" s="208" t="s">
        <v>271</v>
      </c>
      <c r="E11" s="208" t="s">
        <v>272</v>
      </c>
      <c r="F11" s="200">
        <v>0</v>
      </c>
      <c r="G11" s="199">
        <v>0</v>
      </c>
      <c r="H11" s="199">
        <v>30.9</v>
      </c>
      <c r="I11" s="199">
        <f t="shared" si="0"/>
        <v>0</v>
      </c>
      <c r="J11" s="209">
        <f t="shared" si="1"/>
        <v>4.8220064724919096</v>
      </c>
      <c r="K11" s="200">
        <v>0</v>
      </c>
      <c r="L11" s="199">
        <v>0</v>
      </c>
      <c r="M11" s="199">
        <v>35.380000000000003</v>
      </c>
      <c r="N11" s="199">
        <f t="shared" si="5"/>
        <v>0</v>
      </c>
      <c r="O11" s="209">
        <f t="shared" si="6"/>
        <v>4.5788581119276426</v>
      </c>
      <c r="P11" s="200">
        <f t="shared" si="2"/>
        <v>0</v>
      </c>
      <c r="Q11" s="209">
        <f t="shared" si="3"/>
        <v>66.28</v>
      </c>
    </row>
    <row r="12" spans="1:17">
      <c r="A12">
        <f t="shared" si="4"/>
        <v>4</v>
      </c>
      <c r="B12" s="207">
        <v>739</v>
      </c>
      <c r="C12" s="321" t="s">
        <v>295</v>
      </c>
      <c r="D12" s="321" t="s">
        <v>69</v>
      </c>
      <c r="E12" s="208" t="s">
        <v>272</v>
      </c>
      <c r="F12" s="200">
        <v>0</v>
      </c>
      <c r="G12" s="199">
        <v>0</v>
      </c>
      <c r="H12" s="199">
        <v>32.4</v>
      </c>
      <c r="I12" s="199">
        <f t="shared" si="0"/>
        <v>0</v>
      </c>
      <c r="J12" s="209">
        <f t="shared" si="1"/>
        <v>4.5987654320987659</v>
      </c>
      <c r="K12" s="200">
        <v>0</v>
      </c>
      <c r="L12" s="199">
        <v>0</v>
      </c>
      <c r="M12" s="199">
        <v>34.35</v>
      </c>
      <c r="N12" s="199">
        <f t="shared" si="5"/>
        <v>0</v>
      </c>
      <c r="O12" s="209">
        <f t="shared" si="6"/>
        <v>4.7161572052401741</v>
      </c>
      <c r="P12" s="200">
        <f t="shared" si="2"/>
        <v>0</v>
      </c>
      <c r="Q12" s="209">
        <f t="shared" si="3"/>
        <v>66.75</v>
      </c>
    </row>
    <row r="13" spans="1:17">
      <c r="A13">
        <f t="shared" si="4"/>
        <v>5</v>
      </c>
      <c r="B13" s="207">
        <v>663</v>
      </c>
      <c r="C13" s="321" t="s">
        <v>289</v>
      </c>
      <c r="D13" s="321" t="s">
        <v>418</v>
      </c>
      <c r="E13" s="321" t="s">
        <v>275</v>
      </c>
      <c r="F13" s="200">
        <v>0</v>
      </c>
      <c r="G13" s="199">
        <v>0</v>
      </c>
      <c r="H13" s="199">
        <v>31.5</v>
      </c>
      <c r="I13" s="199">
        <f t="shared" si="0"/>
        <v>0</v>
      </c>
      <c r="J13" s="209">
        <f t="shared" si="1"/>
        <v>4.7301587301587302</v>
      </c>
      <c r="K13" s="200">
        <v>0</v>
      </c>
      <c r="L13" s="199">
        <v>0</v>
      </c>
      <c r="M13" s="199">
        <v>35.35</v>
      </c>
      <c r="N13" s="199">
        <f t="shared" si="5"/>
        <v>0</v>
      </c>
      <c r="O13" s="209">
        <f t="shared" si="6"/>
        <v>4.5827439886845829</v>
      </c>
      <c r="P13" s="200">
        <f t="shared" si="2"/>
        <v>0</v>
      </c>
      <c r="Q13" s="209">
        <f t="shared" si="3"/>
        <v>66.849999999999994</v>
      </c>
    </row>
    <row r="14" spans="1:17">
      <c r="A14">
        <f t="shared" si="4"/>
        <v>6</v>
      </c>
      <c r="B14" s="207">
        <v>752</v>
      </c>
      <c r="C14" s="321" t="s">
        <v>599</v>
      </c>
      <c r="D14" s="321" t="s">
        <v>68</v>
      </c>
      <c r="E14" s="321" t="s">
        <v>269</v>
      </c>
      <c r="F14" s="200">
        <v>0</v>
      </c>
      <c r="G14" s="199">
        <v>0</v>
      </c>
      <c r="H14" s="199">
        <v>31.72</v>
      </c>
      <c r="I14" s="199">
        <f t="shared" si="0"/>
        <v>0</v>
      </c>
      <c r="J14" s="209">
        <f t="shared" si="1"/>
        <v>4.6973518284993698</v>
      </c>
      <c r="K14" s="200">
        <v>0</v>
      </c>
      <c r="L14" s="199">
        <v>0</v>
      </c>
      <c r="M14" s="199">
        <v>35.42</v>
      </c>
      <c r="N14" s="199">
        <f t="shared" si="5"/>
        <v>0</v>
      </c>
      <c r="O14" s="209">
        <f t="shared" si="6"/>
        <v>4.5736871823828347</v>
      </c>
      <c r="P14" s="200">
        <f t="shared" si="2"/>
        <v>0</v>
      </c>
      <c r="Q14" s="209">
        <f t="shared" si="3"/>
        <v>67.14</v>
      </c>
    </row>
    <row r="15" spans="1:17">
      <c r="A15">
        <f t="shared" si="4"/>
        <v>7</v>
      </c>
      <c r="B15" s="207">
        <v>810</v>
      </c>
      <c r="C15" s="321" t="s">
        <v>462</v>
      </c>
      <c r="D15" s="321" t="s">
        <v>546</v>
      </c>
      <c r="E15" s="321" t="s">
        <v>275</v>
      </c>
      <c r="F15" s="200">
        <v>0</v>
      </c>
      <c r="G15" s="199">
        <v>0</v>
      </c>
      <c r="H15" s="199">
        <v>38.85</v>
      </c>
      <c r="I15" s="199">
        <f t="shared" si="0"/>
        <v>0</v>
      </c>
      <c r="J15" s="209">
        <f t="shared" si="1"/>
        <v>3.8352638352638353</v>
      </c>
      <c r="K15" s="200">
        <v>0</v>
      </c>
      <c r="L15" s="199">
        <v>0</v>
      </c>
      <c r="M15" s="199">
        <v>41.47</v>
      </c>
      <c r="N15" s="199">
        <f t="shared" si="5"/>
        <v>0</v>
      </c>
      <c r="O15" s="209">
        <f t="shared" si="6"/>
        <v>3.9064383891970098</v>
      </c>
      <c r="P15" s="200">
        <f t="shared" si="2"/>
        <v>0</v>
      </c>
      <c r="Q15" s="209">
        <f t="shared" si="3"/>
        <v>80.319999999999993</v>
      </c>
    </row>
    <row r="16" spans="1:17">
      <c r="A16">
        <f t="shared" si="4"/>
        <v>8</v>
      </c>
      <c r="B16" s="207">
        <v>610</v>
      </c>
      <c r="C16" s="321" t="s">
        <v>360</v>
      </c>
      <c r="D16" s="321" t="s">
        <v>63</v>
      </c>
      <c r="E16" s="332" t="s">
        <v>272</v>
      </c>
      <c r="F16" s="200">
        <v>0</v>
      </c>
      <c r="G16" s="199">
        <v>5</v>
      </c>
      <c r="H16" s="199">
        <v>33.99</v>
      </c>
      <c r="I16" s="199">
        <f t="shared" si="0"/>
        <v>5</v>
      </c>
      <c r="J16" s="209">
        <f t="shared" si="1"/>
        <v>4.3836422477199175</v>
      </c>
      <c r="K16" s="200">
        <v>0</v>
      </c>
      <c r="L16" s="199">
        <v>0</v>
      </c>
      <c r="M16" s="199">
        <v>34.659999999999997</v>
      </c>
      <c r="N16" s="199">
        <f t="shared" si="5"/>
        <v>0</v>
      </c>
      <c r="O16" s="209">
        <f t="shared" si="6"/>
        <v>4.6739757645701099</v>
      </c>
      <c r="P16" s="200">
        <f t="shared" si="2"/>
        <v>5</v>
      </c>
      <c r="Q16" s="209">
        <f t="shared" si="3"/>
        <v>68.650000000000006</v>
      </c>
    </row>
    <row r="17" spans="1:17">
      <c r="A17">
        <f t="shared" si="4"/>
        <v>9</v>
      </c>
      <c r="B17" s="207">
        <v>504</v>
      </c>
      <c r="C17" s="321" t="s">
        <v>297</v>
      </c>
      <c r="D17" s="321" t="s">
        <v>291</v>
      </c>
      <c r="E17" s="321" t="s">
        <v>272</v>
      </c>
      <c r="F17" s="200">
        <v>5</v>
      </c>
      <c r="G17" s="199">
        <v>0</v>
      </c>
      <c r="H17" s="199">
        <v>31.21</v>
      </c>
      <c r="I17" s="199">
        <f t="shared" si="0"/>
        <v>5</v>
      </c>
      <c r="J17" s="209">
        <f t="shared" si="1"/>
        <v>4.7741108619032362</v>
      </c>
      <c r="K17" s="200">
        <v>0</v>
      </c>
      <c r="L17" s="199">
        <v>0</v>
      </c>
      <c r="M17" s="199">
        <v>35.39</v>
      </c>
      <c r="N17" s="199">
        <f t="shared" si="5"/>
        <v>0</v>
      </c>
      <c r="O17" s="209">
        <f t="shared" si="6"/>
        <v>4.5775642836959589</v>
      </c>
      <c r="P17" s="200">
        <f t="shared" si="2"/>
        <v>5</v>
      </c>
      <c r="Q17" s="209">
        <f t="shared" si="3"/>
        <v>66.599999999999994</v>
      </c>
    </row>
    <row r="18" spans="1:17">
      <c r="A18">
        <f t="shared" si="4"/>
        <v>10</v>
      </c>
      <c r="B18" s="207">
        <v>580</v>
      </c>
      <c r="C18" s="321" t="s">
        <v>377</v>
      </c>
      <c r="D18" s="321" t="s">
        <v>44</v>
      </c>
      <c r="E18" s="321" t="s">
        <v>272</v>
      </c>
      <c r="F18" s="200">
        <v>0</v>
      </c>
      <c r="G18" s="199">
        <v>0</v>
      </c>
      <c r="H18" s="199">
        <v>31.53</v>
      </c>
      <c r="I18" s="199">
        <f t="shared" si="0"/>
        <v>0</v>
      </c>
      <c r="J18" s="209">
        <f t="shared" si="1"/>
        <v>4.7256581033935934</v>
      </c>
      <c r="K18" s="200">
        <v>5</v>
      </c>
      <c r="L18" s="199">
        <v>0</v>
      </c>
      <c r="M18" s="199">
        <v>35.93</v>
      </c>
      <c r="N18" s="199">
        <f t="shared" si="5"/>
        <v>5</v>
      </c>
      <c r="O18" s="209">
        <f t="shared" si="6"/>
        <v>4.5087670470359029</v>
      </c>
      <c r="P18" s="200">
        <f t="shared" si="2"/>
        <v>5</v>
      </c>
      <c r="Q18" s="209">
        <f t="shared" si="3"/>
        <v>67.460000000000008</v>
      </c>
    </row>
    <row r="19" spans="1:17">
      <c r="A19">
        <f t="shared" si="4"/>
        <v>11</v>
      </c>
      <c r="B19" s="207">
        <v>756</v>
      </c>
      <c r="C19" s="321" t="s">
        <v>654</v>
      </c>
      <c r="D19" s="321" t="s">
        <v>63</v>
      </c>
      <c r="E19" s="332" t="s">
        <v>272</v>
      </c>
      <c r="F19" s="200">
        <v>5</v>
      </c>
      <c r="G19" s="199">
        <v>0</v>
      </c>
      <c r="H19" s="199">
        <v>30.56</v>
      </c>
      <c r="I19" s="199">
        <f t="shared" si="0"/>
        <v>5</v>
      </c>
      <c r="J19" s="209">
        <f t="shared" si="1"/>
        <v>4.8756544502617807</v>
      </c>
      <c r="K19" s="200">
        <v>0</v>
      </c>
      <c r="L19" s="199">
        <v>0</v>
      </c>
      <c r="M19" s="199">
        <v>34.35</v>
      </c>
      <c r="N19" s="199">
        <f t="shared" si="5"/>
        <v>0</v>
      </c>
      <c r="O19" s="209">
        <f t="shared" si="6"/>
        <v>4.7161572052401741</v>
      </c>
      <c r="P19" s="200">
        <f t="shared" si="2"/>
        <v>5</v>
      </c>
      <c r="Q19" s="209">
        <f t="shared" si="3"/>
        <v>64.91</v>
      </c>
    </row>
    <row r="20" spans="1:17">
      <c r="A20">
        <f t="shared" si="4"/>
        <v>12</v>
      </c>
      <c r="B20" s="207">
        <v>779</v>
      </c>
      <c r="C20" s="321" t="s">
        <v>327</v>
      </c>
      <c r="D20" s="321" t="s">
        <v>328</v>
      </c>
      <c r="E20" s="321" t="s">
        <v>275</v>
      </c>
      <c r="F20" s="200">
        <v>0</v>
      </c>
      <c r="G20" s="199">
        <v>0</v>
      </c>
      <c r="H20" s="199">
        <v>36.130000000000003</v>
      </c>
      <c r="I20" s="199">
        <f t="shared" si="0"/>
        <v>0</v>
      </c>
      <c r="J20" s="209">
        <f t="shared" si="1"/>
        <v>4.1239966786603928</v>
      </c>
      <c r="K20" s="200">
        <v>5</v>
      </c>
      <c r="L20" s="199">
        <v>0</v>
      </c>
      <c r="M20" s="199">
        <v>47.63</v>
      </c>
      <c r="N20" s="199">
        <f t="shared" si="5"/>
        <v>6.3300000000000054</v>
      </c>
      <c r="O20" s="209">
        <f t="shared" si="6"/>
        <v>3.4012177199244173</v>
      </c>
      <c r="P20" s="200">
        <f t="shared" si="2"/>
        <v>6.3300000000000054</v>
      </c>
      <c r="Q20" s="209">
        <f t="shared" si="3"/>
        <v>83.76</v>
      </c>
    </row>
    <row r="21" spans="1:17">
      <c r="A21">
        <f t="shared" si="4"/>
        <v>13</v>
      </c>
      <c r="B21" s="207">
        <v>791</v>
      </c>
      <c r="C21" s="321" t="s">
        <v>334</v>
      </c>
      <c r="D21" s="321" t="s">
        <v>425</v>
      </c>
      <c r="E21" s="321" t="s">
        <v>275</v>
      </c>
      <c r="F21" s="200">
        <v>5</v>
      </c>
      <c r="G21" s="199">
        <v>0</v>
      </c>
      <c r="H21" s="199">
        <v>29.87</v>
      </c>
      <c r="I21" s="199">
        <f t="shared" si="0"/>
        <v>5</v>
      </c>
      <c r="J21" s="209">
        <f t="shared" si="1"/>
        <v>4.9882825577502512</v>
      </c>
      <c r="K21" s="200">
        <v>5</v>
      </c>
      <c r="L21" s="199">
        <v>0</v>
      </c>
      <c r="M21" s="199">
        <v>34.32</v>
      </c>
      <c r="N21" s="199">
        <f t="shared" si="5"/>
        <v>5</v>
      </c>
      <c r="O21" s="209">
        <f t="shared" si="6"/>
        <v>4.72027972027972</v>
      </c>
      <c r="P21" s="200">
        <f t="shared" si="2"/>
        <v>10</v>
      </c>
      <c r="Q21" s="209">
        <f t="shared" si="3"/>
        <v>64.19</v>
      </c>
    </row>
    <row r="22" spans="1:17">
      <c r="A22">
        <f t="shared" si="4"/>
        <v>14</v>
      </c>
      <c r="B22" s="207">
        <v>803</v>
      </c>
      <c r="C22" s="321" t="s">
        <v>323</v>
      </c>
      <c r="D22" s="321" t="s">
        <v>564</v>
      </c>
      <c r="E22" s="321" t="s">
        <v>272</v>
      </c>
      <c r="F22" s="200">
        <v>0</v>
      </c>
      <c r="G22" s="199">
        <v>0</v>
      </c>
      <c r="H22" s="199">
        <v>31.85</v>
      </c>
      <c r="I22" s="199">
        <f t="shared" si="0"/>
        <v>0</v>
      </c>
      <c r="J22" s="209">
        <f t="shared" si="1"/>
        <v>4.6781789638932496</v>
      </c>
      <c r="K22" s="200">
        <v>10</v>
      </c>
      <c r="L22" s="199">
        <v>0</v>
      </c>
      <c r="M22" s="199">
        <v>34.58</v>
      </c>
      <c r="N22" s="199">
        <f t="shared" si="5"/>
        <v>10</v>
      </c>
      <c r="O22" s="209">
        <f t="shared" si="6"/>
        <v>4.6847888953152115</v>
      </c>
      <c r="P22" s="200">
        <f t="shared" si="2"/>
        <v>10</v>
      </c>
      <c r="Q22" s="209">
        <f t="shared" si="3"/>
        <v>66.430000000000007</v>
      </c>
    </row>
    <row r="23" spans="1:17">
      <c r="A23">
        <f t="shared" si="4"/>
        <v>15</v>
      </c>
      <c r="B23" s="207">
        <v>635</v>
      </c>
      <c r="C23" s="321" t="s">
        <v>527</v>
      </c>
      <c r="D23" s="321" t="s">
        <v>457</v>
      </c>
      <c r="E23" s="321" t="s">
        <v>272</v>
      </c>
      <c r="F23" s="200">
        <v>5</v>
      </c>
      <c r="G23" s="199">
        <v>0</v>
      </c>
      <c r="H23" s="199">
        <v>30.62</v>
      </c>
      <c r="I23" s="199">
        <f t="shared" si="0"/>
        <v>5</v>
      </c>
      <c r="J23" s="209">
        <f t="shared" si="1"/>
        <v>4.8661005878510775</v>
      </c>
      <c r="K23" s="200">
        <v>0</v>
      </c>
      <c r="L23" s="199">
        <v>5</v>
      </c>
      <c r="M23" s="199">
        <v>41.39</v>
      </c>
      <c r="N23" s="199">
        <f t="shared" si="5"/>
        <v>5</v>
      </c>
      <c r="O23" s="209">
        <f t="shared" si="6"/>
        <v>3.9139888862043972</v>
      </c>
      <c r="P23" s="200">
        <f t="shared" si="2"/>
        <v>10</v>
      </c>
      <c r="Q23" s="209">
        <f t="shared" si="3"/>
        <v>72.010000000000005</v>
      </c>
    </row>
    <row r="24" spans="1:17">
      <c r="A24">
        <f t="shared" si="4"/>
        <v>16</v>
      </c>
      <c r="B24" s="207">
        <v>790</v>
      </c>
      <c r="C24" s="321" t="s">
        <v>630</v>
      </c>
      <c r="D24" s="321" t="s">
        <v>425</v>
      </c>
      <c r="E24" s="321" t="s">
        <v>272</v>
      </c>
      <c r="F24" s="200">
        <v>5</v>
      </c>
      <c r="G24" s="199">
        <v>0</v>
      </c>
      <c r="H24" s="199">
        <v>30.3</v>
      </c>
      <c r="I24" s="199">
        <f t="shared" si="0"/>
        <v>5</v>
      </c>
      <c r="J24" s="209">
        <f t="shared" si="1"/>
        <v>4.9174917491749177</v>
      </c>
      <c r="K24" s="200">
        <v>5</v>
      </c>
      <c r="L24" s="199">
        <v>0</v>
      </c>
      <c r="M24" s="199">
        <v>33.29</v>
      </c>
      <c r="N24" s="199">
        <f t="shared" si="5"/>
        <v>5</v>
      </c>
      <c r="O24" s="209">
        <f t="shared" si="6"/>
        <v>4.8663262240913188</v>
      </c>
      <c r="P24" s="200">
        <f t="shared" si="2"/>
        <v>10</v>
      </c>
      <c r="Q24" s="209">
        <f t="shared" si="3"/>
        <v>63.59</v>
      </c>
    </row>
    <row r="25" spans="1:17">
      <c r="A25">
        <f t="shared" si="4"/>
        <v>17</v>
      </c>
      <c r="B25" s="207">
        <v>719</v>
      </c>
      <c r="C25" s="321" t="s">
        <v>314</v>
      </c>
      <c r="D25" s="321" t="s">
        <v>112</v>
      </c>
      <c r="E25" s="321" t="s">
        <v>272</v>
      </c>
      <c r="F25" s="200">
        <v>5</v>
      </c>
      <c r="G25" s="199">
        <v>5</v>
      </c>
      <c r="H25" s="199">
        <v>32.979999999999997</v>
      </c>
      <c r="I25" s="199">
        <f t="shared" si="0"/>
        <v>10</v>
      </c>
      <c r="J25" s="209">
        <f t="shared" si="1"/>
        <v>4.5178896300788365</v>
      </c>
      <c r="K25" s="200">
        <v>5</v>
      </c>
      <c r="L25" s="199">
        <v>0</v>
      </c>
      <c r="M25" s="199">
        <v>31.62</v>
      </c>
      <c r="N25" s="199">
        <f t="shared" si="5"/>
        <v>5</v>
      </c>
      <c r="O25" s="209">
        <f t="shared" si="6"/>
        <v>5.1233396584440225</v>
      </c>
      <c r="P25" s="200">
        <f t="shared" si="2"/>
        <v>15</v>
      </c>
      <c r="Q25" s="209">
        <f t="shared" si="3"/>
        <v>64.599999999999994</v>
      </c>
    </row>
    <row r="26" spans="1:17">
      <c r="A26">
        <f t="shared" si="4"/>
        <v>18</v>
      </c>
      <c r="B26" s="207">
        <v>621</v>
      </c>
      <c r="C26" s="321" t="s">
        <v>785</v>
      </c>
      <c r="D26" s="321" t="s">
        <v>583</v>
      </c>
      <c r="E26" s="321" t="s">
        <v>272</v>
      </c>
      <c r="F26" s="200">
        <v>0</v>
      </c>
      <c r="G26" s="199">
        <v>0</v>
      </c>
      <c r="H26" s="199">
        <v>31.77</v>
      </c>
      <c r="I26" s="199">
        <f t="shared" si="0"/>
        <v>0</v>
      </c>
      <c r="J26" s="209">
        <f t="shared" si="1"/>
        <v>4.6899590808939253</v>
      </c>
      <c r="K26" s="200">
        <v>10</v>
      </c>
      <c r="L26" s="199">
        <v>5</v>
      </c>
      <c r="M26" s="199">
        <v>37.130000000000003</v>
      </c>
      <c r="N26" s="199">
        <f t="shared" si="5"/>
        <v>15</v>
      </c>
      <c r="O26" s="209">
        <f t="shared" si="6"/>
        <v>4.3630487476434148</v>
      </c>
      <c r="P26" s="200">
        <f t="shared" si="2"/>
        <v>15</v>
      </c>
      <c r="Q26" s="209">
        <f t="shared" si="3"/>
        <v>68.900000000000006</v>
      </c>
    </row>
    <row r="27" spans="1:17">
      <c r="A27">
        <f t="shared" si="4"/>
        <v>19</v>
      </c>
      <c r="B27" s="207">
        <v>720</v>
      </c>
      <c r="C27" s="321" t="s">
        <v>300</v>
      </c>
      <c r="D27" s="321" t="s">
        <v>366</v>
      </c>
      <c r="E27" s="321" t="s">
        <v>272</v>
      </c>
      <c r="F27" s="200">
        <v>5</v>
      </c>
      <c r="G27" s="199">
        <v>0</v>
      </c>
      <c r="H27" s="199">
        <v>31.31</v>
      </c>
      <c r="I27" s="199">
        <f t="shared" si="0"/>
        <v>5</v>
      </c>
      <c r="J27" s="209">
        <f t="shared" si="1"/>
        <v>4.7588629830725013</v>
      </c>
      <c r="K27" s="200">
        <v>5</v>
      </c>
      <c r="L27" s="199">
        <v>5</v>
      </c>
      <c r="M27" s="199">
        <v>37</v>
      </c>
      <c r="N27" s="199">
        <f t="shared" si="5"/>
        <v>10</v>
      </c>
      <c r="O27" s="209">
        <f t="shared" si="6"/>
        <v>4.3783783783783781</v>
      </c>
      <c r="P27" s="200">
        <f t="shared" si="2"/>
        <v>15</v>
      </c>
      <c r="Q27" s="209">
        <f t="shared" si="3"/>
        <v>68.31</v>
      </c>
    </row>
    <row r="28" spans="1:17">
      <c r="A28">
        <f t="shared" si="4"/>
        <v>20</v>
      </c>
      <c r="B28" s="207">
        <v>531</v>
      </c>
      <c r="C28" s="321" t="s">
        <v>321</v>
      </c>
      <c r="D28" s="321" t="s">
        <v>322</v>
      </c>
      <c r="E28" s="321" t="s">
        <v>272</v>
      </c>
      <c r="F28" s="200">
        <v>10</v>
      </c>
      <c r="G28" s="199">
        <v>5</v>
      </c>
      <c r="H28" s="199">
        <v>32.04</v>
      </c>
      <c r="I28" s="199">
        <f t="shared" si="0"/>
        <v>15</v>
      </c>
      <c r="J28" s="209">
        <f t="shared" si="1"/>
        <v>4.6504369538077404</v>
      </c>
      <c r="K28" s="200">
        <v>0</v>
      </c>
      <c r="L28" s="199">
        <v>0</v>
      </c>
      <c r="M28" s="199">
        <v>33.03</v>
      </c>
      <c r="N28" s="199">
        <f t="shared" si="5"/>
        <v>0</v>
      </c>
      <c r="O28" s="209">
        <f t="shared" si="6"/>
        <v>4.9046321525885554</v>
      </c>
      <c r="P28" s="200">
        <f t="shared" si="2"/>
        <v>15</v>
      </c>
      <c r="Q28" s="209">
        <f t="shared" si="3"/>
        <v>65.069999999999993</v>
      </c>
    </row>
    <row r="29" spans="1:17">
      <c r="A29">
        <f t="shared" si="4"/>
        <v>21</v>
      </c>
      <c r="B29" s="207">
        <v>517</v>
      </c>
      <c r="C29" s="321" t="s">
        <v>361</v>
      </c>
      <c r="D29" s="321" t="s">
        <v>362</v>
      </c>
      <c r="E29" s="321" t="s">
        <v>275</v>
      </c>
      <c r="F29" s="200">
        <v>0</v>
      </c>
      <c r="G29" s="199">
        <v>0</v>
      </c>
      <c r="H29" s="199">
        <v>34.19</v>
      </c>
      <c r="I29" s="199">
        <f t="shared" si="0"/>
        <v>0</v>
      </c>
      <c r="J29" s="209">
        <f t="shared" si="1"/>
        <v>4.3579994150336354</v>
      </c>
      <c r="K29" s="200">
        <v>15</v>
      </c>
      <c r="L29" s="199">
        <v>0</v>
      </c>
      <c r="M29" s="199">
        <v>36.299999999999997</v>
      </c>
      <c r="N29" s="199">
        <f t="shared" si="5"/>
        <v>15</v>
      </c>
      <c r="O29" s="209">
        <f t="shared" si="6"/>
        <v>4.4628099173553721</v>
      </c>
      <c r="P29" s="200">
        <f t="shared" si="2"/>
        <v>15</v>
      </c>
      <c r="Q29" s="209">
        <f t="shared" si="3"/>
        <v>70.489999999999995</v>
      </c>
    </row>
    <row r="30" spans="1:17">
      <c r="A30">
        <f t="shared" si="4"/>
        <v>22</v>
      </c>
      <c r="B30" s="207">
        <v>464</v>
      </c>
      <c r="C30" s="321" t="s">
        <v>384</v>
      </c>
      <c r="D30" s="321" t="s">
        <v>362</v>
      </c>
      <c r="E30" s="334">
        <v>25</v>
      </c>
      <c r="F30" s="200">
        <v>0</v>
      </c>
      <c r="G30" s="199">
        <v>10</v>
      </c>
      <c r="H30" s="199">
        <v>53.49</v>
      </c>
      <c r="I30" s="199">
        <f t="shared" si="0"/>
        <v>20.690000000000005</v>
      </c>
      <c r="J30" s="209">
        <f t="shared" si="1"/>
        <v>2.785567395774911</v>
      </c>
      <c r="K30" s="200">
        <v>0</v>
      </c>
      <c r="L30" s="199">
        <v>0</v>
      </c>
      <c r="M30" s="199">
        <v>46.55</v>
      </c>
      <c r="N30" s="199">
        <f t="shared" si="5"/>
        <v>0.25</v>
      </c>
      <c r="O30" s="209">
        <f t="shared" si="6"/>
        <v>3.4801288936627284</v>
      </c>
      <c r="P30" s="200">
        <f t="shared" si="2"/>
        <v>20.940000000000005</v>
      </c>
      <c r="Q30" s="209">
        <f t="shared" si="3"/>
        <v>100.03999999999999</v>
      </c>
    </row>
    <row r="31" spans="1:17">
      <c r="A31">
        <f t="shared" si="4"/>
        <v>23</v>
      </c>
      <c r="B31" s="207">
        <v>757</v>
      </c>
      <c r="C31" s="321" t="s">
        <v>344</v>
      </c>
      <c r="D31" s="321" t="s">
        <v>330</v>
      </c>
      <c r="E31" s="321" t="s">
        <v>269</v>
      </c>
      <c r="F31" s="200">
        <v>0</v>
      </c>
      <c r="G31" s="199">
        <v>10</v>
      </c>
      <c r="H31" s="199">
        <v>41.75</v>
      </c>
      <c r="I31" s="199">
        <f t="shared" si="0"/>
        <v>10</v>
      </c>
      <c r="J31" s="209">
        <f t="shared" si="1"/>
        <v>3.568862275449102</v>
      </c>
      <c r="K31" s="200">
        <v>5</v>
      </c>
      <c r="L31" s="199">
        <v>10</v>
      </c>
      <c r="M31" s="199">
        <v>39.54</v>
      </c>
      <c r="N31" s="199">
        <f t="shared" si="5"/>
        <v>15</v>
      </c>
      <c r="O31" s="209">
        <f t="shared" si="6"/>
        <v>4.0971168437025796</v>
      </c>
      <c r="P31" s="200">
        <f t="shared" si="2"/>
        <v>25</v>
      </c>
      <c r="Q31" s="209">
        <f t="shared" si="3"/>
        <v>81.289999999999992</v>
      </c>
    </row>
    <row r="32" spans="1:17">
      <c r="A32">
        <f t="shared" si="4"/>
        <v>24</v>
      </c>
      <c r="B32" s="207">
        <v>620</v>
      </c>
      <c r="C32" s="321" t="s">
        <v>317</v>
      </c>
      <c r="D32" s="321" t="s">
        <v>613</v>
      </c>
      <c r="E32" s="321" t="s">
        <v>272</v>
      </c>
      <c r="F32" s="200">
        <v>15</v>
      </c>
      <c r="G32" s="199">
        <v>0</v>
      </c>
      <c r="H32" s="199">
        <v>30.39</v>
      </c>
      <c r="I32" s="199">
        <f t="shared" si="0"/>
        <v>15</v>
      </c>
      <c r="J32" s="209">
        <f t="shared" si="1"/>
        <v>4.9029285949325434</v>
      </c>
      <c r="K32" s="200">
        <v>10</v>
      </c>
      <c r="L32" s="199">
        <v>0</v>
      </c>
      <c r="M32" s="199">
        <v>32.4</v>
      </c>
      <c r="N32" s="199">
        <f t="shared" si="5"/>
        <v>10</v>
      </c>
      <c r="O32" s="209">
        <f t="shared" si="6"/>
        <v>5</v>
      </c>
      <c r="P32" s="200">
        <f t="shared" si="2"/>
        <v>25</v>
      </c>
      <c r="Q32" s="209">
        <f t="shared" si="3"/>
        <v>62.79</v>
      </c>
    </row>
    <row r="33" spans="1:17">
      <c r="A33">
        <f t="shared" si="4"/>
        <v>25</v>
      </c>
      <c r="B33" s="207">
        <v>619</v>
      </c>
      <c r="C33" s="321" t="s">
        <v>686</v>
      </c>
      <c r="D33" s="321" t="s">
        <v>564</v>
      </c>
      <c r="E33" s="321" t="s">
        <v>272</v>
      </c>
      <c r="F33" s="200">
        <v>10</v>
      </c>
      <c r="G33" s="199">
        <v>5</v>
      </c>
      <c r="H33" s="199">
        <v>35.61</v>
      </c>
      <c r="I33" s="199">
        <f t="shared" si="0"/>
        <v>15</v>
      </c>
      <c r="J33" s="209">
        <f t="shared" si="1"/>
        <v>4.1842179163156414</v>
      </c>
      <c r="K33" s="200">
        <v>0</v>
      </c>
      <c r="L33" s="199">
        <v>10</v>
      </c>
      <c r="M33" s="199">
        <v>41.63</v>
      </c>
      <c r="N33" s="199">
        <f t="shared" si="5"/>
        <v>10</v>
      </c>
      <c r="O33" s="209">
        <f t="shared" si="6"/>
        <v>3.8914244535190967</v>
      </c>
      <c r="P33" s="200">
        <f t="shared" si="2"/>
        <v>25</v>
      </c>
      <c r="Q33" s="209">
        <f t="shared" si="3"/>
        <v>77.240000000000009</v>
      </c>
    </row>
    <row r="34" spans="1:17">
      <c r="A34">
        <f t="shared" si="4"/>
        <v>26</v>
      </c>
      <c r="B34" s="207">
        <v>560</v>
      </c>
      <c r="C34" s="321" t="s">
        <v>374</v>
      </c>
      <c r="D34" s="321" t="s">
        <v>53</v>
      </c>
      <c r="E34" s="321" t="s">
        <v>272</v>
      </c>
      <c r="F34" s="200">
        <v>5</v>
      </c>
      <c r="G34" s="199">
        <v>10</v>
      </c>
      <c r="H34" s="199">
        <v>35.64</v>
      </c>
      <c r="I34" s="199">
        <f t="shared" si="0"/>
        <v>15</v>
      </c>
      <c r="J34" s="209">
        <f t="shared" si="1"/>
        <v>4.1806958473625135</v>
      </c>
      <c r="K34" s="200">
        <v>10</v>
      </c>
      <c r="L34" s="199">
        <v>5</v>
      </c>
      <c r="M34" s="199">
        <v>36.53</v>
      </c>
      <c r="N34" s="199">
        <f t="shared" si="5"/>
        <v>15</v>
      </c>
      <c r="O34" s="209">
        <f t="shared" si="6"/>
        <v>4.434711196277032</v>
      </c>
      <c r="P34" s="200">
        <f t="shared" si="2"/>
        <v>30</v>
      </c>
      <c r="Q34" s="209">
        <f t="shared" si="3"/>
        <v>72.17</v>
      </c>
    </row>
    <row r="35" spans="1:17">
      <c r="A35">
        <f t="shared" si="4"/>
        <v>27</v>
      </c>
      <c r="B35" s="207">
        <v>801</v>
      </c>
      <c r="C35" s="321" t="s">
        <v>437</v>
      </c>
      <c r="D35" s="321" t="s">
        <v>418</v>
      </c>
      <c r="E35" s="321" t="s">
        <v>275</v>
      </c>
      <c r="F35" s="200">
        <v>0</v>
      </c>
      <c r="G35" s="199">
        <v>10</v>
      </c>
      <c r="H35" s="199">
        <v>30.28</v>
      </c>
      <c r="I35" s="199">
        <f t="shared" si="0"/>
        <v>10</v>
      </c>
      <c r="J35" s="209">
        <f t="shared" si="1"/>
        <v>4.9207397622192861</v>
      </c>
      <c r="K35" s="200">
        <v>10</v>
      </c>
      <c r="L35" s="199">
        <v>10</v>
      </c>
      <c r="M35" s="199">
        <v>47.29</v>
      </c>
      <c r="N35" s="199">
        <f t="shared" si="5"/>
        <v>20.990000000000002</v>
      </c>
      <c r="O35" s="209">
        <f t="shared" si="6"/>
        <v>3.4256713893000637</v>
      </c>
      <c r="P35" s="200">
        <f t="shared" si="2"/>
        <v>30.990000000000002</v>
      </c>
      <c r="Q35" s="209">
        <f t="shared" si="3"/>
        <v>77.569999999999993</v>
      </c>
    </row>
    <row r="36" spans="1:17">
      <c r="A36">
        <f t="shared" si="4"/>
        <v>28</v>
      </c>
      <c r="B36" s="207">
        <v>668</v>
      </c>
      <c r="C36" s="321" t="s">
        <v>349</v>
      </c>
      <c r="D36" s="321" t="s">
        <v>786</v>
      </c>
      <c r="E36" s="321" t="s">
        <v>272</v>
      </c>
      <c r="F36" s="200">
        <v>10</v>
      </c>
      <c r="G36" s="199">
        <v>5</v>
      </c>
      <c r="H36" s="199">
        <v>35.25</v>
      </c>
      <c r="I36" s="199">
        <f t="shared" si="0"/>
        <v>15</v>
      </c>
      <c r="J36" s="209">
        <f t="shared" si="1"/>
        <v>4.2269503546099294</v>
      </c>
      <c r="K36" s="200">
        <v>20</v>
      </c>
      <c r="L36" s="199">
        <v>5</v>
      </c>
      <c r="M36" s="199">
        <v>42.56</v>
      </c>
      <c r="N36" s="199">
        <f t="shared" si="5"/>
        <v>25</v>
      </c>
      <c r="O36" s="209">
        <f t="shared" si="6"/>
        <v>3.8063909774436087</v>
      </c>
      <c r="P36" s="200">
        <f t="shared" si="2"/>
        <v>40</v>
      </c>
      <c r="Q36" s="209">
        <f t="shared" si="3"/>
        <v>77.81</v>
      </c>
    </row>
    <row r="37" spans="1:17">
      <c r="A37">
        <f t="shared" si="4"/>
        <v>29</v>
      </c>
      <c r="B37" s="207">
        <v>784</v>
      </c>
      <c r="C37" s="321" t="s">
        <v>336</v>
      </c>
      <c r="D37" s="321" t="s">
        <v>629</v>
      </c>
      <c r="E37" s="332">
        <v>55</v>
      </c>
      <c r="F37" s="200">
        <v>0</v>
      </c>
      <c r="G37" s="199">
        <v>0</v>
      </c>
      <c r="H37" s="199">
        <v>44.03</v>
      </c>
      <c r="I37" s="199">
        <f t="shared" si="0"/>
        <v>1.230000000000004</v>
      </c>
      <c r="J37" s="209">
        <f t="shared" si="1"/>
        <v>3.3840563252327955</v>
      </c>
      <c r="K37" s="200">
        <v>50</v>
      </c>
      <c r="L37" s="199"/>
      <c r="M37" s="199"/>
      <c r="N37" s="199">
        <f t="shared" si="5"/>
        <v>50</v>
      </c>
      <c r="O37" s="209" t="e">
        <f t="shared" si="6"/>
        <v>#DIV/0!</v>
      </c>
      <c r="P37" s="200">
        <f t="shared" si="2"/>
        <v>51.230000000000004</v>
      </c>
      <c r="Q37" s="209">
        <f t="shared" si="3"/>
        <v>44.03</v>
      </c>
    </row>
    <row r="38" spans="1:17">
      <c r="A38">
        <f t="shared" si="4"/>
        <v>30</v>
      </c>
      <c r="B38" s="207">
        <v>594</v>
      </c>
      <c r="C38" s="321" t="s">
        <v>526</v>
      </c>
      <c r="D38" s="321" t="s">
        <v>291</v>
      </c>
      <c r="E38" s="321" t="s">
        <v>272</v>
      </c>
      <c r="F38" s="200">
        <v>5</v>
      </c>
      <c r="G38" s="199">
        <v>0</v>
      </c>
      <c r="H38" s="199">
        <v>28.68</v>
      </c>
      <c r="I38" s="199">
        <f t="shared" si="0"/>
        <v>5</v>
      </c>
      <c r="J38" s="209">
        <f t="shared" si="1"/>
        <v>5.1952580195258022</v>
      </c>
      <c r="K38" s="200">
        <v>50</v>
      </c>
      <c r="L38" s="199"/>
      <c r="M38" s="199"/>
      <c r="N38" s="199">
        <f t="shared" si="5"/>
        <v>50</v>
      </c>
      <c r="O38" s="209" t="e">
        <f t="shared" si="6"/>
        <v>#DIV/0!</v>
      </c>
      <c r="P38" s="200">
        <f t="shared" si="2"/>
        <v>55</v>
      </c>
      <c r="Q38" s="209">
        <f t="shared" si="3"/>
        <v>28.68</v>
      </c>
    </row>
    <row r="39" spans="1:17">
      <c r="A39">
        <f t="shared" si="4"/>
        <v>31</v>
      </c>
      <c r="B39" s="207">
        <v>696</v>
      </c>
      <c r="C39" s="321" t="s">
        <v>329</v>
      </c>
      <c r="D39" s="321" t="s">
        <v>330</v>
      </c>
      <c r="E39" s="321" t="s">
        <v>269</v>
      </c>
      <c r="F39" s="200">
        <v>50</v>
      </c>
      <c r="G39" s="199"/>
      <c r="H39" s="199"/>
      <c r="I39" s="199">
        <f t="shared" si="0"/>
        <v>50</v>
      </c>
      <c r="J39" s="209" t="e">
        <f t="shared" si="1"/>
        <v>#DIV/0!</v>
      </c>
      <c r="K39" s="200">
        <v>5</v>
      </c>
      <c r="L39" s="199">
        <v>0</v>
      </c>
      <c r="M39" s="199">
        <v>34.229999999999997</v>
      </c>
      <c r="N39" s="199">
        <f t="shared" si="5"/>
        <v>5</v>
      </c>
      <c r="O39" s="209">
        <f t="shared" si="6"/>
        <v>4.7326906222611749</v>
      </c>
      <c r="P39" s="200">
        <f t="shared" si="2"/>
        <v>55</v>
      </c>
      <c r="Q39" s="209">
        <f t="shared" si="3"/>
        <v>34.229999999999997</v>
      </c>
    </row>
    <row r="40" spans="1:17">
      <c r="A40">
        <f t="shared" si="4"/>
        <v>32</v>
      </c>
      <c r="B40" s="207">
        <v>486</v>
      </c>
      <c r="C40" s="321" t="s">
        <v>280</v>
      </c>
      <c r="D40" s="321" t="s">
        <v>69</v>
      </c>
      <c r="E40" s="321" t="s">
        <v>272</v>
      </c>
      <c r="F40" s="200">
        <v>5</v>
      </c>
      <c r="G40" s="199">
        <v>0</v>
      </c>
      <c r="H40" s="199">
        <v>31.59</v>
      </c>
      <c r="I40" s="199">
        <f t="shared" si="0"/>
        <v>5</v>
      </c>
      <c r="J40" s="209">
        <f t="shared" si="1"/>
        <v>4.7166824944602723</v>
      </c>
      <c r="K40" s="200">
        <v>50</v>
      </c>
      <c r="L40" s="199"/>
      <c r="M40" s="199"/>
      <c r="N40" s="199">
        <f t="shared" si="5"/>
        <v>50</v>
      </c>
      <c r="O40" s="209" t="e">
        <f t="shared" si="6"/>
        <v>#DIV/0!</v>
      </c>
      <c r="P40" s="200">
        <f t="shared" si="2"/>
        <v>55</v>
      </c>
      <c r="Q40" s="209">
        <f t="shared" si="3"/>
        <v>31.59</v>
      </c>
    </row>
    <row r="41" spans="1:17">
      <c r="A41">
        <f t="shared" si="4"/>
        <v>33</v>
      </c>
      <c r="B41" s="207">
        <v>334</v>
      </c>
      <c r="C41" s="321" t="s">
        <v>675</v>
      </c>
      <c r="D41" s="321" t="s">
        <v>418</v>
      </c>
      <c r="E41" s="332" t="s">
        <v>275</v>
      </c>
      <c r="F41" s="427">
        <v>50</v>
      </c>
      <c r="G41" s="199"/>
      <c r="H41" s="199"/>
      <c r="I41" s="199">
        <f t="shared" si="0"/>
        <v>50</v>
      </c>
      <c r="J41" s="209" t="e">
        <f t="shared" si="1"/>
        <v>#DIV/0!</v>
      </c>
      <c r="K41" s="200">
        <v>5</v>
      </c>
      <c r="L41" s="199">
        <v>0</v>
      </c>
      <c r="M41" s="199">
        <v>35.47</v>
      </c>
      <c r="N41" s="199">
        <f t="shared" si="5"/>
        <v>5</v>
      </c>
      <c r="O41" s="209">
        <f t="shared" si="6"/>
        <v>4.5672399210600512</v>
      </c>
      <c r="P41" s="200">
        <f t="shared" si="2"/>
        <v>55</v>
      </c>
      <c r="Q41" s="209">
        <f t="shared" si="3"/>
        <v>35.47</v>
      </c>
    </row>
    <row r="42" spans="1:17">
      <c r="A42">
        <f t="shared" si="4"/>
        <v>34</v>
      </c>
      <c r="B42" s="207">
        <v>809</v>
      </c>
      <c r="C42" s="321" t="s">
        <v>460</v>
      </c>
      <c r="D42" s="321" t="s">
        <v>461</v>
      </c>
      <c r="E42" s="321" t="s">
        <v>275</v>
      </c>
      <c r="F42" s="200">
        <v>5</v>
      </c>
      <c r="G42" s="199">
        <v>0</v>
      </c>
      <c r="H42" s="199">
        <v>35.26</v>
      </c>
      <c r="I42" s="199">
        <f t="shared" si="0"/>
        <v>5</v>
      </c>
      <c r="J42" s="209">
        <f t="shared" si="1"/>
        <v>4.2257515598411803</v>
      </c>
      <c r="K42" s="200">
        <v>50</v>
      </c>
      <c r="L42" s="199"/>
      <c r="M42" s="199"/>
      <c r="N42" s="199">
        <f t="shared" si="5"/>
        <v>50</v>
      </c>
      <c r="O42" s="209" t="e">
        <f t="shared" si="6"/>
        <v>#DIV/0!</v>
      </c>
      <c r="P42" s="200">
        <f t="shared" si="2"/>
        <v>55</v>
      </c>
      <c r="Q42" s="209">
        <f t="shared" si="3"/>
        <v>35.26</v>
      </c>
    </row>
    <row r="43" spans="1:17">
      <c r="A43">
        <f t="shared" si="4"/>
        <v>35</v>
      </c>
      <c r="B43" s="207">
        <v>732</v>
      </c>
      <c r="C43" s="321" t="s">
        <v>338</v>
      </c>
      <c r="D43" s="321" t="s">
        <v>322</v>
      </c>
      <c r="E43" s="321" t="s">
        <v>269</v>
      </c>
      <c r="F43" s="200">
        <v>50</v>
      </c>
      <c r="G43" s="199"/>
      <c r="H43" s="199"/>
      <c r="I43" s="199">
        <f t="shared" si="0"/>
        <v>50</v>
      </c>
      <c r="J43" s="209" t="e">
        <f t="shared" si="1"/>
        <v>#DIV/0!</v>
      </c>
      <c r="K43" s="200">
        <v>5</v>
      </c>
      <c r="L43" s="199">
        <v>0</v>
      </c>
      <c r="M43" s="199">
        <v>47.47</v>
      </c>
      <c r="N43" s="199">
        <f t="shared" si="5"/>
        <v>6.1700000000000017</v>
      </c>
      <c r="O43" s="209">
        <f t="shared" si="6"/>
        <v>3.4126816937012849</v>
      </c>
      <c r="P43" s="200">
        <f t="shared" si="2"/>
        <v>56.17</v>
      </c>
      <c r="Q43" s="209">
        <f t="shared" si="3"/>
        <v>47.47</v>
      </c>
    </row>
    <row r="44" spans="1:17">
      <c r="A44">
        <f t="shared" si="4"/>
        <v>36</v>
      </c>
      <c r="B44" s="207">
        <v>519</v>
      </c>
      <c r="C44" s="321" t="s">
        <v>577</v>
      </c>
      <c r="D44" s="321" t="s">
        <v>98</v>
      </c>
      <c r="E44" s="332">
        <v>55</v>
      </c>
      <c r="F44" s="200">
        <v>50</v>
      </c>
      <c r="G44" s="199"/>
      <c r="H44" s="199"/>
      <c r="I44" s="199">
        <f t="shared" si="0"/>
        <v>50</v>
      </c>
      <c r="J44" s="209" t="e">
        <f t="shared" si="1"/>
        <v>#DIV/0!</v>
      </c>
      <c r="K44" s="200">
        <v>10</v>
      </c>
      <c r="L44" s="199">
        <v>0</v>
      </c>
      <c r="M44" s="199">
        <v>35.5</v>
      </c>
      <c r="N44" s="199">
        <f t="shared" si="5"/>
        <v>10</v>
      </c>
      <c r="O44" s="209">
        <f t="shared" si="6"/>
        <v>4.563380281690141</v>
      </c>
      <c r="P44" s="200">
        <f t="shared" si="2"/>
        <v>60</v>
      </c>
      <c r="Q44" s="209">
        <f t="shared" si="3"/>
        <v>35.5</v>
      </c>
    </row>
    <row r="45" spans="1:17">
      <c r="A45">
        <f t="shared" si="4"/>
        <v>37</v>
      </c>
      <c r="B45" s="207">
        <v>605</v>
      </c>
      <c r="C45" s="321" t="s">
        <v>578</v>
      </c>
      <c r="D45" s="321" t="s">
        <v>579</v>
      </c>
      <c r="E45" s="321" t="s">
        <v>272</v>
      </c>
      <c r="F45" s="200">
        <v>0</v>
      </c>
      <c r="G45" s="199">
        <v>10</v>
      </c>
      <c r="H45" s="199">
        <v>40.93</v>
      </c>
      <c r="I45" s="199">
        <f t="shared" si="0"/>
        <v>10</v>
      </c>
      <c r="J45" s="209">
        <f t="shared" si="1"/>
        <v>3.6403615929635964</v>
      </c>
      <c r="K45" s="200">
        <v>50</v>
      </c>
      <c r="L45" s="199"/>
      <c r="M45" s="199"/>
      <c r="N45" s="199">
        <f t="shared" si="5"/>
        <v>50</v>
      </c>
      <c r="O45" s="209" t="e">
        <f t="shared" si="6"/>
        <v>#DIV/0!</v>
      </c>
      <c r="P45" s="200">
        <f t="shared" si="2"/>
        <v>60</v>
      </c>
      <c r="Q45" s="209">
        <f t="shared" si="3"/>
        <v>40.93</v>
      </c>
    </row>
    <row r="46" spans="1:17">
      <c r="A46">
        <f t="shared" si="4"/>
        <v>38</v>
      </c>
      <c r="B46" s="207">
        <v>659</v>
      </c>
      <c r="C46" s="321" t="s">
        <v>651</v>
      </c>
      <c r="D46" s="321" t="s">
        <v>579</v>
      </c>
      <c r="E46" s="321" t="s">
        <v>269</v>
      </c>
      <c r="F46" s="200">
        <v>50</v>
      </c>
      <c r="G46" s="199"/>
      <c r="H46" s="199"/>
      <c r="I46" s="199">
        <f t="shared" si="0"/>
        <v>50</v>
      </c>
      <c r="J46" s="209" t="e">
        <f t="shared" si="1"/>
        <v>#DIV/0!</v>
      </c>
      <c r="K46" s="200">
        <v>10</v>
      </c>
      <c r="L46" s="199">
        <v>0</v>
      </c>
      <c r="M46" s="199">
        <v>37.380000000000003</v>
      </c>
      <c r="N46" s="199">
        <f t="shared" si="5"/>
        <v>10</v>
      </c>
      <c r="O46" s="209">
        <f t="shared" si="6"/>
        <v>4.3338683788121983</v>
      </c>
      <c r="P46" s="200">
        <f t="shared" si="2"/>
        <v>60</v>
      </c>
      <c r="Q46" s="209">
        <f t="shared" si="3"/>
        <v>37.380000000000003</v>
      </c>
    </row>
    <row r="47" spans="1:17">
      <c r="A47">
        <f t="shared" si="4"/>
        <v>39</v>
      </c>
      <c r="B47" s="207">
        <v>738</v>
      </c>
      <c r="C47" s="321" t="s">
        <v>340</v>
      </c>
      <c r="D47" s="321" t="s">
        <v>53</v>
      </c>
      <c r="E47" s="321" t="s">
        <v>272</v>
      </c>
      <c r="F47" s="200">
        <v>50</v>
      </c>
      <c r="G47" s="199"/>
      <c r="H47" s="199"/>
      <c r="I47" s="199">
        <f t="shared" si="0"/>
        <v>50</v>
      </c>
      <c r="J47" s="209" t="e">
        <f t="shared" si="1"/>
        <v>#DIV/0!</v>
      </c>
      <c r="K47" s="200">
        <v>25</v>
      </c>
      <c r="L47" s="199">
        <v>0</v>
      </c>
      <c r="M47" s="199">
        <v>32.89</v>
      </c>
      <c r="N47" s="199">
        <f t="shared" si="5"/>
        <v>25</v>
      </c>
      <c r="O47" s="209">
        <f t="shared" si="6"/>
        <v>4.9255092733353605</v>
      </c>
      <c r="P47" s="200">
        <f t="shared" si="2"/>
        <v>75</v>
      </c>
      <c r="Q47" s="209">
        <f t="shared" si="3"/>
        <v>32.89</v>
      </c>
    </row>
    <row r="48" spans="1:17">
      <c r="A48">
        <f t="shared" si="4"/>
        <v>40</v>
      </c>
      <c r="B48" s="207">
        <v>764</v>
      </c>
      <c r="C48" s="321" t="s">
        <v>357</v>
      </c>
      <c r="D48" s="321" t="s">
        <v>358</v>
      </c>
      <c r="E48" s="321" t="s">
        <v>272</v>
      </c>
      <c r="F48" s="200">
        <v>50</v>
      </c>
      <c r="G48" s="199"/>
      <c r="H48" s="199"/>
      <c r="I48" s="199">
        <f t="shared" si="0"/>
        <v>50</v>
      </c>
      <c r="J48" s="209" t="e">
        <f t="shared" si="1"/>
        <v>#DIV/0!</v>
      </c>
      <c r="K48" s="200">
        <v>0</v>
      </c>
      <c r="L48" s="199">
        <v>10</v>
      </c>
      <c r="M48" s="199">
        <v>64.3</v>
      </c>
      <c r="N48" s="199">
        <f t="shared" si="5"/>
        <v>28</v>
      </c>
      <c r="O48" s="209">
        <f t="shared" si="6"/>
        <v>2.5194401244167963</v>
      </c>
      <c r="P48" s="200">
        <f t="shared" si="2"/>
        <v>78</v>
      </c>
      <c r="Q48" s="209">
        <f t="shared" si="3"/>
        <v>64.3</v>
      </c>
    </row>
    <row r="49" spans="1:17">
      <c r="A49">
        <f t="shared" si="4"/>
        <v>41</v>
      </c>
      <c r="B49" s="207">
        <v>729</v>
      </c>
      <c r="C49" s="321" t="s">
        <v>496</v>
      </c>
      <c r="D49" s="321" t="s">
        <v>497</v>
      </c>
      <c r="E49" s="321" t="s">
        <v>269</v>
      </c>
      <c r="F49" s="200">
        <v>50</v>
      </c>
      <c r="G49" s="199"/>
      <c r="H49" s="199"/>
      <c r="I49" s="199">
        <f t="shared" si="0"/>
        <v>50</v>
      </c>
      <c r="J49" s="209" t="e">
        <f t="shared" si="1"/>
        <v>#DIV/0!</v>
      </c>
      <c r="K49" s="200">
        <v>50</v>
      </c>
      <c r="L49" s="199"/>
      <c r="M49" s="199"/>
      <c r="N49" s="199">
        <f t="shared" si="5"/>
        <v>50</v>
      </c>
      <c r="O49" s="209" t="e">
        <f t="shared" si="6"/>
        <v>#DIV/0!</v>
      </c>
      <c r="P49" s="200">
        <f t="shared" si="2"/>
        <v>100</v>
      </c>
      <c r="Q49" s="209">
        <f t="shared" si="3"/>
        <v>0</v>
      </c>
    </row>
    <row r="50" spans="1:17">
      <c r="A50">
        <f t="shared" si="4"/>
        <v>42</v>
      </c>
      <c r="B50" s="207">
        <v>669</v>
      </c>
      <c r="C50" s="321" t="s">
        <v>585</v>
      </c>
      <c r="D50" s="321" t="s">
        <v>583</v>
      </c>
      <c r="E50" s="321" t="s">
        <v>272</v>
      </c>
      <c r="F50" s="200">
        <v>50</v>
      </c>
      <c r="G50" s="199"/>
      <c r="H50" s="199"/>
      <c r="I50" s="199">
        <f t="shared" si="0"/>
        <v>50</v>
      </c>
      <c r="J50" s="209" t="e">
        <f t="shared" si="1"/>
        <v>#DIV/0!</v>
      </c>
      <c r="K50" s="200">
        <v>50</v>
      </c>
      <c r="L50" s="199"/>
      <c r="M50" s="199"/>
      <c r="N50" s="199">
        <f t="shared" si="5"/>
        <v>50</v>
      </c>
      <c r="O50" s="209" t="e">
        <f t="shared" si="6"/>
        <v>#DIV/0!</v>
      </c>
      <c r="P50" s="200">
        <f t="shared" si="2"/>
        <v>100</v>
      </c>
      <c r="Q50" s="209">
        <f t="shared" si="3"/>
        <v>0</v>
      </c>
    </row>
    <row r="51" spans="1:17">
      <c r="A51">
        <f t="shared" si="4"/>
        <v>43</v>
      </c>
      <c r="B51" s="207">
        <v>783</v>
      </c>
      <c r="C51" s="321" t="s">
        <v>580</v>
      </c>
      <c r="D51" s="321" t="s">
        <v>601</v>
      </c>
      <c r="E51" s="321" t="s">
        <v>275</v>
      </c>
      <c r="F51" s="200">
        <v>100</v>
      </c>
      <c r="G51" s="199"/>
      <c r="H51" s="199"/>
      <c r="I51" s="199">
        <f t="shared" si="0"/>
        <v>100</v>
      </c>
      <c r="J51" s="209" t="e">
        <f t="shared" si="1"/>
        <v>#DIV/0!</v>
      </c>
      <c r="K51" s="200">
        <v>100</v>
      </c>
      <c r="L51" s="199"/>
      <c r="M51" s="199"/>
      <c r="N51" s="199">
        <f t="shared" si="5"/>
        <v>100</v>
      </c>
      <c r="O51" s="209" t="e">
        <f t="shared" si="6"/>
        <v>#DIV/0!</v>
      </c>
      <c r="P51" s="200">
        <f t="shared" si="2"/>
        <v>200</v>
      </c>
      <c r="Q51" s="209">
        <f t="shared" si="3"/>
        <v>0</v>
      </c>
    </row>
    <row r="52" spans="1:17">
      <c r="A52">
        <f t="shared" si="4"/>
        <v>44</v>
      </c>
      <c r="B52" s="207"/>
      <c r="C52" s="321"/>
      <c r="D52" s="321"/>
      <c r="E52" s="321"/>
      <c r="F52" s="200"/>
      <c r="G52" s="199"/>
      <c r="H52" s="199"/>
      <c r="I52" s="199">
        <f t="shared" si="0"/>
        <v>0</v>
      </c>
      <c r="J52" s="209" t="e">
        <f t="shared" si="1"/>
        <v>#DIV/0!</v>
      </c>
      <c r="K52" s="200"/>
      <c r="L52" s="199"/>
      <c r="M52" s="199"/>
      <c r="N52" s="199">
        <f t="shared" si="5"/>
        <v>0</v>
      </c>
      <c r="O52" s="209" t="e">
        <f t="shared" si="6"/>
        <v>#DIV/0!</v>
      </c>
      <c r="P52" s="200">
        <f t="shared" si="2"/>
        <v>0</v>
      </c>
      <c r="Q52" s="209">
        <f t="shared" si="3"/>
        <v>0</v>
      </c>
    </row>
    <row r="53" spans="1:17">
      <c r="A53">
        <v>45</v>
      </c>
      <c r="B53" s="207"/>
      <c r="C53" s="321"/>
      <c r="D53" s="321"/>
      <c r="E53" s="321"/>
      <c r="F53" s="200"/>
      <c r="G53" s="199"/>
      <c r="H53" s="199"/>
      <c r="I53" s="199">
        <f t="shared" si="0"/>
        <v>0</v>
      </c>
      <c r="J53" s="209" t="e">
        <f t="shared" si="1"/>
        <v>#DIV/0!</v>
      </c>
      <c r="K53" s="200"/>
      <c r="L53" s="199"/>
      <c r="M53" s="199"/>
      <c r="N53" s="199">
        <f t="shared" si="5"/>
        <v>0</v>
      </c>
      <c r="O53" s="209" t="e">
        <f t="shared" si="6"/>
        <v>#DIV/0!</v>
      </c>
      <c r="P53" s="200">
        <f t="shared" si="2"/>
        <v>0</v>
      </c>
      <c r="Q53" s="209">
        <f t="shared" si="3"/>
        <v>0</v>
      </c>
    </row>
    <row r="54" spans="1:17">
      <c r="A54">
        <v>46</v>
      </c>
      <c r="B54" s="207"/>
      <c r="C54" s="321"/>
      <c r="D54" s="321"/>
      <c r="E54" s="321"/>
      <c r="F54" s="200"/>
      <c r="G54" s="199"/>
      <c r="H54" s="199"/>
      <c r="I54" s="199">
        <f t="shared" si="0"/>
        <v>0</v>
      </c>
      <c r="J54" s="209" t="e">
        <f t="shared" si="1"/>
        <v>#DIV/0!</v>
      </c>
      <c r="K54" s="200"/>
      <c r="L54" s="199"/>
      <c r="M54" s="199"/>
      <c r="N54" s="199">
        <f t="shared" si="5"/>
        <v>0</v>
      </c>
      <c r="O54" s="209" t="e">
        <f t="shared" si="6"/>
        <v>#DIV/0!</v>
      </c>
      <c r="P54" s="200">
        <f t="shared" si="2"/>
        <v>0</v>
      </c>
      <c r="Q54" s="209">
        <f t="shared" si="3"/>
        <v>0</v>
      </c>
    </row>
    <row r="55" spans="1:17">
      <c r="A55">
        <v>47</v>
      </c>
      <c r="B55" s="207"/>
      <c r="C55" s="321"/>
      <c r="D55" s="321"/>
      <c r="E55" s="321"/>
      <c r="F55" s="200"/>
      <c r="G55" s="199"/>
      <c r="H55" s="199"/>
      <c r="I55" s="199">
        <f t="shared" si="0"/>
        <v>0</v>
      </c>
      <c r="J55" s="209" t="e">
        <f t="shared" si="1"/>
        <v>#DIV/0!</v>
      </c>
      <c r="K55" s="200"/>
      <c r="L55" s="199"/>
      <c r="M55" s="199"/>
      <c r="N55" s="199">
        <f t="shared" si="5"/>
        <v>0</v>
      </c>
      <c r="O55" s="209" t="e">
        <f t="shared" si="6"/>
        <v>#DIV/0!</v>
      </c>
      <c r="P55" s="200">
        <f t="shared" si="2"/>
        <v>0</v>
      </c>
      <c r="Q55" s="209">
        <f t="shared" si="3"/>
        <v>0</v>
      </c>
    </row>
    <row r="56" spans="1:17" ht="16" thickBot="1">
      <c r="A56">
        <v>48</v>
      </c>
      <c r="B56" s="210"/>
      <c r="C56" s="211"/>
      <c r="D56" s="211"/>
      <c r="E56" s="211"/>
      <c r="F56" s="202"/>
      <c r="G56" s="203"/>
      <c r="H56" s="203"/>
      <c r="I56" s="203">
        <f t="shared" si="0"/>
        <v>0</v>
      </c>
      <c r="J56" s="209" t="e">
        <f t="shared" si="1"/>
        <v>#DIV/0!</v>
      </c>
      <c r="K56" s="200"/>
      <c r="L56" s="199"/>
      <c r="M56" s="199"/>
      <c r="N56" s="199">
        <f t="shared" si="5"/>
        <v>0</v>
      </c>
      <c r="O56" s="209" t="e">
        <f t="shared" si="6"/>
        <v>#DIV/0!</v>
      </c>
      <c r="P56" s="200">
        <f t="shared" si="2"/>
        <v>0</v>
      </c>
      <c r="Q56" s="209">
        <f t="shared" si="3"/>
        <v>0</v>
      </c>
    </row>
    <row r="57" spans="1:17" ht="16" thickBot="1">
      <c r="B57" s="198"/>
      <c r="C57" s="518"/>
      <c r="D57" s="518"/>
      <c r="E57" s="518"/>
      <c r="F57" s="180" t="s">
        <v>132</v>
      </c>
      <c r="G57" s="180" t="s">
        <v>133</v>
      </c>
      <c r="H57" s="197" t="s">
        <v>150</v>
      </c>
      <c r="I57" s="181" t="s">
        <v>134</v>
      </c>
      <c r="J57" s="222" t="s">
        <v>151</v>
      </c>
      <c r="K57" s="180" t="s">
        <v>132</v>
      </c>
      <c r="L57" s="180" t="s">
        <v>133</v>
      </c>
      <c r="M57" s="197" t="s">
        <v>150</v>
      </c>
      <c r="N57" s="184" t="s">
        <v>134</v>
      </c>
      <c r="O57" s="185" t="s">
        <v>151</v>
      </c>
      <c r="P57" s="556" t="s">
        <v>135</v>
      </c>
      <c r="Q57" s="557"/>
    </row>
    <row r="58" spans="1:17" ht="16" thickBot="1">
      <c r="B58" s="525" t="s">
        <v>660</v>
      </c>
      <c r="C58" s="526"/>
      <c r="D58" s="526"/>
      <c r="E58" s="526"/>
      <c r="F58" s="185">
        <v>107</v>
      </c>
      <c r="G58" s="182">
        <v>43</v>
      </c>
      <c r="H58" s="199">
        <v>65</v>
      </c>
      <c r="I58" s="182">
        <v>2.5</v>
      </c>
      <c r="J58" s="182"/>
      <c r="K58" s="185">
        <v>110</v>
      </c>
      <c r="L58" s="182">
        <v>44</v>
      </c>
      <c r="M58" s="199">
        <f>L58*1.5</f>
        <v>66</v>
      </c>
      <c r="N58" s="182">
        <v>2.5</v>
      </c>
      <c r="O58" s="182"/>
      <c r="P58" s="558"/>
      <c r="Q58" s="559"/>
    </row>
    <row r="59" spans="1:17" ht="16" thickBot="1">
      <c r="B59" s="527"/>
      <c r="C59" s="528"/>
      <c r="D59" s="528"/>
      <c r="E59" s="528"/>
      <c r="F59" s="529" t="s">
        <v>166</v>
      </c>
      <c r="G59" s="530"/>
      <c r="H59" s="530"/>
      <c r="I59" s="530"/>
      <c r="J59" s="530"/>
      <c r="K59" s="529" t="s">
        <v>166</v>
      </c>
      <c r="L59" s="530"/>
      <c r="M59" s="530"/>
      <c r="N59" s="530"/>
      <c r="O59" s="530"/>
      <c r="P59" s="560"/>
      <c r="Q59" s="561"/>
    </row>
    <row r="60" spans="1:17" ht="16" thickBot="1">
      <c r="B60" s="188" t="s">
        <v>137</v>
      </c>
      <c r="C60" s="189" t="s">
        <v>138</v>
      </c>
      <c r="D60" s="189" t="s">
        <v>139</v>
      </c>
      <c r="E60" s="189" t="s">
        <v>140</v>
      </c>
      <c r="F60" s="188" t="s">
        <v>141</v>
      </c>
      <c r="G60" s="189" t="s">
        <v>142</v>
      </c>
      <c r="H60" s="190" t="s">
        <v>143</v>
      </c>
      <c r="I60" s="189" t="s">
        <v>144</v>
      </c>
      <c r="J60" s="190" t="s">
        <v>145</v>
      </c>
      <c r="K60" s="206" t="s">
        <v>141</v>
      </c>
      <c r="L60" s="189" t="s">
        <v>142</v>
      </c>
      <c r="M60" s="189" t="s">
        <v>143</v>
      </c>
      <c r="N60" s="189" t="s">
        <v>144</v>
      </c>
      <c r="O60" s="190" t="s">
        <v>145</v>
      </c>
      <c r="P60" s="217" t="s">
        <v>147</v>
      </c>
      <c r="Q60" s="192" t="s">
        <v>143</v>
      </c>
    </row>
    <row r="61" spans="1:17">
      <c r="A61">
        <v>1</v>
      </c>
      <c r="B61" s="207">
        <v>808</v>
      </c>
      <c r="C61" s="208" t="s">
        <v>345</v>
      </c>
      <c r="D61" s="208" t="s">
        <v>346</v>
      </c>
      <c r="E61" s="332">
        <v>25</v>
      </c>
      <c r="F61" s="219">
        <v>0</v>
      </c>
      <c r="G61" s="220">
        <v>0</v>
      </c>
      <c r="H61" s="220">
        <v>29.12</v>
      </c>
      <c r="I61" s="220">
        <f t="shared" ref="I61:I105" si="7">IF(H61&lt;=$H$6,IF(H61&lt;$G$6,F61+G61,F61+G61+(H61-$G$6)),50)</f>
        <v>0</v>
      </c>
      <c r="J61" s="249">
        <f t="shared" ref="J61:J105" si="8">$F$6/H61</f>
        <v>5.1167582417582418</v>
      </c>
      <c r="K61" s="219">
        <v>0</v>
      </c>
      <c r="L61" s="220">
        <v>0</v>
      </c>
      <c r="M61" s="220">
        <v>32.14</v>
      </c>
      <c r="N61" s="220">
        <f>IF(M61&lt;=$M$6,IF(M61&lt;$L$6,K61+L61,K61+L61+(M61-$L$6)),50)</f>
        <v>0</v>
      </c>
      <c r="O61" s="249">
        <f>$K$6/M61</f>
        <v>5.0404480398257618</v>
      </c>
      <c r="P61" s="219">
        <f t="shared" ref="P61:P105" si="9">N61+I61</f>
        <v>0</v>
      </c>
      <c r="Q61" s="249">
        <f t="shared" ref="Q61:Q105" si="10">M61+H61</f>
        <v>61.260000000000005</v>
      </c>
    </row>
    <row r="62" spans="1:17">
      <c r="A62">
        <v>2</v>
      </c>
      <c r="B62" s="207">
        <v>815</v>
      </c>
      <c r="C62" s="208" t="s">
        <v>540</v>
      </c>
      <c r="D62" s="208" t="s">
        <v>366</v>
      </c>
      <c r="E62" s="332" t="s">
        <v>269</v>
      </c>
      <c r="F62" s="200">
        <v>0</v>
      </c>
      <c r="G62" s="199">
        <v>0</v>
      </c>
      <c r="H62" s="199">
        <v>26.58</v>
      </c>
      <c r="I62" s="199">
        <f t="shared" si="7"/>
        <v>0</v>
      </c>
      <c r="J62" s="209">
        <f t="shared" si="8"/>
        <v>5.6057185854025589</v>
      </c>
      <c r="K62" s="200">
        <v>0</v>
      </c>
      <c r="L62" s="199">
        <v>5</v>
      </c>
      <c r="M62" s="199">
        <v>26.93</v>
      </c>
      <c r="N62" s="199">
        <f t="shared" ref="N62:N105" si="11">IF(M62&lt;=$M$6,IF(M62&lt;$L$6,K62+L62,K62+L62+(M62-$L$6)),50)</f>
        <v>5</v>
      </c>
      <c r="O62" s="209">
        <f t="shared" ref="O62:O105" si="12">$K$6/M62</f>
        <v>6.0155959896026738</v>
      </c>
      <c r="P62" s="200">
        <f t="shared" si="9"/>
        <v>5</v>
      </c>
      <c r="Q62" s="209">
        <f t="shared" si="10"/>
        <v>53.51</v>
      </c>
    </row>
    <row r="63" spans="1:17">
      <c r="A63">
        <v>3</v>
      </c>
      <c r="B63" s="207">
        <v>811</v>
      </c>
      <c r="C63" s="208" t="s">
        <v>386</v>
      </c>
      <c r="D63" s="208" t="s">
        <v>436</v>
      </c>
      <c r="E63" s="208" t="s">
        <v>272</v>
      </c>
      <c r="F63" s="200">
        <v>10</v>
      </c>
      <c r="G63" s="199">
        <v>0</v>
      </c>
      <c r="H63" s="199">
        <v>20.82</v>
      </c>
      <c r="I63" s="199">
        <f t="shared" si="7"/>
        <v>10</v>
      </c>
      <c r="J63" s="209">
        <f t="shared" si="8"/>
        <v>7.1565802113352541</v>
      </c>
      <c r="K63" s="200">
        <v>5</v>
      </c>
      <c r="L63" s="199">
        <v>0</v>
      </c>
      <c r="M63" s="199">
        <v>21.07</v>
      </c>
      <c r="N63" s="199">
        <f t="shared" si="11"/>
        <v>5</v>
      </c>
      <c r="O63" s="209">
        <f t="shared" si="12"/>
        <v>7.6886568580920738</v>
      </c>
      <c r="P63" s="200">
        <f t="shared" si="9"/>
        <v>15</v>
      </c>
      <c r="Q63" s="209">
        <f t="shared" si="10"/>
        <v>41.89</v>
      </c>
    </row>
    <row r="64" spans="1:17">
      <c r="A64">
        <v>4</v>
      </c>
      <c r="B64" s="207">
        <v>816</v>
      </c>
      <c r="C64" s="321" t="s">
        <v>771</v>
      </c>
      <c r="D64" s="321" t="s">
        <v>366</v>
      </c>
      <c r="E64" s="332">
        <v>55</v>
      </c>
      <c r="F64" s="200">
        <v>10</v>
      </c>
      <c r="G64" s="199">
        <v>0</v>
      </c>
      <c r="H64" s="199">
        <v>20.78</v>
      </c>
      <c r="I64" s="199">
        <f t="shared" si="7"/>
        <v>10</v>
      </c>
      <c r="J64" s="209">
        <f t="shared" si="8"/>
        <v>7.1703561116458125</v>
      </c>
      <c r="K64" s="200">
        <v>5</v>
      </c>
      <c r="L64" s="199">
        <v>0</v>
      </c>
      <c r="M64" s="199">
        <v>22.4</v>
      </c>
      <c r="N64" s="199">
        <f t="shared" si="11"/>
        <v>5</v>
      </c>
      <c r="O64" s="209">
        <f t="shared" si="12"/>
        <v>7.2321428571428577</v>
      </c>
      <c r="P64" s="200">
        <f t="shared" si="9"/>
        <v>15</v>
      </c>
      <c r="Q64" s="209">
        <f t="shared" si="10"/>
        <v>43.18</v>
      </c>
    </row>
    <row r="65" spans="1:17">
      <c r="A65">
        <v>5</v>
      </c>
      <c r="B65" s="207">
        <v>856</v>
      </c>
      <c r="C65" s="321" t="s">
        <v>773</v>
      </c>
      <c r="D65" s="321" t="s">
        <v>461</v>
      </c>
      <c r="E65" s="334" t="s">
        <v>269</v>
      </c>
      <c r="F65" s="200">
        <v>0</v>
      </c>
      <c r="G65" s="199">
        <v>0</v>
      </c>
      <c r="H65" s="199">
        <v>20.04</v>
      </c>
      <c r="I65" s="199">
        <f t="shared" si="7"/>
        <v>0</v>
      </c>
      <c r="J65" s="209">
        <f t="shared" si="8"/>
        <v>7.4351297405189625</v>
      </c>
      <c r="K65" s="200">
        <v>0</v>
      </c>
      <c r="L65" s="199">
        <v>20</v>
      </c>
      <c r="M65" s="199">
        <v>31.19</v>
      </c>
      <c r="N65" s="199">
        <f t="shared" si="11"/>
        <v>20</v>
      </c>
      <c r="O65" s="209">
        <f t="shared" si="12"/>
        <v>5.193972427059955</v>
      </c>
      <c r="P65" s="200">
        <f t="shared" si="9"/>
        <v>20</v>
      </c>
      <c r="Q65" s="209">
        <f t="shared" si="10"/>
        <v>51.230000000000004</v>
      </c>
    </row>
    <row r="66" spans="1:17">
      <c r="A66">
        <v>6</v>
      </c>
      <c r="B66" s="207">
        <v>836</v>
      </c>
      <c r="C66" s="321" t="s">
        <v>652</v>
      </c>
      <c r="D66" s="321" t="s">
        <v>679</v>
      </c>
      <c r="E66" s="334">
        <v>25</v>
      </c>
      <c r="F66" s="200">
        <v>0</v>
      </c>
      <c r="G66" s="199">
        <v>5</v>
      </c>
      <c r="H66" s="199">
        <v>29.48</v>
      </c>
      <c r="I66" s="199">
        <f t="shared" si="7"/>
        <v>5</v>
      </c>
      <c r="J66" s="209">
        <f t="shared" si="8"/>
        <v>5.0542740841248301</v>
      </c>
      <c r="K66" s="200">
        <v>0</v>
      </c>
      <c r="L66" s="199">
        <v>15</v>
      </c>
      <c r="M66" s="199">
        <v>31.35</v>
      </c>
      <c r="N66" s="199">
        <f t="shared" si="11"/>
        <v>15</v>
      </c>
      <c r="O66" s="209">
        <f t="shared" si="12"/>
        <v>5.1674641148325353</v>
      </c>
      <c r="P66" s="200">
        <f t="shared" si="9"/>
        <v>20</v>
      </c>
      <c r="Q66" s="209">
        <f t="shared" si="10"/>
        <v>60.83</v>
      </c>
    </row>
    <row r="67" spans="1:17">
      <c r="A67">
        <v>7</v>
      </c>
      <c r="B67" s="207">
        <v>837</v>
      </c>
      <c r="C67" s="321" t="s">
        <v>657</v>
      </c>
      <c r="D67" s="321" t="s">
        <v>658</v>
      </c>
      <c r="E67" s="334" t="s">
        <v>275</v>
      </c>
      <c r="F67" s="200">
        <v>5</v>
      </c>
      <c r="G67" s="199">
        <v>0</v>
      </c>
      <c r="H67" s="199">
        <v>19.68</v>
      </c>
      <c r="I67" s="199">
        <f t="shared" si="7"/>
        <v>5</v>
      </c>
      <c r="J67" s="209">
        <f t="shared" si="8"/>
        <v>7.571138211382114</v>
      </c>
      <c r="K67" s="200">
        <v>5</v>
      </c>
      <c r="L67" s="199">
        <v>15</v>
      </c>
      <c r="M67" s="199">
        <v>26.24</v>
      </c>
      <c r="N67" s="199">
        <f t="shared" si="11"/>
        <v>20</v>
      </c>
      <c r="O67" s="209">
        <f t="shared" si="12"/>
        <v>6.1737804878048781</v>
      </c>
      <c r="P67" s="200">
        <f t="shared" si="9"/>
        <v>25</v>
      </c>
      <c r="Q67" s="209">
        <f t="shared" si="10"/>
        <v>45.92</v>
      </c>
    </row>
    <row r="68" spans="1:17">
      <c r="A68">
        <v>8</v>
      </c>
      <c r="B68" s="207">
        <v>846</v>
      </c>
      <c r="C68" s="321" t="s">
        <v>708</v>
      </c>
      <c r="D68" s="321" t="s">
        <v>53</v>
      </c>
      <c r="E68" s="332" t="s">
        <v>272</v>
      </c>
      <c r="F68" s="200">
        <v>15</v>
      </c>
      <c r="G68" s="199">
        <v>0</v>
      </c>
      <c r="H68" s="199">
        <v>19.91</v>
      </c>
      <c r="I68" s="199">
        <f t="shared" si="7"/>
        <v>15</v>
      </c>
      <c r="J68" s="209">
        <f t="shared" si="8"/>
        <v>7.4836765444500255</v>
      </c>
      <c r="K68" s="200">
        <v>15</v>
      </c>
      <c r="L68" s="199">
        <v>0</v>
      </c>
      <c r="M68" s="199">
        <v>20.22</v>
      </c>
      <c r="N68" s="199">
        <f t="shared" si="11"/>
        <v>15</v>
      </c>
      <c r="O68" s="209">
        <f t="shared" si="12"/>
        <v>8.0118694362017813</v>
      </c>
      <c r="P68" s="200">
        <f t="shared" si="9"/>
        <v>30</v>
      </c>
      <c r="Q68" s="209">
        <f t="shared" si="10"/>
        <v>40.129999999999995</v>
      </c>
    </row>
    <row r="69" spans="1:17">
      <c r="A69">
        <v>9</v>
      </c>
      <c r="B69" s="207">
        <v>828</v>
      </c>
      <c r="C69" s="321" t="s">
        <v>607</v>
      </c>
      <c r="D69" s="321" t="s">
        <v>667</v>
      </c>
      <c r="E69" s="334">
        <v>55</v>
      </c>
      <c r="F69" s="200">
        <v>0</v>
      </c>
      <c r="G69" s="199">
        <v>20</v>
      </c>
      <c r="H69" s="199">
        <v>49.22</v>
      </c>
      <c r="I69" s="199">
        <f t="shared" si="7"/>
        <v>26.42</v>
      </c>
      <c r="J69" s="209">
        <f t="shared" si="8"/>
        <v>3.0272247054043073</v>
      </c>
      <c r="K69" s="200">
        <v>0</v>
      </c>
      <c r="L69" s="199">
        <v>5</v>
      </c>
      <c r="M69" s="199">
        <v>32.159999999999997</v>
      </c>
      <c r="N69" s="199">
        <f t="shared" si="11"/>
        <v>5</v>
      </c>
      <c r="O69" s="209">
        <f t="shared" si="12"/>
        <v>5.0373134328358216</v>
      </c>
      <c r="P69" s="200">
        <f t="shared" si="9"/>
        <v>31.42</v>
      </c>
      <c r="Q69" s="209">
        <f t="shared" si="10"/>
        <v>81.38</v>
      </c>
    </row>
    <row r="70" spans="1:17">
      <c r="A70">
        <v>10</v>
      </c>
      <c r="B70" s="207">
        <v>781</v>
      </c>
      <c r="C70" s="321" t="s">
        <v>588</v>
      </c>
      <c r="D70" s="321" t="s">
        <v>731</v>
      </c>
      <c r="E70" s="334">
        <v>55</v>
      </c>
      <c r="F70" s="200">
        <v>0</v>
      </c>
      <c r="G70" s="199">
        <v>15</v>
      </c>
      <c r="H70" s="199">
        <v>26.18</v>
      </c>
      <c r="I70" s="199">
        <f t="shared" si="7"/>
        <v>15</v>
      </c>
      <c r="J70" s="209">
        <f t="shared" si="8"/>
        <v>5.6913674560733387</v>
      </c>
      <c r="K70" s="200">
        <v>5</v>
      </c>
      <c r="L70" s="199">
        <v>20</v>
      </c>
      <c r="M70" s="199">
        <v>35.4</v>
      </c>
      <c r="N70" s="199">
        <f t="shared" si="11"/>
        <v>25</v>
      </c>
      <c r="O70" s="209">
        <f t="shared" si="12"/>
        <v>4.5762711864406782</v>
      </c>
      <c r="P70" s="200">
        <f t="shared" si="9"/>
        <v>40</v>
      </c>
      <c r="Q70" s="209">
        <f t="shared" si="10"/>
        <v>61.58</v>
      </c>
    </row>
    <row r="71" spans="1:17">
      <c r="A71">
        <v>11</v>
      </c>
      <c r="B71" s="207">
        <v>839</v>
      </c>
      <c r="C71" s="321" t="s">
        <v>693</v>
      </c>
      <c r="D71" s="321" t="s">
        <v>322</v>
      </c>
      <c r="E71" s="332">
        <v>55</v>
      </c>
      <c r="F71" s="200">
        <v>0</v>
      </c>
      <c r="G71" s="199">
        <v>0</v>
      </c>
      <c r="H71" s="199">
        <v>21.46</v>
      </c>
      <c r="I71" s="199">
        <f t="shared" si="7"/>
        <v>0</v>
      </c>
      <c r="J71" s="209">
        <f t="shared" si="8"/>
        <v>6.9431500465983218</v>
      </c>
      <c r="K71" s="200">
        <v>50</v>
      </c>
      <c r="L71" s="199"/>
      <c r="M71" s="199"/>
      <c r="N71" s="199">
        <f t="shared" si="11"/>
        <v>50</v>
      </c>
      <c r="O71" s="209" t="e">
        <f t="shared" si="12"/>
        <v>#DIV/0!</v>
      </c>
      <c r="P71" s="200">
        <f t="shared" si="9"/>
        <v>50</v>
      </c>
      <c r="Q71" s="209">
        <f t="shared" si="10"/>
        <v>21.46</v>
      </c>
    </row>
    <row r="72" spans="1:17">
      <c r="A72">
        <v>12</v>
      </c>
      <c r="B72" s="207">
        <v>847</v>
      </c>
      <c r="C72" s="321" t="s">
        <v>780</v>
      </c>
      <c r="D72" s="321" t="s">
        <v>777</v>
      </c>
      <c r="E72" s="334"/>
      <c r="F72" s="200">
        <v>0</v>
      </c>
      <c r="G72" s="199">
        <v>0</v>
      </c>
      <c r="H72" s="199">
        <v>25.31</v>
      </c>
      <c r="I72" s="199">
        <f t="shared" si="7"/>
        <v>0</v>
      </c>
      <c r="J72" s="209">
        <f t="shared" si="8"/>
        <v>5.8870011853022524</v>
      </c>
      <c r="K72" s="200">
        <v>50</v>
      </c>
      <c r="L72" s="199"/>
      <c r="M72" s="199"/>
      <c r="N72" s="199">
        <f t="shared" si="11"/>
        <v>50</v>
      </c>
      <c r="O72" s="209" t="e">
        <f t="shared" si="12"/>
        <v>#DIV/0!</v>
      </c>
      <c r="P72" s="200">
        <f t="shared" si="9"/>
        <v>50</v>
      </c>
      <c r="Q72" s="209">
        <f t="shared" si="10"/>
        <v>25.31</v>
      </c>
    </row>
    <row r="73" spans="1:17">
      <c r="A73">
        <v>13</v>
      </c>
      <c r="B73" s="207">
        <v>843</v>
      </c>
      <c r="C73" s="321" t="s">
        <v>725</v>
      </c>
      <c r="D73" s="321" t="s">
        <v>726</v>
      </c>
      <c r="E73" s="321" t="s">
        <v>275</v>
      </c>
      <c r="F73" s="200">
        <v>10</v>
      </c>
      <c r="G73" s="199">
        <v>5</v>
      </c>
      <c r="H73" s="199">
        <v>26.31</v>
      </c>
      <c r="I73" s="199">
        <f t="shared" si="7"/>
        <v>15</v>
      </c>
      <c r="J73" s="209">
        <f t="shared" si="8"/>
        <v>5.6632459141011022</v>
      </c>
      <c r="K73" s="200">
        <v>50</v>
      </c>
      <c r="L73" s="199"/>
      <c r="M73" s="199"/>
      <c r="N73" s="199">
        <f t="shared" si="11"/>
        <v>50</v>
      </c>
      <c r="O73" s="209" t="e">
        <f t="shared" si="12"/>
        <v>#DIV/0!</v>
      </c>
      <c r="P73" s="200">
        <f t="shared" si="9"/>
        <v>65</v>
      </c>
      <c r="Q73" s="209">
        <f t="shared" si="10"/>
        <v>26.31</v>
      </c>
    </row>
    <row r="74" spans="1:17">
      <c r="A74">
        <v>14</v>
      </c>
      <c r="B74" s="207">
        <v>845</v>
      </c>
      <c r="C74" s="321" t="s">
        <v>710</v>
      </c>
      <c r="D74" s="321" t="s">
        <v>711</v>
      </c>
      <c r="E74" s="334">
        <v>25</v>
      </c>
      <c r="F74" s="200">
        <v>50</v>
      </c>
      <c r="G74" s="199"/>
      <c r="H74" s="199"/>
      <c r="I74" s="199">
        <f t="shared" si="7"/>
        <v>50</v>
      </c>
      <c r="J74" s="209" t="e">
        <f t="shared" si="8"/>
        <v>#DIV/0!</v>
      </c>
      <c r="K74" s="200">
        <v>50</v>
      </c>
      <c r="L74" s="199"/>
      <c r="M74" s="199"/>
      <c r="N74" s="199">
        <f t="shared" si="11"/>
        <v>50</v>
      </c>
      <c r="O74" s="209" t="e">
        <f t="shared" si="12"/>
        <v>#DIV/0!</v>
      </c>
      <c r="P74" s="200">
        <f t="shared" si="9"/>
        <v>100</v>
      </c>
      <c r="Q74" s="209">
        <f t="shared" si="10"/>
        <v>0</v>
      </c>
    </row>
    <row r="75" spans="1:17">
      <c r="A75">
        <v>15</v>
      </c>
      <c r="B75" s="207">
        <v>838</v>
      </c>
      <c r="C75" s="321" t="s">
        <v>304</v>
      </c>
      <c r="D75" s="321" t="s">
        <v>656</v>
      </c>
      <c r="E75" s="321" t="s">
        <v>275</v>
      </c>
      <c r="F75" s="200">
        <v>100</v>
      </c>
      <c r="G75" s="199"/>
      <c r="H75" s="199"/>
      <c r="I75" s="199">
        <f t="shared" si="7"/>
        <v>100</v>
      </c>
      <c r="J75" s="209" t="e">
        <f t="shared" si="8"/>
        <v>#DIV/0!</v>
      </c>
      <c r="K75" s="200">
        <v>100</v>
      </c>
      <c r="L75" s="199"/>
      <c r="M75" s="199"/>
      <c r="N75" s="199">
        <f t="shared" si="11"/>
        <v>100</v>
      </c>
      <c r="O75" s="209" t="e">
        <f t="shared" si="12"/>
        <v>#DIV/0!</v>
      </c>
      <c r="P75" s="200">
        <f t="shared" si="9"/>
        <v>200</v>
      </c>
      <c r="Q75" s="209">
        <f t="shared" si="10"/>
        <v>0</v>
      </c>
    </row>
    <row r="76" spans="1:17">
      <c r="B76" s="207"/>
      <c r="C76" s="321"/>
      <c r="D76" s="321"/>
      <c r="E76" s="321"/>
      <c r="F76" s="200"/>
      <c r="G76" s="199"/>
      <c r="H76" s="199"/>
      <c r="I76" s="199">
        <f t="shared" si="7"/>
        <v>0</v>
      </c>
      <c r="J76" s="209" t="e">
        <f t="shared" si="8"/>
        <v>#DIV/0!</v>
      </c>
      <c r="K76" s="200"/>
      <c r="L76" s="199"/>
      <c r="M76" s="199"/>
      <c r="N76" s="199">
        <f t="shared" si="11"/>
        <v>0</v>
      </c>
      <c r="O76" s="209" t="e">
        <f t="shared" si="12"/>
        <v>#DIV/0!</v>
      </c>
      <c r="P76" s="200">
        <f t="shared" si="9"/>
        <v>0</v>
      </c>
      <c r="Q76" s="209">
        <f t="shared" si="10"/>
        <v>0</v>
      </c>
    </row>
    <row r="77" spans="1:17">
      <c r="B77" s="207"/>
      <c r="C77" s="208"/>
      <c r="D77" s="208"/>
      <c r="E77" s="208"/>
      <c r="F77" s="200"/>
      <c r="G77" s="199"/>
      <c r="H77" s="199"/>
      <c r="I77" s="199">
        <f t="shared" si="7"/>
        <v>0</v>
      </c>
      <c r="J77" s="209" t="e">
        <f t="shared" si="8"/>
        <v>#DIV/0!</v>
      </c>
      <c r="K77" s="200"/>
      <c r="L77" s="199"/>
      <c r="M77" s="199"/>
      <c r="N77" s="199">
        <f t="shared" si="11"/>
        <v>0</v>
      </c>
      <c r="O77" s="209" t="e">
        <f t="shared" si="12"/>
        <v>#DIV/0!</v>
      </c>
      <c r="P77" s="200">
        <f t="shared" si="9"/>
        <v>0</v>
      </c>
      <c r="Q77" s="209">
        <f t="shared" si="10"/>
        <v>0</v>
      </c>
    </row>
    <row r="78" spans="1:17">
      <c r="B78" s="207"/>
      <c r="C78" s="208"/>
      <c r="D78" s="208"/>
      <c r="E78" s="208"/>
      <c r="F78" s="200"/>
      <c r="G78" s="199"/>
      <c r="H78" s="199"/>
      <c r="I78" s="199">
        <f t="shared" si="7"/>
        <v>0</v>
      </c>
      <c r="J78" s="209" t="e">
        <f t="shared" si="8"/>
        <v>#DIV/0!</v>
      </c>
      <c r="K78" s="200"/>
      <c r="L78" s="199"/>
      <c r="M78" s="199"/>
      <c r="N78" s="199">
        <f t="shared" si="11"/>
        <v>0</v>
      </c>
      <c r="O78" s="209" t="e">
        <f t="shared" si="12"/>
        <v>#DIV/0!</v>
      </c>
      <c r="P78" s="200">
        <f t="shared" si="9"/>
        <v>0</v>
      </c>
      <c r="Q78" s="209">
        <f t="shared" si="10"/>
        <v>0</v>
      </c>
    </row>
    <row r="79" spans="1:17">
      <c r="B79" s="207"/>
      <c r="C79" s="208"/>
      <c r="D79" s="208"/>
      <c r="E79" s="208"/>
      <c r="F79" s="200"/>
      <c r="G79" s="199"/>
      <c r="H79" s="199"/>
      <c r="I79" s="199">
        <f t="shared" si="7"/>
        <v>0</v>
      </c>
      <c r="J79" s="209" t="e">
        <f t="shared" si="8"/>
        <v>#DIV/0!</v>
      </c>
      <c r="K79" s="200"/>
      <c r="L79" s="199"/>
      <c r="M79" s="199"/>
      <c r="N79" s="199">
        <f t="shared" si="11"/>
        <v>0</v>
      </c>
      <c r="O79" s="209" t="e">
        <f t="shared" si="12"/>
        <v>#DIV/0!</v>
      </c>
      <c r="P79" s="200">
        <f t="shared" si="9"/>
        <v>0</v>
      </c>
      <c r="Q79" s="209">
        <f t="shared" si="10"/>
        <v>0</v>
      </c>
    </row>
    <row r="80" spans="1:17">
      <c r="B80" s="207"/>
      <c r="C80" s="208"/>
      <c r="D80" s="208"/>
      <c r="E80" s="208"/>
      <c r="F80" s="200"/>
      <c r="G80" s="199"/>
      <c r="H80" s="199"/>
      <c r="I80" s="199">
        <f t="shared" si="7"/>
        <v>0</v>
      </c>
      <c r="J80" s="209" t="e">
        <f t="shared" si="8"/>
        <v>#DIV/0!</v>
      </c>
      <c r="K80" s="200"/>
      <c r="L80" s="199"/>
      <c r="M80" s="199"/>
      <c r="N80" s="199">
        <f t="shared" si="11"/>
        <v>0</v>
      </c>
      <c r="O80" s="209" t="e">
        <f t="shared" si="12"/>
        <v>#DIV/0!</v>
      </c>
      <c r="P80" s="200">
        <f t="shared" si="9"/>
        <v>0</v>
      </c>
      <c r="Q80" s="209">
        <f t="shared" si="10"/>
        <v>0</v>
      </c>
    </row>
    <row r="81" spans="2:17">
      <c r="B81" s="207"/>
      <c r="C81" s="208"/>
      <c r="D81" s="208"/>
      <c r="E81" s="208"/>
      <c r="F81" s="200"/>
      <c r="G81" s="199"/>
      <c r="H81" s="199"/>
      <c r="I81" s="199">
        <f t="shared" si="7"/>
        <v>0</v>
      </c>
      <c r="J81" s="209" t="e">
        <f t="shared" si="8"/>
        <v>#DIV/0!</v>
      </c>
      <c r="K81" s="200"/>
      <c r="L81" s="199"/>
      <c r="M81" s="199"/>
      <c r="N81" s="199">
        <f t="shared" si="11"/>
        <v>0</v>
      </c>
      <c r="O81" s="209" t="e">
        <f t="shared" si="12"/>
        <v>#DIV/0!</v>
      </c>
      <c r="P81" s="200">
        <f t="shared" si="9"/>
        <v>0</v>
      </c>
      <c r="Q81" s="209">
        <f t="shared" si="10"/>
        <v>0</v>
      </c>
    </row>
    <row r="82" spans="2:17">
      <c r="B82" s="207"/>
      <c r="C82" s="208"/>
      <c r="D82" s="208"/>
      <c r="E82" s="208"/>
      <c r="F82" s="200"/>
      <c r="G82" s="199"/>
      <c r="H82" s="199"/>
      <c r="I82" s="199">
        <f t="shared" si="7"/>
        <v>0</v>
      </c>
      <c r="J82" s="209" t="e">
        <f t="shared" si="8"/>
        <v>#DIV/0!</v>
      </c>
      <c r="K82" s="200"/>
      <c r="L82" s="199"/>
      <c r="M82" s="199"/>
      <c r="N82" s="199">
        <f t="shared" si="11"/>
        <v>0</v>
      </c>
      <c r="O82" s="209" t="e">
        <f t="shared" si="12"/>
        <v>#DIV/0!</v>
      </c>
      <c r="P82" s="200">
        <f t="shared" si="9"/>
        <v>0</v>
      </c>
      <c r="Q82" s="209">
        <f t="shared" si="10"/>
        <v>0</v>
      </c>
    </row>
    <row r="83" spans="2:17">
      <c r="B83" s="207"/>
      <c r="C83" s="208"/>
      <c r="D83" s="208"/>
      <c r="E83" s="208"/>
      <c r="F83" s="200"/>
      <c r="G83" s="199"/>
      <c r="H83" s="199"/>
      <c r="I83" s="199">
        <f t="shared" si="7"/>
        <v>0</v>
      </c>
      <c r="J83" s="209" t="e">
        <f t="shared" si="8"/>
        <v>#DIV/0!</v>
      </c>
      <c r="K83" s="200"/>
      <c r="L83" s="199"/>
      <c r="M83" s="199"/>
      <c r="N83" s="199">
        <f t="shared" si="11"/>
        <v>0</v>
      </c>
      <c r="O83" s="209" t="e">
        <f t="shared" si="12"/>
        <v>#DIV/0!</v>
      </c>
      <c r="P83" s="200">
        <f t="shared" si="9"/>
        <v>0</v>
      </c>
      <c r="Q83" s="209">
        <f t="shared" si="10"/>
        <v>0</v>
      </c>
    </row>
    <row r="84" spans="2:17">
      <c r="B84" s="207"/>
      <c r="C84" s="208"/>
      <c r="D84" s="208"/>
      <c r="E84" s="208"/>
      <c r="F84" s="200"/>
      <c r="G84" s="199"/>
      <c r="H84" s="199"/>
      <c r="I84" s="199">
        <f t="shared" si="7"/>
        <v>0</v>
      </c>
      <c r="J84" s="209" t="e">
        <f t="shared" si="8"/>
        <v>#DIV/0!</v>
      </c>
      <c r="K84" s="200"/>
      <c r="L84" s="199"/>
      <c r="M84" s="199"/>
      <c r="N84" s="199">
        <f t="shared" si="11"/>
        <v>0</v>
      </c>
      <c r="O84" s="209" t="e">
        <f t="shared" si="12"/>
        <v>#DIV/0!</v>
      </c>
      <c r="P84" s="200">
        <f t="shared" si="9"/>
        <v>0</v>
      </c>
      <c r="Q84" s="209">
        <f t="shared" si="10"/>
        <v>0</v>
      </c>
    </row>
    <row r="85" spans="2:17">
      <c r="B85" s="207"/>
      <c r="C85" s="208"/>
      <c r="D85" s="208"/>
      <c r="E85" s="208"/>
      <c r="F85" s="200"/>
      <c r="G85" s="199"/>
      <c r="H85" s="199"/>
      <c r="I85" s="199">
        <f t="shared" si="7"/>
        <v>0</v>
      </c>
      <c r="J85" s="209" t="e">
        <f t="shared" si="8"/>
        <v>#DIV/0!</v>
      </c>
      <c r="K85" s="200"/>
      <c r="L85" s="199"/>
      <c r="M85" s="199"/>
      <c r="N85" s="199">
        <f t="shared" si="11"/>
        <v>0</v>
      </c>
      <c r="O85" s="209" t="e">
        <f t="shared" si="12"/>
        <v>#DIV/0!</v>
      </c>
      <c r="P85" s="200">
        <f t="shared" si="9"/>
        <v>0</v>
      </c>
      <c r="Q85" s="209">
        <f t="shared" si="10"/>
        <v>0</v>
      </c>
    </row>
    <row r="86" spans="2:17">
      <c r="B86" s="207"/>
      <c r="C86" s="208"/>
      <c r="D86" s="208"/>
      <c r="E86" s="208"/>
      <c r="F86" s="200"/>
      <c r="G86" s="199"/>
      <c r="H86" s="199"/>
      <c r="I86" s="199">
        <f t="shared" si="7"/>
        <v>0</v>
      </c>
      <c r="J86" s="209" t="e">
        <f t="shared" si="8"/>
        <v>#DIV/0!</v>
      </c>
      <c r="K86" s="200"/>
      <c r="L86" s="199"/>
      <c r="M86" s="199"/>
      <c r="N86" s="199">
        <f t="shared" si="11"/>
        <v>0</v>
      </c>
      <c r="O86" s="209" t="e">
        <f t="shared" si="12"/>
        <v>#DIV/0!</v>
      </c>
      <c r="P86" s="200">
        <f t="shared" si="9"/>
        <v>0</v>
      </c>
      <c r="Q86" s="209">
        <f t="shared" si="10"/>
        <v>0</v>
      </c>
    </row>
    <row r="87" spans="2:17">
      <c r="B87" s="207"/>
      <c r="C87" s="208"/>
      <c r="D87" s="208"/>
      <c r="E87" s="208"/>
      <c r="F87" s="200"/>
      <c r="G87" s="199"/>
      <c r="H87" s="199"/>
      <c r="I87" s="199">
        <f t="shared" si="7"/>
        <v>0</v>
      </c>
      <c r="J87" s="209" t="e">
        <f t="shared" si="8"/>
        <v>#DIV/0!</v>
      </c>
      <c r="K87" s="200"/>
      <c r="L87" s="199"/>
      <c r="M87" s="199"/>
      <c r="N87" s="199">
        <f t="shared" si="11"/>
        <v>0</v>
      </c>
      <c r="O87" s="209" t="e">
        <f t="shared" si="12"/>
        <v>#DIV/0!</v>
      </c>
      <c r="P87" s="200">
        <f t="shared" si="9"/>
        <v>0</v>
      </c>
      <c r="Q87" s="209">
        <f t="shared" si="10"/>
        <v>0</v>
      </c>
    </row>
    <row r="88" spans="2:17">
      <c r="B88" s="207"/>
      <c r="C88" s="208"/>
      <c r="D88" s="208"/>
      <c r="E88" s="208"/>
      <c r="F88" s="200"/>
      <c r="G88" s="199"/>
      <c r="H88" s="199"/>
      <c r="I88" s="199">
        <f t="shared" si="7"/>
        <v>0</v>
      </c>
      <c r="J88" s="209" t="e">
        <f t="shared" si="8"/>
        <v>#DIV/0!</v>
      </c>
      <c r="K88" s="200"/>
      <c r="L88" s="199"/>
      <c r="M88" s="199"/>
      <c r="N88" s="199">
        <f t="shared" si="11"/>
        <v>0</v>
      </c>
      <c r="O88" s="209" t="e">
        <f t="shared" si="12"/>
        <v>#DIV/0!</v>
      </c>
      <c r="P88" s="200">
        <f t="shared" si="9"/>
        <v>0</v>
      </c>
      <c r="Q88" s="209">
        <f t="shared" si="10"/>
        <v>0</v>
      </c>
    </row>
    <row r="89" spans="2:17">
      <c r="B89" s="207"/>
      <c r="C89" s="208"/>
      <c r="D89" s="208"/>
      <c r="E89" s="208"/>
      <c r="F89" s="200"/>
      <c r="G89" s="199"/>
      <c r="H89" s="199"/>
      <c r="I89" s="199">
        <f t="shared" si="7"/>
        <v>0</v>
      </c>
      <c r="J89" s="209" t="e">
        <f t="shared" si="8"/>
        <v>#DIV/0!</v>
      </c>
      <c r="K89" s="200"/>
      <c r="L89" s="199"/>
      <c r="M89" s="199"/>
      <c r="N89" s="199">
        <f t="shared" si="11"/>
        <v>0</v>
      </c>
      <c r="O89" s="209" t="e">
        <f t="shared" si="12"/>
        <v>#DIV/0!</v>
      </c>
      <c r="P89" s="200">
        <f t="shared" si="9"/>
        <v>0</v>
      </c>
      <c r="Q89" s="209">
        <f t="shared" si="10"/>
        <v>0</v>
      </c>
    </row>
    <row r="90" spans="2:17">
      <c r="B90" s="207"/>
      <c r="C90" s="208"/>
      <c r="D90" s="208"/>
      <c r="E90" s="208"/>
      <c r="F90" s="200"/>
      <c r="G90" s="199"/>
      <c r="H90" s="199"/>
      <c r="I90" s="199">
        <f t="shared" si="7"/>
        <v>0</v>
      </c>
      <c r="J90" s="209" t="e">
        <f t="shared" si="8"/>
        <v>#DIV/0!</v>
      </c>
      <c r="K90" s="200"/>
      <c r="L90" s="199"/>
      <c r="M90" s="199"/>
      <c r="N90" s="199">
        <f t="shared" si="11"/>
        <v>0</v>
      </c>
      <c r="O90" s="209" t="e">
        <f t="shared" si="12"/>
        <v>#DIV/0!</v>
      </c>
      <c r="P90" s="200">
        <f t="shared" si="9"/>
        <v>0</v>
      </c>
      <c r="Q90" s="209">
        <f t="shared" si="10"/>
        <v>0</v>
      </c>
    </row>
    <row r="91" spans="2:17">
      <c r="B91" s="207"/>
      <c r="C91" s="208"/>
      <c r="D91" s="208"/>
      <c r="E91" s="208"/>
      <c r="F91" s="200"/>
      <c r="G91" s="199"/>
      <c r="H91" s="199"/>
      <c r="I91" s="199">
        <f t="shared" si="7"/>
        <v>0</v>
      </c>
      <c r="J91" s="209" t="e">
        <f t="shared" si="8"/>
        <v>#DIV/0!</v>
      </c>
      <c r="K91" s="200"/>
      <c r="L91" s="199"/>
      <c r="M91" s="199"/>
      <c r="N91" s="199">
        <f t="shared" si="11"/>
        <v>0</v>
      </c>
      <c r="O91" s="209" t="e">
        <f t="shared" si="12"/>
        <v>#DIV/0!</v>
      </c>
      <c r="P91" s="200">
        <f t="shared" si="9"/>
        <v>0</v>
      </c>
      <c r="Q91" s="209">
        <f t="shared" si="10"/>
        <v>0</v>
      </c>
    </row>
    <row r="92" spans="2:17">
      <c r="B92" s="207"/>
      <c r="C92" s="208"/>
      <c r="D92" s="208"/>
      <c r="E92" s="208"/>
      <c r="F92" s="200"/>
      <c r="G92" s="199"/>
      <c r="H92" s="199"/>
      <c r="I92" s="199">
        <f t="shared" si="7"/>
        <v>0</v>
      </c>
      <c r="J92" s="209" t="e">
        <f t="shared" si="8"/>
        <v>#DIV/0!</v>
      </c>
      <c r="K92" s="200"/>
      <c r="L92" s="199"/>
      <c r="M92" s="199"/>
      <c r="N92" s="199">
        <f t="shared" si="11"/>
        <v>0</v>
      </c>
      <c r="O92" s="209" t="e">
        <f t="shared" si="12"/>
        <v>#DIV/0!</v>
      </c>
      <c r="P92" s="200">
        <f t="shared" si="9"/>
        <v>0</v>
      </c>
      <c r="Q92" s="209">
        <f t="shared" si="10"/>
        <v>0</v>
      </c>
    </row>
    <row r="93" spans="2:17">
      <c r="B93" s="207"/>
      <c r="C93" s="208"/>
      <c r="D93" s="208"/>
      <c r="E93" s="208"/>
      <c r="F93" s="200"/>
      <c r="G93" s="199"/>
      <c r="H93" s="199"/>
      <c r="I93" s="199">
        <f t="shared" si="7"/>
        <v>0</v>
      </c>
      <c r="J93" s="209" t="e">
        <f t="shared" si="8"/>
        <v>#DIV/0!</v>
      </c>
      <c r="K93" s="200"/>
      <c r="L93" s="199"/>
      <c r="M93" s="199"/>
      <c r="N93" s="199">
        <f t="shared" si="11"/>
        <v>0</v>
      </c>
      <c r="O93" s="209" t="e">
        <f t="shared" si="12"/>
        <v>#DIV/0!</v>
      </c>
      <c r="P93" s="200">
        <f t="shared" si="9"/>
        <v>0</v>
      </c>
      <c r="Q93" s="209">
        <f t="shared" si="10"/>
        <v>0</v>
      </c>
    </row>
    <row r="94" spans="2:17">
      <c r="B94" s="207"/>
      <c r="C94" s="208"/>
      <c r="D94" s="208"/>
      <c r="E94" s="208"/>
      <c r="F94" s="200"/>
      <c r="G94" s="199"/>
      <c r="H94" s="199"/>
      <c r="I94" s="199">
        <f t="shared" si="7"/>
        <v>0</v>
      </c>
      <c r="J94" s="209" t="e">
        <f t="shared" si="8"/>
        <v>#DIV/0!</v>
      </c>
      <c r="K94" s="200"/>
      <c r="L94" s="199"/>
      <c r="M94" s="199"/>
      <c r="N94" s="199">
        <f t="shared" si="11"/>
        <v>0</v>
      </c>
      <c r="O94" s="209" t="e">
        <f t="shared" si="12"/>
        <v>#DIV/0!</v>
      </c>
      <c r="P94" s="200">
        <f t="shared" si="9"/>
        <v>0</v>
      </c>
      <c r="Q94" s="209">
        <f t="shared" si="10"/>
        <v>0</v>
      </c>
    </row>
    <row r="95" spans="2:17">
      <c r="B95" s="207"/>
      <c r="C95" s="208"/>
      <c r="D95" s="208"/>
      <c r="E95" s="208"/>
      <c r="F95" s="200"/>
      <c r="G95" s="199"/>
      <c r="H95" s="199"/>
      <c r="I95" s="199">
        <f t="shared" si="7"/>
        <v>0</v>
      </c>
      <c r="J95" s="209" t="e">
        <f t="shared" si="8"/>
        <v>#DIV/0!</v>
      </c>
      <c r="K95" s="200"/>
      <c r="L95" s="199"/>
      <c r="M95" s="199"/>
      <c r="N95" s="199">
        <f t="shared" si="11"/>
        <v>0</v>
      </c>
      <c r="O95" s="209" t="e">
        <f t="shared" si="12"/>
        <v>#DIV/0!</v>
      </c>
      <c r="P95" s="200">
        <f t="shared" si="9"/>
        <v>0</v>
      </c>
      <c r="Q95" s="209">
        <f t="shared" si="10"/>
        <v>0</v>
      </c>
    </row>
    <row r="96" spans="2:17">
      <c r="B96" s="207"/>
      <c r="C96" s="208"/>
      <c r="D96" s="208"/>
      <c r="E96" s="208"/>
      <c r="F96" s="200"/>
      <c r="G96" s="199"/>
      <c r="H96" s="199"/>
      <c r="I96" s="199">
        <f t="shared" si="7"/>
        <v>0</v>
      </c>
      <c r="J96" s="209" t="e">
        <f t="shared" si="8"/>
        <v>#DIV/0!</v>
      </c>
      <c r="K96" s="200"/>
      <c r="L96" s="199"/>
      <c r="M96" s="199"/>
      <c r="N96" s="199">
        <f t="shared" si="11"/>
        <v>0</v>
      </c>
      <c r="O96" s="209" t="e">
        <f t="shared" si="12"/>
        <v>#DIV/0!</v>
      </c>
      <c r="P96" s="200">
        <f t="shared" si="9"/>
        <v>0</v>
      </c>
      <c r="Q96" s="209">
        <f t="shared" si="10"/>
        <v>0</v>
      </c>
    </row>
    <row r="97" spans="2:17">
      <c r="B97" s="207"/>
      <c r="C97" s="208"/>
      <c r="D97" s="208"/>
      <c r="E97" s="208"/>
      <c r="F97" s="200"/>
      <c r="G97" s="199"/>
      <c r="H97" s="199"/>
      <c r="I97" s="199">
        <f t="shared" si="7"/>
        <v>0</v>
      </c>
      <c r="J97" s="209" t="e">
        <f t="shared" si="8"/>
        <v>#DIV/0!</v>
      </c>
      <c r="K97" s="200"/>
      <c r="L97" s="199"/>
      <c r="M97" s="199"/>
      <c r="N97" s="199">
        <f t="shared" si="11"/>
        <v>0</v>
      </c>
      <c r="O97" s="209" t="e">
        <f t="shared" si="12"/>
        <v>#DIV/0!</v>
      </c>
      <c r="P97" s="200">
        <f t="shared" si="9"/>
        <v>0</v>
      </c>
      <c r="Q97" s="209">
        <f t="shared" si="10"/>
        <v>0</v>
      </c>
    </row>
    <row r="98" spans="2:17">
      <c r="B98" s="207"/>
      <c r="C98" s="208"/>
      <c r="D98" s="208"/>
      <c r="E98" s="208"/>
      <c r="F98" s="200"/>
      <c r="G98" s="199"/>
      <c r="H98" s="199"/>
      <c r="I98" s="199">
        <f t="shared" si="7"/>
        <v>0</v>
      </c>
      <c r="J98" s="209" t="e">
        <f t="shared" si="8"/>
        <v>#DIV/0!</v>
      </c>
      <c r="K98" s="200"/>
      <c r="L98" s="199"/>
      <c r="M98" s="199"/>
      <c r="N98" s="199">
        <f t="shared" si="11"/>
        <v>0</v>
      </c>
      <c r="O98" s="209" t="e">
        <f t="shared" si="12"/>
        <v>#DIV/0!</v>
      </c>
      <c r="P98" s="200">
        <f t="shared" si="9"/>
        <v>0</v>
      </c>
      <c r="Q98" s="209">
        <f t="shared" si="10"/>
        <v>0</v>
      </c>
    </row>
    <row r="99" spans="2:17">
      <c r="B99" s="207"/>
      <c r="C99" s="208"/>
      <c r="D99" s="208"/>
      <c r="E99" s="208"/>
      <c r="F99" s="200"/>
      <c r="G99" s="199"/>
      <c r="H99" s="199"/>
      <c r="I99" s="199">
        <f t="shared" si="7"/>
        <v>0</v>
      </c>
      <c r="J99" s="209" t="e">
        <f t="shared" si="8"/>
        <v>#DIV/0!</v>
      </c>
      <c r="K99" s="200"/>
      <c r="L99" s="199"/>
      <c r="M99" s="199"/>
      <c r="N99" s="199">
        <f t="shared" si="11"/>
        <v>0</v>
      </c>
      <c r="O99" s="209" t="e">
        <f t="shared" si="12"/>
        <v>#DIV/0!</v>
      </c>
      <c r="P99" s="200">
        <f t="shared" si="9"/>
        <v>0</v>
      </c>
      <c r="Q99" s="209">
        <f t="shared" si="10"/>
        <v>0</v>
      </c>
    </row>
    <row r="100" spans="2:17">
      <c r="B100" s="207"/>
      <c r="C100" s="208"/>
      <c r="D100" s="208"/>
      <c r="E100" s="208"/>
      <c r="F100" s="200"/>
      <c r="G100" s="199"/>
      <c r="H100" s="199"/>
      <c r="I100" s="199">
        <f t="shared" si="7"/>
        <v>0</v>
      </c>
      <c r="J100" s="209" t="e">
        <f t="shared" si="8"/>
        <v>#DIV/0!</v>
      </c>
      <c r="K100" s="200"/>
      <c r="L100" s="199"/>
      <c r="M100" s="199"/>
      <c r="N100" s="199">
        <f t="shared" si="11"/>
        <v>0</v>
      </c>
      <c r="O100" s="209" t="e">
        <f t="shared" si="12"/>
        <v>#DIV/0!</v>
      </c>
      <c r="P100" s="200">
        <f t="shared" si="9"/>
        <v>0</v>
      </c>
      <c r="Q100" s="209">
        <f t="shared" si="10"/>
        <v>0</v>
      </c>
    </row>
    <row r="101" spans="2:17">
      <c r="B101" s="207"/>
      <c r="C101" s="208"/>
      <c r="D101" s="208"/>
      <c r="E101" s="208"/>
      <c r="F101" s="200"/>
      <c r="G101" s="199"/>
      <c r="H101" s="199"/>
      <c r="I101" s="199">
        <f t="shared" si="7"/>
        <v>0</v>
      </c>
      <c r="J101" s="209" t="e">
        <f t="shared" si="8"/>
        <v>#DIV/0!</v>
      </c>
      <c r="K101" s="200"/>
      <c r="L101" s="199"/>
      <c r="M101" s="199"/>
      <c r="N101" s="199">
        <f t="shared" si="11"/>
        <v>0</v>
      </c>
      <c r="O101" s="209" t="e">
        <f t="shared" si="12"/>
        <v>#DIV/0!</v>
      </c>
      <c r="P101" s="200">
        <f t="shared" si="9"/>
        <v>0</v>
      </c>
      <c r="Q101" s="209">
        <f t="shared" si="10"/>
        <v>0</v>
      </c>
    </row>
    <row r="102" spans="2:17">
      <c r="B102" s="207"/>
      <c r="C102" s="208"/>
      <c r="D102" s="208"/>
      <c r="E102" s="208"/>
      <c r="F102" s="200"/>
      <c r="G102" s="199"/>
      <c r="H102" s="199"/>
      <c r="I102" s="199">
        <f t="shared" si="7"/>
        <v>0</v>
      </c>
      <c r="J102" s="209" t="e">
        <f t="shared" si="8"/>
        <v>#DIV/0!</v>
      </c>
      <c r="K102" s="200"/>
      <c r="L102" s="199"/>
      <c r="M102" s="199"/>
      <c r="N102" s="199">
        <f t="shared" si="11"/>
        <v>0</v>
      </c>
      <c r="O102" s="209" t="e">
        <f t="shared" si="12"/>
        <v>#DIV/0!</v>
      </c>
      <c r="P102" s="200">
        <f t="shared" si="9"/>
        <v>0</v>
      </c>
      <c r="Q102" s="209">
        <f t="shared" si="10"/>
        <v>0</v>
      </c>
    </row>
    <row r="103" spans="2:17">
      <c r="B103" s="207"/>
      <c r="C103" s="208"/>
      <c r="D103" s="208"/>
      <c r="E103" s="208"/>
      <c r="F103" s="200"/>
      <c r="G103" s="199"/>
      <c r="H103" s="199"/>
      <c r="I103" s="199">
        <f t="shared" si="7"/>
        <v>0</v>
      </c>
      <c r="J103" s="209" t="e">
        <f t="shared" si="8"/>
        <v>#DIV/0!</v>
      </c>
      <c r="K103" s="200"/>
      <c r="L103" s="199"/>
      <c r="M103" s="199"/>
      <c r="N103" s="199">
        <f t="shared" si="11"/>
        <v>0</v>
      </c>
      <c r="O103" s="209" t="e">
        <f t="shared" si="12"/>
        <v>#DIV/0!</v>
      </c>
      <c r="P103" s="200">
        <f t="shared" si="9"/>
        <v>0</v>
      </c>
      <c r="Q103" s="209">
        <f t="shared" si="10"/>
        <v>0</v>
      </c>
    </row>
    <row r="104" spans="2:17">
      <c r="B104" s="207"/>
      <c r="C104" s="208"/>
      <c r="D104" s="208"/>
      <c r="E104" s="208"/>
      <c r="F104" s="200"/>
      <c r="G104" s="199"/>
      <c r="H104" s="199"/>
      <c r="I104" s="199">
        <f t="shared" si="7"/>
        <v>0</v>
      </c>
      <c r="J104" s="209" t="e">
        <f t="shared" si="8"/>
        <v>#DIV/0!</v>
      </c>
      <c r="K104" s="200"/>
      <c r="L104" s="199"/>
      <c r="M104" s="199"/>
      <c r="N104" s="199">
        <f t="shared" si="11"/>
        <v>0</v>
      </c>
      <c r="O104" s="209" t="e">
        <f t="shared" si="12"/>
        <v>#DIV/0!</v>
      </c>
      <c r="P104" s="200">
        <f t="shared" si="9"/>
        <v>0</v>
      </c>
      <c r="Q104" s="209">
        <f t="shared" si="10"/>
        <v>0</v>
      </c>
    </row>
    <row r="105" spans="2:17" ht="16" thickBot="1">
      <c r="B105" s="210"/>
      <c r="C105" s="211"/>
      <c r="D105" s="211"/>
      <c r="E105" s="211"/>
      <c r="F105" s="202"/>
      <c r="G105" s="203"/>
      <c r="H105" s="203"/>
      <c r="I105" s="203">
        <f t="shared" si="7"/>
        <v>0</v>
      </c>
      <c r="J105" s="212" t="e">
        <f t="shared" si="8"/>
        <v>#DIV/0!</v>
      </c>
      <c r="K105" s="202"/>
      <c r="L105" s="203"/>
      <c r="M105" s="203"/>
      <c r="N105" s="203">
        <f t="shared" si="11"/>
        <v>0</v>
      </c>
      <c r="O105" s="212" t="e">
        <f t="shared" si="12"/>
        <v>#DIV/0!</v>
      </c>
      <c r="P105" s="202">
        <f t="shared" si="9"/>
        <v>0</v>
      </c>
      <c r="Q105" s="212">
        <f t="shared" si="10"/>
        <v>0</v>
      </c>
    </row>
  </sheetData>
  <mergeCells count="18">
    <mergeCell ref="C57:E57"/>
    <mergeCell ref="P57:Q59"/>
    <mergeCell ref="B58:E59"/>
    <mergeCell ref="F59:J59"/>
    <mergeCell ref="K59:O59"/>
    <mergeCell ref="B4:E4"/>
    <mergeCell ref="F4:O4"/>
    <mergeCell ref="C5:E5"/>
    <mergeCell ref="P5:Q7"/>
    <mergeCell ref="B6:E7"/>
    <mergeCell ref="F7:J7"/>
    <mergeCell ref="K7:O7"/>
    <mergeCell ref="B1:E1"/>
    <mergeCell ref="F1:O1"/>
    <mergeCell ref="B2:E2"/>
    <mergeCell ref="F2:O2"/>
    <mergeCell ref="B3:E3"/>
    <mergeCell ref="F3:O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workbookViewId="0">
      <selection activeCell="A5" sqref="A5:XFD165"/>
    </sheetView>
  </sheetViews>
  <sheetFormatPr baseColWidth="10" defaultRowHeight="15" x14ac:dyDescent="0"/>
  <cols>
    <col min="1" max="1" width="3.1640625" bestFit="1" customWidth="1"/>
  </cols>
  <sheetData>
    <row r="1" spans="1:20" ht="25">
      <c r="B1" s="513" t="s">
        <v>161</v>
      </c>
      <c r="C1" s="513"/>
      <c r="D1" s="513"/>
      <c r="E1" s="513"/>
      <c r="F1" s="515" t="s">
        <v>241</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221</v>
      </c>
      <c r="G3" s="516"/>
      <c r="H3" s="516"/>
      <c r="I3" s="516"/>
      <c r="J3" s="516"/>
      <c r="K3" s="516"/>
      <c r="L3" s="516"/>
      <c r="M3" s="516"/>
      <c r="N3" s="516"/>
      <c r="O3" s="516"/>
      <c r="P3" s="516"/>
      <c r="Q3" s="516"/>
      <c r="R3" s="221"/>
      <c r="S3" s="221"/>
    </row>
    <row r="4" spans="1:20" ht="26" thickBot="1">
      <c r="B4" s="514" t="s">
        <v>163</v>
      </c>
      <c r="C4" s="514"/>
      <c r="D4" s="514"/>
      <c r="E4" s="514"/>
      <c r="F4" s="517" t="s">
        <v>242</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c r="G6" s="182">
        <f>J6*1.1</f>
        <v>0</v>
      </c>
      <c r="H6" s="199">
        <f>G6*1.5</f>
        <v>0</v>
      </c>
      <c r="I6" s="182" t="e">
        <f>F6/G6</f>
        <v>#DIV/0!</v>
      </c>
      <c r="J6" s="182"/>
      <c r="K6" s="183"/>
      <c r="L6" s="185"/>
      <c r="M6" s="182">
        <f>P6*1.1</f>
        <v>0</v>
      </c>
      <c r="N6" s="199">
        <f>M6*1.5</f>
        <v>0</v>
      </c>
      <c r="O6" s="182" t="e">
        <f>L6/M6</f>
        <v>#DIV/0!</v>
      </c>
      <c r="P6" s="182"/>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c r="C9" s="208"/>
      <c r="D9" s="208"/>
      <c r="E9" s="208"/>
      <c r="F9" s="200"/>
      <c r="G9" s="199"/>
      <c r="H9" s="199"/>
      <c r="I9" s="199">
        <f>IF(H9&lt;=$H$6,IF(H9&lt;$G$6,F9+G9,F9+G9+(H9-$G$6)),50)</f>
        <v>0</v>
      </c>
      <c r="J9" s="199" t="e">
        <f>$F$6/H9</f>
        <v>#DIV/0!</v>
      </c>
      <c r="K9" s="201">
        <f>IF(I9=0,IF(H9=$J$6,6,4),0)</f>
        <v>6</v>
      </c>
      <c r="L9" s="200"/>
      <c r="M9" s="199"/>
      <c r="N9" s="199"/>
      <c r="O9" s="199">
        <f>IF(N9&lt;=$N$6,IF(N9&lt;$M$6,L9+M9,L9+M9+(N9-$M$6)),50)</f>
        <v>0</v>
      </c>
      <c r="P9" s="199" t="e">
        <f>$L$6/N9</f>
        <v>#DIV/0!</v>
      </c>
      <c r="Q9" s="201">
        <f>IF(O9=0,IF(N9=$P$6,6,4),0)</f>
        <v>6</v>
      </c>
      <c r="R9" s="199">
        <f>O9+I9</f>
        <v>0</v>
      </c>
      <c r="S9" s="199">
        <f>N9+H9</f>
        <v>0</v>
      </c>
      <c r="T9" s="209">
        <f>IF((O9+I9)=0,4+K9+Q9,K9+Q9)+4</f>
        <v>20</v>
      </c>
    </row>
    <row r="10" spans="1:20">
      <c r="A10">
        <f>A9+1</f>
        <v>2</v>
      </c>
      <c r="B10" s="207"/>
      <c r="C10" s="208"/>
      <c r="D10" s="208"/>
      <c r="E10" s="208"/>
      <c r="F10" s="200"/>
      <c r="G10" s="199"/>
      <c r="H10" s="199"/>
      <c r="I10" s="199">
        <f>IF(H10&lt;=$H$6,IF(H10&lt;$G$6,F10+G10,F10+G10+(H10-$G$6)),50)</f>
        <v>0</v>
      </c>
      <c r="J10" s="199" t="e">
        <f t="shared" ref="J10:J38" si="0">$F$6/H10</f>
        <v>#DIV/0!</v>
      </c>
      <c r="K10" s="201">
        <f t="shared" ref="K10:K38" si="1">IF(I10=0,IF(H10=$J$6,6,4),0)</f>
        <v>6</v>
      </c>
      <c r="L10" s="200"/>
      <c r="M10" s="199"/>
      <c r="N10" s="199"/>
      <c r="O10" s="199">
        <f t="shared" ref="O10:O38" si="2">IF(N10&lt;=$N$6,IF(N10&lt;$M$6,L10+M10,L10+M10+(N10-$M$6)),50)</f>
        <v>0</v>
      </c>
      <c r="P10" s="199" t="e">
        <f t="shared" ref="P10:P38" si="3">$L$6/N10</f>
        <v>#DIV/0!</v>
      </c>
      <c r="Q10" s="201">
        <f>IF(O10=0,IF(N10=$P$6,6,4),0)</f>
        <v>6</v>
      </c>
      <c r="R10" s="199">
        <f t="shared" ref="R10:R38" si="4">O10+I10</f>
        <v>0</v>
      </c>
      <c r="S10" s="199">
        <f t="shared" ref="S10:S38" si="5">N10+H10</f>
        <v>0</v>
      </c>
      <c r="T10" s="209">
        <f>IF((O10+I10)=0,4+K10+Q10,K10+Q10)+2</f>
        <v>18</v>
      </c>
    </row>
    <row r="11" spans="1:20">
      <c r="A11">
        <f t="shared" ref="A11:A38" si="6">A10+1</f>
        <v>3</v>
      </c>
      <c r="B11" s="207"/>
      <c r="C11" s="208"/>
      <c r="D11" s="208"/>
      <c r="E11" s="208"/>
      <c r="F11" s="200"/>
      <c r="G11" s="199"/>
      <c r="H11" s="199"/>
      <c r="I11" s="199">
        <f t="shared" ref="I11:I38" si="7">IF(H11&lt;=$H$6,IF(H11&lt;$G$6,F11+G11,F11+G11+(H11-$G$6)),50)</f>
        <v>0</v>
      </c>
      <c r="J11" s="199" t="e">
        <f t="shared" si="0"/>
        <v>#DIV/0!</v>
      </c>
      <c r="K11" s="201">
        <f t="shared" si="1"/>
        <v>6</v>
      </c>
      <c r="L11" s="200"/>
      <c r="M11" s="199"/>
      <c r="N11" s="199"/>
      <c r="O11" s="199">
        <f>IF(N11&lt;=$N$6,IF(N11&lt;$M$6,L11+M11,L11+M11+(N11-$M$6)),50)</f>
        <v>0</v>
      </c>
      <c r="P11" s="199" t="e">
        <f t="shared" si="3"/>
        <v>#DIV/0!</v>
      </c>
      <c r="Q11" s="201">
        <f t="shared" ref="Q11:Q38" si="8">IF(O11=0,IF(N11=$P$6,6,4),0)</f>
        <v>6</v>
      </c>
      <c r="R11" s="199">
        <f t="shared" si="4"/>
        <v>0</v>
      </c>
      <c r="S11" s="199">
        <f t="shared" si="5"/>
        <v>0</v>
      </c>
      <c r="T11" s="209">
        <f>IF((O11+I11)=0,4+K11+Q11,K11+Q11)+1</f>
        <v>17</v>
      </c>
    </row>
    <row r="12" spans="1:20">
      <c r="A12">
        <f t="shared" si="6"/>
        <v>4</v>
      </c>
      <c r="B12" s="207"/>
      <c r="C12" s="208"/>
      <c r="D12" s="208"/>
      <c r="E12" s="208"/>
      <c r="F12" s="200"/>
      <c r="G12" s="199"/>
      <c r="H12" s="199"/>
      <c r="I12" s="199">
        <f t="shared" si="7"/>
        <v>0</v>
      </c>
      <c r="J12" s="199" t="e">
        <f t="shared" si="0"/>
        <v>#DIV/0!</v>
      </c>
      <c r="K12" s="201">
        <f t="shared" si="1"/>
        <v>6</v>
      </c>
      <c r="L12" s="200"/>
      <c r="M12" s="199"/>
      <c r="N12" s="199"/>
      <c r="O12" s="199">
        <f t="shared" si="2"/>
        <v>0</v>
      </c>
      <c r="P12" s="199" t="e">
        <f>$L$6/N12</f>
        <v>#DIV/0!</v>
      </c>
      <c r="Q12" s="201">
        <f t="shared" si="8"/>
        <v>6</v>
      </c>
      <c r="R12" s="199">
        <f t="shared" si="4"/>
        <v>0</v>
      </c>
      <c r="S12" s="199">
        <f t="shared" si="5"/>
        <v>0</v>
      </c>
      <c r="T12" s="209">
        <f>IF((O12+I12)=0,4+K12+Q12,K12+Q12)</f>
        <v>16</v>
      </c>
    </row>
    <row r="13" spans="1:20">
      <c r="A13">
        <f t="shared" si="6"/>
        <v>5</v>
      </c>
      <c r="B13" s="207"/>
      <c r="C13" s="208"/>
      <c r="D13" s="208"/>
      <c r="E13" s="208"/>
      <c r="F13" s="200"/>
      <c r="G13" s="199"/>
      <c r="H13" s="199"/>
      <c r="I13" s="199">
        <f t="shared" si="7"/>
        <v>0</v>
      </c>
      <c r="J13" s="199" t="e">
        <f t="shared" si="0"/>
        <v>#DIV/0!</v>
      </c>
      <c r="K13" s="201">
        <f t="shared" si="1"/>
        <v>6</v>
      </c>
      <c r="L13" s="200"/>
      <c r="M13" s="199"/>
      <c r="N13" s="199"/>
      <c r="O13" s="199">
        <f t="shared" si="2"/>
        <v>0</v>
      </c>
      <c r="P13" s="199" t="e">
        <f>$L$6/N13</f>
        <v>#DIV/0!</v>
      </c>
      <c r="Q13" s="201">
        <f t="shared" si="8"/>
        <v>6</v>
      </c>
      <c r="R13" s="199">
        <f t="shared" si="4"/>
        <v>0</v>
      </c>
      <c r="S13" s="199">
        <f t="shared" si="5"/>
        <v>0</v>
      </c>
      <c r="T13" s="209">
        <f t="shared" ref="T13:T38" si="9">IF((O13+I13)=0,4+K13+Q13,K13+Q13)</f>
        <v>16</v>
      </c>
    </row>
    <row r="14" spans="1:20">
      <c r="A14">
        <f t="shared" si="6"/>
        <v>6</v>
      </c>
      <c r="B14" s="207"/>
      <c r="C14" s="208"/>
      <c r="D14" s="208"/>
      <c r="E14" s="208"/>
      <c r="F14" s="200"/>
      <c r="G14" s="199"/>
      <c r="H14" s="199"/>
      <c r="I14" s="199">
        <f>IF(H14&lt;=$H$6,IF(H14&lt;$G$6,F14+G14,F14+G14+(H14-$G$6)),50)</f>
        <v>0</v>
      </c>
      <c r="J14" s="199" t="e">
        <f t="shared" si="0"/>
        <v>#DIV/0!</v>
      </c>
      <c r="K14" s="201">
        <f t="shared" si="1"/>
        <v>6</v>
      </c>
      <c r="L14" s="200"/>
      <c r="M14" s="199"/>
      <c r="N14" s="199"/>
      <c r="O14" s="199">
        <f t="shared" si="2"/>
        <v>0</v>
      </c>
      <c r="P14" s="199" t="e">
        <f t="shared" si="3"/>
        <v>#DIV/0!</v>
      </c>
      <c r="Q14" s="201">
        <f t="shared" si="8"/>
        <v>6</v>
      </c>
      <c r="R14" s="199">
        <f t="shared" si="4"/>
        <v>0</v>
      </c>
      <c r="S14" s="199">
        <f t="shared" si="5"/>
        <v>0</v>
      </c>
      <c r="T14" s="209">
        <f t="shared" si="9"/>
        <v>16</v>
      </c>
    </row>
    <row r="15" spans="1:20">
      <c r="A15">
        <f t="shared" si="6"/>
        <v>7</v>
      </c>
      <c r="B15" s="207"/>
      <c r="C15" s="208"/>
      <c r="D15" s="208"/>
      <c r="E15" s="208"/>
      <c r="F15" s="200"/>
      <c r="G15" s="199"/>
      <c r="H15" s="199"/>
      <c r="I15" s="199">
        <f t="shared" si="7"/>
        <v>0</v>
      </c>
      <c r="J15" s="199" t="e">
        <f t="shared" si="0"/>
        <v>#DIV/0!</v>
      </c>
      <c r="K15" s="201">
        <f t="shared" si="1"/>
        <v>6</v>
      </c>
      <c r="L15" s="200"/>
      <c r="M15" s="199"/>
      <c r="N15" s="199"/>
      <c r="O15" s="199">
        <f t="shared" si="2"/>
        <v>0</v>
      </c>
      <c r="P15" s="199" t="e">
        <f t="shared" si="3"/>
        <v>#DIV/0!</v>
      </c>
      <c r="Q15" s="201">
        <f t="shared" si="8"/>
        <v>6</v>
      </c>
      <c r="R15" s="199">
        <f t="shared" si="4"/>
        <v>0</v>
      </c>
      <c r="S15" s="199">
        <f t="shared" si="5"/>
        <v>0</v>
      </c>
      <c r="T15" s="209">
        <f t="shared" si="9"/>
        <v>16</v>
      </c>
    </row>
    <row r="16" spans="1:20">
      <c r="A16">
        <f t="shared" si="6"/>
        <v>8</v>
      </c>
      <c r="B16" s="207"/>
      <c r="C16" s="208"/>
      <c r="D16" s="208"/>
      <c r="E16" s="208"/>
      <c r="F16" s="200"/>
      <c r="G16" s="199"/>
      <c r="H16" s="199"/>
      <c r="I16" s="199">
        <f t="shared" si="7"/>
        <v>0</v>
      </c>
      <c r="J16" s="199" t="e">
        <f t="shared" si="0"/>
        <v>#DIV/0!</v>
      </c>
      <c r="K16" s="201">
        <f t="shared" si="1"/>
        <v>6</v>
      </c>
      <c r="L16" s="200"/>
      <c r="M16" s="199"/>
      <c r="N16" s="199"/>
      <c r="O16" s="199">
        <f t="shared" si="2"/>
        <v>0</v>
      </c>
      <c r="P16" s="199" t="e">
        <f t="shared" si="3"/>
        <v>#DIV/0!</v>
      </c>
      <c r="Q16" s="201">
        <f t="shared" si="8"/>
        <v>6</v>
      </c>
      <c r="R16" s="199">
        <f t="shared" si="4"/>
        <v>0</v>
      </c>
      <c r="S16" s="199">
        <f t="shared" si="5"/>
        <v>0</v>
      </c>
      <c r="T16" s="209">
        <f t="shared" si="9"/>
        <v>16</v>
      </c>
    </row>
    <row r="17" spans="1:20">
      <c r="A17">
        <f t="shared" si="6"/>
        <v>9</v>
      </c>
      <c r="B17" s="207"/>
      <c r="C17" s="208"/>
      <c r="D17" s="208"/>
      <c r="E17" s="208"/>
      <c r="F17" s="200"/>
      <c r="G17" s="199"/>
      <c r="H17" s="199"/>
      <c r="I17" s="199">
        <f t="shared" si="7"/>
        <v>0</v>
      </c>
      <c r="J17" s="199" t="e">
        <f t="shared" si="0"/>
        <v>#DIV/0!</v>
      </c>
      <c r="K17" s="201">
        <f t="shared" si="1"/>
        <v>6</v>
      </c>
      <c r="L17" s="200"/>
      <c r="M17" s="199"/>
      <c r="N17" s="199"/>
      <c r="O17" s="199">
        <f t="shared" si="2"/>
        <v>0</v>
      </c>
      <c r="P17" s="199" t="e">
        <f t="shared" si="3"/>
        <v>#DIV/0!</v>
      </c>
      <c r="Q17" s="201">
        <f t="shared" si="8"/>
        <v>6</v>
      </c>
      <c r="R17" s="199">
        <f t="shared" si="4"/>
        <v>0</v>
      </c>
      <c r="S17" s="199">
        <f t="shared" si="5"/>
        <v>0</v>
      </c>
      <c r="T17" s="209">
        <f t="shared" si="9"/>
        <v>16</v>
      </c>
    </row>
    <row r="18" spans="1:20">
      <c r="A18">
        <f t="shared" si="6"/>
        <v>10</v>
      </c>
      <c r="B18" s="207"/>
      <c r="C18" s="208"/>
      <c r="D18" s="208"/>
      <c r="E18" s="208"/>
      <c r="F18" s="200"/>
      <c r="G18" s="199"/>
      <c r="H18" s="199"/>
      <c r="I18" s="199">
        <f t="shared" si="7"/>
        <v>0</v>
      </c>
      <c r="J18" s="199" t="e">
        <f t="shared" si="0"/>
        <v>#DIV/0!</v>
      </c>
      <c r="K18" s="201">
        <f t="shared" si="1"/>
        <v>6</v>
      </c>
      <c r="L18" s="200"/>
      <c r="M18" s="199"/>
      <c r="N18" s="199"/>
      <c r="O18" s="199">
        <f t="shared" si="2"/>
        <v>0</v>
      </c>
      <c r="P18" s="199" t="e">
        <f t="shared" si="3"/>
        <v>#DIV/0!</v>
      </c>
      <c r="Q18" s="201">
        <f t="shared" si="8"/>
        <v>6</v>
      </c>
      <c r="R18" s="199">
        <f t="shared" si="4"/>
        <v>0</v>
      </c>
      <c r="S18" s="199">
        <f t="shared" si="5"/>
        <v>0</v>
      </c>
      <c r="T18" s="209">
        <f t="shared" si="9"/>
        <v>16</v>
      </c>
    </row>
    <row r="19" spans="1:20">
      <c r="A19">
        <f t="shared" si="6"/>
        <v>11</v>
      </c>
      <c r="B19" s="207"/>
      <c r="C19" s="208"/>
      <c r="D19" s="208"/>
      <c r="E19" s="208"/>
      <c r="F19" s="200"/>
      <c r="G19" s="199"/>
      <c r="H19" s="199"/>
      <c r="I19" s="199">
        <f t="shared" si="7"/>
        <v>0</v>
      </c>
      <c r="J19" s="199" t="e">
        <f t="shared" si="0"/>
        <v>#DIV/0!</v>
      </c>
      <c r="K19" s="201">
        <f t="shared" si="1"/>
        <v>6</v>
      </c>
      <c r="L19" s="200"/>
      <c r="M19" s="199"/>
      <c r="N19" s="199"/>
      <c r="O19" s="199">
        <f t="shared" si="2"/>
        <v>0</v>
      </c>
      <c r="P19" s="199" t="e">
        <f t="shared" si="3"/>
        <v>#DIV/0!</v>
      </c>
      <c r="Q19" s="201">
        <f t="shared" si="8"/>
        <v>6</v>
      </c>
      <c r="R19" s="199">
        <f t="shared" si="4"/>
        <v>0</v>
      </c>
      <c r="S19" s="199">
        <f t="shared" si="5"/>
        <v>0</v>
      </c>
      <c r="T19" s="209">
        <f t="shared" si="9"/>
        <v>16</v>
      </c>
    </row>
    <row r="20" spans="1:20">
      <c r="A20">
        <f t="shared" si="6"/>
        <v>12</v>
      </c>
      <c r="B20" s="207"/>
      <c r="C20" s="208"/>
      <c r="D20" s="208"/>
      <c r="E20" s="208"/>
      <c r="F20" s="200"/>
      <c r="G20" s="199"/>
      <c r="H20" s="199"/>
      <c r="I20" s="199">
        <f t="shared" si="7"/>
        <v>0</v>
      </c>
      <c r="J20" s="199" t="e">
        <f t="shared" si="0"/>
        <v>#DIV/0!</v>
      </c>
      <c r="K20" s="201">
        <f t="shared" si="1"/>
        <v>6</v>
      </c>
      <c r="L20" s="200"/>
      <c r="M20" s="199"/>
      <c r="N20" s="199"/>
      <c r="O20" s="199">
        <f t="shared" si="2"/>
        <v>0</v>
      </c>
      <c r="P20" s="199" t="e">
        <f t="shared" si="3"/>
        <v>#DIV/0!</v>
      </c>
      <c r="Q20" s="201">
        <f t="shared" si="8"/>
        <v>6</v>
      </c>
      <c r="R20" s="199">
        <f t="shared" si="4"/>
        <v>0</v>
      </c>
      <c r="S20" s="199">
        <f t="shared" si="5"/>
        <v>0</v>
      </c>
      <c r="T20" s="209">
        <f t="shared" si="9"/>
        <v>16</v>
      </c>
    </row>
    <row r="21" spans="1:20">
      <c r="A21">
        <f t="shared" si="6"/>
        <v>13</v>
      </c>
      <c r="B21" s="207"/>
      <c r="C21" s="208"/>
      <c r="D21" s="208"/>
      <c r="E21" s="208"/>
      <c r="F21" s="200"/>
      <c r="G21" s="199"/>
      <c r="H21" s="199"/>
      <c r="I21" s="199">
        <f t="shared" si="7"/>
        <v>0</v>
      </c>
      <c r="J21" s="199" t="e">
        <f t="shared" si="0"/>
        <v>#DIV/0!</v>
      </c>
      <c r="K21" s="201">
        <f t="shared" si="1"/>
        <v>6</v>
      </c>
      <c r="L21" s="200"/>
      <c r="M21" s="199"/>
      <c r="N21" s="199"/>
      <c r="O21" s="199">
        <f t="shared" si="2"/>
        <v>0</v>
      </c>
      <c r="P21" s="199" t="e">
        <f t="shared" si="3"/>
        <v>#DIV/0!</v>
      </c>
      <c r="Q21" s="201">
        <f t="shared" si="8"/>
        <v>6</v>
      </c>
      <c r="R21" s="199">
        <f t="shared" si="4"/>
        <v>0</v>
      </c>
      <c r="S21" s="199">
        <f t="shared" si="5"/>
        <v>0</v>
      </c>
      <c r="T21" s="209">
        <f t="shared" si="9"/>
        <v>16</v>
      </c>
    </row>
    <row r="22" spans="1:20">
      <c r="A22">
        <f t="shared" si="6"/>
        <v>14</v>
      </c>
      <c r="B22" s="207"/>
      <c r="C22" s="208"/>
      <c r="D22" s="208"/>
      <c r="E22" s="208"/>
      <c r="F22" s="200"/>
      <c r="G22" s="199"/>
      <c r="H22" s="199"/>
      <c r="I22" s="199">
        <f t="shared" si="7"/>
        <v>0</v>
      </c>
      <c r="J22" s="199" t="e">
        <f t="shared" si="0"/>
        <v>#DIV/0!</v>
      </c>
      <c r="K22" s="201">
        <f t="shared" si="1"/>
        <v>6</v>
      </c>
      <c r="L22" s="200"/>
      <c r="M22" s="199"/>
      <c r="N22" s="199"/>
      <c r="O22" s="199">
        <f t="shared" si="2"/>
        <v>0</v>
      </c>
      <c r="P22" s="199" t="e">
        <f t="shared" si="3"/>
        <v>#DIV/0!</v>
      </c>
      <c r="Q22" s="201">
        <f t="shared" si="8"/>
        <v>6</v>
      </c>
      <c r="R22" s="199">
        <f t="shared" si="4"/>
        <v>0</v>
      </c>
      <c r="S22" s="199">
        <f t="shared" si="5"/>
        <v>0</v>
      </c>
      <c r="T22" s="209">
        <f t="shared" si="9"/>
        <v>16</v>
      </c>
    </row>
    <row r="23" spans="1:20">
      <c r="A23">
        <f t="shared" si="6"/>
        <v>15</v>
      </c>
      <c r="B23" s="207"/>
      <c r="C23" s="208"/>
      <c r="D23" s="208"/>
      <c r="E23" s="208"/>
      <c r="F23" s="200"/>
      <c r="G23" s="199"/>
      <c r="H23" s="199"/>
      <c r="I23" s="199">
        <f t="shared" si="7"/>
        <v>0</v>
      </c>
      <c r="J23" s="199" t="e">
        <f t="shared" si="0"/>
        <v>#DIV/0!</v>
      </c>
      <c r="K23" s="201">
        <f t="shared" si="1"/>
        <v>6</v>
      </c>
      <c r="L23" s="200"/>
      <c r="M23" s="199"/>
      <c r="N23" s="199"/>
      <c r="O23" s="199">
        <f t="shared" si="2"/>
        <v>0</v>
      </c>
      <c r="P23" s="199" t="e">
        <f t="shared" si="3"/>
        <v>#DIV/0!</v>
      </c>
      <c r="Q23" s="201">
        <f t="shared" si="8"/>
        <v>6</v>
      </c>
      <c r="R23" s="199">
        <f t="shared" si="4"/>
        <v>0</v>
      </c>
      <c r="S23" s="199">
        <f t="shared" si="5"/>
        <v>0</v>
      </c>
      <c r="T23" s="209">
        <f t="shared" si="9"/>
        <v>16</v>
      </c>
    </row>
    <row r="24" spans="1:20">
      <c r="A24">
        <f t="shared" si="6"/>
        <v>16</v>
      </c>
      <c r="B24" s="207"/>
      <c r="C24" s="208"/>
      <c r="D24" s="208"/>
      <c r="E24" s="208"/>
      <c r="F24" s="200"/>
      <c r="G24" s="199"/>
      <c r="H24" s="199"/>
      <c r="I24" s="199">
        <f t="shared" si="7"/>
        <v>0</v>
      </c>
      <c r="J24" s="199" t="e">
        <f t="shared" si="0"/>
        <v>#DIV/0!</v>
      </c>
      <c r="K24" s="201">
        <f t="shared" si="1"/>
        <v>6</v>
      </c>
      <c r="L24" s="200"/>
      <c r="M24" s="199"/>
      <c r="N24" s="199"/>
      <c r="O24" s="199">
        <f t="shared" si="2"/>
        <v>0</v>
      </c>
      <c r="P24" s="199" t="e">
        <f t="shared" si="3"/>
        <v>#DIV/0!</v>
      </c>
      <c r="Q24" s="201">
        <f t="shared" si="8"/>
        <v>6</v>
      </c>
      <c r="R24" s="199">
        <f t="shared" si="4"/>
        <v>0</v>
      </c>
      <c r="S24" s="199">
        <f t="shared" si="5"/>
        <v>0</v>
      </c>
      <c r="T24" s="209">
        <f t="shared" si="9"/>
        <v>16</v>
      </c>
    </row>
    <row r="25" spans="1:20">
      <c r="A25">
        <f t="shared" si="6"/>
        <v>17</v>
      </c>
      <c r="B25" s="207"/>
      <c r="C25" s="208"/>
      <c r="D25" s="208"/>
      <c r="E25" s="208"/>
      <c r="F25" s="200"/>
      <c r="G25" s="199"/>
      <c r="H25" s="199"/>
      <c r="I25" s="199">
        <f t="shared" si="7"/>
        <v>0</v>
      </c>
      <c r="J25" s="199" t="e">
        <f t="shared" si="0"/>
        <v>#DIV/0!</v>
      </c>
      <c r="K25" s="201">
        <f t="shared" si="1"/>
        <v>6</v>
      </c>
      <c r="L25" s="200"/>
      <c r="M25" s="199"/>
      <c r="N25" s="199"/>
      <c r="O25" s="199">
        <f t="shared" si="2"/>
        <v>0</v>
      </c>
      <c r="P25" s="199" t="e">
        <f t="shared" si="3"/>
        <v>#DIV/0!</v>
      </c>
      <c r="Q25" s="201">
        <f t="shared" si="8"/>
        <v>6</v>
      </c>
      <c r="R25" s="199">
        <f t="shared" si="4"/>
        <v>0</v>
      </c>
      <c r="S25" s="199">
        <f t="shared" si="5"/>
        <v>0</v>
      </c>
      <c r="T25" s="209">
        <f t="shared" si="9"/>
        <v>16</v>
      </c>
    </row>
    <row r="26" spans="1:20">
      <c r="A26">
        <f>A25+1</f>
        <v>18</v>
      </c>
      <c r="B26" s="207"/>
      <c r="C26" s="208"/>
      <c r="D26" s="208"/>
      <c r="E26" s="208"/>
      <c r="F26" s="200"/>
      <c r="G26" s="199"/>
      <c r="H26" s="199"/>
      <c r="I26" s="199">
        <f t="shared" si="7"/>
        <v>0</v>
      </c>
      <c r="J26" s="199" t="e">
        <f t="shared" si="0"/>
        <v>#DIV/0!</v>
      </c>
      <c r="K26" s="201">
        <f t="shared" si="1"/>
        <v>6</v>
      </c>
      <c r="L26" s="200"/>
      <c r="M26" s="199"/>
      <c r="N26" s="199"/>
      <c r="O26" s="199">
        <f t="shared" si="2"/>
        <v>0</v>
      </c>
      <c r="P26" s="199" t="e">
        <f t="shared" si="3"/>
        <v>#DIV/0!</v>
      </c>
      <c r="Q26" s="201">
        <f t="shared" si="8"/>
        <v>6</v>
      </c>
      <c r="R26" s="199">
        <f t="shared" si="4"/>
        <v>0</v>
      </c>
      <c r="S26" s="199">
        <f t="shared" si="5"/>
        <v>0</v>
      </c>
      <c r="T26" s="209">
        <f t="shared" si="9"/>
        <v>16</v>
      </c>
    </row>
    <row r="27" spans="1:20">
      <c r="A27">
        <f t="shared" si="6"/>
        <v>19</v>
      </c>
      <c r="B27" s="207"/>
      <c r="C27" s="208"/>
      <c r="D27" s="208"/>
      <c r="E27" s="208"/>
      <c r="F27" s="200"/>
      <c r="G27" s="199"/>
      <c r="H27" s="199"/>
      <c r="I27" s="199">
        <f t="shared" si="7"/>
        <v>0</v>
      </c>
      <c r="J27" s="199" t="e">
        <f t="shared" si="0"/>
        <v>#DIV/0!</v>
      </c>
      <c r="K27" s="201">
        <f t="shared" si="1"/>
        <v>6</v>
      </c>
      <c r="L27" s="200"/>
      <c r="M27" s="199"/>
      <c r="N27" s="199"/>
      <c r="O27" s="199">
        <f t="shared" si="2"/>
        <v>0</v>
      </c>
      <c r="P27" s="199" t="e">
        <f t="shared" si="3"/>
        <v>#DIV/0!</v>
      </c>
      <c r="Q27" s="201">
        <f t="shared" si="8"/>
        <v>6</v>
      </c>
      <c r="R27" s="199">
        <f t="shared" si="4"/>
        <v>0</v>
      </c>
      <c r="S27" s="199">
        <f t="shared" si="5"/>
        <v>0</v>
      </c>
      <c r="T27" s="209">
        <f t="shared" si="9"/>
        <v>16</v>
      </c>
    </row>
    <row r="28" spans="1:20">
      <c r="A28">
        <f t="shared" si="6"/>
        <v>20</v>
      </c>
      <c r="B28" s="207"/>
      <c r="C28" s="208"/>
      <c r="D28" s="208"/>
      <c r="E28" s="208"/>
      <c r="F28" s="200"/>
      <c r="G28" s="199"/>
      <c r="H28" s="199"/>
      <c r="I28" s="199">
        <f t="shared" si="7"/>
        <v>0</v>
      </c>
      <c r="J28" s="199" t="e">
        <f t="shared" si="0"/>
        <v>#DIV/0!</v>
      </c>
      <c r="K28" s="201">
        <f t="shared" si="1"/>
        <v>6</v>
      </c>
      <c r="L28" s="200"/>
      <c r="M28" s="199"/>
      <c r="N28" s="199"/>
      <c r="O28" s="199">
        <f t="shared" si="2"/>
        <v>0</v>
      </c>
      <c r="P28" s="199" t="e">
        <f t="shared" si="3"/>
        <v>#DIV/0!</v>
      </c>
      <c r="Q28" s="201">
        <f t="shared" si="8"/>
        <v>6</v>
      </c>
      <c r="R28" s="199">
        <f t="shared" si="4"/>
        <v>0</v>
      </c>
      <c r="S28" s="199">
        <f t="shared" si="5"/>
        <v>0</v>
      </c>
      <c r="T28" s="209">
        <f t="shared" si="9"/>
        <v>16</v>
      </c>
    </row>
    <row r="29" spans="1:20">
      <c r="A29">
        <f t="shared" si="6"/>
        <v>21</v>
      </c>
      <c r="B29" s="207"/>
      <c r="C29" s="208"/>
      <c r="D29" s="208"/>
      <c r="E29" s="208"/>
      <c r="F29" s="200"/>
      <c r="G29" s="199"/>
      <c r="H29" s="199"/>
      <c r="I29" s="199">
        <f t="shared" si="7"/>
        <v>0</v>
      </c>
      <c r="J29" s="199" t="e">
        <f t="shared" si="0"/>
        <v>#DIV/0!</v>
      </c>
      <c r="K29" s="201">
        <f t="shared" si="1"/>
        <v>6</v>
      </c>
      <c r="L29" s="200"/>
      <c r="M29" s="199"/>
      <c r="N29" s="199"/>
      <c r="O29" s="199">
        <f t="shared" si="2"/>
        <v>0</v>
      </c>
      <c r="P29" s="199" t="e">
        <f t="shared" si="3"/>
        <v>#DIV/0!</v>
      </c>
      <c r="Q29" s="201">
        <f t="shared" si="8"/>
        <v>6</v>
      </c>
      <c r="R29" s="199">
        <f t="shared" si="4"/>
        <v>0</v>
      </c>
      <c r="S29" s="199">
        <f t="shared" si="5"/>
        <v>0</v>
      </c>
      <c r="T29" s="209">
        <f t="shared" si="9"/>
        <v>16</v>
      </c>
    </row>
    <row r="30" spans="1:20">
      <c r="A30">
        <f t="shared" si="6"/>
        <v>22</v>
      </c>
      <c r="B30" s="207"/>
      <c r="C30" s="208"/>
      <c r="D30" s="208"/>
      <c r="E30" s="208"/>
      <c r="F30" s="200"/>
      <c r="G30" s="199"/>
      <c r="H30" s="199"/>
      <c r="I30" s="199">
        <f t="shared" si="7"/>
        <v>0</v>
      </c>
      <c r="J30" s="199" t="e">
        <f t="shared" si="0"/>
        <v>#DIV/0!</v>
      </c>
      <c r="K30" s="201">
        <f t="shared" si="1"/>
        <v>6</v>
      </c>
      <c r="L30" s="200"/>
      <c r="M30" s="199"/>
      <c r="N30" s="199"/>
      <c r="O30" s="199">
        <f t="shared" si="2"/>
        <v>0</v>
      </c>
      <c r="P30" s="199" t="e">
        <f t="shared" si="3"/>
        <v>#DIV/0!</v>
      </c>
      <c r="Q30" s="201">
        <f t="shared" si="8"/>
        <v>6</v>
      </c>
      <c r="R30" s="199">
        <f t="shared" si="4"/>
        <v>0</v>
      </c>
      <c r="S30" s="199">
        <f t="shared" si="5"/>
        <v>0</v>
      </c>
      <c r="T30" s="209">
        <f t="shared" si="9"/>
        <v>16</v>
      </c>
    </row>
    <row r="31" spans="1:20">
      <c r="A31">
        <f t="shared" si="6"/>
        <v>23</v>
      </c>
      <c r="B31" s="207"/>
      <c r="C31" s="208"/>
      <c r="D31" s="208"/>
      <c r="E31" s="208"/>
      <c r="F31" s="200"/>
      <c r="G31" s="199"/>
      <c r="H31" s="199"/>
      <c r="I31" s="199">
        <f t="shared" si="7"/>
        <v>0</v>
      </c>
      <c r="J31" s="199" t="e">
        <f t="shared" si="0"/>
        <v>#DIV/0!</v>
      </c>
      <c r="K31" s="201">
        <f t="shared" si="1"/>
        <v>6</v>
      </c>
      <c r="L31" s="200"/>
      <c r="M31" s="199"/>
      <c r="N31" s="199"/>
      <c r="O31" s="199">
        <f t="shared" si="2"/>
        <v>0</v>
      </c>
      <c r="P31" s="199" t="e">
        <f t="shared" si="3"/>
        <v>#DIV/0!</v>
      </c>
      <c r="Q31" s="201">
        <f t="shared" si="8"/>
        <v>6</v>
      </c>
      <c r="R31" s="199">
        <f t="shared" si="4"/>
        <v>0</v>
      </c>
      <c r="S31" s="199">
        <f t="shared" si="5"/>
        <v>0</v>
      </c>
      <c r="T31" s="209">
        <f t="shared" si="9"/>
        <v>16</v>
      </c>
    </row>
    <row r="32" spans="1:20">
      <c r="A32">
        <f t="shared" si="6"/>
        <v>24</v>
      </c>
      <c r="B32" s="207"/>
      <c r="C32" s="208"/>
      <c r="D32" s="208"/>
      <c r="E32" s="208"/>
      <c r="F32" s="200"/>
      <c r="G32" s="199"/>
      <c r="H32" s="199"/>
      <c r="I32" s="199">
        <f t="shared" si="7"/>
        <v>0</v>
      </c>
      <c r="J32" s="199" t="e">
        <f t="shared" si="0"/>
        <v>#DIV/0!</v>
      </c>
      <c r="K32" s="201">
        <f t="shared" si="1"/>
        <v>6</v>
      </c>
      <c r="L32" s="200"/>
      <c r="M32" s="199"/>
      <c r="N32" s="199"/>
      <c r="O32" s="199">
        <f t="shared" si="2"/>
        <v>0</v>
      </c>
      <c r="P32" s="199" t="e">
        <f t="shared" si="3"/>
        <v>#DIV/0!</v>
      </c>
      <c r="Q32" s="201">
        <f t="shared" si="8"/>
        <v>6</v>
      </c>
      <c r="R32" s="199">
        <f t="shared" si="4"/>
        <v>0</v>
      </c>
      <c r="S32" s="199">
        <f t="shared" si="5"/>
        <v>0</v>
      </c>
      <c r="T32" s="209">
        <f t="shared" si="9"/>
        <v>16</v>
      </c>
    </row>
    <row r="33" spans="1:20">
      <c r="A33">
        <f t="shared" si="6"/>
        <v>25</v>
      </c>
      <c r="B33" s="207"/>
      <c r="C33" s="208"/>
      <c r="D33" s="208"/>
      <c r="E33" s="208"/>
      <c r="F33" s="200"/>
      <c r="G33" s="199"/>
      <c r="H33" s="199"/>
      <c r="I33" s="199">
        <f t="shared" si="7"/>
        <v>0</v>
      </c>
      <c r="J33" s="199" t="e">
        <f t="shared" si="0"/>
        <v>#DIV/0!</v>
      </c>
      <c r="K33" s="201">
        <f t="shared" si="1"/>
        <v>6</v>
      </c>
      <c r="L33" s="200"/>
      <c r="M33" s="199"/>
      <c r="N33" s="199"/>
      <c r="O33" s="199">
        <f t="shared" si="2"/>
        <v>0</v>
      </c>
      <c r="P33" s="199" t="e">
        <f t="shared" si="3"/>
        <v>#DIV/0!</v>
      </c>
      <c r="Q33" s="201">
        <f t="shared" si="8"/>
        <v>6</v>
      </c>
      <c r="R33" s="199">
        <f t="shared" si="4"/>
        <v>0</v>
      </c>
      <c r="S33" s="199">
        <f t="shared" si="5"/>
        <v>0</v>
      </c>
      <c r="T33" s="209">
        <f t="shared" si="9"/>
        <v>16</v>
      </c>
    </row>
    <row r="34" spans="1:20">
      <c r="A34">
        <f t="shared" si="6"/>
        <v>26</v>
      </c>
      <c r="B34" s="207"/>
      <c r="C34" s="208"/>
      <c r="D34" s="208"/>
      <c r="E34" s="208"/>
      <c r="F34" s="200"/>
      <c r="G34" s="199"/>
      <c r="H34" s="199"/>
      <c r="I34" s="199">
        <f t="shared" si="7"/>
        <v>0</v>
      </c>
      <c r="J34" s="199" t="e">
        <f t="shared" si="0"/>
        <v>#DIV/0!</v>
      </c>
      <c r="K34" s="201">
        <f t="shared" si="1"/>
        <v>6</v>
      </c>
      <c r="L34" s="200"/>
      <c r="M34" s="199"/>
      <c r="N34" s="199"/>
      <c r="O34" s="199">
        <f t="shared" si="2"/>
        <v>0</v>
      </c>
      <c r="P34" s="199" t="e">
        <f t="shared" si="3"/>
        <v>#DIV/0!</v>
      </c>
      <c r="Q34" s="201">
        <f t="shared" si="8"/>
        <v>6</v>
      </c>
      <c r="R34" s="199">
        <f t="shared" si="4"/>
        <v>0</v>
      </c>
      <c r="S34" s="199">
        <f t="shared" si="5"/>
        <v>0</v>
      </c>
      <c r="T34" s="209">
        <f t="shared" si="9"/>
        <v>16</v>
      </c>
    </row>
    <row r="35" spans="1:20">
      <c r="A35">
        <f t="shared" si="6"/>
        <v>27</v>
      </c>
      <c r="B35" s="207"/>
      <c r="C35" s="208"/>
      <c r="D35" s="208"/>
      <c r="E35" s="208"/>
      <c r="F35" s="200"/>
      <c r="G35" s="199"/>
      <c r="H35" s="199"/>
      <c r="I35" s="199">
        <f t="shared" si="7"/>
        <v>0</v>
      </c>
      <c r="J35" s="199" t="e">
        <f t="shared" si="0"/>
        <v>#DIV/0!</v>
      </c>
      <c r="K35" s="201">
        <f t="shared" si="1"/>
        <v>6</v>
      </c>
      <c r="L35" s="200"/>
      <c r="M35" s="199"/>
      <c r="N35" s="199"/>
      <c r="O35" s="199">
        <f t="shared" si="2"/>
        <v>0</v>
      </c>
      <c r="P35" s="199" t="e">
        <f t="shared" si="3"/>
        <v>#DIV/0!</v>
      </c>
      <c r="Q35" s="201">
        <f t="shared" si="8"/>
        <v>6</v>
      </c>
      <c r="R35" s="199">
        <f t="shared" si="4"/>
        <v>0</v>
      </c>
      <c r="S35" s="199">
        <f t="shared" si="5"/>
        <v>0</v>
      </c>
      <c r="T35" s="209">
        <f t="shared" si="9"/>
        <v>16</v>
      </c>
    </row>
    <row r="36" spans="1:20">
      <c r="A36">
        <f t="shared" si="6"/>
        <v>28</v>
      </c>
      <c r="B36" s="207"/>
      <c r="C36" s="208"/>
      <c r="D36" s="208"/>
      <c r="E36" s="208"/>
      <c r="F36" s="200"/>
      <c r="G36" s="199"/>
      <c r="H36" s="199"/>
      <c r="I36" s="199">
        <f t="shared" si="7"/>
        <v>0</v>
      </c>
      <c r="J36" s="199" t="e">
        <f t="shared" si="0"/>
        <v>#DIV/0!</v>
      </c>
      <c r="K36" s="201">
        <f t="shared" si="1"/>
        <v>6</v>
      </c>
      <c r="L36" s="200"/>
      <c r="M36" s="199"/>
      <c r="N36" s="199"/>
      <c r="O36" s="199">
        <f t="shared" si="2"/>
        <v>0</v>
      </c>
      <c r="P36" s="199" t="e">
        <f t="shared" si="3"/>
        <v>#DIV/0!</v>
      </c>
      <c r="Q36" s="201">
        <f t="shared" si="8"/>
        <v>6</v>
      </c>
      <c r="R36" s="199">
        <f t="shared" si="4"/>
        <v>0</v>
      </c>
      <c r="S36" s="199">
        <f t="shared" si="5"/>
        <v>0</v>
      </c>
      <c r="T36" s="209">
        <f t="shared" si="9"/>
        <v>16</v>
      </c>
    </row>
    <row r="37" spans="1:20">
      <c r="A37">
        <f t="shared" si="6"/>
        <v>29</v>
      </c>
      <c r="B37" s="207"/>
      <c r="C37" s="208"/>
      <c r="D37" s="208"/>
      <c r="E37" s="208"/>
      <c r="F37" s="200"/>
      <c r="G37" s="199"/>
      <c r="H37" s="199"/>
      <c r="I37" s="199">
        <f t="shared" si="7"/>
        <v>0</v>
      </c>
      <c r="J37" s="199" t="e">
        <f t="shared" si="0"/>
        <v>#DIV/0!</v>
      </c>
      <c r="K37" s="201">
        <f t="shared" si="1"/>
        <v>6</v>
      </c>
      <c r="L37" s="200"/>
      <c r="M37" s="199"/>
      <c r="N37" s="199"/>
      <c r="O37" s="199">
        <f t="shared" si="2"/>
        <v>0</v>
      </c>
      <c r="P37" s="199" t="e">
        <f t="shared" si="3"/>
        <v>#DIV/0!</v>
      </c>
      <c r="Q37" s="201">
        <f t="shared" si="8"/>
        <v>6</v>
      </c>
      <c r="R37" s="199">
        <f t="shared" si="4"/>
        <v>0</v>
      </c>
      <c r="S37" s="199">
        <f t="shared" si="5"/>
        <v>0</v>
      </c>
      <c r="T37" s="209">
        <f t="shared" si="9"/>
        <v>16</v>
      </c>
    </row>
    <row r="38" spans="1:20" ht="16" thickBot="1">
      <c r="A38">
        <f t="shared" si="6"/>
        <v>30</v>
      </c>
      <c r="B38" s="210"/>
      <c r="C38" s="211"/>
      <c r="D38" s="211"/>
      <c r="E38" s="211"/>
      <c r="F38" s="202"/>
      <c r="G38" s="203"/>
      <c r="H38" s="203"/>
      <c r="I38" s="203">
        <f t="shared" si="7"/>
        <v>0</v>
      </c>
      <c r="J38" s="203" t="e">
        <f t="shared" si="0"/>
        <v>#DIV/0!</v>
      </c>
      <c r="K38" s="204">
        <f t="shared" si="1"/>
        <v>6</v>
      </c>
      <c r="L38" s="202"/>
      <c r="M38" s="203"/>
      <c r="N38" s="203"/>
      <c r="O38" s="203">
        <f t="shared" si="2"/>
        <v>0</v>
      </c>
      <c r="P38" s="203" t="e">
        <f t="shared" si="3"/>
        <v>#DIV/0!</v>
      </c>
      <c r="Q38" s="204">
        <f t="shared" si="8"/>
        <v>6</v>
      </c>
      <c r="R38" s="203">
        <f t="shared" si="4"/>
        <v>0</v>
      </c>
      <c r="S38" s="203">
        <f t="shared" si="5"/>
        <v>0</v>
      </c>
      <c r="T38" s="212">
        <f t="shared" si="9"/>
        <v>16</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c r="G41" s="182" t="e">
        <f>F41/I41</f>
        <v>#DIV/0!</v>
      </c>
      <c r="H41" s="199" t="e">
        <f>G41*1.5</f>
        <v>#DIV/0!</v>
      </c>
      <c r="I41" s="182"/>
      <c r="J41" s="182"/>
      <c r="K41" s="183"/>
      <c r="L41" s="185"/>
      <c r="M41" s="182" t="e">
        <f>L41/O41</f>
        <v>#DIV/0!</v>
      </c>
      <c r="N41" s="199" t="e">
        <f>M41*1.5</f>
        <v>#DIV/0!</v>
      </c>
      <c r="O41" s="182"/>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c r="C44" s="208"/>
      <c r="D44" s="208"/>
      <c r="E44" s="208"/>
      <c r="F44" s="200"/>
      <c r="G44" s="199"/>
      <c r="H44" s="199"/>
      <c r="I44" s="199" t="e">
        <f>IF(H44&lt;=$H$41,IF(H44&lt;$G$41,F44+G44,F44+G44+(H44-$G$41)),50)</f>
        <v>#DIV/0!</v>
      </c>
      <c r="J44" s="199" t="e">
        <f>$F$41/H44</f>
        <v>#DIV/0!</v>
      </c>
      <c r="K44" s="201" t="e">
        <f>IF(I44=0,IF(H44=$J$41,6,4),0)</f>
        <v>#DIV/0!</v>
      </c>
      <c r="L44" s="200"/>
      <c r="M44" s="199"/>
      <c r="N44" s="199"/>
      <c r="O44" s="199" t="e">
        <f>IF(N44&lt;=$N$41,IF(N44&lt;$M$41,L44+M44,L44+M44+(N44-$M$41)),50)</f>
        <v>#DIV/0!</v>
      </c>
      <c r="P44" s="199" t="e">
        <f>$L$41/N44</f>
        <v>#DIV/0!</v>
      </c>
      <c r="Q44" s="201" t="e">
        <f>IF(O44=0,IF(N44=$P$41,6,4),0)</f>
        <v>#DIV/0!</v>
      </c>
      <c r="R44" s="199" t="e">
        <f>O44+I44</f>
        <v>#DIV/0!</v>
      </c>
      <c r="S44" s="199">
        <f>N44+H44</f>
        <v>0</v>
      </c>
      <c r="T44" s="209" t="e">
        <f>IF((O44+I44)=0,4+K44+Q44,K44+Q44)+4</f>
        <v>#DIV/0!</v>
      </c>
    </row>
    <row r="45" spans="1:20">
      <c r="A45">
        <f>A44+1</f>
        <v>2</v>
      </c>
      <c r="B45" s="207"/>
      <c r="C45" s="208"/>
      <c r="D45" s="208"/>
      <c r="E45" s="208"/>
      <c r="F45" s="200"/>
      <c r="G45" s="199"/>
      <c r="H45" s="199"/>
      <c r="I45" s="199" t="e">
        <f t="shared" ref="I45:I73" si="10">IF(H45&lt;=$H$41,IF(H45&lt;$G$41,F45+G45,F45+G45+(H45-$G$41)),50)</f>
        <v>#DIV/0!</v>
      </c>
      <c r="J45" s="199" t="e">
        <f t="shared" ref="J45:J73" si="11">$F$41/H45</f>
        <v>#DIV/0!</v>
      </c>
      <c r="K45" s="201" t="e">
        <f t="shared" ref="K45:K73" si="12">IF(I45=0,IF(H45=$J$41,6,4),0)</f>
        <v>#DIV/0!</v>
      </c>
      <c r="L45" s="200"/>
      <c r="M45" s="199"/>
      <c r="N45" s="199"/>
      <c r="O45" s="199" t="e">
        <f>IF(N45&lt;=$N$41,IF(N45&lt;$M$41,L45+M45,L45+M45+(N45-$M$41)),50)</f>
        <v>#DIV/0!</v>
      </c>
      <c r="P45" s="199" t="e">
        <f t="shared" ref="P45:P73" si="13">$L$41/N45</f>
        <v>#DIV/0!</v>
      </c>
      <c r="Q45" s="201" t="e">
        <f t="shared" ref="Q45:Q73" si="14">IF(O45=0,IF(N45=$P$41,6,4),0)</f>
        <v>#DIV/0!</v>
      </c>
      <c r="R45" s="199" t="e">
        <f t="shared" ref="R45:R73" si="15">O45+I45</f>
        <v>#DIV/0!</v>
      </c>
      <c r="S45" s="199">
        <f t="shared" ref="S45:S73" si="16">N45+H45</f>
        <v>0</v>
      </c>
      <c r="T45" s="209" t="e">
        <f>IF((O45+I45)=0,4+K45+Q45,K45+Q45)+2</f>
        <v>#DIV/0!</v>
      </c>
    </row>
    <row r="46" spans="1:20">
      <c r="A46">
        <f t="shared" ref="A46:A60" si="17">A45+1</f>
        <v>3</v>
      </c>
      <c r="B46" s="207"/>
      <c r="C46" s="208"/>
      <c r="D46" s="208"/>
      <c r="E46" s="208"/>
      <c r="F46" s="200"/>
      <c r="G46" s="199"/>
      <c r="H46" s="199"/>
      <c r="I46" s="199" t="e">
        <f t="shared" si="10"/>
        <v>#DIV/0!</v>
      </c>
      <c r="J46" s="199" t="e">
        <f t="shared" si="11"/>
        <v>#DIV/0!</v>
      </c>
      <c r="K46" s="201" t="e">
        <f>IF(I46=0,IF(H46=$J$41,6,4),0)</f>
        <v>#DIV/0!</v>
      </c>
      <c r="L46" s="200"/>
      <c r="M46" s="199"/>
      <c r="N46" s="199"/>
      <c r="O46" s="199" t="e">
        <f t="shared" ref="O46:O73" si="18">IF(N46&lt;=$N$41,IF(N46&lt;$M$41,L46+M46,L46+M46+(N46-$M$41)),50)</f>
        <v>#DIV/0!</v>
      </c>
      <c r="P46" s="199" t="e">
        <f>$L$41/N46</f>
        <v>#DIV/0!</v>
      </c>
      <c r="Q46" s="201" t="e">
        <f t="shared" si="14"/>
        <v>#DIV/0!</v>
      </c>
      <c r="R46" s="199" t="e">
        <f t="shared" si="15"/>
        <v>#DIV/0!</v>
      </c>
      <c r="S46" s="199">
        <f t="shared" si="16"/>
        <v>0</v>
      </c>
      <c r="T46" s="209" t="e">
        <f>IF((O46+I46)=0,4+K46+Q46,K46+Q46)+1</f>
        <v>#DIV/0!</v>
      </c>
    </row>
    <row r="47" spans="1:20">
      <c r="A47">
        <f t="shared" si="17"/>
        <v>4</v>
      </c>
      <c r="B47" s="207"/>
      <c r="C47" s="208"/>
      <c r="D47" s="208"/>
      <c r="E47" s="208"/>
      <c r="F47" s="200"/>
      <c r="G47" s="199"/>
      <c r="H47" s="199"/>
      <c r="I47" s="199" t="e">
        <f t="shared" si="10"/>
        <v>#DIV/0!</v>
      </c>
      <c r="J47" s="199" t="e">
        <f>$F$41/H47</f>
        <v>#DIV/0!</v>
      </c>
      <c r="K47" s="201" t="e">
        <f t="shared" si="12"/>
        <v>#DIV/0!</v>
      </c>
      <c r="L47" s="200"/>
      <c r="M47" s="199"/>
      <c r="N47" s="199"/>
      <c r="O47" s="199" t="e">
        <f t="shared" si="18"/>
        <v>#DIV/0!</v>
      </c>
      <c r="P47" s="199" t="e">
        <f>$L$41/N47</f>
        <v>#DIV/0!</v>
      </c>
      <c r="Q47" s="201" t="e">
        <f>IF(O47=0,IF(N47=$P$41,6,4),0)</f>
        <v>#DIV/0!</v>
      </c>
      <c r="R47" s="199" t="e">
        <f t="shared" si="15"/>
        <v>#DIV/0!</v>
      </c>
      <c r="S47" s="199">
        <f t="shared" si="16"/>
        <v>0</v>
      </c>
      <c r="T47" s="209" t="e">
        <f>IF((O47+I47)=0,4+K47+Q47,K47+Q47)</f>
        <v>#DIV/0!</v>
      </c>
    </row>
    <row r="48" spans="1:20">
      <c r="A48">
        <f t="shared" si="17"/>
        <v>5</v>
      </c>
      <c r="B48" s="207"/>
      <c r="C48" s="208"/>
      <c r="D48" s="208"/>
      <c r="E48" s="208"/>
      <c r="F48" s="200"/>
      <c r="G48" s="199"/>
      <c r="H48" s="199"/>
      <c r="I48" s="199" t="e">
        <f t="shared" si="10"/>
        <v>#DIV/0!</v>
      </c>
      <c r="J48" s="199" t="e">
        <f t="shared" si="11"/>
        <v>#DIV/0!</v>
      </c>
      <c r="K48" s="201" t="e">
        <f t="shared" si="12"/>
        <v>#DIV/0!</v>
      </c>
      <c r="L48" s="200"/>
      <c r="M48" s="199"/>
      <c r="N48" s="199"/>
      <c r="O48" s="199" t="e">
        <f t="shared" si="18"/>
        <v>#DIV/0!</v>
      </c>
      <c r="P48" s="199" t="e">
        <f t="shared" si="13"/>
        <v>#DIV/0!</v>
      </c>
      <c r="Q48" s="201" t="e">
        <f t="shared" si="14"/>
        <v>#DIV/0!</v>
      </c>
      <c r="R48" s="199" t="e">
        <f t="shared" si="15"/>
        <v>#DIV/0!</v>
      </c>
      <c r="S48" s="199">
        <f t="shared" si="16"/>
        <v>0</v>
      </c>
      <c r="T48" s="209" t="e">
        <f t="shared" ref="T48:T73" si="19">IF((O48+I48)=0,4+K48+Q48,K48+Q48)</f>
        <v>#DIV/0!</v>
      </c>
    </row>
    <row r="49" spans="1:20">
      <c r="A49">
        <f t="shared" si="17"/>
        <v>6</v>
      </c>
      <c r="B49" s="207"/>
      <c r="C49" s="208"/>
      <c r="D49" s="208"/>
      <c r="E49" s="208"/>
      <c r="F49" s="200"/>
      <c r="G49" s="199"/>
      <c r="H49" s="199"/>
      <c r="I49" s="199" t="e">
        <f t="shared" si="10"/>
        <v>#DIV/0!</v>
      </c>
      <c r="J49" s="199" t="e">
        <f t="shared" si="11"/>
        <v>#DIV/0!</v>
      </c>
      <c r="K49" s="201" t="e">
        <f t="shared" si="12"/>
        <v>#DIV/0!</v>
      </c>
      <c r="L49" s="200"/>
      <c r="M49" s="199"/>
      <c r="N49" s="199"/>
      <c r="O49" s="199" t="e">
        <f t="shared" si="18"/>
        <v>#DIV/0!</v>
      </c>
      <c r="P49" s="199" t="e">
        <f t="shared" si="13"/>
        <v>#DIV/0!</v>
      </c>
      <c r="Q49" s="201" t="e">
        <f t="shared" si="14"/>
        <v>#DIV/0!</v>
      </c>
      <c r="R49" s="199" t="e">
        <f t="shared" si="15"/>
        <v>#DIV/0!</v>
      </c>
      <c r="S49" s="199">
        <f t="shared" si="16"/>
        <v>0</v>
      </c>
      <c r="T49" s="209" t="e">
        <f t="shared" si="19"/>
        <v>#DIV/0!</v>
      </c>
    </row>
    <row r="50" spans="1:20">
      <c r="A50">
        <f t="shared" si="17"/>
        <v>7</v>
      </c>
      <c r="B50" s="207"/>
      <c r="C50" s="208"/>
      <c r="D50" s="208"/>
      <c r="E50" s="208"/>
      <c r="F50" s="200"/>
      <c r="G50" s="199"/>
      <c r="H50" s="199"/>
      <c r="I50" s="199" t="e">
        <f t="shared" si="10"/>
        <v>#DIV/0!</v>
      </c>
      <c r="J50" s="199" t="e">
        <f t="shared" si="11"/>
        <v>#DIV/0!</v>
      </c>
      <c r="K50" s="201" t="e">
        <f t="shared" si="12"/>
        <v>#DIV/0!</v>
      </c>
      <c r="L50" s="200"/>
      <c r="M50" s="199"/>
      <c r="N50" s="199"/>
      <c r="O50" s="199" t="e">
        <f t="shared" si="18"/>
        <v>#DIV/0!</v>
      </c>
      <c r="P50" s="199" t="e">
        <f t="shared" si="13"/>
        <v>#DIV/0!</v>
      </c>
      <c r="Q50" s="201" t="e">
        <f t="shared" si="14"/>
        <v>#DIV/0!</v>
      </c>
      <c r="R50" s="199" t="e">
        <f t="shared" si="15"/>
        <v>#DIV/0!</v>
      </c>
      <c r="S50" s="199">
        <f t="shared" si="16"/>
        <v>0</v>
      </c>
      <c r="T50" s="209" t="e">
        <f t="shared" si="19"/>
        <v>#DIV/0!</v>
      </c>
    </row>
    <row r="51" spans="1:20">
      <c r="A51">
        <f t="shared" si="17"/>
        <v>8</v>
      </c>
      <c r="B51" s="207"/>
      <c r="C51" s="208"/>
      <c r="D51" s="208"/>
      <c r="E51" s="208"/>
      <c r="F51" s="200"/>
      <c r="G51" s="199"/>
      <c r="H51" s="199"/>
      <c r="I51" s="199" t="e">
        <f t="shared" si="10"/>
        <v>#DIV/0!</v>
      </c>
      <c r="J51" s="199" t="e">
        <f t="shared" si="11"/>
        <v>#DIV/0!</v>
      </c>
      <c r="K51" s="201" t="e">
        <f t="shared" si="12"/>
        <v>#DIV/0!</v>
      </c>
      <c r="L51" s="200"/>
      <c r="M51" s="199"/>
      <c r="N51" s="199"/>
      <c r="O51" s="199" t="e">
        <f t="shared" si="18"/>
        <v>#DIV/0!</v>
      </c>
      <c r="P51" s="199" t="e">
        <f t="shared" si="13"/>
        <v>#DIV/0!</v>
      </c>
      <c r="Q51" s="201" t="e">
        <f t="shared" si="14"/>
        <v>#DIV/0!</v>
      </c>
      <c r="R51" s="199" t="e">
        <f t="shared" si="15"/>
        <v>#DIV/0!</v>
      </c>
      <c r="S51" s="199">
        <f t="shared" si="16"/>
        <v>0</v>
      </c>
      <c r="T51" s="209" t="e">
        <f t="shared" si="19"/>
        <v>#DIV/0!</v>
      </c>
    </row>
    <row r="52" spans="1:20">
      <c r="A52">
        <f t="shared" si="17"/>
        <v>9</v>
      </c>
      <c r="B52" s="207"/>
      <c r="C52" s="208"/>
      <c r="D52" s="208"/>
      <c r="E52" s="208"/>
      <c r="F52" s="200"/>
      <c r="G52" s="199"/>
      <c r="H52" s="199"/>
      <c r="I52" s="199" t="e">
        <f t="shared" si="10"/>
        <v>#DIV/0!</v>
      </c>
      <c r="J52" s="199" t="e">
        <f t="shared" si="11"/>
        <v>#DIV/0!</v>
      </c>
      <c r="K52" s="201" t="e">
        <f t="shared" si="12"/>
        <v>#DIV/0!</v>
      </c>
      <c r="L52" s="200"/>
      <c r="M52" s="199"/>
      <c r="N52" s="199"/>
      <c r="O52" s="199" t="e">
        <f t="shared" si="18"/>
        <v>#DIV/0!</v>
      </c>
      <c r="P52" s="199" t="e">
        <f t="shared" si="13"/>
        <v>#DIV/0!</v>
      </c>
      <c r="Q52" s="201" t="e">
        <f t="shared" si="14"/>
        <v>#DIV/0!</v>
      </c>
      <c r="R52" s="199" t="e">
        <f t="shared" si="15"/>
        <v>#DIV/0!</v>
      </c>
      <c r="S52" s="199">
        <f t="shared" si="16"/>
        <v>0</v>
      </c>
      <c r="T52" s="209" t="e">
        <f t="shared" si="19"/>
        <v>#DIV/0!</v>
      </c>
    </row>
    <row r="53" spans="1:20">
      <c r="A53">
        <f t="shared" si="17"/>
        <v>10</v>
      </c>
      <c r="B53" s="207"/>
      <c r="C53" s="208"/>
      <c r="D53" s="208"/>
      <c r="E53" s="208"/>
      <c r="F53" s="200"/>
      <c r="G53" s="199"/>
      <c r="H53" s="199"/>
      <c r="I53" s="199" t="e">
        <f t="shared" si="10"/>
        <v>#DIV/0!</v>
      </c>
      <c r="J53" s="199" t="e">
        <f t="shared" si="11"/>
        <v>#DIV/0!</v>
      </c>
      <c r="K53" s="201" t="e">
        <f t="shared" si="12"/>
        <v>#DIV/0!</v>
      </c>
      <c r="L53" s="200"/>
      <c r="M53" s="199"/>
      <c r="N53" s="199"/>
      <c r="O53" s="199" t="e">
        <f t="shared" si="18"/>
        <v>#DIV/0!</v>
      </c>
      <c r="P53" s="199" t="e">
        <f t="shared" si="13"/>
        <v>#DIV/0!</v>
      </c>
      <c r="Q53" s="201" t="e">
        <f t="shared" si="14"/>
        <v>#DIV/0!</v>
      </c>
      <c r="R53" s="199" t="e">
        <f t="shared" si="15"/>
        <v>#DIV/0!</v>
      </c>
      <c r="S53" s="199">
        <f t="shared" si="16"/>
        <v>0</v>
      </c>
      <c r="T53" s="209" t="e">
        <f t="shared" si="19"/>
        <v>#DIV/0!</v>
      </c>
    </row>
    <row r="54" spans="1:20">
      <c r="A54">
        <f t="shared" si="17"/>
        <v>11</v>
      </c>
      <c r="B54" s="207"/>
      <c r="C54" s="208"/>
      <c r="D54" s="208"/>
      <c r="E54" s="208"/>
      <c r="F54" s="200"/>
      <c r="G54" s="199"/>
      <c r="H54" s="199"/>
      <c r="I54" s="199" t="e">
        <f t="shared" si="10"/>
        <v>#DIV/0!</v>
      </c>
      <c r="J54" s="199" t="e">
        <f t="shared" si="11"/>
        <v>#DIV/0!</v>
      </c>
      <c r="K54" s="201" t="e">
        <f t="shared" si="12"/>
        <v>#DIV/0!</v>
      </c>
      <c r="L54" s="200"/>
      <c r="M54" s="199"/>
      <c r="N54" s="199"/>
      <c r="O54" s="199" t="e">
        <f t="shared" si="18"/>
        <v>#DIV/0!</v>
      </c>
      <c r="P54" s="199" t="e">
        <f t="shared" si="13"/>
        <v>#DIV/0!</v>
      </c>
      <c r="Q54" s="201" t="e">
        <f t="shared" si="14"/>
        <v>#DIV/0!</v>
      </c>
      <c r="R54" s="199" t="e">
        <f t="shared" si="15"/>
        <v>#DIV/0!</v>
      </c>
      <c r="S54" s="199">
        <f t="shared" si="16"/>
        <v>0</v>
      </c>
      <c r="T54" s="209" t="e">
        <f t="shared" si="19"/>
        <v>#DIV/0!</v>
      </c>
    </row>
    <row r="55" spans="1:20">
      <c r="A55">
        <f t="shared" si="17"/>
        <v>12</v>
      </c>
      <c r="B55" s="207"/>
      <c r="C55" s="208"/>
      <c r="D55" s="208"/>
      <c r="E55" s="208"/>
      <c r="F55" s="200"/>
      <c r="G55" s="199"/>
      <c r="H55" s="199"/>
      <c r="I55" s="199" t="e">
        <f t="shared" si="10"/>
        <v>#DIV/0!</v>
      </c>
      <c r="J55" s="199" t="e">
        <f t="shared" si="11"/>
        <v>#DIV/0!</v>
      </c>
      <c r="K55" s="201" t="e">
        <f t="shared" si="12"/>
        <v>#DIV/0!</v>
      </c>
      <c r="L55" s="200"/>
      <c r="M55" s="199"/>
      <c r="N55" s="199"/>
      <c r="O55" s="199" t="e">
        <f t="shared" si="18"/>
        <v>#DIV/0!</v>
      </c>
      <c r="P55" s="199" t="e">
        <f t="shared" si="13"/>
        <v>#DIV/0!</v>
      </c>
      <c r="Q55" s="201" t="e">
        <f t="shared" si="14"/>
        <v>#DIV/0!</v>
      </c>
      <c r="R55" s="199" t="e">
        <f t="shared" si="15"/>
        <v>#DIV/0!</v>
      </c>
      <c r="S55" s="199">
        <f t="shared" si="16"/>
        <v>0</v>
      </c>
      <c r="T55" s="209" t="e">
        <f t="shared" si="19"/>
        <v>#DIV/0!</v>
      </c>
    </row>
    <row r="56" spans="1:20">
      <c r="A56">
        <f t="shared" si="17"/>
        <v>13</v>
      </c>
      <c r="B56" s="207"/>
      <c r="C56" s="208"/>
      <c r="D56" s="208"/>
      <c r="E56" s="208"/>
      <c r="F56" s="200"/>
      <c r="G56" s="199"/>
      <c r="H56" s="199"/>
      <c r="I56" s="199" t="e">
        <f t="shared" si="10"/>
        <v>#DIV/0!</v>
      </c>
      <c r="J56" s="199" t="e">
        <f t="shared" si="11"/>
        <v>#DIV/0!</v>
      </c>
      <c r="K56" s="201" t="e">
        <f t="shared" si="12"/>
        <v>#DIV/0!</v>
      </c>
      <c r="L56" s="200"/>
      <c r="M56" s="199"/>
      <c r="N56" s="199"/>
      <c r="O56" s="199" t="e">
        <f t="shared" si="18"/>
        <v>#DIV/0!</v>
      </c>
      <c r="P56" s="199" t="e">
        <f t="shared" si="13"/>
        <v>#DIV/0!</v>
      </c>
      <c r="Q56" s="201" t="e">
        <f t="shared" si="14"/>
        <v>#DIV/0!</v>
      </c>
      <c r="R56" s="199" t="e">
        <f t="shared" si="15"/>
        <v>#DIV/0!</v>
      </c>
      <c r="S56" s="199">
        <f t="shared" si="16"/>
        <v>0</v>
      </c>
      <c r="T56" s="209" t="e">
        <f t="shared" si="19"/>
        <v>#DIV/0!</v>
      </c>
    </row>
    <row r="57" spans="1:20">
      <c r="A57">
        <f t="shared" si="17"/>
        <v>14</v>
      </c>
      <c r="B57" s="207"/>
      <c r="C57" s="208"/>
      <c r="D57" s="208"/>
      <c r="E57" s="208"/>
      <c r="F57" s="200"/>
      <c r="G57" s="199"/>
      <c r="H57" s="199"/>
      <c r="I57" s="199" t="e">
        <f>IF(H57&lt;=$H$41,IF(H57&lt;$G$41,F57+G57,F57+G57+(H57-$G$41)),50)</f>
        <v>#DIV/0!</v>
      </c>
      <c r="J57" s="199" t="e">
        <f t="shared" si="11"/>
        <v>#DIV/0!</v>
      </c>
      <c r="K57" s="201" t="e">
        <f t="shared" si="12"/>
        <v>#DIV/0!</v>
      </c>
      <c r="L57" s="200"/>
      <c r="M57" s="199"/>
      <c r="N57" s="199"/>
      <c r="O57" s="199" t="e">
        <f t="shared" si="18"/>
        <v>#DIV/0!</v>
      </c>
      <c r="P57" s="199" t="e">
        <f t="shared" si="13"/>
        <v>#DIV/0!</v>
      </c>
      <c r="Q57" s="201" t="e">
        <f t="shared" si="14"/>
        <v>#DIV/0!</v>
      </c>
      <c r="R57" s="199" t="e">
        <f t="shared" si="15"/>
        <v>#DIV/0!</v>
      </c>
      <c r="S57" s="199">
        <f t="shared" si="16"/>
        <v>0</v>
      </c>
      <c r="T57" s="209" t="e">
        <f t="shared" si="19"/>
        <v>#DIV/0!</v>
      </c>
    </row>
    <row r="58" spans="1:20">
      <c r="A58">
        <f t="shared" si="17"/>
        <v>15</v>
      </c>
      <c r="B58" s="207"/>
      <c r="C58" s="208"/>
      <c r="D58" s="208"/>
      <c r="E58" s="208"/>
      <c r="F58" s="200"/>
      <c r="G58" s="199"/>
      <c r="H58" s="199"/>
      <c r="I58" s="199" t="e">
        <f t="shared" si="10"/>
        <v>#DIV/0!</v>
      </c>
      <c r="J58" s="199" t="e">
        <f t="shared" si="11"/>
        <v>#DIV/0!</v>
      </c>
      <c r="K58" s="201" t="e">
        <f t="shared" si="12"/>
        <v>#DIV/0!</v>
      </c>
      <c r="L58" s="200"/>
      <c r="M58" s="199"/>
      <c r="N58" s="199"/>
      <c r="O58" s="199" t="e">
        <f t="shared" si="18"/>
        <v>#DIV/0!</v>
      </c>
      <c r="P58" s="199" t="e">
        <f t="shared" si="13"/>
        <v>#DIV/0!</v>
      </c>
      <c r="Q58" s="201" t="e">
        <f t="shared" si="14"/>
        <v>#DIV/0!</v>
      </c>
      <c r="R58" s="199" t="e">
        <f t="shared" si="15"/>
        <v>#DIV/0!</v>
      </c>
      <c r="S58" s="199">
        <f t="shared" si="16"/>
        <v>0</v>
      </c>
      <c r="T58" s="209" t="e">
        <f t="shared" si="19"/>
        <v>#DIV/0!</v>
      </c>
    </row>
    <row r="59" spans="1:20">
      <c r="A59">
        <f t="shared" si="17"/>
        <v>16</v>
      </c>
      <c r="B59" s="207"/>
      <c r="C59" s="208"/>
      <c r="D59" s="208"/>
      <c r="E59" s="208"/>
      <c r="F59" s="200"/>
      <c r="G59" s="199"/>
      <c r="H59" s="199"/>
      <c r="I59" s="199" t="e">
        <f t="shared" si="10"/>
        <v>#DIV/0!</v>
      </c>
      <c r="J59" s="199" t="e">
        <f t="shared" si="11"/>
        <v>#DIV/0!</v>
      </c>
      <c r="K59" s="201" t="e">
        <f t="shared" si="12"/>
        <v>#DIV/0!</v>
      </c>
      <c r="L59" s="200"/>
      <c r="M59" s="199"/>
      <c r="N59" s="199"/>
      <c r="O59" s="199" t="e">
        <f t="shared" si="18"/>
        <v>#DIV/0!</v>
      </c>
      <c r="P59" s="199" t="e">
        <f t="shared" si="13"/>
        <v>#DIV/0!</v>
      </c>
      <c r="Q59" s="201" t="e">
        <f t="shared" si="14"/>
        <v>#DIV/0!</v>
      </c>
      <c r="R59" s="199" t="e">
        <f t="shared" si="15"/>
        <v>#DIV/0!</v>
      </c>
      <c r="S59" s="199">
        <f t="shared" si="16"/>
        <v>0</v>
      </c>
      <c r="T59" s="209" t="e">
        <f t="shared" si="19"/>
        <v>#DIV/0!</v>
      </c>
    </row>
    <row r="60" spans="1:20">
      <c r="A60">
        <f t="shared" si="17"/>
        <v>17</v>
      </c>
      <c r="B60" s="207"/>
      <c r="C60" s="208"/>
      <c r="D60" s="208"/>
      <c r="E60" s="208"/>
      <c r="F60" s="200"/>
      <c r="G60" s="199"/>
      <c r="H60" s="199"/>
      <c r="I60" s="199" t="e">
        <f t="shared" si="10"/>
        <v>#DIV/0!</v>
      </c>
      <c r="J60" s="199" t="e">
        <f t="shared" si="11"/>
        <v>#DIV/0!</v>
      </c>
      <c r="K60" s="201" t="e">
        <f t="shared" si="12"/>
        <v>#DIV/0!</v>
      </c>
      <c r="L60" s="200"/>
      <c r="M60" s="199"/>
      <c r="N60" s="199"/>
      <c r="O60" s="199" t="e">
        <f t="shared" si="18"/>
        <v>#DIV/0!</v>
      </c>
      <c r="P60" s="199" t="e">
        <f t="shared" si="13"/>
        <v>#DIV/0!</v>
      </c>
      <c r="Q60" s="201" t="e">
        <f t="shared" si="14"/>
        <v>#DIV/0!</v>
      </c>
      <c r="R60" s="199" t="e">
        <f t="shared" si="15"/>
        <v>#DIV/0!</v>
      </c>
      <c r="S60" s="199">
        <f t="shared" si="16"/>
        <v>0</v>
      </c>
      <c r="T60" s="209" t="e">
        <f t="shared" si="19"/>
        <v>#DIV/0!</v>
      </c>
    </row>
    <row r="61" spans="1:20">
      <c r="A61">
        <f>A60+1</f>
        <v>18</v>
      </c>
      <c r="B61" s="207"/>
      <c r="C61" s="208"/>
      <c r="D61" s="208"/>
      <c r="E61" s="208"/>
      <c r="F61" s="200"/>
      <c r="G61" s="199"/>
      <c r="H61" s="199"/>
      <c r="I61" s="199" t="e">
        <f t="shared" si="10"/>
        <v>#DIV/0!</v>
      </c>
      <c r="J61" s="199" t="e">
        <f t="shared" si="11"/>
        <v>#DIV/0!</v>
      </c>
      <c r="K61" s="201" t="e">
        <f t="shared" si="12"/>
        <v>#DIV/0!</v>
      </c>
      <c r="L61" s="200"/>
      <c r="M61" s="199"/>
      <c r="N61" s="199"/>
      <c r="O61" s="199" t="e">
        <f t="shared" si="18"/>
        <v>#DIV/0!</v>
      </c>
      <c r="P61" s="199" t="e">
        <f t="shared" si="13"/>
        <v>#DIV/0!</v>
      </c>
      <c r="Q61" s="201" t="e">
        <f t="shared" si="14"/>
        <v>#DIV/0!</v>
      </c>
      <c r="R61" s="199" t="e">
        <f t="shared" si="15"/>
        <v>#DIV/0!</v>
      </c>
      <c r="S61" s="199">
        <f t="shared" si="16"/>
        <v>0</v>
      </c>
      <c r="T61" s="209" t="e">
        <f t="shared" si="19"/>
        <v>#DIV/0!</v>
      </c>
    </row>
    <row r="62" spans="1:20">
      <c r="A62">
        <f t="shared" ref="A62:A73" si="20">A61+1</f>
        <v>19</v>
      </c>
      <c r="B62" s="207"/>
      <c r="C62" s="208"/>
      <c r="D62" s="208"/>
      <c r="E62" s="208"/>
      <c r="F62" s="200"/>
      <c r="G62" s="199"/>
      <c r="H62" s="199"/>
      <c r="I62" s="199" t="e">
        <f t="shared" si="10"/>
        <v>#DIV/0!</v>
      </c>
      <c r="J62" s="199" t="e">
        <f t="shared" si="11"/>
        <v>#DIV/0!</v>
      </c>
      <c r="K62" s="201" t="e">
        <f t="shared" si="12"/>
        <v>#DIV/0!</v>
      </c>
      <c r="L62" s="200"/>
      <c r="M62" s="199"/>
      <c r="N62" s="199"/>
      <c r="O62" s="199" t="e">
        <f t="shared" si="18"/>
        <v>#DIV/0!</v>
      </c>
      <c r="P62" s="199" t="e">
        <f t="shared" si="13"/>
        <v>#DIV/0!</v>
      </c>
      <c r="Q62" s="201" t="e">
        <f t="shared" si="14"/>
        <v>#DIV/0!</v>
      </c>
      <c r="R62" s="199" t="e">
        <f t="shared" si="15"/>
        <v>#DIV/0!</v>
      </c>
      <c r="S62" s="199">
        <f t="shared" si="16"/>
        <v>0</v>
      </c>
      <c r="T62" s="209" t="e">
        <f t="shared" si="19"/>
        <v>#DIV/0!</v>
      </c>
    </row>
    <row r="63" spans="1:20">
      <c r="A63">
        <f t="shared" si="20"/>
        <v>20</v>
      </c>
      <c r="B63" s="207"/>
      <c r="C63" s="208"/>
      <c r="D63" s="208"/>
      <c r="E63" s="208"/>
      <c r="F63" s="200"/>
      <c r="G63" s="199"/>
      <c r="H63" s="199"/>
      <c r="I63" s="199" t="e">
        <f t="shared" si="10"/>
        <v>#DIV/0!</v>
      </c>
      <c r="J63" s="199" t="e">
        <f t="shared" si="11"/>
        <v>#DIV/0!</v>
      </c>
      <c r="K63" s="201" t="e">
        <f t="shared" si="12"/>
        <v>#DIV/0!</v>
      </c>
      <c r="L63" s="200"/>
      <c r="M63" s="199"/>
      <c r="N63" s="199"/>
      <c r="O63" s="199" t="e">
        <f t="shared" si="18"/>
        <v>#DIV/0!</v>
      </c>
      <c r="P63" s="199" t="e">
        <f t="shared" si="13"/>
        <v>#DIV/0!</v>
      </c>
      <c r="Q63" s="201" t="e">
        <f t="shared" si="14"/>
        <v>#DIV/0!</v>
      </c>
      <c r="R63" s="199" t="e">
        <f t="shared" si="15"/>
        <v>#DIV/0!</v>
      </c>
      <c r="S63" s="199">
        <f t="shared" si="16"/>
        <v>0</v>
      </c>
      <c r="T63" s="209" t="e">
        <f t="shared" si="19"/>
        <v>#DIV/0!</v>
      </c>
    </row>
    <row r="64" spans="1:20">
      <c r="A64">
        <f t="shared" si="20"/>
        <v>21</v>
      </c>
      <c r="B64" s="207"/>
      <c r="C64" s="208"/>
      <c r="D64" s="208"/>
      <c r="E64" s="208"/>
      <c r="F64" s="200"/>
      <c r="G64" s="199"/>
      <c r="H64" s="199"/>
      <c r="I64" s="199" t="e">
        <f t="shared" si="10"/>
        <v>#DIV/0!</v>
      </c>
      <c r="J64" s="199" t="e">
        <f t="shared" si="11"/>
        <v>#DIV/0!</v>
      </c>
      <c r="K64" s="201" t="e">
        <f t="shared" si="12"/>
        <v>#DIV/0!</v>
      </c>
      <c r="L64" s="200"/>
      <c r="M64" s="199"/>
      <c r="N64" s="199"/>
      <c r="O64" s="199" t="e">
        <f t="shared" si="18"/>
        <v>#DIV/0!</v>
      </c>
      <c r="P64" s="199" t="e">
        <f t="shared" si="13"/>
        <v>#DIV/0!</v>
      </c>
      <c r="Q64" s="201" t="e">
        <f t="shared" si="14"/>
        <v>#DIV/0!</v>
      </c>
      <c r="R64" s="199" t="e">
        <f t="shared" si="15"/>
        <v>#DIV/0!</v>
      </c>
      <c r="S64" s="199">
        <f t="shared" si="16"/>
        <v>0</v>
      </c>
      <c r="T64" s="209" t="e">
        <f t="shared" si="19"/>
        <v>#DIV/0!</v>
      </c>
    </row>
    <row r="65" spans="1:20">
      <c r="A65">
        <f t="shared" si="20"/>
        <v>22</v>
      </c>
      <c r="B65" s="207"/>
      <c r="C65" s="208"/>
      <c r="D65" s="208"/>
      <c r="E65" s="208"/>
      <c r="F65" s="200"/>
      <c r="G65" s="199"/>
      <c r="H65" s="199"/>
      <c r="I65" s="199" t="e">
        <f t="shared" si="10"/>
        <v>#DIV/0!</v>
      </c>
      <c r="J65" s="199" t="e">
        <f t="shared" si="11"/>
        <v>#DIV/0!</v>
      </c>
      <c r="K65" s="201" t="e">
        <f t="shared" si="12"/>
        <v>#DIV/0!</v>
      </c>
      <c r="L65" s="200"/>
      <c r="M65" s="199"/>
      <c r="N65" s="199"/>
      <c r="O65" s="199" t="e">
        <f t="shared" si="18"/>
        <v>#DIV/0!</v>
      </c>
      <c r="P65" s="199" t="e">
        <f t="shared" si="13"/>
        <v>#DIV/0!</v>
      </c>
      <c r="Q65" s="201" t="e">
        <f t="shared" si="14"/>
        <v>#DIV/0!</v>
      </c>
      <c r="R65" s="199" t="e">
        <f t="shared" si="15"/>
        <v>#DIV/0!</v>
      </c>
      <c r="S65" s="199">
        <f t="shared" si="16"/>
        <v>0</v>
      </c>
      <c r="T65" s="209" t="e">
        <f t="shared" si="19"/>
        <v>#DIV/0!</v>
      </c>
    </row>
    <row r="66" spans="1:20">
      <c r="A66">
        <f t="shared" si="20"/>
        <v>23</v>
      </c>
      <c r="B66" s="207"/>
      <c r="C66" s="208"/>
      <c r="D66" s="208"/>
      <c r="E66" s="208"/>
      <c r="F66" s="200"/>
      <c r="G66" s="199"/>
      <c r="H66" s="199"/>
      <c r="I66" s="199" t="e">
        <f t="shared" si="10"/>
        <v>#DIV/0!</v>
      </c>
      <c r="J66" s="199" t="e">
        <f t="shared" si="11"/>
        <v>#DIV/0!</v>
      </c>
      <c r="K66" s="201" t="e">
        <f t="shared" si="12"/>
        <v>#DIV/0!</v>
      </c>
      <c r="L66" s="200"/>
      <c r="M66" s="199"/>
      <c r="N66" s="199"/>
      <c r="O66" s="199" t="e">
        <f t="shared" si="18"/>
        <v>#DIV/0!</v>
      </c>
      <c r="P66" s="199" t="e">
        <f t="shared" si="13"/>
        <v>#DIV/0!</v>
      </c>
      <c r="Q66" s="201" t="e">
        <f t="shared" si="14"/>
        <v>#DIV/0!</v>
      </c>
      <c r="R66" s="199" t="e">
        <f t="shared" si="15"/>
        <v>#DIV/0!</v>
      </c>
      <c r="S66" s="199">
        <f t="shared" si="16"/>
        <v>0</v>
      </c>
      <c r="T66" s="209" t="e">
        <f t="shared" si="19"/>
        <v>#DIV/0!</v>
      </c>
    </row>
    <row r="67" spans="1:20">
      <c r="A67">
        <f t="shared" si="20"/>
        <v>24</v>
      </c>
      <c r="B67" s="207"/>
      <c r="C67" s="208"/>
      <c r="D67" s="208"/>
      <c r="E67" s="208"/>
      <c r="F67" s="200"/>
      <c r="G67" s="199"/>
      <c r="H67" s="199"/>
      <c r="I67" s="199" t="e">
        <f t="shared" si="10"/>
        <v>#DIV/0!</v>
      </c>
      <c r="J67" s="199" t="e">
        <f t="shared" si="11"/>
        <v>#DIV/0!</v>
      </c>
      <c r="K67" s="201" t="e">
        <f t="shared" si="12"/>
        <v>#DIV/0!</v>
      </c>
      <c r="L67" s="200"/>
      <c r="M67" s="199"/>
      <c r="N67" s="199"/>
      <c r="O67" s="199" t="e">
        <f t="shared" si="18"/>
        <v>#DIV/0!</v>
      </c>
      <c r="P67" s="199" t="e">
        <f t="shared" si="13"/>
        <v>#DIV/0!</v>
      </c>
      <c r="Q67" s="201" t="e">
        <f t="shared" si="14"/>
        <v>#DIV/0!</v>
      </c>
      <c r="R67" s="199" t="e">
        <f t="shared" si="15"/>
        <v>#DIV/0!</v>
      </c>
      <c r="S67" s="199">
        <f t="shared" si="16"/>
        <v>0</v>
      </c>
      <c r="T67" s="209" t="e">
        <f t="shared" si="19"/>
        <v>#DIV/0!</v>
      </c>
    </row>
    <row r="68" spans="1:20">
      <c r="A68">
        <f t="shared" si="20"/>
        <v>25</v>
      </c>
      <c r="B68" s="207"/>
      <c r="C68" s="208"/>
      <c r="D68" s="208"/>
      <c r="E68" s="208"/>
      <c r="F68" s="200"/>
      <c r="G68" s="199"/>
      <c r="H68" s="199"/>
      <c r="I68" s="199" t="e">
        <f t="shared" si="10"/>
        <v>#DIV/0!</v>
      </c>
      <c r="J68" s="199" t="e">
        <f t="shared" si="11"/>
        <v>#DIV/0!</v>
      </c>
      <c r="K68" s="201" t="e">
        <f t="shared" si="12"/>
        <v>#DIV/0!</v>
      </c>
      <c r="L68" s="200"/>
      <c r="M68" s="199"/>
      <c r="N68" s="199"/>
      <c r="O68" s="199" t="e">
        <f t="shared" si="18"/>
        <v>#DIV/0!</v>
      </c>
      <c r="P68" s="199" t="e">
        <f t="shared" si="13"/>
        <v>#DIV/0!</v>
      </c>
      <c r="Q68" s="201" t="e">
        <f t="shared" si="14"/>
        <v>#DIV/0!</v>
      </c>
      <c r="R68" s="199" t="e">
        <f t="shared" si="15"/>
        <v>#DIV/0!</v>
      </c>
      <c r="S68" s="199">
        <f t="shared" si="16"/>
        <v>0</v>
      </c>
      <c r="T68" s="209" t="e">
        <f t="shared" si="19"/>
        <v>#DIV/0!</v>
      </c>
    </row>
    <row r="69" spans="1:20">
      <c r="A69">
        <f t="shared" si="20"/>
        <v>26</v>
      </c>
      <c r="B69" s="207"/>
      <c r="C69" s="208"/>
      <c r="D69" s="208"/>
      <c r="E69" s="208"/>
      <c r="F69" s="200"/>
      <c r="G69" s="199"/>
      <c r="H69" s="199"/>
      <c r="I69" s="199" t="e">
        <f t="shared" si="10"/>
        <v>#DIV/0!</v>
      </c>
      <c r="J69" s="199" t="e">
        <f t="shared" si="11"/>
        <v>#DIV/0!</v>
      </c>
      <c r="K69" s="201" t="e">
        <f t="shared" si="12"/>
        <v>#DIV/0!</v>
      </c>
      <c r="L69" s="200"/>
      <c r="M69" s="199"/>
      <c r="N69" s="199"/>
      <c r="O69" s="199" t="e">
        <f t="shared" si="18"/>
        <v>#DIV/0!</v>
      </c>
      <c r="P69" s="199" t="e">
        <f t="shared" si="13"/>
        <v>#DIV/0!</v>
      </c>
      <c r="Q69" s="201" t="e">
        <f t="shared" si="14"/>
        <v>#DIV/0!</v>
      </c>
      <c r="R69" s="199" t="e">
        <f t="shared" si="15"/>
        <v>#DIV/0!</v>
      </c>
      <c r="S69" s="199">
        <f t="shared" si="16"/>
        <v>0</v>
      </c>
      <c r="T69" s="209" t="e">
        <f t="shared" si="19"/>
        <v>#DIV/0!</v>
      </c>
    </row>
    <row r="70" spans="1:20">
      <c r="A70">
        <f t="shared" si="20"/>
        <v>27</v>
      </c>
      <c r="B70" s="207"/>
      <c r="C70" s="208"/>
      <c r="D70" s="208"/>
      <c r="E70" s="208"/>
      <c r="F70" s="200"/>
      <c r="G70" s="199"/>
      <c r="H70" s="199"/>
      <c r="I70" s="199" t="e">
        <f t="shared" si="10"/>
        <v>#DIV/0!</v>
      </c>
      <c r="J70" s="199" t="e">
        <f t="shared" si="11"/>
        <v>#DIV/0!</v>
      </c>
      <c r="K70" s="201" t="e">
        <f t="shared" si="12"/>
        <v>#DIV/0!</v>
      </c>
      <c r="L70" s="200"/>
      <c r="M70" s="199"/>
      <c r="N70" s="199"/>
      <c r="O70" s="199" t="e">
        <f t="shared" si="18"/>
        <v>#DIV/0!</v>
      </c>
      <c r="P70" s="199" t="e">
        <f t="shared" si="13"/>
        <v>#DIV/0!</v>
      </c>
      <c r="Q70" s="201" t="e">
        <f t="shared" si="14"/>
        <v>#DIV/0!</v>
      </c>
      <c r="R70" s="199" t="e">
        <f t="shared" si="15"/>
        <v>#DIV/0!</v>
      </c>
      <c r="S70" s="199">
        <f t="shared" si="16"/>
        <v>0</v>
      </c>
      <c r="T70" s="209" t="e">
        <f t="shared" si="19"/>
        <v>#DIV/0!</v>
      </c>
    </row>
    <row r="71" spans="1:20">
      <c r="A71">
        <f t="shared" si="20"/>
        <v>28</v>
      </c>
      <c r="B71" s="207"/>
      <c r="C71" s="208"/>
      <c r="D71" s="208"/>
      <c r="E71" s="208"/>
      <c r="F71" s="200"/>
      <c r="G71" s="199"/>
      <c r="H71" s="199"/>
      <c r="I71" s="199" t="e">
        <f t="shared" si="10"/>
        <v>#DIV/0!</v>
      </c>
      <c r="J71" s="199" t="e">
        <f t="shared" si="11"/>
        <v>#DIV/0!</v>
      </c>
      <c r="K71" s="201" t="e">
        <f t="shared" si="12"/>
        <v>#DIV/0!</v>
      </c>
      <c r="L71" s="200"/>
      <c r="M71" s="199"/>
      <c r="N71" s="199"/>
      <c r="O71" s="199" t="e">
        <f t="shared" si="18"/>
        <v>#DIV/0!</v>
      </c>
      <c r="P71" s="199" t="e">
        <f t="shared" si="13"/>
        <v>#DIV/0!</v>
      </c>
      <c r="Q71" s="201" t="e">
        <f t="shared" si="14"/>
        <v>#DIV/0!</v>
      </c>
      <c r="R71" s="199" t="e">
        <f t="shared" si="15"/>
        <v>#DIV/0!</v>
      </c>
      <c r="S71" s="199">
        <f t="shared" si="16"/>
        <v>0</v>
      </c>
      <c r="T71" s="209" t="e">
        <f t="shared" si="19"/>
        <v>#DIV/0!</v>
      </c>
    </row>
    <row r="72" spans="1:20">
      <c r="A72">
        <f t="shared" si="20"/>
        <v>29</v>
      </c>
      <c r="B72" s="207"/>
      <c r="C72" s="208"/>
      <c r="D72" s="208"/>
      <c r="E72" s="208"/>
      <c r="F72" s="200"/>
      <c r="G72" s="199"/>
      <c r="H72" s="199"/>
      <c r="I72" s="199" t="e">
        <f t="shared" si="10"/>
        <v>#DIV/0!</v>
      </c>
      <c r="J72" s="199" t="e">
        <f t="shared" si="11"/>
        <v>#DIV/0!</v>
      </c>
      <c r="K72" s="201" t="e">
        <f t="shared" si="12"/>
        <v>#DIV/0!</v>
      </c>
      <c r="L72" s="200"/>
      <c r="M72" s="199"/>
      <c r="N72" s="199"/>
      <c r="O72" s="199" t="e">
        <f t="shared" si="18"/>
        <v>#DIV/0!</v>
      </c>
      <c r="P72" s="199" t="e">
        <f t="shared" si="13"/>
        <v>#DIV/0!</v>
      </c>
      <c r="Q72" s="201" t="e">
        <f t="shared" si="14"/>
        <v>#DIV/0!</v>
      </c>
      <c r="R72" s="199" t="e">
        <f t="shared" si="15"/>
        <v>#DIV/0!</v>
      </c>
      <c r="S72" s="199">
        <f t="shared" si="16"/>
        <v>0</v>
      </c>
      <c r="T72" s="209" t="e">
        <f t="shared" si="19"/>
        <v>#DIV/0!</v>
      </c>
    </row>
    <row r="73" spans="1:20" ht="16" thickBot="1">
      <c r="A73">
        <f t="shared" si="20"/>
        <v>30</v>
      </c>
      <c r="B73" s="210"/>
      <c r="C73" s="211"/>
      <c r="D73" s="211"/>
      <c r="E73" s="211"/>
      <c r="F73" s="202"/>
      <c r="G73" s="203"/>
      <c r="H73" s="203"/>
      <c r="I73" s="203" t="e">
        <f t="shared" si="10"/>
        <v>#DIV/0!</v>
      </c>
      <c r="J73" s="203" t="e">
        <f t="shared" si="11"/>
        <v>#DIV/0!</v>
      </c>
      <c r="K73" s="204" t="e">
        <f t="shared" si="12"/>
        <v>#DIV/0!</v>
      </c>
      <c r="L73" s="202"/>
      <c r="M73" s="203"/>
      <c r="N73" s="203"/>
      <c r="O73" s="203" t="e">
        <f t="shared" si="18"/>
        <v>#DIV/0!</v>
      </c>
      <c r="P73" s="203" t="e">
        <f t="shared" si="13"/>
        <v>#DIV/0!</v>
      </c>
      <c r="Q73" s="204" t="e">
        <f t="shared" si="14"/>
        <v>#DIV/0!</v>
      </c>
      <c r="R73" s="203" t="e">
        <f t="shared" si="15"/>
        <v>#DIV/0!</v>
      </c>
      <c r="S73" s="203">
        <f t="shared" si="16"/>
        <v>0</v>
      </c>
      <c r="T73" s="212" t="e">
        <f t="shared" si="19"/>
        <v>#DIV/0!</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c r="G76" s="182" t="e">
        <f>F76/I76</f>
        <v>#DIV/0!</v>
      </c>
      <c r="H76" s="199" t="e">
        <f>G76*1.5</f>
        <v>#DIV/0!</v>
      </c>
      <c r="I76" s="182"/>
      <c r="J76" s="182"/>
      <c r="K76" s="183"/>
      <c r="L76" s="185"/>
      <c r="M76" s="182" t="e">
        <f>L76/O76</f>
        <v>#DIV/0!</v>
      </c>
      <c r="N76" s="199" t="e">
        <f>M76*1.5</f>
        <v>#DIV/0!</v>
      </c>
      <c r="O76" s="182"/>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c r="C79" s="208"/>
      <c r="D79" s="208"/>
      <c r="E79" s="208"/>
      <c r="F79" s="219"/>
      <c r="G79" s="220"/>
      <c r="H79" s="220"/>
      <c r="I79" s="220" t="e">
        <f>IF(H79&lt;=$H$76,IF(H79&lt;$G$76,F79+G79,F79+G79+(H79-$G$76)),50)</f>
        <v>#DIV/0!</v>
      </c>
      <c r="J79" s="220" t="e">
        <f>$F$76/H79</f>
        <v>#DIV/0!</v>
      </c>
      <c r="K79" s="195"/>
      <c r="L79" s="219"/>
      <c r="M79" s="220"/>
      <c r="N79" s="220"/>
      <c r="O79" s="220" t="e">
        <f>IF(N79&lt;=$N$76,IF(N79&lt;$M$76,L79+M79,L79+M79+(N79-$M$76)),50)</f>
        <v>#DIV/0!</v>
      </c>
      <c r="P79" s="220" t="e">
        <f>$L$76/N79</f>
        <v>#DIV/0!</v>
      </c>
      <c r="Q79" s="195"/>
      <c r="R79" s="199" t="e">
        <f>O79+I79</f>
        <v>#DIV/0!</v>
      </c>
      <c r="S79" s="199">
        <f>N79+H79</f>
        <v>0</v>
      </c>
      <c r="T79" s="209"/>
    </row>
    <row r="80" spans="1:20">
      <c r="A80">
        <f>A79+1</f>
        <v>2</v>
      </c>
      <c r="B80" s="207"/>
      <c r="C80" s="208"/>
      <c r="D80" s="208"/>
      <c r="E80" s="208"/>
      <c r="F80" s="200"/>
      <c r="G80" s="199"/>
      <c r="H80" s="199"/>
      <c r="I80" s="199" t="e">
        <f t="shared" ref="I80:I108" si="21">IF(H80&lt;=$H$76,IF(H80&lt;$G$76,F80+G80,F80+G80+(H80-$G$76)),50)</f>
        <v>#DIV/0!</v>
      </c>
      <c r="J80" s="199" t="e">
        <f t="shared" ref="J80:J108" si="22">$F$76/H80</f>
        <v>#DIV/0!</v>
      </c>
      <c r="K80" s="201"/>
      <c r="L80" s="200"/>
      <c r="M80" s="199"/>
      <c r="N80" s="199"/>
      <c r="O80" s="199" t="e">
        <f t="shared" ref="O80:O108" si="23">IF(N80&lt;=$N$76,IF(N80&lt;$M$76,L80+M80,L80+M80+(N80-$M$76)),50)</f>
        <v>#DIV/0!</v>
      </c>
      <c r="P80" s="199" t="e">
        <f t="shared" ref="P80:P108" si="24">$L$76/N80</f>
        <v>#DIV/0!</v>
      </c>
      <c r="Q80" s="201"/>
      <c r="R80" s="199" t="e">
        <f t="shared" ref="R80:R108" si="25">O80+I80</f>
        <v>#DIV/0!</v>
      </c>
      <c r="S80" s="199">
        <f t="shared" ref="S80:S108" si="26">N80+H80</f>
        <v>0</v>
      </c>
      <c r="T80" s="209"/>
    </row>
    <row r="81" spans="1:20">
      <c r="A81">
        <f t="shared" ref="A81:A95" si="27">A80+1</f>
        <v>3</v>
      </c>
      <c r="B81" s="207"/>
      <c r="C81" s="208"/>
      <c r="D81" s="208"/>
      <c r="E81" s="208"/>
      <c r="F81" s="200"/>
      <c r="G81" s="199"/>
      <c r="H81" s="199"/>
      <c r="I81" s="199" t="e">
        <f t="shared" si="21"/>
        <v>#DIV/0!</v>
      </c>
      <c r="J81" s="199" t="e">
        <f t="shared" si="22"/>
        <v>#DIV/0!</v>
      </c>
      <c r="K81" s="201"/>
      <c r="L81" s="200"/>
      <c r="M81" s="199"/>
      <c r="N81" s="199"/>
      <c r="O81" s="199" t="e">
        <f t="shared" si="23"/>
        <v>#DIV/0!</v>
      </c>
      <c r="P81" s="199" t="e">
        <f>$L$76/N81</f>
        <v>#DIV/0!</v>
      </c>
      <c r="Q81" s="201"/>
      <c r="R81" s="199" t="e">
        <f t="shared" si="25"/>
        <v>#DIV/0!</v>
      </c>
      <c r="S81" s="199">
        <f t="shared" si="26"/>
        <v>0</v>
      </c>
      <c r="T81" s="209"/>
    </row>
    <row r="82" spans="1:20">
      <c r="A82">
        <f t="shared" si="27"/>
        <v>4</v>
      </c>
      <c r="B82" s="207"/>
      <c r="C82" s="208"/>
      <c r="D82" s="208"/>
      <c r="E82" s="208"/>
      <c r="F82" s="200"/>
      <c r="G82" s="199"/>
      <c r="H82" s="199"/>
      <c r="I82" s="199" t="e">
        <f>IF(H82&lt;=$H$76,IF(H82&lt;$G$76,F82+G82,F82+G82+(H82-$G$76)),50)</f>
        <v>#DIV/0!</v>
      </c>
      <c r="J82" s="199" t="e">
        <f t="shared" si="22"/>
        <v>#DIV/0!</v>
      </c>
      <c r="K82" s="201"/>
      <c r="L82" s="200"/>
      <c r="M82" s="199"/>
      <c r="N82" s="199"/>
      <c r="O82" s="199" t="e">
        <f>IF(N82&lt;=$N$76,IF(N82&lt;$M$76,L82+M82,L82+M82+(N82-$M$76)),50)</f>
        <v>#DIV/0!</v>
      </c>
      <c r="P82" s="199" t="e">
        <f t="shared" si="24"/>
        <v>#DIV/0!</v>
      </c>
      <c r="Q82" s="201"/>
      <c r="R82" s="199" t="e">
        <f t="shared" si="25"/>
        <v>#DIV/0!</v>
      </c>
      <c r="S82" s="199">
        <f t="shared" si="26"/>
        <v>0</v>
      </c>
      <c r="T82" s="209"/>
    </row>
    <row r="83" spans="1:20">
      <c r="A83">
        <f t="shared" si="27"/>
        <v>5</v>
      </c>
      <c r="B83" s="207"/>
      <c r="C83" s="208"/>
      <c r="D83" s="208"/>
      <c r="E83" s="208"/>
      <c r="F83" s="200"/>
      <c r="G83" s="199"/>
      <c r="H83" s="199"/>
      <c r="I83" s="199" t="e">
        <f t="shared" si="21"/>
        <v>#DIV/0!</v>
      </c>
      <c r="J83" s="199" t="e">
        <f>$F$76/H83</f>
        <v>#DIV/0!</v>
      </c>
      <c r="K83" s="201"/>
      <c r="L83" s="200"/>
      <c r="M83" s="199"/>
      <c r="N83" s="199"/>
      <c r="O83" s="199" t="e">
        <f t="shared" si="23"/>
        <v>#DIV/0!</v>
      </c>
      <c r="P83" s="199" t="e">
        <f t="shared" si="24"/>
        <v>#DIV/0!</v>
      </c>
      <c r="Q83" s="201"/>
      <c r="R83" s="199" t="e">
        <f t="shared" si="25"/>
        <v>#DIV/0!</v>
      </c>
      <c r="S83" s="199">
        <f t="shared" si="26"/>
        <v>0</v>
      </c>
      <c r="T83" s="209"/>
    </row>
    <row r="84" spans="1:20">
      <c r="A84">
        <f t="shared" si="27"/>
        <v>6</v>
      </c>
      <c r="B84" s="207"/>
      <c r="C84" s="208"/>
      <c r="D84" s="208"/>
      <c r="E84" s="208"/>
      <c r="F84" s="200"/>
      <c r="G84" s="199"/>
      <c r="H84" s="199"/>
      <c r="I84" s="199" t="e">
        <f t="shared" si="21"/>
        <v>#DIV/0!</v>
      </c>
      <c r="J84" s="199" t="e">
        <f t="shared" si="22"/>
        <v>#DIV/0!</v>
      </c>
      <c r="K84" s="201"/>
      <c r="L84" s="200"/>
      <c r="M84" s="199"/>
      <c r="N84" s="199"/>
      <c r="O84" s="199" t="e">
        <f t="shared" si="23"/>
        <v>#DIV/0!</v>
      </c>
      <c r="P84" s="199" t="e">
        <f t="shared" si="24"/>
        <v>#DIV/0!</v>
      </c>
      <c r="Q84" s="201"/>
      <c r="R84" s="199" t="e">
        <f t="shared" si="25"/>
        <v>#DIV/0!</v>
      </c>
      <c r="S84" s="199">
        <f t="shared" si="26"/>
        <v>0</v>
      </c>
      <c r="T84" s="209"/>
    </row>
    <row r="85" spans="1:20">
      <c r="A85">
        <f t="shared" si="27"/>
        <v>7</v>
      </c>
      <c r="B85" s="207"/>
      <c r="C85" s="208"/>
      <c r="D85" s="208"/>
      <c r="E85" s="208"/>
      <c r="F85" s="200"/>
      <c r="G85" s="199"/>
      <c r="H85" s="199"/>
      <c r="I85" s="199" t="e">
        <f t="shared" si="21"/>
        <v>#DIV/0!</v>
      </c>
      <c r="J85" s="199" t="e">
        <f t="shared" si="22"/>
        <v>#DIV/0!</v>
      </c>
      <c r="K85" s="201"/>
      <c r="L85" s="200"/>
      <c r="M85" s="199"/>
      <c r="N85" s="199"/>
      <c r="O85" s="199" t="e">
        <f t="shared" si="23"/>
        <v>#DIV/0!</v>
      </c>
      <c r="P85" s="199" t="e">
        <f t="shared" si="24"/>
        <v>#DIV/0!</v>
      </c>
      <c r="Q85" s="201"/>
      <c r="R85" s="199" t="e">
        <f t="shared" si="25"/>
        <v>#DIV/0!</v>
      </c>
      <c r="S85" s="199">
        <f t="shared" si="26"/>
        <v>0</v>
      </c>
      <c r="T85" s="209"/>
    </row>
    <row r="86" spans="1:20">
      <c r="A86">
        <f t="shared" si="27"/>
        <v>8</v>
      </c>
      <c r="B86" s="207"/>
      <c r="C86" s="208"/>
      <c r="D86" s="208"/>
      <c r="E86" s="208"/>
      <c r="F86" s="200"/>
      <c r="G86" s="199"/>
      <c r="H86" s="199"/>
      <c r="I86" s="199" t="e">
        <f t="shared" si="21"/>
        <v>#DIV/0!</v>
      </c>
      <c r="J86" s="199" t="e">
        <f t="shared" si="22"/>
        <v>#DIV/0!</v>
      </c>
      <c r="K86" s="201"/>
      <c r="L86" s="200"/>
      <c r="M86" s="199"/>
      <c r="N86" s="199"/>
      <c r="O86" s="199" t="e">
        <f t="shared" si="23"/>
        <v>#DIV/0!</v>
      </c>
      <c r="P86" s="199" t="e">
        <f t="shared" si="24"/>
        <v>#DIV/0!</v>
      </c>
      <c r="Q86" s="201"/>
      <c r="R86" s="199" t="e">
        <f t="shared" si="25"/>
        <v>#DIV/0!</v>
      </c>
      <c r="S86" s="199">
        <f t="shared" si="26"/>
        <v>0</v>
      </c>
      <c r="T86" s="209"/>
    </row>
    <row r="87" spans="1:20">
      <c r="A87">
        <f t="shared" si="27"/>
        <v>9</v>
      </c>
      <c r="B87" s="207"/>
      <c r="C87" s="208"/>
      <c r="D87" s="208"/>
      <c r="E87" s="208"/>
      <c r="F87" s="200"/>
      <c r="G87" s="199"/>
      <c r="H87" s="199"/>
      <c r="I87" s="199" t="e">
        <f t="shared" si="21"/>
        <v>#DIV/0!</v>
      </c>
      <c r="J87" s="199" t="e">
        <f t="shared" si="22"/>
        <v>#DIV/0!</v>
      </c>
      <c r="K87" s="201"/>
      <c r="L87" s="200"/>
      <c r="M87" s="199"/>
      <c r="N87" s="199"/>
      <c r="O87" s="199" t="e">
        <f t="shared" si="23"/>
        <v>#DIV/0!</v>
      </c>
      <c r="P87" s="199" t="e">
        <f t="shared" si="24"/>
        <v>#DIV/0!</v>
      </c>
      <c r="Q87" s="201"/>
      <c r="R87" s="199" t="e">
        <f t="shared" si="25"/>
        <v>#DIV/0!</v>
      </c>
      <c r="S87" s="199">
        <f t="shared" si="26"/>
        <v>0</v>
      </c>
      <c r="T87" s="209"/>
    </row>
    <row r="88" spans="1:20">
      <c r="A88">
        <f t="shared" si="27"/>
        <v>10</v>
      </c>
      <c r="B88" s="207"/>
      <c r="C88" s="208"/>
      <c r="D88" s="208"/>
      <c r="E88" s="208"/>
      <c r="F88" s="200"/>
      <c r="G88" s="199"/>
      <c r="H88" s="199"/>
      <c r="I88" s="199" t="e">
        <f t="shared" si="21"/>
        <v>#DIV/0!</v>
      </c>
      <c r="J88" s="199" t="e">
        <f t="shared" si="22"/>
        <v>#DIV/0!</v>
      </c>
      <c r="K88" s="201"/>
      <c r="L88" s="200"/>
      <c r="M88" s="199"/>
      <c r="N88" s="199"/>
      <c r="O88" s="199" t="e">
        <f t="shared" si="23"/>
        <v>#DIV/0!</v>
      </c>
      <c r="P88" s="199" t="e">
        <f t="shared" si="24"/>
        <v>#DIV/0!</v>
      </c>
      <c r="Q88" s="201"/>
      <c r="R88" s="199" t="e">
        <f t="shared" si="25"/>
        <v>#DIV/0!</v>
      </c>
      <c r="S88" s="199">
        <f t="shared" si="26"/>
        <v>0</v>
      </c>
      <c r="T88" s="209"/>
    </row>
    <row r="89" spans="1:20">
      <c r="A89">
        <f t="shared" si="27"/>
        <v>11</v>
      </c>
      <c r="B89" s="207"/>
      <c r="C89" s="208"/>
      <c r="D89" s="208"/>
      <c r="E89" s="208"/>
      <c r="F89" s="200"/>
      <c r="G89" s="199"/>
      <c r="H89" s="199"/>
      <c r="I89" s="199" t="e">
        <f t="shared" si="21"/>
        <v>#DIV/0!</v>
      </c>
      <c r="J89" s="199" t="e">
        <f t="shared" si="22"/>
        <v>#DIV/0!</v>
      </c>
      <c r="K89" s="201"/>
      <c r="L89" s="200"/>
      <c r="M89" s="199"/>
      <c r="N89" s="199"/>
      <c r="O89" s="199" t="e">
        <f t="shared" si="23"/>
        <v>#DIV/0!</v>
      </c>
      <c r="P89" s="199" t="e">
        <f t="shared" si="24"/>
        <v>#DIV/0!</v>
      </c>
      <c r="Q89" s="201"/>
      <c r="R89" s="199" t="e">
        <f t="shared" si="25"/>
        <v>#DIV/0!</v>
      </c>
      <c r="S89" s="199">
        <f t="shared" si="26"/>
        <v>0</v>
      </c>
      <c r="T89" s="209"/>
    </row>
    <row r="90" spans="1:20">
      <c r="A90">
        <f t="shared" si="27"/>
        <v>12</v>
      </c>
      <c r="B90" s="207"/>
      <c r="C90" s="208"/>
      <c r="D90" s="208"/>
      <c r="E90" s="208"/>
      <c r="F90" s="200"/>
      <c r="G90" s="199"/>
      <c r="H90" s="199"/>
      <c r="I90" s="199" t="e">
        <f t="shared" si="21"/>
        <v>#DIV/0!</v>
      </c>
      <c r="J90" s="199" t="e">
        <f t="shared" si="22"/>
        <v>#DIV/0!</v>
      </c>
      <c r="K90" s="201"/>
      <c r="L90" s="200"/>
      <c r="M90" s="199"/>
      <c r="N90" s="199"/>
      <c r="O90" s="199" t="e">
        <f t="shared" si="23"/>
        <v>#DIV/0!</v>
      </c>
      <c r="P90" s="199" t="e">
        <f t="shared" si="24"/>
        <v>#DIV/0!</v>
      </c>
      <c r="Q90" s="201"/>
      <c r="R90" s="199" t="e">
        <f t="shared" si="25"/>
        <v>#DIV/0!</v>
      </c>
      <c r="S90" s="199">
        <f t="shared" si="26"/>
        <v>0</v>
      </c>
      <c r="T90" s="209"/>
    </row>
    <row r="91" spans="1:20">
      <c r="A91">
        <f t="shared" si="27"/>
        <v>13</v>
      </c>
      <c r="B91" s="207"/>
      <c r="C91" s="208"/>
      <c r="D91" s="208"/>
      <c r="E91" s="208"/>
      <c r="F91" s="200"/>
      <c r="G91" s="199"/>
      <c r="H91" s="199"/>
      <c r="I91" s="199" t="e">
        <f t="shared" si="21"/>
        <v>#DIV/0!</v>
      </c>
      <c r="J91" s="199" t="e">
        <f t="shared" si="22"/>
        <v>#DIV/0!</v>
      </c>
      <c r="K91" s="201"/>
      <c r="L91" s="200"/>
      <c r="M91" s="199"/>
      <c r="N91" s="199"/>
      <c r="O91" s="199" t="e">
        <f t="shared" si="23"/>
        <v>#DIV/0!</v>
      </c>
      <c r="P91" s="199" t="e">
        <f t="shared" si="24"/>
        <v>#DIV/0!</v>
      </c>
      <c r="Q91" s="201"/>
      <c r="R91" s="199" t="e">
        <f t="shared" si="25"/>
        <v>#DIV/0!</v>
      </c>
      <c r="S91" s="199">
        <f t="shared" si="26"/>
        <v>0</v>
      </c>
      <c r="T91" s="209"/>
    </row>
    <row r="92" spans="1:20">
      <c r="A92">
        <f t="shared" si="27"/>
        <v>14</v>
      </c>
      <c r="B92" s="207"/>
      <c r="C92" s="208"/>
      <c r="D92" s="208"/>
      <c r="E92" s="208"/>
      <c r="F92" s="200"/>
      <c r="G92" s="199"/>
      <c r="H92" s="199"/>
      <c r="I92" s="199" t="e">
        <f t="shared" si="21"/>
        <v>#DIV/0!</v>
      </c>
      <c r="J92" s="199" t="e">
        <f t="shared" si="22"/>
        <v>#DIV/0!</v>
      </c>
      <c r="K92" s="201"/>
      <c r="L92" s="200"/>
      <c r="M92" s="199"/>
      <c r="N92" s="199"/>
      <c r="O92" s="199" t="e">
        <f t="shared" si="23"/>
        <v>#DIV/0!</v>
      </c>
      <c r="P92" s="199" t="e">
        <f t="shared" si="24"/>
        <v>#DIV/0!</v>
      </c>
      <c r="Q92" s="201"/>
      <c r="R92" s="199" t="e">
        <f t="shared" si="25"/>
        <v>#DIV/0!</v>
      </c>
      <c r="S92" s="199">
        <f t="shared" si="26"/>
        <v>0</v>
      </c>
      <c r="T92" s="209"/>
    </row>
    <row r="93" spans="1:20">
      <c r="A93">
        <f t="shared" si="27"/>
        <v>15</v>
      </c>
      <c r="B93" s="207"/>
      <c r="C93" s="208"/>
      <c r="D93" s="208"/>
      <c r="E93" s="208"/>
      <c r="F93" s="200"/>
      <c r="G93" s="199"/>
      <c r="H93" s="199"/>
      <c r="I93" s="199" t="e">
        <f t="shared" si="21"/>
        <v>#DIV/0!</v>
      </c>
      <c r="J93" s="199" t="e">
        <f t="shared" si="22"/>
        <v>#DIV/0!</v>
      </c>
      <c r="K93" s="201"/>
      <c r="L93" s="200"/>
      <c r="M93" s="199"/>
      <c r="N93" s="199"/>
      <c r="O93" s="199" t="e">
        <f t="shared" si="23"/>
        <v>#DIV/0!</v>
      </c>
      <c r="P93" s="199" t="e">
        <f t="shared" si="24"/>
        <v>#DIV/0!</v>
      </c>
      <c r="Q93" s="201"/>
      <c r="R93" s="199" t="e">
        <f t="shared" si="25"/>
        <v>#DIV/0!</v>
      </c>
      <c r="S93" s="199">
        <f t="shared" si="26"/>
        <v>0</v>
      </c>
      <c r="T93" s="209"/>
    </row>
    <row r="94" spans="1:20">
      <c r="A94">
        <f t="shared" si="27"/>
        <v>16</v>
      </c>
      <c r="B94" s="207"/>
      <c r="C94" s="208"/>
      <c r="D94" s="208"/>
      <c r="E94" s="208"/>
      <c r="F94" s="200"/>
      <c r="G94" s="199"/>
      <c r="H94" s="199"/>
      <c r="I94" s="199" t="e">
        <f t="shared" si="21"/>
        <v>#DIV/0!</v>
      </c>
      <c r="J94" s="199" t="e">
        <f t="shared" si="22"/>
        <v>#DIV/0!</v>
      </c>
      <c r="K94" s="201"/>
      <c r="L94" s="200"/>
      <c r="M94" s="199"/>
      <c r="N94" s="199"/>
      <c r="O94" s="199" t="e">
        <f t="shared" si="23"/>
        <v>#DIV/0!</v>
      </c>
      <c r="P94" s="199" t="e">
        <f t="shared" si="24"/>
        <v>#DIV/0!</v>
      </c>
      <c r="Q94" s="201"/>
      <c r="R94" s="199" t="e">
        <f t="shared" si="25"/>
        <v>#DIV/0!</v>
      </c>
      <c r="S94" s="199">
        <f t="shared" si="26"/>
        <v>0</v>
      </c>
      <c r="T94" s="209"/>
    </row>
    <row r="95" spans="1:20">
      <c r="A95">
        <f t="shared" si="27"/>
        <v>17</v>
      </c>
      <c r="B95" s="207"/>
      <c r="C95" s="208"/>
      <c r="D95" s="208"/>
      <c r="E95" s="208"/>
      <c r="F95" s="200"/>
      <c r="G95" s="199"/>
      <c r="H95" s="199"/>
      <c r="I95" s="199" t="e">
        <f t="shared" si="21"/>
        <v>#DIV/0!</v>
      </c>
      <c r="J95" s="199" t="e">
        <f t="shared" si="22"/>
        <v>#DIV/0!</v>
      </c>
      <c r="K95" s="201"/>
      <c r="L95" s="200"/>
      <c r="M95" s="199"/>
      <c r="N95" s="199"/>
      <c r="O95" s="199" t="e">
        <f t="shared" si="23"/>
        <v>#DIV/0!</v>
      </c>
      <c r="P95" s="199" t="e">
        <f t="shared" si="24"/>
        <v>#DIV/0!</v>
      </c>
      <c r="Q95" s="201"/>
      <c r="R95" s="199" t="e">
        <f t="shared" si="25"/>
        <v>#DIV/0!</v>
      </c>
      <c r="S95" s="199">
        <f t="shared" si="26"/>
        <v>0</v>
      </c>
      <c r="T95" s="209"/>
    </row>
    <row r="96" spans="1:20">
      <c r="A96">
        <f>A95+1</f>
        <v>18</v>
      </c>
      <c r="B96" s="207"/>
      <c r="C96" s="208"/>
      <c r="D96" s="208"/>
      <c r="E96" s="208"/>
      <c r="F96" s="200"/>
      <c r="G96" s="199"/>
      <c r="H96" s="199"/>
      <c r="I96" s="199" t="e">
        <f t="shared" si="21"/>
        <v>#DIV/0!</v>
      </c>
      <c r="J96" s="199" t="e">
        <f t="shared" si="22"/>
        <v>#DIV/0!</v>
      </c>
      <c r="K96" s="201"/>
      <c r="L96" s="200"/>
      <c r="M96" s="199"/>
      <c r="N96" s="199"/>
      <c r="O96" s="199" t="e">
        <f t="shared" si="23"/>
        <v>#DIV/0!</v>
      </c>
      <c r="P96" s="199" t="e">
        <f t="shared" si="24"/>
        <v>#DIV/0!</v>
      </c>
      <c r="Q96" s="201"/>
      <c r="R96" s="199" t="e">
        <f t="shared" si="25"/>
        <v>#DIV/0!</v>
      </c>
      <c r="S96" s="199">
        <f t="shared" si="26"/>
        <v>0</v>
      </c>
      <c r="T96" s="209"/>
    </row>
    <row r="97" spans="1:20">
      <c r="A97">
        <f t="shared" ref="A97:A108" si="28">A96+1</f>
        <v>19</v>
      </c>
      <c r="B97" s="207"/>
      <c r="C97" s="208"/>
      <c r="D97" s="208"/>
      <c r="E97" s="208"/>
      <c r="F97" s="200"/>
      <c r="G97" s="199"/>
      <c r="H97" s="199"/>
      <c r="I97" s="199" t="e">
        <f t="shared" si="21"/>
        <v>#DIV/0!</v>
      </c>
      <c r="J97" s="199" t="e">
        <f t="shared" si="22"/>
        <v>#DIV/0!</v>
      </c>
      <c r="K97" s="201"/>
      <c r="L97" s="200"/>
      <c r="M97" s="199"/>
      <c r="N97" s="199"/>
      <c r="O97" s="199" t="e">
        <f t="shared" si="23"/>
        <v>#DIV/0!</v>
      </c>
      <c r="P97" s="199" t="e">
        <f t="shared" si="24"/>
        <v>#DIV/0!</v>
      </c>
      <c r="Q97" s="201"/>
      <c r="R97" s="199" t="e">
        <f t="shared" si="25"/>
        <v>#DIV/0!</v>
      </c>
      <c r="S97" s="199">
        <f t="shared" si="26"/>
        <v>0</v>
      </c>
      <c r="T97" s="209"/>
    </row>
    <row r="98" spans="1:20">
      <c r="A98">
        <f t="shared" si="28"/>
        <v>20</v>
      </c>
      <c r="B98" s="207"/>
      <c r="C98" s="208"/>
      <c r="D98" s="208"/>
      <c r="E98" s="208"/>
      <c r="F98" s="200"/>
      <c r="G98" s="199"/>
      <c r="H98" s="199"/>
      <c r="I98" s="199" t="e">
        <f t="shared" si="21"/>
        <v>#DIV/0!</v>
      </c>
      <c r="J98" s="199" t="e">
        <f t="shared" si="22"/>
        <v>#DIV/0!</v>
      </c>
      <c r="K98" s="201"/>
      <c r="L98" s="200"/>
      <c r="M98" s="199"/>
      <c r="N98" s="199"/>
      <c r="O98" s="199" t="e">
        <f t="shared" si="23"/>
        <v>#DIV/0!</v>
      </c>
      <c r="P98" s="199" t="e">
        <f t="shared" si="24"/>
        <v>#DIV/0!</v>
      </c>
      <c r="Q98" s="201"/>
      <c r="R98" s="199" t="e">
        <f t="shared" si="25"/>
        <v>#DIV/0!</v>
      </c>
      <c r="S98" s="199">
        <f t="shared" si="26"/>
        <v>0</v>
      </c>
      <c r="T98" s="209"/>
    </row>
    <row r="99" spans="1:20">
      <c r="A99">
        <f t="shared" si="28"/>
        <v>21</v>
      </c>
      <c r="B99" s="207"/>
      <c r="C99" s="208"/>
      <c r="D99" s="208"/>
      <c r="E99" s="208"/>
      <c r="F99" s="200"/>
      <c r="G99" s="199"/>
      <c r="H99" s="199"/>
      <c r="I99" s="199" t="e">
        <f t="shared" si="21"/>
        <v>#DIV/0!</v>
      </c>
      <c r="J99" s="199" t="e">
        <f t="shared" si="22"/>
        <v>#DIV/0!</v>
      </c>
      <c r="K99" s="201"/>
      <c r="L99" s="200"/>
      <c r="M99" s="199"/>
      <c r="N99" s="199"/>
      <c r="O99" s="199" t="e">
        <f t="shared" si="23"/>
        <v>#DIV/0!</v>
      </c>
      <c r="P99" s="199" t="e">
        <f t="shared" si="24"/>
        <v>#DIV/0!</v>
      </c>
      <c r="Q99" s="201"/>
      <c r="R99" s="199" t="e">
        <f t="shared" si="25"/>
        <v>#DIV/0!</v>
      </c>
      <c r="S99" s="199">
        <f t="shared" si="26"/>
        <v>0</v>
      </c>
      <c r="T99" s="209"/>
    </row>
    <row r="100" spans="1:20">
      <c r="A100">
        <f t="shared" si="28"/>
        <v>22</v>
      </c>
      <c r="B100" s="207"/>
      <c r="C100" s="208"/>
      <c r="D100" s="208"/>
      <c r="E100" s="208"/>
      <c r="F100" s="200"/>
      <c r="G100" s="199"/>
      <c r="H100" s="199"/>
      <c r="I100" s="199" t="e">
        <f t="shared" si="21"/>
        <v>#DIV/0!</v>
      </c>
      <c r="J100" s="199" t="e">
        <f t="shared" si="22"/>
        <v>#DIV/0!</v>
      </c>
      <c r="K100" s="201"/>
      <c r="L100" s="200"/>
      <c r="M100" s="199"/>
      <c r="N100" s="199"/>
      <c r="O100" s="199" t="e">
        <f t="shared" si="23"/>
        <v>#DIV/0!</v>
      </c>
      <c r="P100" s="199" t="e">
        <f t="shared" si="24"/>
        <v>#DIV/0!</v>
      </c>
      <c r="Q100" s="201"/>
      <c r="R100" s="199" t="e">
        <f t="shared" si="25"/>
        <v>#DIV/0!</v>
      </c>
      <c r="S100" s="199">
        <f t="shared" si="26"/>
        <v>0</v>
      </c>
      <c r="T100" s="209"/>
    </row>
    <row r="101" spans="1:20">
      <c r="A101">
        <f t="shared" si="28"/>
        <v>23</v>
      </c>
      <c r="B101" s="207"/>
      <c r="C101" s="208"/>
      <c r="D101" s="208"/>
      <c r="E101" s="208"/>
      <c r="F101" s="200"/>
      <c r="G101" s="199"/>
      <c r="H101" s="199"/>
      <c r="I101" s="199" t="e">
        <f t="shared" si="21"/>
        <v>#DIV/0!</v>
      </c>
      <c r="J101" s="199" t="e">
        <f t="shared" si="22"/>
        <v>#DIV/0!</v>
      </c>
      <c r="K101" s="201"/>
      <c r="L101" s="200"/>
      <c r="M101" s="199"/>
      <c r="N101" s="199"/>
      <c r="O101" s="199" t="e">
        <f t="shared" si="23"/>
        <v>#DIV/0!</v>
      </c>
      <c r="P101" s="199" t="e">
        <f t="shared" si="24"/>
        <v>#DIV/0!</v>
      </c>
      <c r="Q101" s="201"/>
      <c r="R101" s="199" t="e">
        <f t="shared" si="25"/>
        <v>#DIV/0!</v>
      </c>
      <c r="S101" s="199">
        <f t="shared" si="26"/>
        <v>0</v>
      </c>
      <c r="T101" s="209"/>
    </row>
    <row r="102" spans="1:20">
      <c r="A102">
        <f t="shared" si="28"/>
        <v>24</v>
      </c>
      <c r="B102" s="207"/>
      <c r="C102" s="208"/>
      <c r="D102" s="208"/>
      <c r="E102" s="208"/>
      <c r="F102" s="200"/>
      <c r="G102" s="199"/>
      <c r="H102" s="199"/>
      <c r="I102" s="199" t="e">
        <f t="shared" si="21"/>
        <v>#DIV/0!</v>
      </c>
      <c r="J102" s="199" t="e">
        <f t="shared" si="22"/>
        <v>#DIV/0!</v>
      </c>
      <c r="K102" s="201"/>
      <c r="L102" s="200"/>
      <c r="M102" s="199"/>
      <c r="N102" s="199"/>
      <c r="O102" s="199" t="e">
        <f t="shared" si="23"/>
        <v>#DIV/0!</v>
      </c>
      <c r="P102" s="199" t="e">
        <f t="shared" si="24"/>
        <v>#DIV/0!</v>
      </c>
      <c r="Q102" s="201"/>
      <c r="R102" s="199" t="e">
        <f t="shared" si="25"/>
        <v>#DIV/0!</v>
      </c>
      <c r="S102" s="199">
        <f t="shared" si="26"/>
        <v>0</v>
      </c>
      <c r="T102" s="209"/>
    </row>
    <row r="103" spans="1:20">
      <c r="A103">
        <f t="shared" si="28"/>
        <v>25</v>
      </c>
      <c r="B103" s="207"/>
      <c r="C103" s="208"/>
      <c r="D103" s="208"/>
      <c r="E103" s="208"/>
      <c r="F103" s="200"/>
      <c r="G103" s="199"/>
      <c r="H103" s="199"/>
      <c r="I103" s="199" t="e">
        <f t="shared" si="21"/>
        <v>#DIV/0!</v>
      </c>
      <c r="J103" s="199" t="e">
        <f t="shared" si="22"/>
        <v>#DIV/0!</v>
      </c>
      <c r="K103" s="201"/>
      <c r="L103" s="200"/>
      <c r="M103" s="199"/>
      <c r="N103" s="199"/>
      <c r="O103" s="199" t="e">
        <f t="shared" si="23"/>
        <v>#DIV/0!</v>
      </c>
      <c r="P103" s="199" t="e">
        <f t="shared" si="24"/>
        <v>#DIV/0!</v>
      </c>
      <c r="Q103" s="201"/>
      <c r="R103" s="199" t="e">
        <f t="shared" si="25"/>
        <v>#DIV/0!</v>
      </c>
      <c r="S103" s="199">
        <f t="shared" si="26"/>
        <v>0</v>
      </c>
      <c r="T103" s="209"/>
    </row>
    <row r="104" spans="1:20">
      <c r="A104">
        <f t="shared" si="28"/>
        <v>26</v>
      </c>
      <c r="B104" s="207"/>
      <c r="C104" s="208"/>
      <c r="D104" s="208"/>
      <c r="E104" s="208"/>
      <c r="F104" s="200"/>
      <c r="G104" s="199"/>
      <c r="H104" s="199"/>
      <c r="I104" s="199" t="e">
        <f t="shared" si="21"/>
        <v>#DIV/0!</v>
      </c>
      <c r="J104" s="199" t="e">
        <f t="shared" si="22"/>
        <v>#DIV/0!</v>
      </c>
      <c r="K104" s="201"/>
      <c r="L104" s="200"/>
      <c r="M104" s="199"/>
      <c r="N104" s="199"/>
      <c r="O104" s="199" t="e">
        <f t="shared" si="23"/>
        <v>#DIV/0!</v>
      </c>
      <c r="P104" s="199" t="e">
        <f t="shared" si="24"/>
        <v>#DIV/0!</v>
      </c>
      <c r="Q104" s="201"/>
      <c r="R104" s="199" t="e">
        <f t="shared" si="25"/>
        <v>#DIV/0!</v>
      </c>
      <c r="S104" s="199">
        <f t="shared" si="26"/>
        <v>0</v>
      </c>
      <c r="T104" s="209"/>
    </row>
    <row r="105" spans="1:20">
      <c r="A105">
        <f t="shared" si="28"/>
        <v>27</v>
      </c>
      <c r="B105" s="207"/>
      <c r="C105" s="208"/>
      <c r="D105" s="208"/>
      <c r="E105" s="208"/>
      <c r="F105" s="200"/>
      <c r="G105" s="199"/>
      <c r="H105" s="199"/>
      <c r="I105" s="199" t="e">
        <f t="shared" si="21"/>
        <v>#DIV/0!</v>
      </c>
      <c r="J105" s="199" t="e">
        <f t="shared" si="22"/>
        <v>#DIV/0!</v>
      </c>
      <c r="K105" s="201"/>
      <c r="L105" s="200"/>
      <c r="M105" s="199"/>
      <c r="N105" s="199"/>
      <c r="O105" s="199" t="e">
        <f t="shared" si="23"/>
        <v>#DIV/0!</v>
      </c>
      <c r="P105" s="199" t="e">
        <f t="shared" si="24"/>
        <v>#DIV/0!</v>
      </c>
      <c r="Q105" s="201"/>
      <c r="R105" s="199" t="e">
        <f t="shared" si="25"/>
        <v>#DIV/0!</v>
      </c>
      <c r="S105" s="199">
        <f t="shared" si="26"/>
        <v>0</v>
      </c>
      <c r="T105" s="209"/>
    </row>
    <row r="106" spans="1:20">
      <c r="A106">
        <f t="shared" si="28"/>
        <v>28</v>
      </c>
      <c r="B106" s="207"/>
      <c r="C106" s="208"/>
      <c r="D106" s="208"/>
      <c r="E106" s="208"/>
      <c r="F106" s="200"/>
      <c r="G106" s="199"/>
      <c r="H106" s="199"/>
      <c r="I106" s="199" t="e">
        <f t="shared" si="21"/>
        <v>#DIV/0!</v>
      </c>
      <c r="J106" s="199" t="e">
        <f t="shared" si="22"/>
        <v>#DIV/0!</v>
      </c>
      <c r="K106" s="201"/>
      <c r="L106" s="200"/>
      <c r="M106" s="199"/>
      <c r="N106" s="199"/>
      <c r="O106" s="199" t="e">
        <f t="shared" si="23"/>
        <v>#DIV/0!</v>
      </c>
      <c r="P106" s="199" t="e">
        <f t="shared" si="24"/>
        <v>#DIV/0!</v>
      </c>
      <c r="Q106" s="201"/>
      <c r="R106" s="199" t="e">
        <f t="shared" si="25"/>
        <v>#DIV/0!</v>
      </c>
      <c r="S106" s="199">
        <f t="shared" si="26"/>
        <v>0</v>
      </c>
      <c r="T106" s="209"/>
    </row>
    <row r="107" spans="1:20">
      <c r="A107">
        <f t="shared" si="28"/>
        <v>29</v>
      </c>
      <c r="B107" s="207"/>
      <c r="C107" s="208"/>
      <c r="D107" s="208"/>
      <c r="E107" s="208"/>
      <c r="F107" s="200"/>
      <c r="G107" s="199"/>
      <c r="H107" s="199"/>
      <c r="I107" s="199" t="e">
        <f t="shared" si="21"/>
        <v>#DIV/0!</v>
      </c>
      <c r="J107" s="199" t="e">
        <f t="shared" si="22"/>
        <v>#DIV/0!</v>
      </c>
      <c r="K107" s="201"/>
      <c r="L107" s="200"/>
      <c r="M107" s="199"/>
      <c r="N107" s="199"/>
      <c r="O107" s="199" t="e">
        <f t="shared" si="23"/>
        <v>#DIV/0!</v>
      </c>
      <c r="P107" s="199" t="e">
        <f t="shared" si="24"/>
        <v>#DIV/0!</v>
      </c>
      <c r="Q107" s="201"/>
      <c r="R107" s="199" t="e">
        <f t="shared" si="25"/>
        <v>#DIV/0!</v>
      </c>
      <c r="S107" s="199">
        <f t="shared" si="26"/>
        <v>0</v>
      </c>
      <c r="T107" s="209"/>
    </row>
    <row r="108" spans="1:20" ht="16" thickBot="1">
      <c r="A108">
        <f t="shared" si="28"/>
        <v>30</v>
      </c>
      <c r="B108" s="210"/>
      <c r="C108" s="211"/>
      <c r="D108" s="211"/>
      <c r="E108" s="211"/>
      <c r="F108" s="202"/>
      <c r="G108" s="203"/>
      <c r="H108" s="203"/>
      <c r="I108" s="203" t="e">
        <f t="shared" si="21"/>
        <v>#DIV/0!</v>
      </c>
      <c r="J108" s="203" t="e">
        <f t="shared" si="22"/>
        <v>#DIV/0!</v>
      </c>
      <c r="K108" s="204"/>
      <c r="L108" s="202"/>
      <c r="M108" s="203"/>
      <c r="N108" s="203"/>
      <c r="O108" s="203" t="e">
        <f t="shared" si="23"/>
        <v>#DIV/0!</v>
      </c>
      <c r="P108" s="203" t="e">
        <f t="shared" si="24"/>
        <v>#DIV/0!</v>
      </c>
      <c r="Q108" s="204"/>
      <c r="R108" s="203" t="e">
        <f t="shared" si="25"/>
        <v>#DIV/0!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c r="G111" s="182" t="e">
        <f>F111/I111</f>
        <v>#DIV/0!</v>
      </c>
      <c r="H111" s="199" t="e">
        <f>G111*1.5</f>
        <v>#DIV/0!</v>
      </c>
      <c r="I111" s="182"/>
      <c r="J111" s="182"/>
      <c r="K111" s="183"/>
      <c r="L111" s="185"/>
      <c r="M111" s="182" t="e">
        <f>L111/O111</f>
        <v>#DIV/0!</v>
      </c>
      <c r="N111" s="199" t="e">
        <f>M111*1.5</f>
        <v>#DIV/0!</v>
      </c>
      <c r="O111" s="182"/>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c r="C114" s="208"/>
      <c r="D114" s="208"/>
      <c r="E114" s="208"/>
      <c r="F114" s="200"/>
      <c r="G114" s="199"/>
      <c r="H114" s="199"/>
      <c r="I114" s="199" t="e">
        <f>IF(H114&lt;=$H$111,IF(H114&lt;$G$111,F114+G114,F114+G114+(H114-$G$111)),50)</f>
        <v>#DIV/0!</v>
      </c>
      <c r="J114" s="199" t="e">
        <f>$F$111/H114</f>
        <v>#DIV/0!</v>
      </c>
      <c r="K114" s="201"/>
      <c r="L114" s="200"/>
      <c r="M114" s="199"/>
      <c r="N114" s="199"/>
      <c r="O114" s="199" t="e">
        <f>IF(N114&lt;=$N$111,IF(N114&lt;$M$111,L114+M114,L114+M114+(N114-$M$111)),50)</f>
        <v>#DIV/0!</v>
      </c>
      <c r="P114" s="199" t="e">
        <f>$L$111/N114</f>
        <v>#DIV/0!</v>
      </c>
      <c r="Q114" s="201"/>
      <c r="R114" s="199" t="e">
        <f>O114+I114</f>
        <v>#DIV/0!</v>
      </c>
      <c r="S114" s="199">
        <f>N114+H114</f>
        <v>0</v>
      </c>
      <c r="T114" s="209"/>
    </row>
    <row r="115" spans="1:20">
      <c r="A115">
        <f>A114+1</f>
        <v>2</v>
      </c>
      <c r="B115" s="207"/>
      <c r="C115" s="208"/>
      <c r="D115" s="208"/>
      <c r="E115" s="208"/>
      <c r="F115" s="200"/>
      <c r="G115" s="199"/>
      <c r="H115" s="199"/>
      <c r="I115" s="199" t="e">
        <f t="shared" ref="I115:I133" si="29">IF(H115&lt;=$H$111,IF(H115&lt;$G$111,F115+G115,F115+G115+(H115-$G$111)),50)</f>
        <v>#DIV/0!</v>
      </c>
      <c r="J115" s="199" t="e">
        <f t="shared" ref="J115:J133" si="30">$F$111/H115</f>
        <v>#DIV/0!</v>
      </c>
      <c r="K115" s="201"/>
      <c r="L115" s="200"/>
      <c r="M115" s="199"/>
      <c r="N115" s="199"/>
      <c r="O115" s="199" t="e">
        <f t="shared" ref="O115:O132" si="31">IF(N115&lt;=$N$111,IF(N115&lt;$M$111,L115+M115,L115+M115+(N115-$M$111)),50)</f>
        <v>#DIV/0!</v>
      </c>
      <c r="P115" s="199" t="e">
        <f t="shared" ref="P115:P132" si="32">$L$111/N115</f>
        <v>#DIV/0!</v>
      </c>
      <c r="Q115" s="201"/>
      <c r="R115" s="199" t="e">
        <f t="shared" ref="R115:R149" si="33">O115+I115</f>
        <v>#DIV/0!</v>
      </c>
      <c r="S115" s="199">
        <f t="shared" ref="S115:S149" si="34">N115+H115</f>
        <v>0</v>
      </c>
      <c r="T115" s="209"/>
    </row>
    <row r="116" spans="1:20">
      <c r="A116">
        <f t="shared" ref="A116:A130" si="35">A115+1</f>
        <v>3</v>
      </c>
      <c r="B116" s="207"/>
      <c r="C116" s="208"/>
      <c r="D116" s="208"/>
      <c r="E116" s="208"/>
      <c r="F116" s="200"/>
      <c r="G116" s="199"/>
      <c r="H116" s="199"/>
      <c r="I116" s="199" t="e">
        <f t="shared" si="29"/>
        <v>#DIV/0!</v>
      </c>
      <c r="J116" s="199" t="e">
        <f t="shared" si="30"/>
        <v>#DIV/0!</v>
      </c>
      <c r="K116" s="201"/>
      <c r="L116" s="200"/>
      <c r="M116" s="199"/>
      <c r="N116" s="199"/>
      <c r="O116" s="199" t="e">
        <f t="shared" si="31"/>
        <v>#DIV/0!</v>
      </c>
      <c r="P116" s="199" t="e">
        <f t="shared" si="32"/>
        <v>#DIV/0!</v>
      </c>
      <c r="Q116" s="201"/>
      <c r="R116" s="199" t="e">
        <f t="shared" si="33"/>
        <v>#DIV/0!</v>
      </c>
      <c r="S116" s="199">
        <f t="shared" si="34"/>
        <v>0</v>
      </c>
      <c r="T116" s="209"/>
    </row>
    <row r="117" spans="1:20">
      <c r="A117">
        <f t="shared" si="35"/>
        <v>4</v>
      </c>
      <c r="B117" s="207"/>
      <c r="C117" s="208"/>
      <c r="D117" s="208"/>
      <c r="E117" s="208"/>
      <c r="F117" s="200"/>
      <c r="G117" s="199"/>
      <c r="H117" s="199"/>
      <c r="I117" s="199" t="e">
        <f t="shared" si="29"/>
        <v>#DIV/0!</v>
      </c>
      <c r="J117" s="199" t="e">
        <f t="shared" si="30"/>
        <v>#DIV/0!</v>
      </c>
      <c r="K117" s="201"/>
      <c r="L117" s="200"/>
      <c r="M117" s="199"/>
      <c r="N117" s="199"/>
      <c r="O117" s="199" t="e">
        <f t="shared" si="31"/>
        <v>#DIV/0!</v>
      </c>
      <c r="P117" s="199" t="e">
        <f t="shared" si="32"/>
        <v>#DIV/0!</v>
      </c>
      <c r="Q117" s="201"/>
      <c r="R117" s="199" t="e">
        <f t="shared" si="33"/>
        <v>#DIV/0!</v>
      </c>
      <c r="S117" s="199">
        <f t="shared" si="34"/>
        <v>0</v>
      </c>
      <c r="T117" s="209"/>
    </row>
    <row r="118" spans="1:20">
      <c r="A118">
        <f t="shared" si="35"/>
        <v>5</v>
      </c>
      <c r="B118" s="207"/>
      <c r="C118" s="208"/>
      <c r="D118" s="208"/>
      <c r="E118" s="208"/>
      <c r="F118" s="200"/>
      <c r="G118" s="199"/>
      <c r="H118" s="199"/>
      <c r="I118" s="199" t="e">
        <f t="shared" si="29"/>
        <v>#DIV/0!</v>
      </c>
      <c r="J118" s="199" t="e">
        <f t="shared" si="30"/>
        <v>#DIV/0!</v>
      </c>
      <c r="K118" s="201"/>
      <c r="L118" s="200"/>
      <c r="M118" s="199"/>
      <c r="N118" s="199"/>
      <c r="O118" s="199" t="e">
        <f t="shared" si="31"/>
        <v>#DIV/0!</v>
      </c>
      <c r="P118" s="199" t="e">
        <f t="shared" si="32"/>
        <v>#DIV/0!</v>
      </c>
      <c r="Q118" s="201"/>
      <c r="R118" s="199" t="e">
        <f t="shared" si="33"/>
        <v>#DIV/0!</v>
      </c>
      <c r="S118" s="199">
        <f t="shared" si="34"/>
        <v>0</v>
      </c>
      <c r="T118" s="209"/>
    </row>
    <row r="119" spans="1:20">
      <c r="A119">
        <f t="shared" si="35"/>
        <v>6</v>
      </c>
      <c r="B119" s="207"/>
      <c r="C119" s="208"/>
      <c r="D119" s="208"/>
      <c r="E119" s="208"/>
      <c r="F119" s="200"/>
      <c r="G119" s="199"/>
      <c r="H119" s="199"/>
      <c r="I119" s="199" t="e">
        <f t="shared" si="29"/>
        <v>#DIV/0!</v>
      </c>
      <c r="J119" s="199" t="e">
        <f t="shared" si="30"/>
        <v>#DIV/0!</v>
      </c>
      <c r="K119" s="201"/>
      <c r="L119" s="200"/>
      <c r="M119" s="199"/>
      <c r="N119" s="199"/>
      <c r="O119" s="199" t="e">
        <f t="shared" si="31"/>
        <v>#DIV/0!</v>
      </c>
      <c r="P119" s="199" t="e">
        <f t="shared" si="32"/>
        <v>#DIV/0!</v>
      </c>
      <c r="Q119" s="201"/>
      <c r="R119" s="199" t="e">
        <f t="shared" si="33"/>
        <v>#DIV/0!</v>
      </c>
      <c r="S119" s="199">
        <f t="shared" si="34"/>
        <v>0</v>
      </c>
      <c r="T119" s="209"/>
    </row>
    <row r="120" spans="1:20">
      <c r="A120">
        <f t="shared" si="35"/>
        <v>7</v>
      </c>
      <c r="B120" s="207"/>
      <c r="C120" s="208"/>
      <c r="D120" s="208"/>
      <c r="E120" s="208"/>
      <c r="F120" s="200"/>
      <c r="G120" s="199"/>
      <c r="H120" s="199"/>
      <c r="I120" s="199" t="e">
        <f t="shared" si="29"/>
        <v>#DIV/0!</v>
      </c>
      <c r="J120" s="199" t="e">
        <f t="shared" si="30"/>
        <v>#DIV/0!</v>
      </c>
      <c r="K120" s="201"/>
      <c r="L120" s="200"/>
      <c r="M120" s="199"/>
      <c r="N120" s="199"/>
      <c r="O120" s="199" t="e">
        <f t="shared" si="31"/>
        <v>#DIV/0!</v>
      </c>
      <c r="P120" s="199" t="e">
        <f t="shared" si="32"/>
        <v>#DIV/0!</v>
      </c>
      <c r="Q120" s="201"/>
      <c r="R120" s="199" t="e">
        <f t="shared" si="33"/>
        <v>#DIV/0!</v>
      </c>
      <c r="S120" s="199">
        <f t="shared" si="34"/>
        <v>0</v>
      </c>
      <c r="T120" s="209"/>
    </row>
    <row r="121" spans="1:20">
      <c r="A121">
        <f t="shared" si="35"/>
        <v>8</v>
      </c>
      <c r="B121" s="207"/>
      <c r="C121" s="208"/>
      <c r="D121" s="208"/>
      <c r="E121" s="208"/>
      <c r="F121" s="200"/>
      <c r="G121" s="199"/>
      <c r="H121" s="199"/>
      <c r="I121" s="199" t="e">
        <f t="shared" si="29"/>
        <v>#DIV/0!</v>
      </c>
      <c r="J121" s="199" t="e">
        <f t="shared" si="30"/>
        <v>#DIV/0!</v>
      </c>
      <c r="K121" s="201"/>
      <c r="L121" s="200"/>
      <c r="M121" s="199"/>
      <c r="N121" s="199"/>
      <c r="O121" s="199" t="e">
        <f t="shared" si="31"/>
        <v>#DIV/0!</v>
      </c>
      <c r="P121" s="199" t="e">
        <f t="shared" si="32"/>
        <v>#DIV/0!</v>
      </c>
      <c r="Q121" s="201"/>
      <c r="R121" s="199" t="e">
        <f t="shared" si="33"/>
        <v>#DIV/0!</v>
      </c>
      <c r="S121" s="199">
        <f t="shared" si="34"/>
        <v>0</v>
      </c>
      <c r="T121" s="209"/>
    </row>
    <row r="122" spans="1:20">
      <c r="A122">
        <f t="shared" si="35"/>
        <v>9</v>
      </c>
      <c r="B122" s="207"/>
      <c r="C122" s="208"/>
      <c r="D122" s="208"/>
      <c r="E122" s="208"/>
      <c r="F122" s="200"/>
      <c r="G122" s="199"/>
      <c r="H122" s="199"/>
      <c r="I122" s="199" t="e">
        <f t="shared" si="29"/>
        <v>#DIV/0!</v>
      </c>
      <c r="J122" s="199" t="e">
        <f t="shared" si="30"/>
        <v>#DIV/0!</v>
      </c>
      <c r="K122" s="201"/>
      <c r="L122" s="200"/>
      <c r="M122" s="199"/>
      <c r="N122" s="199"/>
      <c r="O122" s="199" t="e">
        <f t="shared" si="31"/>
        <v>#DIV/0!</v>
      </c>
      <c r="P122" s="199" t="e">
        <f t="shared" si="32"/>
        <v>#DIV/0!</v>
      </c>
      <c r="Q122" s="201"/>
      <c r="R122" s="199" t="e">
        <f t="shared" si="33"/>
        <v>#DIV/0!</v>
      </c>
      <c r="S122" s="199">
        <f t="shared" si="34"/>
        <v>0</v>
      </c>
      <c r="T122" s="209"/>
    </row>
    <row r="123" spans="1:20">
      <c r="A123">
        <f t="shared" si="35"/>
        <v>10</v>
      </c>
      <c r="B123" s="207"/>
      <c r="C123" s="208"/>
      <c r="D123" s="208"/>
      <c r="E123" s="208"/>
      <c r="F123" s="200"/>
      <c r="G123" s="199"/>
      <c r="H123" s="199"/>
      <c r="I123" s="199" t="e">
        <f t="shared" si="29"/>
        <v>#DIV/0!</v>
      </c>
      <c r="J123" s="199" t="e">
        <f t="shared" si="30"/>
        <v>#DIV/0!</v>
      </c>
      <c r="K123" s="201"/>
      <c r="L123" s="200"/>
      <c r="M123" s="199"/>
      <c r="N123" s="199"/>
      <c r="O123" s="199" t="e">
        <f t="shared" si="31"/>
        <v>#DIV/0!</v>
      </c>
      <c r="P123" s="199" t="e">
        <f t="shared" si="32"/>
        <v>#DIV/0!</v>
      </c>
      <c r="Q123" s="201"/>
      <c r="R123" s="199" t="e">
        <f t="shared" si="33"/>
        <v>#DIV/0!</v>
      </c>
      <c r="S123" s="199">
        <f t="shared" si="34"/>
        <v>0</v>
      </c>
      <c r="T123" s="209"/>
    </row>
    <row r="124" spans="1:20">
      <c r="A124">
        <f t="shared" si="35"/>
        <v>11</v>
      </c>
      <c r="B124" s="207"/>
      <c r="C124" s="208"/>
      <c r="D124" s="208"/>
      <c r="E124" s="208"/>
      <c r="F124" s="200"/>
      <c r="G124" s="199"/>
      <c r="H124" s="199"/>
      <c r="I124" s="199" t="e">
        <f t="shared" si="29"/>
        <v>#DIV/0!</v>
      </c>
      <c r="J124" s="199" t="e">
        <f t="shared" si="30"/>
        <v>#DIV/0!</v>
      </c>
      <c r="K124" s="201"/>
      <c r="L124" s="200"/>
      <c r="M124" s="199"/>
      <c r="N124" s="199"/>
      <c r="O124" s="199" t="e">
        <f t="shared" si="31"/>
        <v>#DIV/0!</v>
      </c>
      <c r="P124" s="199" t="e">
        <f t="shared" si="32"/>
        <v>#DIV/0!</v>
      </c>
      <c r="Q124" s="201"/>
      <c r="R124" s="199" t="e">
        <f t="shared" si="33"/>
        <v>#DIV/0!</v>
      </c>
      <c r="S124" s="199">
        <f t="shared" si="34"/>
        <v>0</v>
      </c>
      <c r="T124" s="209"/>
    </row>
    <row r="125" spans="1:20">
      <c r="A125">
        <f t="shared" si="35"/>
        <v>12</v>
      </c>
      <c r="B125" s="207"/>
      <c r="C125" s="208"/>
      <c r="D125" s="208"/>
      <c r="E125" s="208"/>
      <c r="F125" s="200"/>
      <c r="G125" s="199"/>
      <c r="H125" s="199"/>
      <c r="I125" s="199" t="e">
        <f t="shared" si="29"/>
        <v>#DIV/0!</v>
      </c>
      <c r="J125" s="199" t="e">
        <f t="shared" si="30"/>
        <v>#DIV/0!</v>
      </c>
      <c r="K125" s="201"/>
      <c r="L125" s="200"/>
      <c r="M125" s="199"/>
      <c r="N125" s="199"/>
      <c r="O125" s="199" t="e">
        <f t="shared" si="31"/>
        <v>#DIV/0!</v>
      </c>
      <c r="P125" s="199" t="e">
        <f t="shared" si="32"/>
        <v>#DIV/0!</v>
      </c>
      <c r="Q125" s="201"/>
      <c r="R125" s="199" t="e">
        <f t="shared" si="33"/>
        <v>#DIV/0!</v>
      </c>
      <c r="S125" s="199">
        <f t="shared" si="34"/>
        <v>0</v>
      </c>
      <c r="T125" s="209"/>
    </row>
    <row r="126" spans="1:20">
      <c r="A126">
        <f t="shared" si="35"/>
        <v>13</v>
      </c>
      <c r="B126" s="207"/>
      <c r="C126" s="208"/>
      <c r="D126" s="208"/>
      <c r="E126" s="208"/>
      <c r="F126" s="200"/>
      <c r="G126" s="199"/>
      <c r="H126" s="199"/>
      <c r="I126" s="199" t="e">
        <f t="shared" si="29"/>
        <v>#DIV/0!</v>
      </c>
      <c r="J126" s="199" t="e">
        <f t="shared" si="30"/>
        <v>#DIV/0!</v>
      </c>
      <c r="K126" s="201"/>
      <c r="L126" s="200"/>
      <c r="M126" s="199"/>
      <c r="N126" s="199"/>
      <c r="O126" s="199" t="e">
        <f t="shared" si="31"/>
        <v>#DIV/0!</v>
      </c>
      <c r="P126" s="199" t="e">
        <f t="shared" si="32"/>
        <v>#DIV/0!</v>
      </c>
      <c r="Q126" s="201"/>
      <c r="R126" s="199" t="e">
        <f t="shared" si="33"/>
        <v>#DIV/0!</v>
      </c>
      <c r="S126" s="199">
        <f t="shared" si="34"/>
        <v>0</v>
      </c>
      <c r="T126" s="209"/>
    </row>
    <row r="127" spans="1:20">
      <c r="A127">
        <f t="shared" si="35"/>
        <v>14</v>
      </c>
      <c r="B127" s="207"/>
      <c r="C127" s="208"/>
      <c r="D127" s="208"/>
      <c r="E127" s="208"/>
      <c r="F127" s="200"/>
      <c r="G127" s="199"/>
      <c r="H127" s="199"/>
      <c r="I127" s="199" t="e">
        <f t="shared" si="29"/>
        <v>#DIV/0!</v>
      </c>
      <c r="J127" s="199" t="e">
        <f t="shared" si="30"/>
        <v>#DIV/0!</v>
      </c>
      <c r="K127" s="201"/>
      <c r="L127" s="200"/>
      <c r="M127" s="199"/>
      <c r="N127" s="199"/>
      <c r="O127" s="199" t="e">
        <f t="shared" si="31"/>
        <v>#DIV/0!</v>
      </c>
      <c r="P127" s="199" t="e">
        <f t="shared" si="32"/>
        <v>#DIV/0!</v>
      </c>
      <c r="Q127" s="201"/>
      <c r="R127" s="199" t="e">
        <f t="shared" si="33"/>
        <v>#DIV/0!</v>
      </c>
      <c r="S127" s="199">
        <f t="shared" si="34"/>
        <v>0</v>
      </c>
      <c r="T127" s="209"/>
    </row>
    <row r="128" spans="1:20">
      <c r="A128">
        <f t="shared" si="35"/>
        <v>15</v>
      </c>
      <c r="B128" s="207"/>
      <c r="C128" s="208"/>
      <c r="D128" s="208"/>
      <c r="E128" s="208"/>
      <c r="F128" s="200"/>
      <c r="G128" s="199"/>
      <c r="H128" s="199"/>
      <c r="I128" s="199" t="e">
        <f t="shared" si="29"/>
        <v>#DIV/0!</v>
      </c>
      <c r="J128" s="199" t="e">
        <f t="shared" si="30"/>
        <v>#DIV/0!</v>
      </c>
      <c r="K128" s="201"/>
      <c r="L128" s="200"/>
      <c r="M128" s="199"/>
      <c r="N128" s="199"/>
      <c r="O128" s="199" t="e">
        <f t="shared" si="31"/>
        <v>#DIV/0!</v>
      </c>
      <c r="P128" s="199" t="e">
        <f t="shared" si="32"/>
        <v>#DIV/0!</v>
      </c>
      <c r="Q128" s="201"/>
      <c r="R128" s="199" t="e">
        <f t="shared" si="33"/>
        <v>#DIV/0!</v>
      </c>
      <c r="S128" s="199">
        <f t="shared" si="34"/>
        <v>0</v>
      </c>
      <c r="T128" s="209"/>
    </row>
    <row r="129" spans="1:20">
      <c r="A129">
        <f t="shared" si="35"/>
        <v>16</v>
      </c>
      <c r="B129" s="207"/>
      <c r="C129" s="208"/>
      <c r="D129" s="208"/>
      <c r="E129" s="208"/>
      <c r="F129" s="200"/>
      <c r="G129" s="199"/>
      <c r="H129" s="199"/>
      <c r="I129" s="199" t="e">
        <f t="shared" si="29"/>
        <v>#DIV/0!</v>
      </c>
      <c r="J129" s="199" t="e">
        <f t="shared" si="30"/>
        <v>#DIV/0!</v>
      </c>
      <c r="K129" s="201"/>
      <c r="L129" s="200"/>
      <c r="M129" s="199"/>
      <c r="N129" s="199"/>
      <c r="O129" s="199" t="e">
        <f t="shared" si="31"/>
        <v>#DIV/0!</v>
      </c>
      <c r="P129" s="199" t="e">
        <f>$L$111/N129</f>
        <v>#DIV/0!</v>
      </c>
      <c r="Q129" s="201"/>
      <c r="R129" s="199" t="e">
        <f t="shared" si="33"/>
        <v>#DIV/0!</v>
      </c>
      <c r="S129" s="199">
        <f t="shared" si="34"/>
        <v>0</v>
      </c>
      <c r="T129" s="209"/>
    </row>
    <row r="130" spans="1:20">
      <c r="A130">
        <f t="shared" si="35"/>
        <v>17</v>
      </c>
      <c r="B130" s="207"/>
      <c r="C130" s="208"/>
      <c r="D130" s="208"/>
      <c r="E130" s="208"/>
      <c r="F130" s="200"/>
      <c r="G130" s="199"/>
      <c r="H130" s="199"/>
      <c r="I130" s="199" t="e">
        <f t="shared" si="29"/>
        <v>#DIV/0!</v>
      </c>
      <c r="J130" s="199" t="e">
        <f t="shared" si="30"/>
        <v>#DIV/0!</v>
      </c>
      <c r="K130" s="201"/>
      <c r="L130" s="200"/>
      <c r="M130" s="199"/>
      <c r="N130" s="199"/>
      <c r="O130" s="199" t="e">
        <f t="shared" si="31"/>
        <v>#DIV/0!</v>
      </c>
      <c r="P130" s="199" t="e">
        <f t="shared" si="32"/>
        <v>#DIV/0!</v>
      </c>
      <c r="Q130" s="201"/>
      <c r="R130" s="199" t="e">
        <f t="shared" si="33"/>
        <v>#DIV/0!</v>
      </c>
      <c r="S130" s="199">
        <f t="shared" si="34"/>
        <v>0</v>
      </c>
      <c r="T130" s="209"/>
    </row>
    <row r="131" spans="1:20">
      <c r="A131">
        <f>A130+1</f>
        <v>18</v>
      </c>
      <c r="B131" s="207"/>
      <c r="C131" s="208"/>
      <c r="D131" s="208"/>
      <c r="E131" s="208"/>
      <c r="F131" s="200"/>
      <c r="G131" s="199"/>
      <c r="H131" s="199"/>
      <c r="I131" s="199" t="e">
        <f t="shared" si="29"/>
        <v>#DIV/0!</v>
      </c>
      <c r="J131" s="199" t="e">
        <f t="shared" si="30"/>
        <v>#DIV/0!</v>
      </c>
      <c r="K131" s="201"/>
      <c r="L131" s="200"/>
      <c r="M131" s="199"/>
      <c r="N131" s="199"/>
      <c r="O131" s="199" t="e">
        <f t="shared" si="31"/>
        <v>#DIV/0!</v>
      </c>
      <c r="P131" s="199" t="e">
        <f t="shared" si="32"/>
        <v>#DIV/0!</v>
      </c>
      <c r="Q131" s="201"/>
      <c r="R131" s="199" t="e">
        <f t="shared" si="33"/>
        <v>#DIV/0!</v>
      </c>
      <c r="S131" s="199">
        <f t="shared" si="34"/>
        <v>0</v>
      </c>
      <c r="T131" s="209"/>
    </row>
    <row r="132" spans="1:20">
      <c r="A132">
        <f t="shared" ref="A132:A133" si="36">A131+1</f>
        <v>19</v>
      </c>
      <c r="B132" s="207"/>
      <c r="C132" s="208"/>
      <c r="D132" s="208"/>
      <c r="E132" s="208"/>
      <c r="F132" s="200"/>
      <c r="G132" s="199"/>
      <c r="H132" s="199"/>
      <c r="I132" s="199" t="e">
        <f t="shared" si="29"/>
        <v>#DIV/0!</v>
      </c>
      <c r="J132" s="199" t="e">
        <f t="shared" si="30"/>
        <v>#DIV/0!</v>
      </c>
      <c r="K132" s="201"/>
      <c r="L132" s="200"/>
      <c r="M132" s="199"/>
      <c r="N132" s="199"/>
      <c r="O132" s="199" t="e">
        <f t="shared" si="31"/>
        <v>#DIV/0!</v>
      </c>
      <c r="P132" s="199" t="e">
        <f t="shared" si="32"/>
        <v>#DIV/0!</v>
      </c>
      <c r="Q132" s="201"/>
      <c r="R132" s="199" t="e">
        <f t="shared" si="33"/>
        <v>#DIV/0!</v>
      </c>
      <c r="S132" s="199">
        <f t="shared" si="34"/>
        <v>0</v>
      </c>
      <c r="T132" s="209"/>
    </row>
    <row r="133" spans="1:20" ht="16" thickBot="1">
      <c r="A133">
        <f t="shared" si="36"/>
        <v>20</v>
      </c>
      <c r="B133" s="207"/>
      <c r="C133" s="208"/>
      <c r="D133" s="208"/>
      <c r="E133" s="208"/>
      <c r="F133" s="200"/>
      <c r="G133" s="199"/>
      <c r="H133" s="199"/>
      <c r="I133" s="199" t="e">
        <f t="shared" si="29"/>
        <v>#DIV/0!</v>
      </c>
      <c r="J133" s="199" t="e">
        <f t="shared" si="30"/>
        <v>#DIV/0!</v>
      </c>
      <c r="K133" s="201"/>
      <c r="L133" s="200"/>
      <c r="M133" s="199"/>
      <c r="N133" s="199"/>
      <c r="O133" s="199" t="e">
        <f>IF(N133&lt;=$N$111,IF(N133&lt;$M$111,L133+M133,L133+M133+(N133-$M$111)),50)</f>
        <v>#DIV/0!</v>
      </c>
      <c r="P133" s="199" t="e">
        <f>$L$111/N133</f>
        <v>#DIV/0!</v>
      </c>
      <c r="Q133" s="201"/>
      <c r="R133" s="199" t="e">
        <f t="shared" si="33"/>
        <v>#DIV/0!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t="e">
        <f>IF(H135&lt;=$H$111,IF(H135&lt;$G$111,F135+G135,F135+G135+(H135-$G$111)),50)</f>
        <v>#DIV/0!</v>
      </c>
      <c r="J135" s="199" t="e">
        <f>$F$111/H135</f>
        <v>#DIV/0!</v>
      </c>
      <c r="K135" s="201"/>
      <c r="L135" s="200"/>
      <c r="M135" s="199"/>
      <c r="N135" s="199"/>
      <c r="O135" s="199" t="e">
        <f>IF(N135&lt;=$N$111,IF(N135&lt;$M$111,L135+M135,L135+M135+(N135-$M$111)),50)</f>
        <v>#DIV/0!</v>
      </c>
      <c r="P135" s="199" t="e">
        <f>$L$111/N135</f>
        <v>#DIV/0!</v>
      </c>
      <c r="Q135" s="201"/>
      <c r="R135" s="199" t="e">
        <f t="shared" si="33"/>
        <v>#DIV/0!</v>
      </c>
      <c r="S135" s="199">
        <f t="shared" si="34"/>
        <v>0</v>
      </c>
      <c r="T135" s="209"/>
    </row>
    <row r="136" spans="1:20">
      <c r="A136">
        <f>A135+1</f>
        <v>2</v>
      </c>
      <c r="B136" s="207"/>
      <c r="C136" s="208"/>
      <c r="D136" s="208"/>
      <c r="E136" s="208"/>
      <c r="F136" s="200"/>
      <c r="G136" s="199"/>
      <c r="H136" s="199"/>
      <c r="I136" s="199" t="e">
        <f t="shared" ref="I136:I149" si="37">IF(H136&lt;=$H$111,IF(H136&lt;$G$111,F136+G136,F136+G136+(H136-$G$111)),50)</f>
        <v>#DIV/0!</v>
      </c>
      <c r="J136" s="199" t="e">
        <f t="shared" ref="J136:J149" si="38">$F$111/H136</f>
        <v>#DIV/0!</v>
      </c>
      <c r="K136" s="201"/>
      <c r="L136" s="200"/>
      <c r="M136" s="199"/>
      <c r="N136" s="199"/>
      <c r="O136" s="199" t="e">
        <f t="shared" ref="O136:O149" si="39">IF(N136&lt;=$N$111,IF(N136&lt;$M$111,L136+M136,L136+M136+(N136-$M$111)),50)</f>
        <v>#DIV/0!</v>
      </c>
      <c r="P136" s="199" t="e">
        <f t="shared" ref="P136:P149" si="40">$L$111/N136</f>
        <v>#DIV/0!</v>
      </c>
      <c r="Q136" s="201"/>
      <c r="R136" s="199" t="e">
        <f t="shared" si="33"/>
        <v>#DIV/0!</v>
      </c>
      <c r="S136" s="199">
        <f t="shared" si="34"/>
        <v>0</v>
      </c>
      <c r="T136" s="209"/>
    </row>
    <row r="137" spans="1:20">
      <c r="A137">
        <f t="shared" ref="A137:A148" si="41">A136+1</f>
        <v>3</v>
      </c>
      <c r="B137" s="207"/>
      <c r="C137" s="208"/>
      <c r="D137" s="208"/>
      <c r="E137" s="208"/>
      <c r="F137" s="200"/>
      <c r="G137" s="199"/>
      <c r="H137" s="199"/>
      <c r="I137" s="199" t="e">
        <f t="shared" si="37"/>
        <v>#DIV/0!</v>
      </c>
      <c r="J137" s="199" t="e">
        <f t="shared" si="38"/>
        <v>#DIV/0!</v>
      </c>
      <c r="K137" s="201"/>
      <c r="L137" s="200"/>
      <c r="M137" s="199"/>
      <c r="N137" s="199"/>
      <c r="O137" s="199" t="e">
        <f t="shared" si="39"/>
        <v>#DIV/0!</v>
      </c>
      <c r="P137" s="199" t="e">
        <f t="shared" si="40"/>
        <v>#DIV/0!</v>
      </c>
      <c r="Q137" s="201"/>
      <c r="R137" s="199" t="e">
        <f t="shared" si="33"/>
        <v>#DIV/0!</v>
      </c>
      <c r="S137" s="199">
        <f t="shared" si="34"/>
        <v>0</v>
      </c>
      <c r="T137" s="209"/>
    </row>
    <row r="138" spans="1:20">
      <c r="A138">
        <f t="shared" si="41"/>
        <v>4</v>
      </c>
      <c r="B138" s="207"/>
      <c r="C138" s="208"/>
      <c r="D138" s="208"/>
      <c r="E138" s="208"/>
      <c r="F138" s="200"/>
      <c r="G138" s="199"/>
      <c r="H138" s="199"/>
      <c r="I138" s="199" t="e">
        <f t="shared" si="37"/>
        <v>#DIV/0!</v>
      </c>
      <c r="J138" s="199" t="e">
        <f t="shared" si="38"/>
        <v>#DIV/0!</v>
      </c>
      <c r="K138" s="201"/>
      <c r="L138" s="200"/>
      <c r="M138" s="199"/>
      <c r="N138" s="199"/>
      <c r="O138" s="199" t="e">
        <f t="shared" si="39"/>
        <v>#DIV/0!</v>
      </c>
      <c r="P138" s="199" t="e">
        <f t="shared" si="40"/>
        <v>#DIV/0!</v>
      </c>
      <c r="Q138" s="201"/>
      <c r="R138" s="199" t="e">
        <f t="shared" si="33"/>
        <v>#DIV/0!</v>
      </c>
      <c r="S138" s="199">
        <f t="shared" si="34"/>
        <v>0</v>
      </c>
      <c r="T138" s="209"/>
    </row>
    <row r="139" spans="1:20">
      <c r="A139">
        <f t="shared" si="41"/>
        <v>5</v>
      </c>
      <c r="B139" s="207"/>
      <c r="C139" s="208"/>
      <c r="D139" s="208"/>
      <c r="E139" s="208"/>
      <c r="F139" s="200"/>
      <c r="G139" s="199"/>
      <c r="H139" s="199"/>
      <c r="I139" s="199" t="e">
        <f t="shared" si="37"/>
        <v>#DIV/0!</v>
      </c>
      <c r="J139" s="199" t="e">
        <f t="shared" si="38"/>
        <v>#DIV/0!</v>
      </c>
      <c r="K139" s="201"/>
      <c r="L139" s="200"/>
      <c r="M139" s="199"/>
      <c r="N139" s="199"/>
      <c r="O139" s="199" t="e">
        <f t="shared" si="39"/>
        <v>#DIV/0!</v>
      </c>
      <c r="P139" s="199" t="e">
        <f t="shared" si="40"/>
        <v>#DIV/0!</v>
      </c>
      <c r="Q139" s="201"/>
      <c r="R139" s="199" t="e">
        <f t="shared" si="33"/>
        <v>#DIV/0!</v>
      </c>
      <c r="S139" s="199">
        <f t="shared" si="34"/>
        <v>0</v>
      </c>
      <c r="T139" s="209"/>
    </row>
    <row r="140" spans="1:20">
      <c r="A140">
        <f t="shared" si="41"/>
        <v>6</v>
      </c>
      <c r="B140" s="207"/>
      <c r="C140" s="208"/>
      <c r="D140" s="208"/>
      <c r="E140" s="208"/>
      <c r="F140" s="200"/>
      <c r="G140" s="199"/>
      <c r="H140" s="199"/>
      <c r="I140" s="199" t="e">
        <f t="shared" si="37"/>
        <v>#DIV/0!</v>
      </c>
      <c r="J140" s="199" t="e">
        <f t="shared" si="38"/>
        <v>#DIV/0!</v>
      </c>
      <c r="K140" s="201"/>
      <c r="L140" s="200"/>
      <c r="M140" s="199"/>
      <c r="N140" s="199"/>
      <c r="O140" s="199" t="e">
        <f t="shared" si="39"/>
        <v>#DIV/0!</v>
      </c>
      <c r="P140" s="199" t="e">
        <f t="shared" si="40"/>
        <v>#DIV/0!</v>
      </c>
      <c r="Q140" s="201"/>
      <c r="R140" s="199" t="e">
        <f t="shared" si="33"/>
        <v>#DIV/0!</v>
      </c>
      <c r="S140" s="199">
        <f t="shared" si="34"/>
        <v>0</v>
      </c>
      <c r="T140" s="209"/>
    </row>
    <row r="141" spans="1:20">
      <c r="A141">
        <f t="shared" si="41"/>
        <v>7</v>
      </c>
      <c r="B141" s="207"/>
      <c r="C141" s="208"/>
      <c r="D141" s="208"/>
      <c r="E141" s="208"/>
      <c r="F141" s="200"/>
      <c r="G141" s="199"/>
      <c r="H141" s="199"/>
      <c r="I141" s="199" t="e">
        <f t="shared" si="37"/>
        <v>#DIV/0!</v>
      </c>
      <c r="J141" s="199" t="e">
        <f t="shared" si="38"/>
        <v>#DIV/0!</v>
      </c>
      <c r="K141" s="201"/>
      <c r="L141" s="200"/>
      <c r="M141" s="199"/>
      <c r="N141" s="199"/>
      <c r="O141" s="199" t="e">
        <f t="shared" si="39"/>
        <v>#DIV/0!</v>
      </c>
      <c r="P141" s="199" t="e">
        <f t="shared" si="40"/>
        <v>#DIV/0!</v>
      </c>
      <c r="Q141" s="201"/>
      <c r="R141" s="199" t="e">
        <f t="shared" si="33"/>
        <v>#DIV/0!</v>
      </c>
      <c r="S141" s="199">
        <f t="shared" si="34"/>
        <v>0</v>
      </c>
      <c r="T141" s="209"/>
    </row>
    <row r="142" spans="1:20">
      <c r="A142">
        <f t="shared" si="41"/>
        <v>8</v>
      </c>
      <c r="B142" s="207"/>
      <c r="C142" s="208"/>
      <c r="D142" s="208"/>
      <c r="E142" s="208"/>
      <c r="F142" s="200"/>
      <c r="G142" s="199"/>
      <c r="H142" s="199"/>
      <c r="I142" s="199" t="e">
        <f t="shared" si="37"/>
        <v>#DIV/0!</v>
      </c>
      <c r="J142" s="199" t="e">
        <f t="shared" si="38"/>
        <v>#DIV/0!</v>
      </c>
      <c r="K142" s="201"/>
      <c r="L142" s="200"/>
      <c r="M142" s="199"/>
      <c r="N142" s="199"/>
      <c r="O142" s="199" t="e">
        <f t="shared" si="39"/>
        <v>#DIV/0!</v>
      </c>
      <c r="P142" s="199" t="e">
        <f t="shared" si="40"/>
        <v>#DIV/0!</v>
      </c>
      <c r="Q142" s="201"/>
      <c r="R142" s="199" t="e">
        <f t="shared" si="33"/>
        <v>#DIV/0!</v>
      </c>
      <c r="S142" s="199">
        <f t="shared" si="34"/>
        <v>0</v>
      </c>
      <c r="T142" s="209"/>
    </row>
    <row r="143" spans="1:20">
      <c r="A143">
        <f t="shared" si="41"/>
        <v>9</v>
      </c>
      <c r="B143" s="207"/>
      <c r="C143" s="208"/>
      <c r="D143" s="208"/>
      <c r="E143" s="208"/>
      <c r="F143" s="200"/>
      <c r="G143" s="199"/>
      <c r="H143" s="199"/>
      <c r="I143" s="199" t="e">
        <f t="shared" si="37"/>
        <v>#DIV/0!</v>
      </c>
      <c r="J143" s="199" t="e">
        <f t="shared" si="38"/>
        <v>#DIV/0!</v>
      </c>
      <c r="K143" s="201"/>
      <c r="L143" s="200"/>
      <c r="M143" s="199"/>
      <c r="N143" s="199"/>
      <c r="O143" s="199" t="e">
        <f>IF(N143&lt;=$N$111,IF(N143&lt;$M$111,L143+M143,L143+M143+(N143-$M$111)),50)</f>
        <v>#DIV/0!</v>
      </c>
      <c r="P143" s="199" t="e">
        <f t="shared" si="40"/>
        <v>#DIV/0!</v>
      </c>
      <c r="Q143" s="201"/>
      <c r="R143" s="199" t="e">
        <f t="shared" si="33"/>
        <v>#DIV/0!</v>
      </c>
      <c r="S143" s="199">
        <f t="shared" si="34"/>
        <v>0</v>
      </c>
      <c r="T143" s="209"/>
    </row>
    <row r="144" spans="1:20">
      <c r="A144">
        <f t="shared" si="41"/>
        <v>10</v>
      </c>
      <c r="B144" s="207"/>
      <c r="C144" s="208"/>
      <c r="D144" s="208"/>
      <c r="E144" s="208"/>
      <c r="F144" s="200"/>
      <c r="G144" s="199"/>
      <c r="H144" s="199"/>
      <c r="I144" s="199" t="e">
        <f t="shared" si="37"/>
        <v>#DIV/0!</v>
      </c>
      <c r="J144" s="199" t="e">
        <f t="shared" si="38"/>
        <v>#DIV/0!</v>
      </c>
      <c r="K144" s="201"/>
      <c r="L144" s="200"/>
      <c r="M144" s="199"/>
      <c r="N144" s="199"/>
      <c r="O144" s="199" t="e">
        <f t="shared" si="39"/>
        <v>#DIV/0!</v>
      </c>
      <c r="P144" s="199" t="e">
        <f t="shared" si="40"/>
        <v>#DIV/0!</v>
      </c>
      <c r="Q144" s="201"/>
      <c r="R144" s="199" t="e">
        <f t="shared" si="33"/>
        <v>#DIV/0!</v>
      </c>
      <c r="S144" s="199">
        <f t="shared" si="34"/>
        <v>0</v>
      </c>
      <c r="T144" s="209"/>
    </row>
    <row r="145" spans="1:20">
      <c r="A145">
        <f t="shared" si="41"/>
        <v>11</v>
      </c>
      <c r="B145" s="207"/>
      <c r="C145" s="208"/>
      <c r="D145" s="208"/>
      <c r="E145" s="208"/>
      <c r="F145" s="200"/>
      <c r="G145" s="199"/>
      <c r="H145" s="199"/>
      <c r="I145" s="199" t="e">
        <f t="shared" si="37"/>
        <v>#DIV/0!</v>
      </c>
      <c r="J145" s="199" t="e">
        <f t="shared" si="38"/>
        <v>#DIV/0!</v>
      </c>
      <c r="K145" s="201"/>
      <c r="L145" s="200"/>
      <c r="M145" s="199"/>
      <c r="N145" s="199"/>
      <c r="O145" s="199" t="e">
        <f t="shared" si="39"/>
        <v>#DIV/0!</v>
      </c>
      <c r="P145" s="199" t="e">
        <f t="shared" si="40"/>
        <v>#DIV/0!</v>
      </c>
      <c r="Q145" s="201"/>
      <c r="R145" s="199" t="e">
        <f t="shared" si="33"/>
        <v>#DIV/0!</v>
      </c>
      <c r="S145" s="199">
        <f t="shared" si="34"/>
        <v>0</v>
      </c>
      <c r="T145" s="209"/>
    </row>
    <row r="146" spans="1:20">
      <c r="A146">
        <f t="shared" si="41"/>
        <v>12</v>
      </c>
      <c r="B146" s="207"/>
      <c r="C146" s="208"/>
      <c r="D146" s="208"/>
      <c r="E146" s="208"/>
      <c r="F146" s="200"/>
      <c r="G146" s="199"/>
      <c r="H146" s="199"/>
      <c r="I146" s="199" t="e">
        <f t="shared" si="37"/>
        <v>#DIV/0!</v>
      </c>
      <c r="J146" s="199" t="e">
        <f t="shared" si="38"/>
        <v>#DIV/0!</v>
      </c>
      <c r="K146" s="201"/>
      <c r="L146" s="200"/>
      <c r="M146" s="199"/>
      <c r="N146" s="199"/>
      <c r="O146" s="199" t="e">
        <f t="shared" si="39"/>
        <v>#DIV/0!</v>
      </c>
      <c r="P146" s="199" t="e">
        <f t="shared" si="40"/>
        <v>#DIV/0!</v>
      </c>
      <c r="Q146" s="201"/>
      <c r="R146" s="199" t="e">
        <f t="shared" si="33"/>
        <v>#DIV/0!</v>
      </c>
      <c r="S146" s="199">
        <f t="shared" si="34"/>
        <v>0</v>
      </c>
      <c r="T146" s="209"/>
    </row>
    <row r="147" spans="1:20">
      <c r="A147">
        <f t="shared" si="41"/>
        <v>13</v>
      </c>
      <c r="B147" s="207"/>
      <c r="C147" s="208"/>
      <c r="D147" s="208"/>
      <c r="E147" s="208"/>
      <c r="F147" s="200"/>
      <c r="G147" s="199"/>
      <c r="H147" s="199"/>
      <c r="I147" s="199" t="e">
        <f t="shared" si="37"/>
        <v>#DIV/0!</v>
      </c>
      <c r="J147" s="199" t="e">
        <f t="shared" si="38"/>
        <v>#DIV/0!</v>
      </c>
      <c r="K147" s="201"/>
      <c r="L147" s="200"/>
      <c r="M147" s="199"/>
      <c r="N147" s="199"/>
      <c r="O147" s="199" t="e">
        <f t="shared" si="39"/>
        <v>#DIV/0!</v>
      </c>
      <c r="P147" s="199" t="e">
        <f t="shared" si="40"/>
        <v>#DIV/0!</v>
      </c>
      <c r="Q147" s="201"/>
      <c r="R147" s="199" t="e">
        <f t="shared" si="33"/>
        <v>#DIV/0!</v>
      </c>
      <c r="S147" s="199">
        <f t="shared" si="34"/>
        <v>0</v>
      </c>
      <c r="T147" s="209"/>
    </row>
    <row r="148" spans="1:20">
      <c r="A148">
        <f t="shared" si="41"/>
        <v>14</v>
      </c>
      <c r="B148" s="207"/>
      <c r="C148" s="208"/>
      <c r="D148" s="208"/>
      <c r="E148" s="208"/>
      <c r="F148" s="200"/>
      <c r="G148" s="199"/>
      <c r="H148" s="199"/>
      <c r="I148" s="199" t="e">
        <f t="shared" si="37"/>
        <v>#DIV/0!</v>
      </c>
      <c r="J148" s="199" t="e">
        <f t="shared" si="38"/>
        <v>#DIV/0!</v>
      </c>
      <c r="K148" s="201"/>
      <c r="L148" s="200"/>
      <c r="M148" s="199"/>
      <c r="N148" s="199"/>
      <c r="O148" s="199" t="e">
        <f t="shared" si="39"/>
        <v>#DIV/0!</v>
      </c>
      <c r="P148" s="199" t="e">
        <f t="shared" si="40"/>
        <v>#DIV/0!</v>
      </c>
      <c r="Q148" s="201"/>
      <c r="R148" s="199" t="e">
        <f t="shared" si="33"/>
        <v>#DIV/0!</v>
      </c>
      <c r="S148" s="199">
        <f t="shared" si="34"/>
        <v>0</v>
      </c>
      <c r="T148" s="209"/>
    </row>
    <row r="149" spans="1:20" ht="16" thickBot="1">
      <c r="A149">
        <f>A148+1</f>
        <v>15</v>
      </c>
      <c r="B149" s="210"/>
      <c r="C149" s="211"/>
      <c r="D149" s="211"/>
      <c r="E149" s="211"/>
      <c r="F149" s="202"/>
      <c r="G149" s="203"/>
      <c r="H149" s="203"/>
      <c r="I149" s="199" t="e">
        <f t="shared" si="37"/>
        <v>#DIV/0!</v>
      </c>
      <c r="J149" s="199" t="e">
        <f t="shared" si="38"/>
        <v>#DIV/0!</v>
      </c>
      <c r="K149" s="201"/>
      <c r="L149" s="200"/>
      <c r="M149" s="199"/>
      <c r="N149" s="199"/>
      <c r="O149" s="199" t="e">
        <f t="shared" si="39"/>
        <v>#DIV/0!</v>
      </c>
      <c r="P149" s="199" t="e">
        <f t="shared" si="40"/>
        <v>#DIV/0!</v>
      </c>
      <c r="Q149" s="204"/>
      <c r="R149" s="203" t="e">
        <f t="shared" si="33"/>
        <v>#DIV/0!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t="e">
        <f>IF(H151&lt;=$H$111,IF(H151&lt;$G$111,F151+G151,F151+G151+(H151-$G$111)),50)</f>
        <v>#DIV/0!</v>
      </c>
      <c r="J151" s="220" t="e">
        <f>$F$111/H151</f>
        <v>#DIV/0!</v>
      </c>
      <c r="K151" s="195"/>
      <c r="L151" s="219"/>
      <c r="M151" s="220"/>
      <c r="N151" s="220"/>
      <c r="O151" s="220" t="e">
        <f>IF(N151&lt;=$N$111,IF(N151&lt;$M$111,L151+M151,L151+M151+(N151-$M$111)),50)</f>
        <v>#DIV/0!</v>
      </c>
      <c r="P151" s="220" t="e">
        <f>$L$111/N151</f>
        <v>#DIV/0!</v>
      </c>
      <c r="Q151" s="195"/>
      <c r="R151" s="199" t="e">
        <f t="shared" ref="R151:R165" si="42">O151+I151</f>
        <v>#DIV/0!</v>
      </c>
      <c r="S151" s="199">
        <f t="shared" ref="S151:S165" si="43">N151+H151</f>
        <v>0</v>
      </c>
      <c r="T151" s="209"/>
    </row>
    <row r="152" spans="1:20">
      <c r="A152">
        <f>A151+1</f>
        <v>2</v>
      </c>
      <c r="B152" s="207"/>
      <c r="C152" s="208"/>
      <c r="D152" s="208"/>
      <c r="E152" s="208"/>
      <c r="F152" s="200"/>
      <c r="G152" s="199"/>
      <c r="H152" s="199"/>
      <c r="I152" s="199" t="e">
        <f t="shared" ref="I152:I165" si="44">IF(H152&lt;=$H$111,IF(H152&lt;$G$111,F152+G152,F152+G152+(H152-$G$111)),50)</f>
        <v>#DIV/0!</v>
      </c>
      <c r="J152" s="199" t="e">
        <f t="shared" ref="J152:J165" si="45">$F$111/H152</f>
        <v>#DIV/0!</v>
      </c>
      <c r="K152" s="201"/>
      <c r="L152" s="200"/>
      <c r="M152" s="199"/>
      <c r="N152" s="199"/>
      <c r="O152" s="199" t="e">
        <f t="shared" ref="O152:O158" si="46">IF(N152&lt;=$N$111,IF(N152&lt;$M$111,L152+M152,L152+M152+(N152-$M$111)),50)</f>
        <v>#DIV/0!</v>
      </c>
      <c r="P152" s="199" t="e">
        <f t="shared" ref="P152:P165" si="47">$L$111/N152</f>
        <v>#DIV/0!</v>
      </c>
      <c r="Q152" s="201"/>
      <c r="R152" s="199" t="e">
        <f t="shared" si="42"/>
        <v>#DIV/0!</v>
      </c>
      <c r="S152" s="199">
        <f t="shared" si="43"/>
        <v>0</v>
      </c>
      <c r="T152" s="209"/>
    </row>
    <row r="153" spans="1:20">
      <c r="A153">
        <f t="shared" ref="A153:A164" si="48">A152+1</f>
        <v>3</v>
      </c>
      <c r="B153" s="207"/>
      <c r="C153" s="208"/>
      <c r="D153" s="208"/>
      <c r="E153" s="208"/>
      <c r="F153" s="200"/>
      <c r="G153" s="199"/>
      <c r="H153" s="199"/>
      <c r="I153" s="199" t="e">
        <f t="shared" si="44"/>
        <v>#DIV/0!</v>
      </c>
      <c r="J153" s="199" t="e">
        <f t="shared" si="45"/>
        <v>#DIV/0!</v>
      </c>
      <c r="K153" s="201"/>
      <c r="L153" s="200"/>
      <c r="M153" s="199"/>
      <c r="N153" s="199"/>
      <c r="O153" s="199" t="e">
        <f t="shared" si="46"/>
        <v>#DIV/0!</v>
      </c>
      <c r="P153" s="199" t="e">
        <f t="shared" si="47"/>
        <v>#DIV/0!</v>
      </c>
      <c r="Q153" s="201"/>
      <c r="R153" s="199" t="e">
        <f t="shared" si="42"/>
        <v>#DIV/0!</v>
      </c>
      <c r="S153" s="199">
        <f t="shared" si="43"/>
        <v>0</v>
      </c>
      <c r="T153" s="209"/>
    </row>
    <row r="154" spans="1:20">
      <c r="A154">
        <f t="shared" si="48"/>
        <v>4</v>
      </c>
      <c r="B154" s="207"/>
      <c r="C154" s="208"/>
      <c r="D154" s="208"/>
      <c r="E154" s="208"/>
      <c r="F154" s="200"/>
      <c r="G154" s="199"/>
      <c r="H154" s="199"/>
      <c r="I154" s="199" t="e">
        <f t="shared" si="44"/>
        <v>#DIV/0!</v>
      </c>
      <c r="J154" s="199" t="e">
        <f t="shared" si="45"/>
        <v>#DIV/0!</v>
      </c>
      <c r="K154" s="201"/>
      <c r="L154" s="200"/>
      <c r="M154" s="199"/>
      <c r="N154" s="199"/>
      <c r="O154" s="199" t="e">
        <f t="shared" si="46"/>
        <v>#DIV/0!</v>
      </c>
      <c r="P154" s="199" t="e">
        <f t="shared" si="47"/>
        <v>#DIV/0!</v>
      </c>
      <c r="Q154" s="201"/>
      <c r="R154" s="199" t="e">
        <f t="shared" si="42"/>
        <v>#DIV/0!</v>
      </c>
      <c r="S154" s="199">
        <f t="shared" si="43"/>
        <v>0</v>
      </c>
      <c r="T154" s="209"/>
    </row>
    <row r="155" spans="1:20">
      <c r="A155">
        <f t="shared" si="48"/>
        <v>5</v>
      </c>
      <c r="B155" s="207"/>
      <c r="C155" s="208"/>
      <c r="D155" s="208"/>
      <c r="E155" s="208"/>
      <c r="F155" s="200"/>
      <c r="G155" s="199"/>
      <c r="H155" s="199"/>
      <c r="I155" s="199" t="e">
        <f t="shared" si="44"/>
        <v>#DIV/0!</v>
      </c>
      <c r="J155" s="199" t="e">
        <f t="shared" si="45"/>
        <v>#DIV/0!</v>
      </c>
      <c r="K155" s="201"/>
      <c r="L155" s="200"/>
      <c r="M155" s="199"/>
      <c r="N155" s="199"/>
      <c r="O155" s="199" t="e">
        <f t="shared" si="46"/>
        <v>#DIV/0!</v>
      </c>
      <c r="P155" s="199" t="e">
        <f t="shared" si="47"/>
        <v>#DIV/0!</v>
      </c>
      <c r="Q155" s="201"/>
      <c r="R155" s="199" t="e">
        <f t="shared" si="42"/>
        <v>#DIV/0!</v>
      </c>
      <c r="S155" s="199">
        <f t="shared" si="43"/>
        <v>0</v>
      </c>
      <c r="T155" s="209"/>
    </row>
    <row r="156" spans="1:20">
      <c r="A156">
        <f t="shared" si="48"/>
        <v>6</v>
      </c>
      <c r="B156" s="207"/>
      <c r="C156" s="208"/>
      <c r="D156" s="208"/>
      <c r="E156" s="208"/>
      <c r="F156" s="200"/>
      <c r="G156" s="199"/>
      <c r="H156" s="199"/>
      <c r="I156" s="199" t="e">
        <f t="shared" si="44"/>
        <v>#DIV/0!</v>
      </c>
      <c r="J156" s="199" t="e">
        <f t="shared" si="45"/>
        <v>#DIV/0!</v>
      </c>
      <c r="K156" s="201"/>
      <c r="L156" s="200"/>
      <c r="M156" s="199"/>
      <c r="N156" s="199"/>
      <c r="O156" s="199" t="e">
        <f t="shared" si="46"/>
        <v>#DIV/0!</v>
      </c>
      <c r="P156" s="199" t="e">
        <f t="shared" si="47"/>
        <v>#DIV/0!</v>
      </c>
      <c r="Q156" s="201"/>
      <c r="R156" s="199" t="e">
        <f t="shared" si="42"/>
        <v>#DIV/0!</v>
      </c>
      <c r="S156" s="199">
        <f t="shared" si="43"/>
        <v>0</v>
      </c>
      <c r="T156" s="209"/>
    </row>
    <row r="157" spans="1:20">
      <c r="A157">
        <f t="shared" si="48"/>
        <v>7</v>
      </c>
      <c r="B157" s="207"/>
      <c r="C157" s="208"/>
      <c r="D157" s="208"/>
      <c r="E157" s="208"/>
      <c r="F157" s="200"/>
      <c r="G157" s="199"/>
      <c r="H157" s="199"/>
      <c r="I157" s="199" t="e">
        <f t="shared" si="44"/>
        <v>#DIV/0!</v>
      </c>
      <c r="J157" s="199" t="e">
        <f t="shared" si="45"/>
        <v>#DIV/0!</v>
      </c>
      <c r="K157" s="201"/>
      <c r="L157" s="200"/>
      <c r="M157" s="199"/>
      <c r="N157" s="199"/>
      <c r="O157" s="199" t="e">
        <f t="shared" si="46"/>
        <v>#DIV/0!</v>
      </c>
      <c r="P157" s="199" t="e">
        <f t="shared" si="47"/>
        <v>#DIV/0!</v>
      </c>
      <c r="Q157" s="201"/>
      <c r="R157" s="199" t="e">
        <f t="shared" si="42"/>
        <v>#DIV/0!</v>
      </c>
      <c r="S157" s="199">
        <f t="shared" si="43"/>
        <v>0</v>
      </c>
      <c r="T157" s="209"/>
    </row>
    <row r="158" spans="1:20">
      <c r="A158">
        <f t="shared" si="48"/>
        <v>8</v>
      </c>
      <c r="B158" s="207"/>
      <c r="C158" s="208"/>
      <c r="D158" s="208"/>
      <c r="E158" s="208"/>
      <c r="F158" s="200"/>
      <c r="G158" s="199"/>
      <c r="H158" s="199"/>
      <c r="I158" s="199" t="e">
        <f t="shared" si="44"/>
        <v>#DIV/0!</v>
      </c>
      <c r="J158" s="199" t="e">
        <f t="shared" si="45"/>
        <v>#DIV/0!</v>
      </c>
      <c r="K158" s="201"/>
      <c r="L158" s="200"/>
      <c r="M158" s="199"/>
      <c r="N158" s="199"/>
      <c r="O158" s="199" t="e">
        <f t="shared" si="46"/>
        <v>#DIV/0!</v>
      </c>
      <c r="P158" s="199" t="e">
        <f t="shared" si="47"/>
        <v>#DIV/0!</v>
      </c>
      <c r="Q158" s="201"/>
      <c r="R158" s="199" t="e">
        <f t="shared" si="42"/>
        <v>#DIV/0!</v>
      </c>
      <c r="S158" s="199">
        <f t="shared" si="43"/>
        <v>0</v>
      </c>
      <c r="T158" s="209"/>
    </row>
    <row r="159" spans="1:20">
      <c r="A159">
        <f t="shared" si="48"/>
        <v>9</v>
      </c>
      <c r="B159" s="207"/>
      <c r="C159" s="208"/>
      <c r="D159" s="208"/>
      <c r="E159" s="208"/>
      <c r="F159" s="200"/>
      <c r="G159" s="199"/>
      <c r="H159" s="199"/>
      <c r="I159" s="199" t="e">
        <f t="shared" si="44"/>
        <v>#DIV/0!</v>
      </c>
      <c r="J159" s="199" t="e">
        <f t="shared" si="45"/>
        <v>#DIV/0!</v>
      </c>
      <c r="K159" s="201"/>
      <c r="L159" s="200"/>
      <c r="M159" s="199"/>
      <c r="N159" s="199"/>
      <c r="O159" s="199" t="e">
        <f>IF(N159&lt;=$N$111,IF(N159&lt;$M$111,L159+M159,L159+M159+(N159-$M$111)),50)</f>
        <v>#DIV/0!</v>
      </c>
      <c r="P159" s="199" t="e">
        <f t="shared" si="47"/>
        <v>#DIV/0!</v>
      </c>
      <c r="Q159" s="201"/>
      <c r="R159" s="199" t="e">
        <f t="shared" si="42"/>
        <v>#DIV/0!</v>
      </c>
      <c r="S159" s="199">
        <f t="shared" si="43"/>
        <v>0</v>
      </c>
      <c r="T159" s="209"/>
    </row>
    <row r="160" spans="1:20">
      <c r="A160">
        <f t="shared" si="48"/>
        <v>10</v>
      </c>
      <c r="B160" s="207"/>
      <c r="C160" s="208"/>
      <c r="D160" s="208"/>
      <c r="E160" s="208"/>
      <c r="F160" s="200"/>
      <c r="G160" s="199"/>
      <c r="H160" s="199"/>
      <c r="I160" s="199" t="e">
        <f t="shared" si="44"/>
        <v>#DIV/0!</v>
      </c>
      <c r="J160" s="199" t="e">
        <f t="shared" si="45"/>
        <v>#DIV/0!</v>
      </c>
      <c r="K160" s="201"/>
      <c r="L160" s="200"/>
      <c r="M160" s="199"/>
      <c r="N160" s="199"/>
      <c r="O160" s="199" t="e">
        <f t="shared" ref="O160:O165" si="49">IF(N160&lt;=$N$111,IF(N160&lt;$M$111,L160+M160,L160+M160+(N160-$M$111)),50)</f>
        <v>#DIV/0!</v>
      </c>
      <c r="P160" s="199" t="e">
        <f t="shared" si="47"/>
        <v>#DIV/0!</v>
      </c>
      <c r="Q160" s="201"/>
      <c r="R160" s="199" t="e">
        <f t="shared" si="42"/>
        <v>#DIV/0!</v>
      </c>
      <c r="S160" s="199">
        <f t="shared" si="43"/>
        <v>0</v>
      </c>
      <c r="T160" s="209"/>
    </row>
    <row r="161" spans="1:20">
      <c r="A161">
        <f t="shared" si="48"/>
        <v>11</v>
      </c>
      <c r="B161" s="207"/>
      <c r="C161" s="208"/>
      <c r="D161" s="208"/>
      <c r="E161" s="208"/>
      <c r="F161" s="200"/>
      <c r="G161" s="199"/>
      <c r="H161" s="199"/>
      <c r="I161" s="199" t="e">
        <f t="shared" si="44"/>
        <v>#DIV/0!</v>
      </c>
      <c r="J161" s="199" t="e">
        <f t="shared" si="45"/>
        <v>#DIV/0!</v>
      </c>
      <c r="K161" s="201"/>
      <c r="L161" s="200"/>
      <c r="M161" s="199"/>
      <c r="N161" s="199"/>
      <c r="O161" s="199" t="e">
        <f t="shared" si="49"/>
        <v>#DIV/0!</v>
      </c>
      <c r="P161" s="199" t="e">
        <f t="shared" si="47"/>
        <v>#DIV/0!</v>
      </c>
      <c r="Q161" s="201"/>
      <c r="R161" s="199" t="e">
        <f t="shared" si="42"/>
        <v>#DIV/0!</v>
      </c>
      <c r="S161" s="199">
        <f t="shared" si="43"/>
        <v>0</v>
      </c>
      <c r="T161" s="209"/>
    </row>
    <row r="162" spans="1:20">
      <c r="A162">
        <f t="shared" si="48"/>
        <v>12</v>
      </c>
      <c r="B162" s="207"/>
      <c r="C162" s="208"/>
      <c r="D162" s="208"/>
      <c r="E162" s="208"/>
      <c r="F162" s="200"/>
      <c r="G162" s="199"/>
      <c r="H162" s="199"/>
      <c r="I162" s="199" t="e">
        <f t="shared" si="44"/>
        <v>#DIV/0!</v>
      </c>
      <c r="J162" s="199" t="e">
        <f t="shared" si="45"/>
        <v>#DIV/0!</v>
      </c>
      <c r="K162" s="201"/>
      <c r="L162" s="200"/>
      <c r="M162" s="199"/>
      <c r="N162" s="199"/>
      <c r="O162" s="199" t="e">
        <f t="shared" si="49"/>
        <v>#DIV/0!</v>
      </c>
      <c r="P162" s="199" t="e">
        <f t="shared" si="47"/>
        <v>#DIV/0!</v>
      </c>
      <c r="Q162" s="201"/>
      <c r="R162" s="199" t="e">
        <f t="shared" si="42"/>
        <v>#DIV/0!</v>
      </c>
      <c r="S162" s="199">
        <f t="shared" si="43"/>
        <v>0</v>
      </c>
      <c r="T162" s="209"/>
    </row>
    <row r="163" spans="1:20">
      <c r="A163">
        <f t="shared" si="48"/>
        <v>13</v>
      </c>
      <c r="B163" s="207"/>
      <c r="C163" s="208"/>
      <c r="D163" s="208"/>
      <c r="E163" s="208"/>
      <c r="F163" s="200"/>
      <c r="G163" s="199"/>
      <c r="H163" s="199"/>
      <c r="I163" s="199" t="e">
        <f t="shared" si="44"/>
        <v>#DIV/0!</v>
      </c>
      <c r="J163" s="199" t="e">
        <f t="shared" si="45"/>
        <v>#DIV/0!</v>
      </c>
      <c r="K163" s="201"/>
      <c r="L163" s="200"/>
      <c r="M163" s="199"/>
      <c r="N163" s="199"/>
      <c r="O163" s="199" t="e">
        <f t="shared" si="49"/>
        <v>#DIV/0!</v>
      </c>
      <c r="P163" s="199" t="e">
        <f t="shared" si="47"/>
        <v>#DIV/0!</v>
      </c>
      <c r="Q163" s="201"/>
      <c r="R163" s="199" t="e">
        <f t="shared" si="42"/>
        <v>#DIV/0!</v>
      </c>
      <c r="S163" s="199">
        <f t="shared" si="43"/>
        <v>0</v>
      </c>
      <c r="T163" s="209"/>
    </row>
    <row r="164" spans="1:20">
      <c r="A164">
        <f t="shared" si="48"/>
        <v>14</v>
      </c>
      <c r="B164" s="207"/>
      <c r="C164" s="208"/>
      <c r="D164" s="208"/>
      <c r="E164" s="208"/>
      <c r="F164" s="200"/>
      <c r="G164" s="199"/>
      <c r="H164" s="199"/>
      <c r="I164" s="199" t="e">
        <f t="shared" si="44"/>
        <v>#DIV/0!</v>
      </c>
      <c r="J164" s="199" t="e">
        <f t="shared" si="45"/>
        <v>#DIV/0!</v>
      </c>
      <c r="K164" s="201"/>
      <c r="L164" s="200"/>
      <c r="M164" s="199"/>
      <c r="N164" s="199"/>
      <c r="O164" s="199" t="e">
        <f t="shared" si="49"/>
        <v>#DIV/0!</v>
      </c>
      <c r="P164" s="199" t="e">
        <f t="shared" si="47"/>
        <v>#DIV/0!</v>
      </c>
      <c r="Q164" s="201"/>
      <c r="R164" s="199" t="e">
        <f t="shared" si="42"/>
        <v>#DIV/0!</v>
      </c>
      <c r="S164" s="199">
        <f t="shared" si="43"/>
        <v>0</v>
      </c>
      <c r="T164" s="209"/>
    </row>
    <row r="165" spans="1:20" ht="16" thickBot="1">
      <c r="A165">
        <f>A164+1</f>
        <v>15</v>
      </c>
      <c r="B165" s="210"/>
      <c r="C165" s="211"/>
      <c r="D165" s="211"/>
      <c r="E165" s="211"/>
      <c r="F165" s="202"/>
      <c r="G165" s="203"/>
      <c r="H165" s="203"/>
      <c r="I165" s="203" t="e">
        <f t="shared" si="44"/>
        <v>#DIV/0!</v>
      </c>
      <c r="J165" s="203" t="e">
        <f t="shared" si="45"/>
        <v>#DIV/0!</v>
      </c>
      <c r="K165" s="204"/>
      <c r="L165" s="202"/>
      <c r="M165" s="203"/>
      <c r="N165" s="203"/>
      <c r="O165" s="203" t="e">
        <f t="shared" si="49"/>
        <v>#DIV/0!</v>
      </c>
      <c r="P165" s="203" t="e">
        <f t="shared" si="47"/>
        <v>#DIV/0!</v>
      </c>
      <c r="Q165" s="204"/>
      <c r="R165" s="203" t="e">
        <f t="shared" si="42"/>
        <v>#DIV/0!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2" workbookViewId="0">
      <selection activeCell="G17" sqref="G17"/>
    </sheetView>
  </sheetViews>
  <sheetFormatPr baseColWidth="10" defaultRowHeight="15" x14ac:dyDescent="0"/>
  <cols>
    <col min="1" max="1" width="3.1640625" bestFit="1" customWidth="1"/>
  </cols>
  <sheetData>
    <row r="1" spans="1:20" ht="25">
      <c r="B1" s="513" t="s">
        <v>161</v>
      </c>
      <c r="C1" s="513"/>
      <c r="D1" s="513"/>
      <c r="E1" s="513"/>
      <c r="F1" s="515" t="s">
        <v>243</v>
      </c>
      <c r="G1" s="515"/>
      <c r="H1" s="515"/>
      <c r="I1" s="515"/>
      <c r="J1" s="515"/>
      <c r="K1" s="515"/>
      <c r="L1" s="515"/>
      <c r="M1" s="515"/>
      <c r="N1" s="515"/>
      <c r="O1" s="515"/>
      <c r="P1" s="515"/>
      <c r="Q1" s="515"/>
      <c r="R1" s="221"/>
      <c r="S1" s="221"/>
    </row>
    <row r="2" spans="1:20" ht="25">
      <c r="B2" s="513" t="s">
        <v>162</v>
      </c>
      <c r="C2" s="513"/>
      <c r="D2" s="513"/>
      <c r="E2" s="513"/>
      <c r="F2" s="516" t="s">
        <v>149</v>
      </c>
      <c r="G2" s="516"/>
      <c r="H2" s="516"/>
      <c r="I2" s="516"/>
      <c r="J2" s="516"/>
      <c r="K2" s="516"/>
      <c r="L2" s="516"/>
      <c r="M2" s="516"/>
      <c r="N2" s="516"/>
      <c r="O2" s="516"/>
      <c r="P2" s="516"/>
      <c r="Q2" s="516"/>
      <c r="R2" s="221"/>
      <c r="S2" s="221"/>
    </row>
    <row r="3" spans="1:20" ht="25">
      <c r="B3" s="513" t="s">
        <v>152</v>
      </c>
      <c r="C3" s="513"/>
      <c r="D3" s="513"/>
      <c r="E3" s="513"/>
      <c r="F3" s="516" t="s">
        <v>221</v>
      </c>
      <c r="G3" s="516"/>
      <c r="H3" s="516"/>
      <c r="I3" s="516"/>
      <c r="J3" s="516"/>
      <c r="K3" s="516"/>
      <c r="L3" s="516"/>
      <c r="M3" s="516"/>
      <c r="N3" s="516"/>
      <c r="O3" s="516"/>
      <c r="P3" s="516"/>
      <c r="Q3" s="516"/>
      <c r="R3" s="221"/>
      <c r="S3" s="221"/>
    </row>
    <row r="4" spans="1:20" ht="26" thickBot="1">
      <c r="B4" s="514" t="s">
        <v>163</v>
      </c>
      <c r="C4" s="514"/>
      <c r="D4" s="514"/>
      <c r="E4" s="514"/>
      <c r="F4" s="517" t="s">
        <v>242</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c r="G6" s="182">
        <f>J6*1.1</f>
        <v>0</v>
      </c>
      <c r="H6" s="199">
        <f>G6*1.5</f>
        <v>0</v>
      </c>
      <c r="I6" s="182" t="e">
        <f>F6/G6</f>
        <v>#DIV/0!</v>
      </c>
      <c r="J6" s="182"/>
      <c r="K6" s="183"/>
      <c r="L6" s="185"/>
      <c r="M6" s="182">
        <f>P6*1.1</f>
        <v>0</v>
      </c>
      <c r="N6" s="199">
        <f>M6*1.5</f>
        <v>0</v>
      </c>
      <c r="O6" s="182" t="e">
        <f>L6/M6</f>
        <v>#DIV/0!</v>
      </c>
      <c r="P6" s="182"/>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c r="C9" s="208"/>
      <c r="D9" s="208"/>
      <c r="E9" s="208"/>
      <c r="F9" s="200"/>
      <c r="G9" s="199"/>
      <c r="H9" s="199"/>
      <c r="I9" s="199">
        <f>IF(H9&lt;=$H$6,IF(H9&lt;$G$6,F9+G9,F9+G9+(H9-$G$6)),50)</f>
        <v>0</v>
      </c>
      <c r="J9" s="199" t="e">
        <f>$F$6/H9</f>
        <v>#DIV/0!</v>
      </c>
      <c r="K9" s="201">
        <f>IF(I9=0,IF(H9=$J$6,6,4),0)</f>
        <v>6</v>
      </c>
      <c r="L9" s="200"/>
      <c r="M9" s="199"/>
      <c r="N9" s="199"/>
      <c r="O9" s="199">
        <f>IF(N9&lt;=$N$6,IF(N9&lt;$M$6,L9+M9,L9+M9+(N9-$M$6)),50)</f>
        <v>0</v>
      </c>
      <c r="P9" s="199" t="e">
        <f>$L$6/N9</f>
        <v>#DIV/0!</v>
      </c>
      <c r="Q9" s="201">
        <f>IF(O9=0,IF(N9=$P$6,6,4),0)</f>
        <v>6</v>
      </c>
      <c r="R9" s="199">
        <f>O9+I9</f>
        <v>0</v>
      </c>
      <c r="S9" s="199">
        <f>N9+H9</f>
        <v>0</v>
      </c>
      <c r="T9" s="209">
        <f>IF((O9+I9)=0,4+K9+Q9,K9+Q9)+4</f>
        <v>20</v>
      </c>
    </row>
    <row r="10" spans="1:20">
      <c r="A10">
        <f>A9+1</f>
        <v>2</v>
      </c>
      <c r="B10" s="207"/>
      <c r="C10" s="208"/>
      <c r="D10" s="208"/>
      <c r="E10" s="208"/>
      <c r="F10" s="200"/>
      <c r="G10" s="199"/>
      <c r="H10" s="199"/>
      <c r="I10" s="199">
        <f>IF(H10&lt;=$H$6,IF(H10&lt;$G$6,F10+G10,F10+G10+(H10-$G$6)),50)</f>
        <v>0</v>
      </c>
      <c r="J10" s="199" t="e">
        <f t="shared" ref="J10:J38" si="0">$F$6/H10</f>
        <v>#DIV/0!</v>
      </c>
      <c r="K10" s="201">
        <f t="shared" ref="K10:K38" si="1">IF(I10=0,IF(H10=$J$6,6,4),0)</f>
        <v>6</v>
      </c>
      <c r="L10" s="200"/>
      <c r="M10" s="199"/>
      <c r="N10" s="199"/>
      <c r="O10" s="199">
        <f t="shared" ref="O10:O38" si="2">IF(N10&lt;=$N$6,IF(N10&lt;$M$6,L10+M10,L10+M10+(N10-$M$6)),50)</f>
        <v>0</v>
      </c>
      <c r="P10" s="199" t="e">
        <f t="shared" ref="P10:P38" si="3">$L$6/N10</f>
        <v>#DIV/0!</v>
      </c>
      <c r="Q10" s="201">
        <f>IF(O10=0,IF(N10=$P$6,6,4),0)</f>
        <v>6</v>
      </c>
      <c r="R10" s="199">
        <f t="shared" ref="R10:R38" si="4">O10+I10</f>
        <v>0</v>
      </c>
      <c r="S10" s="199">
        <f t="shared" ref="S10:S38" si="5">N10+H10</f>
        <v>0</v>
      </c>
      <c r="T10" s="209">
        <f>IF((O10+I10)=0,4+K10+Q10,K10+Q10)+2</f>
        <v>18</v>
      </c>
    </row>
    <row r="11" spans="1:20">
      <c r="A11">
        <f t="shared" ref="A11:A38" si="6">A10+1</f>
        <v>3</v>
      </c>
      <c r="B11" s="207"/>
      <c r="C11" s="208"/>
      <c r="D11" s="208"/>
      <c r="E11" s="208"/>
      <c r="F11" s="200"/>
      <c r="G11" s="199"/>
      <c r="H11" s="199"/>
      <c r="I11" s="199">
        <f t="shared" ref="I11:I38" si="7">IF(H11&lt;=$H$6,IF(H11&lt;$G$6,F11+G11,F11+G11+(H11-$G$6)),50)</f>
        <v>0</v>
      </c>
      <c r="J11" s="199" t="e">
        <f t="shared" si="0"/>
        <v>#DIV/0!</v>
      </c>
      <c r="K11" s="201">
        <f t="shared" si="1"/>
        <v>6</v>
      </c>
      <c r="L11" s="200"/>
      <c r="M11" s="199"/>
      <c r="N11" s="199"/>
      <c r="O11" s="199">
        <f>IF(N11&lt;=$N$6,IF(N11&lt;$M$6,L11+M11,L11+M11+(N11-$M$6)),50)</f>
        <v>0</v>
      </c>
      <c r="P11" s="199" t="e">
        <f t="shared" si="3"/>
        <v>#DIV/0!</v>
      </c>
      <c r="Q11" s="201">
        <f t="shared" ref="Q11:Q38" si="8">IF(O11=0,IF(N11=$P$6,6,4),0)</f>
        <v>6</v>
      </c>
      <c r="R11" s="199">
        <f t="shared" si="4"/>
        <v>0</v>
      </c>
      <c r="S11" s="199">
        <f t="shared" si="5"/>
        <v>0</v>
      </c>
      <c r="T11" s="209">
        <f>IF((O11+I11)=0,4+K11+Q11,K11+Q11)+1</f>
        <v>17</v>
      </c>
    </row>
    <row r="12" spans="1:20">
      <c r="A12">
        <f t="shared" si="6"/>
        <v>4</v>
      </c>
      <c r="B12" s="207"/>
      <c r="C12" s="208"/>
      <c r="D12" s="208"/>
      <c r="E12" s="208"/>
      <c r="F12" s="200"/>
      <c r="G12" s="199"/>
      <c r="H12" s="199"/>
      <c r="I12" s="199">
        <f t="shared" si="7"/>
        <v>0</v>
      </c>
      <c r="J12" s="199" t="e">
        <f t="shared" si="0"/>
        <v>#DIV/0!</v>
      </c>
      <c r="K12" s="201">
        <f t="shared" si="1"/>
        <v>6</v>
      </c>
      <c r="L12" s="200"/>
      <c r="M12" s="199"/>
      <c r="N12" s="199"/>
      <c r="O12" s="199">
        <f t="shared" si="2"/>
        <v>0</v>
      </c>
      <c r="P12" s="199" t="e">
        <f>$L$6/N12</f>
        <v>#DIV/0!</v>
      </c>
      <c r="Q12" s="201">
        <f t="shared" si="8"/>
        <v>6</v>
      </c>
      <c r="R12" s="199">
        <f t="shared" si="4"/>
        <v>0</v>
      </c>
      <c r="S12" s="199">
        <f t="shared" si="5"/>
        <v>0</v>
      </c>
      <c r="T12" s="209">
        <f>IF((O12+I12)=0,4+K12+Q12,K12+Q12)</f>
        <v>16</v>
      </c>
    </row>
    <row r="13" spans="1:20">
      <c r="A13">
        <f t="shared" si="6"/>
        <v>5</v>
      </c>
      <c r="B13" s="207"/>
      <c r="C13" s="208"/>
      <c r="D13" s="208"/>
      <c r="E13" s="208"/>
      <c r="F13" s="200"/>
      <c r="G13" s="199"/>
      <c r="H13" s="199"/>
      <c r="I13" s="199">
        <f t="shared" si="7"/>
        <v>0</v>
      </c>
      <c r="J13" s="199" t="e">
        <f t="shared" si="0"/>
        <v>#DIV/0!</v>
      </c>
      <c r="K13" s="201">
        <f t="shared" si="1"/>
        <v>6</v>
      </c>
      <c r="L13" s="200"/>
      <c r="M13" s="199"/>
      <c r="N13" s="199"/>
      <c r="O13" s="199">
        <f t="shared" si="2"/>
        <v>0</v>
      </c>
      <c r="P13" s="199" t="e">
        <f>$L$6/N13</f>
        <v>#DIV/0!</v>
      </c>
      <c r="Q13" s="201">
        <f t="shared" si="8"/>
        <v>6</v>
      </c>
      <c r="R13" s="199">
        <f t="shared" si="4"/>
        <v>0</v>
      </c>
      <c r="S13" s="199">
        <f t="shared" si="5"/>
        <v>0</v>
      </c>
      <c r="T13" s="209">
        <f t="shared" ref="T13:T38" si="9">IF((O13+I13)=0,4+K13+Q13,K13+Q13)</f>
        <v>16</v>
      </c>
    </row>
    <row r="14" spans="1:20">
      <c r="A14">
        <f t="shared" si="6"/>
        <v>6</v>
      </c>
      <c r="B14" s="207"/>
      <c r="C14" s="208"/>
      <c r="D14" s="208"/>
      <c r="E14" s="208"/>
      <c r="F14" s="200"/>
      <c r="G14" s="199"/>
      <c r="H14" s="199"/>
      <c r="I14" s="199">
        <f>IF(H14&lt;=$H$6,IF(H14&lt;$G$6,F14+G14,F14+G14+(H14-$G$6)),50)</f>
        <v>0</v>
      </c>
      <c r="J14" s="199" t="e">
        <f t="shared" si="0"/>
        <v>#DIV/0!</v>
      </c>
      <c r="K14" s="201">
        <f t="shared" si="1"/>
        <v>6</v>
      </c>
      <c r="L14" s="200"/>
      <c r="M14" s="199"/>
      <c r="N14" s="199"/>
      <c r="O14" s="199">
        <f t="shared" si="2"/>
        <v>0</v>
      </c>
      <c r="P14" s="199" t="e">
        <f t="shared" si="3"/>
        <v>#DIV/0!</v>
      </c>
      <c r="Q14" s="201">
        <f t="shared" si="8"/>
        <v>6</v>
      </c>
      <c r="R14" s="199">
        <f t="shared" si="4"/>
        <v>0</v>
      </c>
      <c r="S14" s="199">
        <f t="shared" si="5"/>
        <v>0</v>
      </c>
      <c r="T14" s="209">
        <f t="shared" si="9"/>
        <v>16</v>
      </c>
    </row>
    <row r="15" spans="1:20">
      <c r="A15">
        <f t="shared" si="6"/>
        <v>7</v>
      </c>
      <c r="B15" s="207"/>
      <c r="C15" s="208"/>
      <c r="D15" s="208"/>
      <c r="E15" s="208"/>
      <c r="F15" s="200"/>
      <c r="G15" s="199"/>
      <c r="H15" s="199"/>
      <c r="I15" s="199">
        <f t="shared" si="7"/>
        <v>0</v>
      </c>
      <c r="J15" s="199" t="e">
        <f t="shared" si="0"/>
        <v>#DIV/0!</v>
      </c>
      <c r="K15" s="201">
        <f t="shared" si="1"/>
        <v>6</v>
      </c>
      <c r="L15" s="200"/>
      <c r="M15" s="199"/>
      <c r="N15" s="199"/>
      <c r="O15" s="199">
        <f t="shared" si="2"/>
        <v>0</v>
      </c>
      <c r="P15" s="199" t="e">
        <f t="shared" si="3"/>
        <v>#DIV/0!</v>
      </c>
      <c r="Q15" s="201">
        <f t="shared" si="8"/>
        <v>6</v>
      </c>
      <c r="R15" s="199">
        <f t="shared" si="4"/>
        <v>0</v>
      </c>
      <c r="S15" s="199">
        <f t="shared" si="5"/>
        <v>0</v>
      </c>
      <c r="T15" s="209">
        <f t="shared" si="9"/>
        <v>16</v>
      </c>
    </row>
    <row r="16" spans="1:20">
      <c r="A16">
        <f t="shared" si="6"/>
        <v>8</v>
      </c>
      <c r="B16" s="207"/>
      <c r="C16" s="208"/>
      <c r="D16" s="208"/>
      <c r="E16" s="208"/>
      <c r="F16" s="200"/>
      <c r="G16" s="199"/>
      <c r="H16" s="199"/>
      <c r="I16" s="199">
        <f t="shared" si="7"/>
        <v>0</v>
      </c>
      <c r="J16" s="199" t="e">
        <f t="shared" si="0"/>
        <v>#DIV/0!</v>
      </c>
      <c r="K16" s="201">
        <f t="shared" si="1"/>
        <v>6</v>
      </c>
      <c r="L16" s="200"/>
      <c r="M16" s="199"/>
      <c r="N16" s="199"/>
      <c r="O16" s="199">
        <f t="shared" si="2"/>
        <v>0</v>
      </c>
      <c r="P16" s="199" t="e">
        <f t="shared" si="3"/>
        <v>#DIV/0!</v>
      </c>
      <c r="Q16" s="201">
        <f t="shared" si="8"/>
        <v>6</v>
      </c>
      <c r="R16" s="199">
        <f t="shared" si="4"/>
        <v>0</v>
      </c>
      <c r="S16" s="199">
        <f t="shared" si="5"/>
        <v>0</v>
      </c>
      <c r="T16" s="209">
        <f t="shared" si="9"/>
        <v>16</v>
      </c>
    </row>
    <row r="17" spans="1:20">
      <c r="A17">
        <f t="shared" si="6"/>
        <v>9</v>
      </c>
      <c r="B17" s="207"/>
      <c r="C17" s="208"/>
      <c r="D17" s="208"/>
      <c r="E17" s="208"/>
      <c r="F17" s="200"/>
      <c r="G17" s="199"/>
      <c r="H17" s="199"/>
      <c r="I17" s="199">
        <f t="shared" si="7"/>
        <v>0</v>
      </c>
      <c r="J17" s="199" t="e">
        <f t="shared" si="0"/>
        <v>#DIV/0!</v>
      </c>
      <c r="K17" s="201">
        <f t="shared" si="1"/>
        <v>6</v>
      </c>
      <c r="L17" s="200"/>
      <c r="M17" s="199"/>
      <c r="N17" s="199"/>
      <c r="O17" s="199">
        <f t="shared" si="2"/>
        <v>0</v>
      </c>
      <c r="P17" s="199" t="e">
        <f t="shared" si="3"/>
        <v>#DIV/0!</v>
      </c>
      <c r="Q17" s="201">
        <f t="shared" si="8"/>
        <v>6</v>
      </c>
      <c r="R17" s="199">
        <f t="shared" si="4"/>
        <v>0</v>
      </c>
      <c r="S17" s="199">
        <f t="shared" si="5"/>
        <v>0</v>
      </c>
      <c r="T17" s="209">
        <f t="shared" si="9"/>
        <v>16</v>
      </c>
    </row>
    <row r="18" spans="1:20">
      <c r="A18">
        <f t="shared" si="6"/>
        <v>10</v>
      </c>
      <c r="B18" s="207"/>
      <c r="C18" s="208"/>
      <c r="D18" s="208"/>
      <c r="E18" s="208"/>
      <c r="F18" s="200"/>
      <c r="G18" s="199"/>
      <c r="H18" s="199"/>
      <c r="I18" s="199">
        <f t="shared" si="7"/>
        <v>0</v>
      </c>
      <c r="J18" s="199" t="e">
        <f t="shared" si="0"/>
        <v>#DIV/0!</v>
      </c>
      <c r="K18" s="201">
        <f t="shared" si="1"/>
        <v>6</v>
      </c>
      <c r="L18" s="200"/>
      <c r="M18" s="199"/>
      <c r="N18" s="199"/>
      <c r="O18" s="199">
        <f t="shared" si="2"/>
        <v>0</v>
      </c>
      <c r="P18" s="199" t="e">
        <f t="shared" si="3"/>
        <v>#DIV/0!</v>
      </c>
      <c r="Q18" s="201">
        <f t="shared" si="8"/>
        <v>6</v>
      </c>
      <c r="R18" s="199">
        <f t="shared" si="4"/>
        <v>0</v>
      </c>
      <c r="S18" s="199">
        <f t="shared" si="5"/>
        <v>0</v>
      </c>
      <c r="T18" s="209">
        <f t="shared" si="9"/>
        <v>16</v>
      </c>
    </row>
    <row r="19" spans="1:20">
      <c r="A19">
        <f t="shared" si="6"/>
        <v>11</v>
      </c>
      <c r="B19" s="207"/>
      <c r="C19" s="208"/>
      <c r="D19" s="208"/>
      <c r="E19" s="208"/>
      <c r="F19" s="200"/>
      <c r="G19" s="199"/>
      <c r="H19" s="199"/>
      <c r="I19" s="199">
        <f t="shared" si="7"/>
        <v>0</v>
      </c>
      <c r="J19" s="199" t="e">
        <f t="shared" si="0"/>
        <v>#DIV/0!</v>
      </c>
      <c r="K19" s="201">
        <f t="shared" si="1"/>
        <v>6</v>
      </c>
      <c r="L19" s="200"/>
      <c r="M19" s="199"/>
      <c r="N19" s="199"/>
      <c r="O19" s="199">
        <f t="shared" si="2"/>
        <v>0</v>
      </c>
      <c r="P19" s="199" t="e">
        <f t="shared" si="3"/>
        <v>#DIV/0!</v>
      </c>
      <c r="Q19" s="201">
        <f t="shared" si="8"/>
        <v>6</v>
      </c>
      <c r="R19" s="199">
        <f t="shared" si="4"/>
        <v>0</v>
      </c>
      <c r="S19" s="199">
        <f t="shared" si="5"/>
        <v>0</v>
      </c>
      <c r="T19" s="209">
        <f t="shared" si="9"/>
        <v>16</v>
      </c>
    </row>
    <row r="20" spans="1:20">
      <c r="A20">
        <f t="shared" si="6"/>
        <v>12</v>
      </c>
      <c r="B20" s="207"/>
      <c r="C20" s="208"/>
      <c r="D20" s="208"/>
      <c r="E20" s="208"/>
      <c r="F20" s="200"/>
      <c r="G20" s="199"/>
      <c r="H20" s="199"/>
      <c r="I20" s="199">
        <f t="shared" si="7"/>
        <v>0</v>
      </c>
      <c r="J20" s="199" t="e">
        <f t="shared" si="0"/>
        <v>#DIV/0!</v>
      </c>
      <c r="K20" s="201">
        <f t="shared" si="1"/>
        <v>6</v>
      </c>
      <c r="L20" s="200"/>
      <c r="M20" s="199"/>
      <c r="N20" s="199"/>
      <c r="O20" s="199">
        <f t="shared" si="2"/>
        <v>0</v>
      </c>
      <c r="P20" s="199" t="e">
        <f t="shared" si="3"/>
        <v>#DIV/0!</v>
      </c>
      <c r="Q20" s="201">
        <f t="shared" si="8"/>
        <v>6</v>
      </c>
      <c r="R20" s="199">
        <f t="shared" si="4"/>
        <v>0</v>
      </c>
      <c r="S20" s="199">
        <f t="shared" si="5"/>
        <v>0</v>
      </c>
      <c r="T20" s="209">
        <f t="shared" si="9"/>
        <v>16</v>
      </c>
    </row>
    <row r="21" spans="1:20">
      <c r="A21">
        <f t="shared" si="6"/>
        <v>13</v>
      </c>
      <c r="B21" s="207"/>
      <c r="C21" s="208"/>
      <c r="D21" s="208"/>
      <c r="E21" s="208"/>
      <c r="F21" s="200"/>
      <c r="G21" s="199"/>
      <c r="H21" s="199"/>
      <c r="I21" s="199">
        <f t="shared" si="7"/>
        <v>0</v>
      </c>
      <c r="J21" s="199" t="e">
        <f t="shared" si="0"/>
        <v>#DIV/0!</v>
      </c>
      <c r="K21" s="201">
        <f t="shared" si="1"/>
        <v>6</v>
      </c>
      <c r="L21" s="200"/>
      <c r="M21" s="199"/>
      <c r="N21" s="199"/>
      <c r="O21" s="199">
        <f t="shared" si="2"/>
        <v>0</v>
      </c>
      <c r="P21" s="199" t="e">
        <f t="shared" si="3"/>
        <v>#DIV/0!</v>
      </c>
      <c r="Q21" s="201">
        <f t="shared" si="8"/>
        <v>6</v>
      </c>
      <c r="R21" s="199">
        <f t="shared" si="4"/>
        <v>0</v>
      </c>
      <c r="S21" s="199">
        <f t="shared" si="5"/>
        <v>0</v>
      </c>
      <c r="T21" s="209">
        <f t="shared" si="9"/>
        <v>16</v>
      </c>
    </row>
    <row r="22" spans="1:20">
      <c r="A22">
        <f t="shared" si="6"/>
        <v>14</v>
      </c>
      <c r="B22" s="207"/>
      <c r="C22" s="208"/>
      <c r="D22" s="208"/>
      <c r="E22" s="208"/>
      <c r="F22" s="200"/>
      <c r="G22" s="199"/>
      <c r="H22" s="199"/>
      <c r="I22" s="199">
        <f t="shared" si="7"/>
        <v>0</v>
      </c>
      <c r="J22" s="199" t="e">
        <f t="shared" si="0"/>
        <v>#DIV/0!</v>
      </c>
      <c r="K22" s="201">
        <f t="shared" si="1"/>
        <v>6</v>
      </c>
      <c r="L22" s="200"/>
      <c r="M22" s="199"/>
      <c r="N22" s="199"/>
      <c r="O22" s="199">
        <f t="shared" si="2"/>
        <v>0</v>
      </c>
      <c r="P22" s="199" t="e">
        <f t="shared" si="3"/>
        <v>#DIV/0!</v>
      </c>
      <c r="Q22" s="201">
        <f t="shared" si="8"/>
        <v>6</v>
      </c>
      <c r="R22" s="199">
        <f t="shared" si="4"/>
        <v>0</v>
      </c>
      <c r="S22" s="199">
        <f t="shared" si="5"/>
        <v>0</v>
      </c>
      <c r="T22" s="209">
        <f t="shared" si="9"/>
        <v>16</v>
      </c>
    </row>
    <row r="23" spans="1:20">
      <c r="A23">
        <f t="shared" si="6"/>
        <v>15</v>
      </c>
      <c r="B23" s="207"/>
      <c r="C23" s="208"/>
      <c r="D23" s="208"/>
      <c r="E23" s="208"/>
      <c r="F23" s="200"/>
      <c r="G23" s="199"/>
      <c r="H23" s="199"/>
      <c r="I23" s="199">
        <f t="shared" si="7"/>
        <v>0</v>
      </c>
      <c r="J23" s="199" t="e">
        <f t="shared" si="0"/>
        <v>#DIV/0!</v>
      </c>
      <c r="K23" s="201">
        <f t="shared" si="1"/>
        <v>6</v>
      </c>
      <c r="L23" s="200"/>
      <c r="M23" s="199"/>
      <c r="N23" s="199"/>
      <c r="O23" s="199">
        <f t="shared" si="2"/>
        <v>0</v>
      </c>
      <c r="P23" s="199" t="e">
        <f t="shared" si="3"/>
        <v>#DIV/0!</v>
      </c>
      <c r="Q23" s="201">
        <f t="shared" si="8"/>
        <v>6</v>
      </c>
      <c r="R23" s="199">
        <f t="shared" si="4"/>
        <v>0</v>
      </c>
      <c r="S23" s="199">
        <f t="shared" si="5"/>
        <v>0</v>
      </c>
      <c r="T23" s="209">
        <f t="shared" si="9"/>
        <v>16</v>
      </c>
    </row>
    <row r="24" spans="1:20">
      <c r="A24">
        <f t="shared" si="6"/>
        <v>16</v>
      </c>
      <c r="B24" s="207"/>
      <c r="C24" s="208"/>
      <c r="D24" s="208"/>
      <c r="E24" s="208"/>
      <c r="F24" s="200"/>
      <c r="G24" s="199"/>
      <c r="H24" s="199"/>
      <c r="I24" s="199">
        <f t="shared" si="7"/>
        <v>0</v>
      </c>
      <c r="J24" s="199" t="e">
        <f t="shared" si="0"/>
        <v>#DIV/0!</v>
      </c>
      <c r="K24" s="201">
        <f t="shared" si="1"/>
        <v>6</v>
      </c>
      <c r="L24" s="200"/>
      <c r="M24" s="199"/>
      <c r="N24" s="199"/>
      <c r="O24" s="199">
        <f t="shared" si="2"/>
        <v>0</v>
      </c>
      <c r="P24" s="199" t="e">
        <f t="shared" si="3"/>
        <v>#DIV/0!</v>
      </c>
      <c r="Q24" s="201">
        <f t="shared" si="8"/>
        <v>6</v>
      </c>
      <c r="R24" s="199">
        <f t="shared" si="4"/>
        <v>0</v>
      </c>
      <c r="S24" s="199">
        <f t="shared" si="5"/>
        <v>0</v>
      </c>
      <c r="T24" s="209">
        <f t="shared" si="9"/>
        <v>16</v>
      </c>
    </row>
    <row r="25" spans="1:20">
      <c r="A25">
        <f t="shared" si="6"/>
        <v>17</v>
      </c>
      <c r="B25" s="207"/>
      <c r="C25" s="208"/>
      <c r="D25" s="208"/>
      <c r="E25" s="208"/>
      <c r="F25" s="200"/>
      <c r="G25" s="199"/>
      <c r="H25" s="199"/>
      <c r="I25" s="199">
        <f t="shared" si="7"/>
        <v>0</v>
      </c>
      <c r="J25" s="199" t="e">
        <f t="shared" si="0"/>
        <v>#DIV/0!</v>
      </c>
      <c r="K25" s="201">
        <f t="shared" si="1"/>
        <v>6</v>
      </c>
      <c r="L25" s="200"/>
      <c r="M25" s="199"/>
      <c r="N25" s="199"/>
      <c r="O25" s="199">
        <f t="shared" si="2"/>
        <v>0</v>
      </c>
      <c r="P25" s="199" t="e">
        <f t="shared" si="3"/>
        <v>#DIV/0!</v>
      </c>
      <c r="Q25" s="201">
        <f t="shared" si="8"/>
        <v>6</v>
      </c>
      <c r="R25" s="199">
        <f t="shared" si="4"/>
        <v>0</v>
      </c>
      <c r="S25" s="199">
        <f t="shared" si="5"/>
        <v>0</v>
      </c>
      <c r="T25" s="209">
        <f t="shared" si="9"/>
        <v>16</v>
      </c>
    </row>
    <row r="26" spans="1:20">
      <c r="A26">
        <f>A25+1</f>
        <v>18</v>
      </c>
      <c r="B26" s="207"/>
      <c r="C26" s="208"/>
      <c r="D26" s="208"/>
      <c r="E26" s="208"/>
      <c r="F26" s="200"/>
      <c r="G26" s="199"/>
      <c r="H26" s="199"/>
      <c r="I26" s="199">
        <f t="shared" si="7"/>
        <v>0</v>
      </c>
      <c r="J26" s="199" t="e">
        <f t="shared" si="0"/>
        <v>#DIV/0!</v>
      </c>
      <c r="K26" s="201">
        <f t="shared" si="1"/>
        <v>6</v>
      </c>
      <c r="L26" s="200"/>
      <c r="M26" s="199"/>
      <c r="N26" s="199"/>
      <c r="O26" s="199">
        <f t="shared" si="2"/>
        <v>0</v>
      </c>
      <c r="P26" s="199" t="e">
        <f t="shared" si="3"/>
        <v>#DIV/0!</v>
      </c>
      <c r="Q26" s="201">
        <f t="shared" si="8"/>
        <v>6</v>
      </c>
      <c r="R26" s="199">
        <f t="shared" si="4"/>
        <v>0</v>
      </c>
      <c r="S26" s="199">
        <f t="shared" si="5"/>
        <v>0</v>
      </c>
      <c r="T26" s="209">
        <f t="shared" si="9"/>
        <v>16</v>
      </c>
    </row>
    <row r="27" spans="1:20">
      <c r="A27">
        <f t="shared" si="6"/>
        <v>19</v>
      </c>
      <c r="B27" s="207"/>
      <c r="C27" s="208"/>
      <c r="D27" s="208"/>
      <c r="E27" s="208"/>
      <c r="F27" s="200"/>
      <c r="G27" s="199"/>
      <c r="H27" s="199"/>
      <c r="I27" s="199">
        <f t="shared" si="7"/>
        <v>0</v>
      </c>
      <c r="J27" s="199" t="e">
        <f t="shared" si="0"/>
        <v>#DIV/0!</v>
      </c>
      <c r="K27" s="201">
        <f t="shared" si="1"/>
        <v>6</v>
      </c>
      <c r="L27" s="200"/>
      <c r="M27" s="199"/>
      <c r="N27" s="199"/>
      <c r="O27" s="199">
        <f t="shared" si="2"/>
        <v>0</v>
      </c>
      <c r="P27" s="199" t="e">
        <f t="shared" si="3"/>
        <v>#DIV/0!</v>
      </c>
      <c r="Q27" s="201">
        <f t="shared" si="8"/>
        <v>6</v>
      </c>
      <c r="R27" s="199">
        <f t="shared" si="4"/>
        <v>0</v>
      </c>
      <c r="S27" s="199">
        <f t="shared" si="5"/>
        <v>0</v>
      </c>
      <c r="T27" s="209">
        <f t="shared" si="9"/>
        <v>16</v>
      </c>
    </row>
    <row r="28" spans="1:20">
      <c r="A28">
        <f t="shared" si="6"/>
        <v>20</v>
      </c>
      <c r="B28" s="207"/>
      <c r="C28" s="208"/>
      <c r="D28" s="208"/>
      <c r="E28" s="208"/>
      <c r="F28" s="200"/>
      <c r="G28" s="199"/>
      <c r="H28" s="199"/>
      <c r="I28" s="199">
        <f t="shared" si="7"/>
        <v>0</v>
      </c>
      <c r="J28" s="199" t="e">
        <f t="shared" si="0"/>
        <v>#DIV/0!</v>
      </c>
      <c r="K28" s="201">
        <f t="shared" si="1"/>
        <v>6</v>
      </c>
      <c r="L28" s="200"/>
      <c r="M28" s="199"/>
      <c r="N28" s="199"/>
      <c r="O28" s="199">
        <f t="shared" si="2"/>
        <v>0</v>
      </c>
      <c r="P28" s="199" t="e">
        <f t="shared" si="3"/>
        <v>#DIV/0!</v>
      </c>
      <c r="Q28" s="201">
        <f t="shared" si="8"/>
        <v>6</v>
      </c>
      <c r="R28" s="199">
        <f t="shared" si="4"/>
        <v>0</v>
      </c>
      <c r="S28" s="199">
        <f t="shared" si="5"/>
        <v>0</v>
      </c>
      <c r="T28" s="209">
        <f t="shared" si="9"/>
        <v>16</v>
      </c>
    </row>
    <row r="29" spans="1:20">
      <c r="A29">
        <f t="shared" si="6"/>
        <v>21</v>
      </c>
      <c r="B29" s="207"/>
      <c r="C29" s="208"/>
      <c r="D29" s="208"/>
      <c r="E29" s="208"/>
      <c r="F29" s="200"/>
      <c r="G29" s="199"/>
      <c r="H29" s="199"/>
      <c r="I29" s="199">
        <f t="shared" si="7"/>
        <v>0</v>
      </c>
      <c r="J29" s="199" t="e">
        <f t="shared" si="0"/>
        <v>#DIV/0!</v>
      </c>
      <c r="K29" s="201">
        <f t="shared" si="1"/>
        <v>6</v>
      </c>
      <c r="L29" s="200"/>
      <c r="M29" s="199"/>
      <c r="N29" s="199"/>
      <c r="O29" s="199">
        <f t="shared" si="2"/>
        <v>0</v>
      </c>
      <c r="P29" s="199" t="e">
        <f t="shared" si="3"/>
        <v>#DIV/0!</v>
      </c>
      <c r="Q29" s="201">
        <f t="shared" si="8"/>
        <v>6</v>
      </c>
      <c r="R29" s="199">
        <f t="shared" si="4"/>
        <v>0</v>
      </c>
      <c r="S29" s="199">
        <f t="shared" si="5"/>
        <v>0</v>
      </c>
      <c r="T29" s="209">
        <f t="shared" si="9"/>
        <v>16</v>
      </c>
    </row>
    <row r="30" spans="1:20">
      <c r="A30">
        <f t="shared" si="6"/>
        <v>22</v>
      </c>
      <c r="B30" s="207"/>
      <c r="C30" s="208"/>
      <c r="D30" s="208"/>
      <c r="E30" s="208"/>
      <c r="F30" s="200"/>
      <c r="G30" s="199"/>
      <c r="H30" s="199"/>
      <c r="I30" s="199">
        <f t="shared" si="7"/>
        <v>0</v>
      </c>
      <c r="J30" s="199" t="e">
        <f t="shared" si="0"/>
        <v>#DIV/0!</v>
      </c>
      <c r="K30" s="201">
        <f t="shared" si="1"/>
        <v>6</v>
      </c>
      <c r="L30" s="200"/>
      <c r="M30" s="199"/>
      <c r="N30" s="199"/>
      <c r="O30" s="199">
        <f t="shared" si="2"/>
        <v>0</v>
      </c>
      <c r="P30" s="199" t="e">
        <f t="shared" si="3"/>
        <v>#DIV/0!</v>
      </c>
      <c r="Q30" s="201">
        <f t="shared" si="8"/>
        <v>6</v>
      </c>
      <c r="R30" s="199">
        <f t="shared" si="4"/>
        <v>0</v>
      </c>
      <c r="S30" s="199">
        <f t="shared" si="5"/>
        <v>0</v>
      </c>
      <c r="T30" s="209">
        <f t="shared" si="9"/>
        <v>16</v>
      </c>
    </row>
    <row r="31" spans="1:20">
      <c r="A31">
        <f t="shared" si="6"/>
        <v>23</v>
      </c>
      <c r="B31" s="207"/>
      <c r="C31" s="208"/>
      <c r="D31" s="208"/>
      <c r="E31" s="208"/>
      <c r="F31" s="200"/>
      <c r="G31" s="199"/>
      <c r="H31" s="199"/>
      <c r="I31" s="199">
        <f t="shared" si="7"/>
        <v>0</v>
      </c>
      <c r="J31" s="199" t="e">
        <f t="shared" si="0"/>
        <v>#DIV/0!</v>
      </c>
      <c r="K31" s="201">
        <f t="shared" si="1"/>
        <v>6</v>
      </c>
      <c r="L31" s="200"/>
      <c r="M31" s="199"/>
      <c r="N31" s="199"/>
      <c r="O31" s="199">
        <f t="shared" si="2"/>
        <v>0</v>
      </c>
      <c r="P31" s="199" t="e">
        <f t="shared" si="3"/>
        <v>#DIV/0!</v>
      </c>
      <c r="Q31" s="201">
        <f t="shared" si="8"/>
        <v>6</v>
      </c>
      <c r="R31" s="199">
        <f t="shared" si="4"/>
        <v>0</v>
      </c>
      <c r="S31" s="199">
        <f t="shared" si="5"/>
        <v>0</v>
      </c>
      <c r="T31" s="209">
        <f t="shared" si="9"/>
        <v>16</v>
      </c>
    </row>
    <row r="32" spans="1:20">
      <c r="A32">
        <f t="shared" si="6"/>
        <v>24</v>
      </c>
      <c r="B32" s="207"/>
      <c r="C32" s="208"/>
      <c r="D32" s="208"/>
      <c r="E32" s="208"/>
      <c r="F32" s="200"/>
      <c r="G32" s="199"/>
      <c r="H32" s="199"/>
      <c r="I32" s="199">
        <f t="shared" si="7"/>
        <v>0</v>
      </c>
      <c r="J32" s="199" t="e">
        <f t="shared" si="0"/>
        <v>#DIV/0!</v>
      </c>
      <c r="K32" s="201">
        <f t="shared" si="1"/>
        <v>6</v>
      </c>
      <c r="L32" s="200"/>
      <c r="M32" s="199"/>
      <c r="N32" s="199"/>
      <c r="O32" s="199">
        <f t="shared" si="2"/>
        <v>0</v>
      </c>
      <c r="P32" s="199" t="e">
        <f t="shared" si="3"/>
        <v>#DIV/0!</v>
      </c>
      <c r="Q32" s="201">
        <f t="shared" si="8"/>
        <v>6</v>
      </c>
      <c r="R32" s="199">
        <f t="shared" si="4"/>
        <v>0</v>
      </c>
      <c r="S32" s="199">
        <f t="shared" si="5"/>
        <v>0</v>
      </c>
      <c r="T32" s="209">
        <f t="shared" si="9"/>
        <v>16</v>
      </c>
    </row>
    <row r="33" spans="1:20">
      <c r="A33">
        <f t="shared" si="6"/>
        <v>25</v>
      </c>
      <c r="B33" s="207"/>
      <c r="C33" s="208"/>
      <c r="D33" s="208"/>
      <c r="E33" s="208"/>
      <c r="F33" s="200"/>
      <c r="G33" s="199"/>
      <c r="H33" s="199"/>
      <c r="I33" s="199">
        <f t="shared" si="7"/>
        <v>0</v>
      </c>
      <c r="J33" s="199" t="e">
        <f t="shared" si="0"/>
        <v>#DIV/0!</v>
      </c>
      <c r="K33" s="201">
        <f t="shared" si="1"/>
        <v>6</v>
      </c>
      <c r="L33" s="200"/>
      <c r="M33" s="199"/>
      <c r="N33" s="199"/>
      <c r="O33" s="199">
        <f t="shared" si="2"/>
        <v>0</v>
      </c>
      <c r="P33" s="199" t="e">
        <f t="shared" si="3"/>
        <v>#DIV/0!</v>
      </c>
      <c r="Q33" s="201">
        <f t="shared" si="8"/>
        <v>6</v>
      </c>
      <c r="R33" s="199">
        <f t="shared" si="4"/>
        <v>0</v>
      </c>
      <c r="S33" s="199">
        <f t="shared" si="5"/>
        <v>0</v>
      </c>
      <c r="T33" s="209">
        <f t="shared" si="9"/>
        <v>16</v>
      </c>
    </row>
    <row r="34" spans="1:20">
      <c r="A34">
        <f t="shared" si="6"/>
        <v>26</v>
      </c>
      <c r="B34" s="207"/>
      <c r="C34" s="208"/>
      <c r="D34" s="208"/>
      <c r="E34" s="208"/>
      <c r="F34" s="200"/>
      <c r="G34" s="199"/>
      <c r="H34" s="199"/>
      <c r="I34" s="199">
        <f t="shared" si="7"/>
        <v>0</v>
      </c>
      <c r="J34" s="199" t="e">
        <f t="shared" si="0"/>
        <v>#DIV/0!</v>
      </c>
      <c r="K34" s="201">
        <f t="shared" si="1"/>
        <v>6</v>
      </c>
      <c r="L34" s="200"/>
      <c r="M34" s="199"/>
      <c r="N34" s="199"/>
      <c r="O34" s="199">
        <f t="shared" si="2"/>
        <v>0</v>
      </c>
      <c r="P34" s="199" t="e">
        <f t="shared" si="3"/>
        <v>#DIV/0!</v>
      </c>
      <c r="Q34" s="201">
        <f t="shared" si="8"/>
        <v>6</v>
      </c>
      <c r="R34" s="199">
        <f t="shared" si="4"/>
        <v>0</v>
      </c>
      <c r="S34" s="199">
        <f t="shared" si="5"/>
        <v>0</v>
      </c>
      <c r="T34" s="209">
        <f t="shared" si="9"/>
        <v>16</v>
      </c>
    </row>
    <row r="35" spans="1:20">
      <c r="A35">
        <f t="shared" si="6"/>
        <v>27</v>
      </c>
      <c r="B35" s="207"/>
      <c r="C35" s="208"/>
      <c r="D35" s="208"/>
      <c r="E35" s="208"/>
      <c r="F35" s="200"/>
      <c r="G35" s="199"/>
      <c r="H35" s="199"/>
      <c r="I35" s="199">
        <f t="shared" si="7"/>
        <v>0</v>
      </c>
      <c r="J35" s="199" t="e">
        <f t="shared" si="0"/>
        <v>#DIV/0!</v>
      </c>
      <c r="K35" s="201">
        <f t="shared" si="1"/>
        <v>6</v>
      </c>
      <c r="L35" s="200"/>
      <c r="M35" s="199"/>
      <c r="N35" s="199"/>
      <c r="O35" s="199">
        <f t="shared" si="2"/>
        <v>0</v>
      </c>
      <c r="P35" s="199" t="e">
        <f t="shared" si="3"/>
        <v>#DIV/0!</v>
      </c>
      <c r="Q35" s="201">
        <f t="shared" si="8"/>
        <v>6</v>
      </c>
      <c r="R35" s="199">
        <f t="shared" si="4"/>
        <v>0</v>
      </c>
      <c r="S35" s="199">
        <f t="shared" si="5"/>
        <v>0</v>
      </c>
      <c r="T35" s="209">
        <f t="shared" si="9"/>
        <v>16</v>
      </c>
    </row>
    <row r="36" spans="1:20">
      <c r="A36">
        <f t="shared" si="6"/>
        <v>28</v>
      </c>
      <c r="B36" s="207"/>
      <c r="C36" s="208"/>
      <c r="D36" s="208"/>
      <c r="E36" s="208"/>
      <c r="F36" s="200"/>
      <c r="G36" s="199"/>
      <c r="H36" s="199"/>
      <c r="I36" s="199">
        <f t="shared" si="7"/>
        <v>0</v>
      </c>
      <c r="J36" s="199" t="e">
        <f t="shared" si="0"/>
        <v>#DIV/0!</v>
      </c>
      <c r="K36" s="201">
        <f t="shared" si="1"/>
        <v>6</v>
      </c>
      <c r="L36" s="200"/>
      <c r="M36" s="199"/>
      <c r="N36" s="199"/>
      <c r="O36" s="199">
        <f t="shared" si="2"/>
        <v>0</v>
      </c>
      <c r="P36" s="199" t="e">
        <f t="shared" si="3"/>
        <v>#DIV/0!</v>
      </c>
      <c r="Q36" s="201">
        <f t="shared" si="8"/>
        <v>6</v>
      </c>
      <c r="R36" s="199">
        <f t="shared" si="4"/>
        <v>0</v>
      </c>
      <c r="S36" s="199">
        <f t="shared" si="5"/>
        <v>0</v>
      </c>
      <c r="T36" s="209">
        <f t="shared" si="9"/>
        <v>16</v>
      </c>
    </row>
    <row r="37" spans="1:20">
      <c r="A37">
        <f t="shared" si="6"/>
        <v>29</v>
      </c>
      <c r="B37" s="207"/>
      <c r="C37" s="208"/>
      <c r="D37" s="208"/>
      <c r="E37" s="208"/>
      <c r="F37" s="200"/>
      <c r="G37" s="199"/>
      <c r="H37" s="199"/>
      <c r="I37" s="199">
        <f t="shared" si="7"/>
        <v>0</v>
      </c>
      <c r="J37" s="199" t="e">
        <f t="shared" si="0"/>
        <v>#DIV/0!</v>
      </c>
      <c r="K37" s="201">
        <f t="shared" si="1"/>
        <v>6</v>
      </c>
      <c r="L37" s="200"/>
      <c r="M37" s="199"/>
      <c r="N37" s="199"/>
      <c r="O37" s="199">
        <f t="shared" si="2"/>
        <v>0</v>
      </c>
      <c r="P37" s="199" t="e">
        <f t="shared" si="3"/>
        <v>#DIV/0!</v>
      </c>
      <c r="Q37" s="201">
        <f t="shared" si="8"/>
        <v>6</v>
      </c>
      <c r="R37" s="199">
        <f t="shared" si="4"/>
        <v>0</v>
      </c>
      <c r="S37" s="199">
        <f t="shared" si="5"/>
        <v>0</v>
      </c>
      <c r="T37" s="209">
        <f t="shared" si="9"/>
        <v>16</v>
      </c>
    </row>
    <row r="38" spans="1:20" ht="16" thickBot="1">
      <c r="A38">
        <f t="shared" si="6"/>
        <v>30</v>
      </c>
      <c r="B38" s="210"/>
      <c r="C38" s="211"/>
      <c r="D38" s="211"/>
      <c r="E38" s="211"/>
      <c r="F38" s="202"/>
      <c r="G38" s="203"/>
      <c r="H38" s="203"/>
      <c r="I38" s="203">
        <f t="shared" si="7"/>
        <v>0</v>
      </c>
      <c r="J38" s="203" t="e">
        <f t="shared" si="0"/>
        <v>#DIV/0!</v>
      </c>
      <c r="K38" s="204">
        <f t="shared" si="1"/>
        <v>6</v>
      </c>
      <c r="L38" s="202"/>
      <c r="M38" s="203"/>
      <c r="N38" s="203"/>
      <c r="O38" s="203">
        <f t="shared" si="2"/>
        <v>0</v>
      </c>
      <c r="P38" s="203" t="e">
        <f t="shared" si="3"/>
        <v>#DIV/0!</v>
      </c>
      <c r="Q38" s="204">
        <f t="shared" si="8"/>
        <v>6</v>
      </c>
      <c r="R38" s="203">
        <f t="shared" si="4"/>
        <v>0</v>
      </c>
      <c r="S38" s="203">
        <f t="shared" si="5"/>
        <v>0</v>
      </c>
      <c r="T38" s="212">
        <f t="shared" si="9"/>
        <v>16</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c r="G41" s="182" t="e">
        <f>F41/I41</f>
        <v>#DIV/0!</v>
      </c>
      <c r="H41" s="199" t="e">
        <f>G41*1.5</f>
        <v>#DIV/0!</v>
      </c>
      <c r="I41" s="182"/>
      <c r="J41" s="182"/>
      <c r="K41" s="183"/>
      <c r="L41" s="185"/>
      <c r="M41" s="182" t="e">
        <f>L41/O41</f>
        <v>#DIV/0!</v>
      </c>
      <c r="N41" s="199" t="e">
        <f>M41*1.5</f>
        <v>#DIV/0!</v>
      </c>
      <c r="O41" s="182"/>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c r="C44" s="208"/>
      <c r="D44" s="208"/>
      <c r="E44" s="208"/>
      <c r="F44" s="200"/>
      <c r="G44" s="199"/>
      <c r="H44" s="199"/>
      <c r="I44" s="199" t="e">
        <f>IF(H44&lt;=$H$41,IF(H44&lt;$G$41,F44+G44,F44+G44+(H44-$G$41)),50)</f>
        <v>#DIV/0!</v>
      </c>
      <c r="J44" s="199" t="e">
        <f>$F$41/H44</f>
        <v>#DIV/0!</v>
      </c>
      <c r="K44" s="201" t="e">
        <f>IF(I44=0,IF(H44=$J$41,6,4),0)</f>
        <v>#DIV/0!</v>
      </c>
      <c r="L44" s="200"/>
      <c r="M44" s="199"/>
      <c r="N44" s="199"/>
      <c r="O44" s="199" t="e">
        <f>IF(N44&lt;=$N$41,IF(N44&lt;$M$41,L44+M44,L44+M44+(N44-$M$41)),50)</f>
        <v>#DIV/0!</v>
      </c>
      <c r="P44" s="199" t="e">
        <f>$L$41/N44</f>
        <v>#DIV/0!</v>
      </c>
      <c r="Q44" s="201" t="e">
        <f>IF(O44=0,IF(N44=$P$41,6,4),0)</f>
        <v>#DIV/0!</v>
      </c>
      <c r="R44" s="199" t="e">
        <f>O44+I44</f>
        <v>#DIV/0!</v>
      </c>
      <c r="S44" s="199">
        <f>N44+H44</f>
        <v>0</v>
      </c>
      <c r="T44" s="209" t="e">
        <f>IF((O44+I44)=0,4+K44+Q44,K44+Q44)+4</f>
        <v>#DIV/0!</v>
      </c>
    </row>
    <row r="45" spans="1:20">
      <c r="A45">
        <f>A44+1</f>
        <v>2</v>
      </c>
      <c r="B45" s="207"/>
      <c r="C45" s="208"/>
      <c r="D45" s="208"/>
      <c r="E45" s="208"/>
      <c r="F45" s="200"/>
      <c r="G45" s="199"/>
      <c r="H45" s="199"/>
      <c r="I45" s="199" t="e">
        <f t="shared" ref="I45:I73" si="10">IF(H45&lt;=$H$41,IF(H45&lt;$G$41,F45+G45,F45+G45+(H45-$G$41)),50)</f>
        <v>#DIV/0!</v>
      </c>
      <c r="J45" s="199" t="e">
        <f t="shared" ref="J45:J73" si="11">$F$41/H45</f>
        <v>#DIV/0!</v>
      </c>
      <c r="K45" s="201" t="e">
        <f t="shared" ref="K45:K73" si="12">IF(I45=0,IF(H45=$J$41,6,4),0)</f>
        <v>#DIV/0!</v>
      </c>
      <c r="L45" s="200"/>
      <c r="M45" s="199"/>
      <c r="N45" s="199"/>
      <c r="O45" s="199" t="e">
        <f>IF(N45&lt;=$N$41,IF(N45&lt;$M$41,L45+M45,L45+M45+(N45-$M$41)),50)</f>
        <v>#DIV/0!</v>
      </c>
      <c r="P45" s="199" t="e">
        <f t="shared" ref="P45:P73" si="13">$L$41/N45</f>
        <v>#DIV/0!</v>
      </c>
      <c r="Q45" s="201" t="e">
        <f t="shared" ref="Q45:Q73" si="14">IF(O45=0,IF(N45=$P$41,6,4),0)</f>
        <v>#DIV/0!</v>
      </c>
      <c r="R45" s="199" t="e">
        <f t="shared" ref="R45:R73" si="15">O45+I45</f>
        <v>#DIV/0!</v>
      </c>
      <c r="S45" s="199">
        <f t="shared" ref="S45:S73" si="16">N45+H45</f>
        <v>0</v>
      </c>
      <c r="T45" s="209" t="e">
        <f>IF((O45+I45)=0,4+K45+Q45,K45+Q45)+2</f>
        <v>#DIV/0!</v>
      </c>
    </row>
    <row r="46" spans="1:20">
      <c r="A46">
        <f t="shared" ref="A46:A60" si="17">A45+1</f>
        <v>3</v>
      </c>
      <c r="B46" s="207"/>
      <c r="C46" s="208"/>
      <c r="D46" s="208"/>
      <c r="E46" s="208"/>
      <c r="F46" s="200"/>
      <c r="G46" s="199"/>
      <c r="H46" s="199"/>
      <c r="I46" s="199" t="e">
        <f t="shared" si="10"/>
        <v>#DIV/0!</v>
      </c>
      <c r="J46" s="199" t="e">
        <f t="shared" si="11"/>
        <v>#DIV/0!</v>
      </c>
      <c r="K46" s="201" t="e">
        <f>IF(I46=0,IF(H46=$J$41,6,4),0)</f>
        <v>#DIV/0!</v>
      </c>
      <c r="L46" s="200"/>
      <c r="M46" s="199"/>
      <c r="N46" s="199"/>
      <c r="O46" s="199" t="e">
        <f t="shared" ref="O46:O73" si="18">IF(N46&lt;=$N$41,IF(N46&lt;$M$41,L46+M46,L46+M46+(N46-$M$41)),50)</f>
        <v>#DIV/0!</v>
      </c>
      <c r="P46" s="199" t="e">
        <f>$L$41/N46</f>
        <v>#DIV/0!</v>
      </c>
      <c r="Q46" s="201" t="e">
        <f t="shared" si="14"/>
        <v>#DIV/0!</v>
      </c>
      <c r="R46" s="199" t="e">
        <f t="shared" si="15"/>
        <v>#DIV/0!</v>
      </c>
      <c r="S46" s="199">
        <f t="shared" si="16"/>
        <v>0</v>
      </c>
      <c r="T46" s="209" t="e">
        <f>IF((O46+I46)=0,4+K46+Q46,K46+Q46)+1</f>
        <v>#DIV/0!</v>
      </c>
    </row>
    <row r="47" spans="1:20">
      <c r="A47">
        <f t="shared" si="17"/>
        <v>4</v>
      </c>
      <c r="B47" s="207"/>
      <c r="C47" s="208"/>
      <c r="D47" s="208"/>
      <c r="E47" s="208"/>
      <c r="F47" s="200"/>
      <c r="G47" s="199"/>
      <c r="H47" s="199"/>
      <c r="I47" s="199" t="e">
        <f t="shared" si="10"/>
        <v>#DIV/0!</v>
      </c>
      <c r="J47" s="199" t="e">
        <f>$F$41/H47</f>
        <v>#DIV/0!</v>
      </c>
      <c r="K47" s="201" t="e">
        <f t="shared" si="12"/>
        <v>#DIV/0!</v>
      </c>
      <c r="L47" s="200"/>
      <c r="M47" s="199"/>
      <c r="N47" s="199"/>
      <c r="O47" s="199" t="e">
        <f t="shared" si="18"/>
        <v>#DIV/0!</v>
      </c>
      <c r="P47" s="199" t="e">
        <f>$L$41/N47</f>
        <v>#DIV/0!</v>
      </c>
      <c r="Q47" s="201" t="e">
        <f>IF(O47=0,IF(N47=$P$41,6,4),0)</f>
        <v>#DIV/0!</v>
      </c>
      <c r="R47" s="199" t="e">
        <f t="shared" si="15"/>
        <v>#DIV/0!</v>
      </c>
      <c r="S47" s="199">
        <f t="shared" si="16"/>
        <v>0</v>
      </c>
      <c r="T47" s="209" t="e">
        <f>IF((O47+I47)=0,4+K47+Q47,K47+Q47)</f>
        <v>#DIV/0!</v>
      </c>
    </row>
    <row r="48" spans="1:20">
      <c r="A48">
        <f t="shared" si="17"/>
        <v>5</v>
      </c>
      <c r="B48" s="207"/>
      <c r="C48" s="208"/>
      <c r="D48" s="208"/>
      <c r="E48" s="208"/>
      <c r="F48" s="200"/>
      <c r="G48" s="199"/>
      <c r="H48" s="199"/>
      <c r="I48" s="199" t="e">
        <f t="shared" si="10"/>
        <v>#DIV/0!</v>
      </c>
      <c r="J48" s="199" t="e">
        <f t="shared" si="11"/>
        <v>#DIV/0!</v>
      </c>
      <c r="K48" s="201" t="e">
        <f t="shared" si="12"/>
        <v>#DIV/0!</v>
      </c>
      <c r="L48" s="200"/>
      <c r="M48" s="199"/>
      <c r="N48" s="199"/>
      <c r="O48" s="199" t="e">
        <f t="shared" si="18"/>
        <v>#DIV/0!</v>
      </c>
      <c r="P48" s="199" t="e">
        <f t="shared" si="13"/>
        <v>#DIV/0!</v>
      </c>
      <c r="Q48" s="201" t="e">
        <f t="shared" si="14"/>
        <v>#DIV/0!</v>
      </c>
      <c r="R48" s="199" t="e">
        <f t="shared" si="15"/>
        <v>#DIV/0!</v>
      </c>
      <c r="S48" s="199">
        <f t="shared" si="16"/>
        <v>0</v>
      </c>
      <c r="T48" s="209" t="e">
        <f t="shared" ref="T48:T73" si="19">IF((O48+I48)=0,4+K48+Q48,K48+Q48)</f>
        <v>#DIV/0!</v>
      </c>
    </row>
    <row r="49" spans="1:20">
      <c r="A49">
        <f t="shared" si="17"/>
        <v>6</v>
      </c>
      <c r="B49" s="207"/>
      <c r="C49" s="208"/>
      <c r="D49" s="208"/>
      <c r="E49" s="208"/>
      <c r="F49" s="200"/>
      <c r="G49" s="199"/>
      <c r="H49" s="199"/>
      <c r="I49" s="199" t="e">
        <f t="shared" si="10"/>
        <v>#DIV/0!</v>
      </c>
      <c r="J49" s="199" t="e">
        <f t="shared" si="11"/>
        <v>#DIV/0!</v>
      </c>
      <c r="K49" s="201" t="e">
        <f t="shared" si="12"/>
        <v>#DIV/0!</v>
      </c>
      <c r="L49" s="200"/>
      <c r="M49" s="199"/>
      <c r="N49" s="199"/>
      <c r="O49" s="199" t="e">
        <f t="shared" si="18"/>
        <v>#DIV/0!</v>
      </c>
      <c r="P49" s="199" t="e">
        <f t="shared" si="13"/>
        <v>#DIV/0!</v>
      </c>
      <c r="Q49" s="201" t="e">
        <f t="shared" si="14"/>
        <v>#DIV/0!</v>
      </c>
      <c r="R49" s="199" t="e">
        <f t="shared" si="15"/>
        <v>#DIV/0!</v>
      </c>
      <c r="S49" s="199">
        <f t="shared" si="16"/>
        <v>0</v>
      </c>
      <c r="T49" s="209" t="e">
        <f t="shared" si="19"/>
        <v>#DIV/0!</v>
      </c>
    </row>
    <row r="50" spans="1:20">
      <c r="A50">
        <f t="shared" si="17"/>
        <v>7</v>
      </c>
      <c r="B50" s="207"/>
      <c r="C50" s="208"/>
      <c r="D50" s="208"/>
      <c r="E50" s="208"/>
      <c r="F50" s="200"/>
      <c r="G50" s="199"/>
      <c r="H50" s="199"/>
      <c r="I50" s="199" t="e">
        <f t="shared" si="10"/>
        <v>#DIV/0!</v>
      </c>
      <c r="J50" s="199" t="e">
        <f t="shared" si="11"/>
        <v>#DIV/0!</v>
      </c>
      <c r="K50" s="201" t="e">
        <f t="shared" si="12"/>
        <v>#DIV/0!</v>
      </c>
      <c r="L50" s="200"/>
      <c r="M50" s="199"/>
      <c r="N50" s="199"/>
      <c r="O50" s="199" t="e">
        <f t="shared" si="18"/>
        <v>#DIV/0!</v>
      </c>
      <c r="P50" s="199" t="e">
        <f t="shared" si="13"/>
        <v>#DIV/0!</v>
      </c>
      <c r="Q50" s="201" t="e">
        <f t="shared" si="14"/>
        <v>#DIV/0!</v>
      </c>
      <c r="R50" s="199" t="e">
        <f t="shared" si="15"/>
        <v>#DIV/0!</v>
      </c>
      <c r="S50" s="199">
        <f t="shared" si="16"/>
        <v>0</v>
      </c>
      <c r="T50" s="209" t="e">
        <f t="shared" si="19"/>
        <v>#DIV/0!</v>
      </c>
    </row>
    <row r="51" spans="1:20">
      <c r="A51">
        <f t="shared" si="17"/>
        <v>8</v>
      </c>
      <c r="B51" s="207"/>
      <c r="C51" s="208"/>
      <c r="D51" s="208"/>
      <c r="E51" s="208"/>
      <c r="F51" s="200"/>
      <c r="G51" s="199"/>
      <c r="H51" s="199"/>
      <c r="I51" s="199" t="e">
        <f t="shared" si="10"/>
        <v>#DIV/0!</v>
      </c>
      <c r="J51" s="199" t="e">
        <f t="shared" si="11"/>
        <v>#DIV/0!</v>
      </c>
      <c r="K51" s="201" t="e">
        <f t="shared" si="12"/>
        <v>#DIV/0!</v>
      </c>
      <c r="L51" s="200"/>
      <c r="M51" s="199"/>
      <c r="N51" s="199"/>
      <c r="O51" s="199" t="e">
        <f t="shared" si="18"/>
        <v>#DIV/0!</v>
      </c>
      <c r="P51" s="199" t="e">
        <f t="shared" si="13"/>
        <v>#DIV/0!</v>
      </c>
      <c r="Q51" s="201" t="e">
        <f t="shared" si="14"/>
        <v>#DIV/0!</v>
      </c>
      <c r="R51" s="199" t="e">
        <f t="shared" si="15"/>
        <v>#DIV/0!</v>
      </c>
      <c r="S51" s="199">
        <f t="shared" si="16"/>
        <v>0</v>
      </c>
      <c r="T51" s="209" t="e">
        <f t="shared" si="19"/>
        <v>#DIV/0!</v>
      </c>
    </row>
    <row r="52" spans="1:20">
      <c r="A52">
        <f t="shared" si="17"/>
        <v>9</v>
      </c>
      <c r="B52" s="207"/>
      <c r="C52" s="208"/>
      <c r="D52" s="208"/>
      <c r="E52" s="208"/>
      <c r="F52" s="200"/>
      <c r="G52" s="199"/>
      <c r="H52" s="199"/>
      <c r="I52" s="199" t="e">
        <f t="shared" si="10"/>
        <v>#DIV/0!</v>
      </c>
      <c r="J52" s="199" t="e">
        <f t="shared" si="11"/>
        <v>#DIV/0!</v>
      </c>
      <c r="K52" s="201" t="e">
        <f t="shared" si="12"/>
        <v>#DIV/0!</v>
      </c>
      <c r="L52" s="200"/>
      <c r="M52" s="199"/>
      <c r="N52" s="199"/>
      <c r="O52" s="199" t="e">
        <f t="shared" si="18"/>
        <v>#DIV/0!</v>
      </c>
      <c r="P52" s="199" t="e">
        <f t="shared" si="13"/>
        <v>#DIV/0!</v>
      </c>
      <c r="Q52" s="201" t="e">
        <f t="shared" si="14"/>
        <v>#DIV/0!</v>
      </c>
      <c r="R52" s="199" t="e">
        <f t="shared" si="15"/>
        <v>#DIV/0!</v>
      </c>
      <c r="S52" s="199">
        <f t="shared" si="16"/>
        <v>0</v>
      </c>
      <c r="T52" s="209" t="e">
        <f t="shared" si="19"/>
        <v>#DIV/0!</v>
      </c>
    </row>
    <row r="53" spans="1:20">
      <c r="A53">
        <f t="shared" si="17"/>
        <v>10</v>
      </c>
      <c r="B53" s="207"/>
      <c r="C53" s="208"/>
      <c r="D53" s="208"/>
      <c r="E53" s="208"/>
      <c r="F53" s="200"/>
      <c r="G53" s="199"/>
      <c r="H53" s="199"/>
      <c r="I53" s="199" t="e">
        <f t="shared" si="10"/>
        <v>#DIV/0!</v>
      </c>
      <c r="J53" s="199" t="e">
        <f t="shared" si="11"/>
        <v>#DIV/0!</v>
      </c>
      <c r="K53" s="201" t="e">
        <f t="shared" si="12"/>
        <v>#DIV/0!</v>
      </c>
      <c r="L53" s="200"/>
      <c r="M53" s="199"/>
      <c r="N53" s="199"/>
      <c r="O53" s="199" t="e">
        <f t="shared" si="18"/>
        <v>#DIV/0!</v>
      </c>
      <c r="P53" s="199" t="e">
        <f t="shared" si="13"/>
        <v>#DIV/0!</v>
      </c>
      <c r="Q53" s="201" t="e">
        <f t="shared" si="14"/>
        <v>#DIV/0!</v>
      </c>
      <c r="R53" s="199" t="e">
        <f t="shared" si="15"/>
        <v>#DIV/0!</v>
      </c>
      <c r="S53" s="199">
        <f t="shared" si="16"/>
        <v>0</v>
      </c>
      <c r="T53" s="209" t="e">
        <f t="shared" si="19"/>
        <v>#DIV/0!</v>
      </c>
    </row>
    <row r="54" spans="1:20">
      <c r="A54">
        <f t="shared" si="17"/>
        <v>11</v>
      </c>
      <c r="B54" s="207"/>
      <c r="C54" s="208"/>
      <c r="D54" s="208"/>
      <c r="E54" s="208"/>
      <c r="F54" s="200"/>
      <c r="G54" s="199"/>
      <c r="H54" s="199"/>
      <c r="I54" s="199" t="e">
        <f t="shared" si="10"/>
        <v>#DIV/0!</v>
      </c>
      <c r="J54" s="199" t="e">
        <f t="shared" si="11"/>
        <v>#DIV/0!</v>
      </c>
      <c r="K54" s="201" t="e">
        <f t="shared" si="12"/>
        <v>#DIV/0!</v>
      </c>
      <c r="L54" s="200"/>
      <c r="M54" s="199"/>
      <c r="N54" s="199"/>
      <c r="O54" s="199" t="e">
        <f t="shared" si="18"/>
        <v>#DIV/0!</v>
      </c>
      <c r="P54" s="199" t="e">
        <f t="shared" si="13"/>
        <v>#DIV/0!</v>
      </c>
      <c r="Q54" s="201" t="e">
        <f t="shared" si="14"/>
        <v>#DIV/0!</v>
      </c>
      <c r="R54" s="199" t="e">
        <f t="shared" si="15"/>
        <v>#DIV/0!</v>
      </c>
      <c r="S54" s="199">
        <f t="shared" si="16"/>
        <v>0</v>
      </c>
      <c r="T54" s="209" t="e">
        <f t="shared" si="19"/>
        <v>#DIV/0!</v>
      </c>
    </row>
    <row r="55" spans="1:20">
      <c r="A55">
        <f t="shared" si="17"/>
        <v>12</v>
      </c>
      <c r="B55" s="207"/>
      <c r="C55" s="208"/>
      <c r="D55" s="208"/>
      <c r="E55" s="208"/>
      <c r="F55" s="200"/>
      <c r="G55" s="199"/>
      <c r="H55" s="199"/>
      <c r="I55" s="199" t="e">
        <f t="shared" si="10"/>
        <v>#DIV/0!</v>
      </c>
      <c r="J55" s="199" t="e">
        <f t="shared" si="11"/>
        <v>#DIV/0!</v>
      </c>
      <c r="K55" s="201" t="e">
        <f t="shared" si="12"/>
        <v>#DIV/0!</v>
      </c>
      <c r="L55" s="200"/>
      <c r="M55" s="199"/>
      <c r="N55" s="199"/>
      <c r="O55" s="199" t="e">
        <f t="shared" si="18"/>
        <v>#DIV/0!</v>
      </c>
      <c r="P55" s="199" t="e">
        <f t="shared" si="13"/>
        <v>#DIV/0!</v>
      </c>
      <c r="Q55" s="201" t="e">
        <f t="shared" si="14"/>
        <v>#DIV/0!</v>
      </c>
      <c r="R55" s="199" t="e">
        <f t="shared" si="15"/>
        <v>#DIV/0!</v>
      </c>
      <c r="S55" s="199">
        <f t="shared" si="16"/>
        <v>0</v>
      </c>
      <c r="T55" s="209" t="e">
        <f t="shared" si="19"/>
        <v>#DIV/0!</v>
      </c>
    </row>
    <row r="56" spans="1:20">
      <c r="A56">
        <f t="shared" si="17"/>
        <v>13</v>
      </c>
      <c r="B56" s="207"/>
      <c r="C56" s="208"/>
      <c r="D56" s="208"/>
      <c r="E56" s="208"/>
      <c r="F56" s="200"/>
      <c r="G56" s="199"/>
      <c r="H56" s="199"/>
      <c r="I56" s="199" t="e">
        <f t="shared" si="10"/>
        <v>#DIV/0!</v>
      </c>
      <c r="J56" s="199" t="e">
        <f t="shared" si="11"/>
        <v>#DIV/0!</v>
      </c>
      <c r="K56" s="201" t="e">
        <f t="shared" si="12"/>
        <v>#DIV/0!</v>
      </c>
      <c r="L56" s="200"/>
      <c r="M56" s="199"/>
      <c r="N56" s="199"/>
      <c r="O56" s="199" t="e">
        <f t="shared" si="18"/>
        <v>#DIV/0!</v>
      </c>
      <c r="P56" s="199" t="e">
        <f t="shared" si="13"/>
        <v>#DIV/0!</v>
      </c>
      <c r="Q56" s="201" t="e">
        <f t="shared" si="14"/>
        <v>#DIV/0!</v>
      </c>
      <c r="R56" s="199" t="e">
        <f t="shared" si="15"/>
        <v>#DIV/0!</v>
      </c>
      <c r="S56" s="199">
        <f t="shared" si="16"/>
        <v>0</v>
      </c>
      <c r="T56" s="209" t="e">
        <f t="shared" si="19"/>
        <v>#DIV/0!</v>
      </c>
    </row>
    <row r="57" spans="1:20">
      <c r="A57">
        <f t="shared" si="17"/>
        <v>14</v>
      </c>
      <c r="B57" s="207"/>
      <c r="C57" s="208"/>
      <c r="D57" s="208"/>
      <c r="E57" s="208"/>
      <c r="F57" s="200"/>
      <c r="G57" s="199"/>
      <c r="H57" s="199"/>
      <c r="I57" s="199" t="e">
        <f>IF(H57&lt;=$H$41,IF(H57&lt;$G$41,F57+G57,F57+G57+(H57-$G$41)),50)</f>
        <v>#DIV/0!</v>
      </c>
      <c r="J57" s="199" t="e">
        <f t="shared" si="11"/>
        <v>#DIV/0!</v>
      </c>
      <c r="K57" s="201" t="e">
        <f t="shared" si="12"/>
        <v>#DIV/0!</v>
      </c>
      <c r="L57" s="200"/>
      <c r="M57" s="199"/>
      <c r="N57" s="199"/>
      <c r="O57" s="199" t="e">
        <f t="shared" si="18"/>
        <v>#DIV/0!</v>
      </c>
      <c r="P57" s="199" t="e">
        <f t="shared" si="13"/>
        <v>#DIV/0!</v>
      </c>
      <c r="Q57" s="201" t="e">
        <f t="shared" si="14"/>
        <v>#DIV/0!</v>
      </c>
      <c r="R57" s="199" t="e">
        <f t="shared" si="15"/>
        <v>#DIV/0!</v>
      </c>
      <c r="S57" s="199">
        <f t="shared" si="16"/>
        <v>0</v>
      </c>
      <c r="T57" s="209" t="e">
        <f t="shared" si="19"/>
        <v>#DIV/0!</v>
      </c>
    </row>
    <row r="58" spans="1:20">
      <c r="A58">
        <f t="shared" si="17"/>
        <v>15</v>
      </c>
      <c r="B58" s="207"/>
      <c r="C58" s="208"/>
      <c r="D58" s="208"/>
      <c r="E58" s="208"/>
      <c r="F58" s="200"/>
      <c r="G58" s="199"/>
      <c r="H58" s="199"/>
      <c r="I58" s="199" t="e">
        <f t="shared" si="10"/>
        <v>#DIV/0!</v>
      </c>
      <c r="J58" s="199" t="e">
        <f t="shared" si="11"/>
        <v>#DIV/0!</v>
      </c>
      <c r="K58" s="201" t="e">
        <f t="shared" si="12"/>
        <v>#DIV/0!</v>
      </c>
      <c r="L58" s="200"/>
      <c r="M58" s="199"/>
      <c r="N58" s="199"/>
      <c r="O58" s="199" t="e">
        <f t="shared" si="18"/>
        <v>#DIV/0!</v>
      </c>
      <c r="P58" s="199" t="e">
        <f t="shared" si="13"/>
        <v>#DIV/0!</v>
      </c>
      <c r="Q58" s="201" t="e">
        <f t="shared" si="14"/>
        <v>#DIV/0!</v>
      </c>
      <c r="R58" s="199" t="e">
        <f t="shared" si="15"/>
        <v>#DIV/0!</v>
      </c>
      <c r="S58" s="199">
        <f t="shared" si="16"/>
        <v>0</v>
      </c>
      <c r="T58" s="209" t="e">
        <f t="shared" si="19"/>
        <v>#DIV/0!</v>
      </c>
    </row>
    <row r="59" spans="1:20">
      <c r="A59">
        <f t="shared" si="17"/>
        <v>16</v>
      </c>
      <c r="B59" s="207"/>
      <c r="C59" s="208"/>
      <c r="D59" s="208"/>
      <c r="E59" s="208"/>
      <c r="F59" s="200"/>
      <c r="G59" s="199"/>
      <c r="H59" s="199"/>
      <c r="I59" s="199" t="e">
        <f t="shared" si="10"/>
        <v>#DIV/0!</v>
      </c>
      <c r="J59" s="199" t="e">
        <f t="shared" si="11"/>
        <v>#DIV/0!</v>
      </c>
      <c r="K59" s="201" t="e">
        <f t="shared" si="12"/>
        <v>#DIV/0!</v>
      </c>
      <c r="L59" s="200"/>
      <c r="M59" s="199"/>
      <c r="N59" s="199"/>
      <c r="O59" s="199" t="e">
        <f t="shared" si="18"/>
        <v>#DIV/0!</v>
      </c>
      <c r="P59" s="199" t="e">
        <f t="shared" si="13"/>
        <v>#DIV/0!</v>
      </c>
      <c r="Q59" s="201" t="e">
        <f t="shared" si="14"/>
        <v>#DIV/0!</v>
      </c>
      <c r="R59" s="199" t="e">
        <f t="shared" si="15"/>
        <v>#DIV/0!</v>
      </c>
      <c r="S59" s="199">
        <f t="shared" si="16"/>
        <v>0</v>
      </c>
      <c r="T59" s="209" t="e">
        <f t="shared" si="19"/>
        <v>#DIV/0!</v>
      </c>
    </row>
    <row r="60" spans="1:20">
      <c r="A60">
        <f t="shared" si="17"/>
        <v>17</v>
      </c>
      <c r="B60" s="207"/>
      <c r="C60" s="208"/>
      <c r="D60" s="208"/>
      <c r="E60" s="208"/>
      <c r="F60" s="200"/>
      <c r="G60" s="199"/>
      <c r="H60" s="199"/>
      <c r="I60" s="199" t="e">
        <f t="shared" si="10"/>
        <v>#DIV/0!</v>
      </c>
      <c r="J60" s="199" t="e">
        <f t="shared" si="11"/>
        <v>#DIV/0!</v>
      </c>
      <c r="K60" s="201" t="e">
        <f t="shared" si="12"/>
        <v>#DIV/0!</v>
      </c>
      <c r="L60" s="200"/>
      <c r="M60" s="199"/>
      <c r="N60" s="199"/>
      <c r="O60" s="199" t="e">
        <f t="shared" si="18"/>
        <v>#DIV/0!</v>
      </c>
      <c r="P60" s="199" t="e">
        <f t="shared" si="13"/>
        <v>#DIV/0!</v>
      </c>
      <c r="Q60" s="201" t="e">
        <f t="shared" si="14"/>
        <v>#DIV/0!</v>
      </c>
      <c r="R60" s="199" t="e">
        <f t="shared" si="15"/>
        <v>#DIV/0!</v>
      </c>
      <c r="S60" s="199">
        <f t="shared" si="16"/>
        <v>0</v>
      </c>
      <c r="T60" s="209" t="e">
        <f t="shared" si="19"/>
        <v>#DIV/0!</v>
      </c>
    </row>
    <row r="61" spans="1:20">
      <c r="A61">
        <f>A60+1</f>
        <v>18</v>
      </c>
      <c r="B61" s="207"/>
      <c r="C61" s="208"/>
      <c r="D61" s="208"/>
      <c r="E61" s="208"/>
      <c r="F61" s="200"/>
      <c r="G61" s="199"/>
      <c r="H61" s="199"/>
      <c r="I61" s="199" t="e">
        <f t="shared" si="10"/>
        <v>#DIV/0!</v>
      </c>
      <c r="J61" s="199" t="e">
        <f t="shared" si="11"/>
        <v>#DIV/0!</v>
      </c>
      <c r="K61" s="201" t="e">
        <f t="shared" si="12"/>
        <v>#DIV/0!</v>
      </c>
      <c r="L61" s="200"/>
      <c r="M61" s="199"/>
      <c r="N61" s="199"/>
      <c r="O61" s="199" t="e">
        <f t="shared" si="18"/>
        <v>#DIV/0!</v>
      </c>
      <c r="P61" s="199" t="e">
        <f t="shared" si="13"/>
        <v>#DIV/0!</v>
      </c>
      <c r="Q61" s="201" t="e">
        <f t="shared" si="14"/>
        <v>#DIV/0!</v>
      </c>
      <c r="R61" s="199" t="e">
        <f t="shared" si="15"/>
        <v>#DIV/0!</v>
      </c>
      <c r="S61" s="199">
        <f t="shared" si="16"/>
        <v>0</v>
      </c>
      <c r="T61" s="209" t="e">
        <f t="shared" si="19"/>
        <v>#DIV/0!</v>
      </c>
    </row>
    <row r="62" spans="1:20">
      <c r="A62">
        <f t="shared" ref="A62:A73" si="20">A61+1</f>
        <v>19</v>
      </c>
      <c r="B62" s="207"/>
      <c r="C62" s="208"/>
      <c r="D62" s="208"/>
      <c r="E62" s="208"/>
      <c r="F62" s="200"/>
      <c r="G62" s="199"/>
      <c r="H62" s="199"/>
      <c r="I62" s="199" t="e">
        <f t="shared" si="10"/>
        <v>#DIV/0!</v>
      </c>
      <c r="J62" s="199" t="e">
        <f t="shared" si="11"/>
        <v>#DIV/0!</v>
      </c>
      <c r="K62" s="201" t="e">
        <f t="shared" si="12"/>
        <v>#DIV/0!</v>
      </c>
      <c r="L62" s="200"/>
      <c r="M62" s="199"/>
      <c r="N62" s="199"/>
      <c r="O62" s="199" t="e">
        <f t="shared" si="18"/>
        <v>#DIV/0!</v>
      </c>
      <c r="P62" s="199" t="e">
        <f t="shared" si="13"/>
        <v>#DIV/0!</v>
      </c>
      <c r="Q62" s="201" t="e">
        <f t="shared" si="14"/>
        <v>#DIV/0!</v>
      </c>
      <c r="R62" s="199" t="e">
        <f t="shared" si="15"/>
        <v>#DIV/0!</v>
      </c>
      <c r="S62" s="199">
        <f t="shared" si="16"/>
        <v>0</v>
      </c>
      <c r="T62" s="209" t="e">
        <f t="shared" si="19"/>
        <v>#DIV/0!</v>
      </c>
    </row>
    <row r="63" spans="1:20">
      <c r="A63">
        <f t="shared" si="20"/>
        <v>20</v>
      </c>
      <c r="B63" s="207"/>
      <c r="C63" s="208"/>
      <c r="D63" s="208"/>
      <c r="E63" s="208"/>
      <c r="F63" s="200"/>
      <c r="G63" s="199"/>
      <c r="H63" s="199"/>
      <c r="I63" s="199" t="e">
        <f t="shared" si="10"/>
        <v>#DIV/0!</v>
      </c>
      <c r="J63" s="199" t="e">
        <f t="shared" si="11"/>
        <v>#DIV/0!</v>
      </c>
      <c r="K63" s="201" t="e">
        <f t="shared" si="12"/>
        <v>#DIV/0!</v>
      </c>
      <c r="L63" s="200"/>
      <c r="M63" s="199"/>
      <c r="N63" s="199"/>
      <c r="O63" s="199" t="e">
        <f t="shared" si="18"/>
        <v>#DIV/0!</v>
      </c>
      <c r="P63" s="199" t="e">
        <f t="shared" si="13"/>
        <v>#DIV/0!</v>
      </c>
      <c r="Q63" s="201" t="e">
        <f t="shared" si="14"/>
        <v>#DIV/0!</v>
      </c>
      <c r="R63" s="199" t="e">
        <f t="shared" si="15"/>
        <v>#DIV/0!</v>
      </c>
      <c r="S63" s="199">
        <f t="shared" si="16"/>
        <v>0</v>
      </c>
      <c r="T63" s="209" t="e">
        <f t="shared" si="19"/>
        <v>#DIV/0!</v>
      </c>
    </row>
    <row r="64" spans="1:20">
      <c r="A64">
        <f t="shared" si="20"/>
        <v>21</v>
      </c>
      <c r="B64" s="207"/>
      <c r="C64" s="208"/>
      <c r="D64" s="208"/>
      <c r="E64" s="208"/>
      <c r="F64" s="200"/>
      <c r="G64" s="199"/>
      <c r="H64" s="199"/>
      <c r="I64" s="199" t="e">
        <f t="shared" si="10"/>
        <v>#DIV/0!</v>
      </c>
      <c r="J64" s="199" t="e">
        <f t="shared" si="11"/>
        <v>#DIV/0!</v>
      </c>
      <c r="K64" s="201" t="e">
        <f t="shared" si="12"/>
        <v>#DIV/0!</v>
      </c>
      <c r="L64" s="200"/>
      <c r="M64" s="199"/>
      <c r="N64" s="199"/>
      <c r="O64" s="199" t="e">
        <f t="shared" si="18"/>
        <v>#DIV/0!</v>
      </c>
      <c r="P64" s="199" t="e">
        <f t="shared" si="13"/>
        <v>#DIV/0!</v>
      </c>
      <c r="Q64" s="201" t="e">
        <f t="shared" si="14"/>
        <v>#DIV/0!</v>
      </c>
      <c r="R64" s="199" t="e">
        <f t="shared" si="15"/>
        <v>#DIV/0!</v>
      </c>
      <c r="S64" s="199">
        <f t="shared" si="16"/>
        <v>0</v>
      </c>
      <c r="T64" s="209" t="e">
        <f t="shared" si="19"/>
        <v>#DIV/0!</v>
      </c>
    </row>
    <row r="65" spans="1:20">
      <c r="A65">
        <f t="shared" si="20"/>
        <v>22</v>
      </c>
      <c r="B65" s="207"/>
      <c r="C65" s="208"/>
      <c r="D65" s="208"/>
      <c r="E65" s="208"/>
      <c r="F65" s="200"/>
      <c r="G65" s="199"/>
      <c r="H65" s="199"/>
      <c r="I65" s="199" t="e">
        <f t="shared" si="10"/>
        <v>#DIV/0!</v>
      </c>
      <c r="J65" s="199" t="e">
        <f t="shared" si="11"/>
        <v>#DIV/0!</v>
      </c>
      <c r="K65" s="201" t="e">
        <f t="shared" si="12"/>
        <v>#DIV/0!</v>
      </c>
      <c r="L65" s="200"/>
      <c r="M65" s="199"/>
      <c r="N65" s="199"/>
      <c r="O65" s="199" t="e">
        <f t="shared" si="18"/>
        <v>#DIV/0!</v>
      </c>
      <c r="P65" s="199" t="e">
        <f t="shared" si="13"/>
        <v>#DIV/0!</v>
      </c>
      <c r="Q65" s="201" t="e">
        <f t="shared" si="14"/>
        <v>#DIV/0!</v>
      </c>
      <c r="R65" s="199" t="e">
        <f t="shared" si="15"/>
        <v>#DIV/0!</v>
      </c>
      <c r="S65" s="199">
        <f t="shared" si="16"/>
        <v>0</v>
      </c>
      <c r="T65" s="209" t="e">
        <f t="shared" si="19"/>
        <v>#DIV/0!</v>
      </c>
    </row>
    <row r="66" spans="1:20">
      <c r="A66">
        <f t="shared" si="20"/>
        <v>23</v>
      </c>
      <c r="B66" s="207"/>
      <c r="C66" s="208"/>
      <c r="D66" s="208"/>
      <c r="E66" s="208"/>
      <c r="F66" s="200"/>
      <c r="G66" s="199"/>
      <c r="H66" s="199"/>
      <c r="I66" s="199" t="e">
        <f t="shared" si="10"/>
        <v>#DIV/0!</v>
      </c>
      <c r="J66" s="199" t="e">
        <f t="shared" si="11"/>
        <v>#DIV/0!</v>
      </c>
      <c r="K66" s="201" t="e">
        <f t="shared" si="12"/>
        <v>#DIV/0!</v>
      </c>
      <c r="L66" s="200"/>
      <c r="M66" s="199"/>
      <c r="N66" s="199"/>
      <c r="O66" s="199" t="e">
        <f t="shared" si="18"/>
        <v>#DIV/0!</v>
      </c>
      <c r="P66" s="199" t="e">
        <f t="shared" si="13"/>
        <v>#DIV/0!</v>
      </c>
      <c r="Q66" s="201" t="e">
        <f t="shared" si="14"/>
        <v>#DIV/0!</v>
      </c>
      <c r="R66" s="199" t="e">
        <f t="shared" si="15"/>
        <v>#DIV/0!</v>
      </c>
      <c r="S66" s="199">
        <f t="shared" si="16"/>
        <v>0</v>
      </c>
      <c r="T66" s="209" t="e">
        <f t="shared" si="19"/>
        <v>#DIV/0!</v>
      </c>
    </row>
    <row r="67" spans="1:20">
      <c r="A67">
        <f t="shared" si="20"/>
        <v>24</v>
      </c>
      <c r="B67" s="207"/>
      <c r="C67" s="208"/>
      <c r="D67" s="208"/>
      <c r="E67" s="208"/>
      <c r="F67" s="200"/>
      <c r="G67" s="199"/>
      <c r="H67" s="199"/>
      <c r="I67" s="199" t="e">
        <f t="shared" si="10"/>
        <v>#DIV/0!</v>
      </c>
      <c r="J67" s="199" t="e">
        <f t="shared" si="11"/>
        <v>#DIV/0!</v>
      </c>
      <c r="K67" s="201" t="e">
        <f t="shared" si="12"/>
        <v>#DIV/0!</v>
      </c>
      <c r="L67" s="200"/>
      <c r="M67" s="199"/>
      <c r="N67" s="199"/>
      <c r="O67" s="199" t="e">
        <f t="shared" si="18"/>
        <v>#DIV/0!</v>
      </c>
      <c r="P67" s="199" t="e">
        <f t="shared" si="13"/>
        <v>#DIV/0!</v>
      </c>
      <c r="Q67" s="201" t="e">
        <f t="shared" si="14"/>
        <v>#DIV/0!</v>
      </c>
      <c r="R67" s="199" t="e">
        <f t="shared" si="15"/>
        <v>#DIV/0!</v>
      </c>
      <c r="S67" s="199">
        <f t="shared" si="16"/>
        <v>0</v>
      </c>
      <c r="T67" s="209" t="e">
        <f t="shared" si="19"/>
        <v>#DIV/0!</v>
      </c>
    </row>
    <row r="68" spans="1:20">
      <c r="A68">
        <f t="shared" si="20"/>
        <v>25</v>
      </c>
      <c r="B68" s="207"/>
      <c r="C68" s="208"/>
      <c r="D68" s="208"/>
      <c r="E68" s="208"/>
      <c r="F68" s="200"/>
      <c r="G68" s="199"/>
      <c r="H68" s="199"/>
      <c r="I68" s="199" t="e">
        <f t="shared" si="10"/>
        <v>#DIV/0!</v>
      </c>
      <c r="J68" s="199" t="e">
        <f t="shared" si="11"/>
        <v>#DIV/0!</v>
      </c>
      <c r="K68" s="201" t="e">
        <f t="shared" si="12"/>
        <v>#DIV/0!</v>
      </c>
      <c r="L68" s="200"/>
      <c r="M68" s="199"/>
      <c r="N68" s="199"/>
      <c r="O68" s="199" t="e">
        <f t="shared" si="18"/>
        <v>#DIV/0!</v>
      </c>
      <c r="P68" s="199" t="e">
        <f t="shared" si="13"/>
        <v>#DIV/0!</v>
      </c>
      <c r="Q68" s="201" t="e">
        <f t="shared" si="14"/>
        <v>#DIV/0!</v>
      </c>
      <c r="R68" s="199" t="e">
        <f t="shared" si="15"/>
        <v>#DIV/0!</v>
      </c>
      <c r="S68" s="199">
        <f t="shared" si="16"/>
        <v>0</v>
      </c>
      <c r="T68" s="209" t="e">
        <f t="shared" si="19"/>
        <v>#DIV/0!</v>
      </c>
    </row>
    <row r="69" spans="1:20">
      <c r="A69">
        <f t="shared" si="20"/>
        <v>26</v>
      </c>
      <c r="B69" s="207"/>
      <c r="C69" s="208"/>
      <c r="D69" s="208"/>
      <c r="E69" s="208"/>
      <c r="F69" s="200"/>
      <c r="G69" s="199"/>
      <c r="H69" s="199"/>
      <c r="I69" s="199" t="e">
        <f t="shared" si="10"/>
        <v>#DIV/0!</v>
      </c>
      <c r="J69" s="199" t="e">
        <f t="shared" si="11"/>
        <v>#DIV/0!</v>
      </c>
      <c r="K69" s="201" t="e">
        <f t="shared" si="12"/>
        <v>#DIV/0!</v>
      </c>
      <c r="L69" s="200"/>
      <c r="M69" s="199"/>
      <c r="N69" s="199"/>
      <c r="O69" s="199" t="e">
        <f t="shared" si="18"/>
        <v>#DIV/0!</v>
      </c>
      <c r="P69" s="199" t="e">
        <f t="shared" si="13"/>
        <v>#DIV/0!</v>
      </c>
      <c r="Q69" s="201" t="e">
        <f t="shared" si="14"/>
        <v>#DIV/0!</v>
      </c>
      <c r="R69" s="199" t="e">
        <f t="shared" si="15"/>
        <v>#DIV/0!</v>
      </c>
      <c r="S69" s="199">
        <f t="shared" si="16"/>
        <v>0</v>
      </c>
      <c r="T69" s="209" t="e">
        <f t="shared" si="19"/>
        <v>#DIV/0!</v>
      </c>
    </row>
    <row r="70" spans="1:20">
      <c r="A70">
        <f t="shared" si="20"/>
        <v>27</v>
      </c>
      <c r="B70" s="207"/>
      <c r="C70" s="208"/>
      <c r="D70" s="208"/>
      <c r="E70" s="208"/>
      <c r="F70" s="200"/>
      <c r="G70" s="199"/>
      <c r="H70" s="199"/>
      <c r="I70" s="199" t="e">
        <f t="shared" si="10"/>
        <v>#DIV/0!</v>
      </c>
      <c r="J70" s="199" t="e">
        <f t="shared" si="11"/>
        <v>#DIV/0!</v>
      </c>
      <c r="K70" s="201" t="e">
        <f t="shared" si="12"/>
        <v>#DIV/0!</v>
      </c>
      <c r="L70" s="200"/>
      <c r="M70" s="199"/>
      <c r="N70" s="199"/>
      <c r="O70" s="199" t="e">
        <f t="shared" si="18"/>
        <v>#DIV/0!</v>
      </c>
      <c r="P70" s="199" t="e">
        <f t="shared" si="13"/>
        <v>#DIV/0!</v>
      </c>
      <c r="Q70" s="201" t="e">
        <f t="shared" si="14"/>
        <v>#DIV/0!</v>
      </c>
      <c r="R70" s="199" t="e">
        <f t="shared" si="15"/>
        <v>#DIV/0!</v>
      </c>
      <c r="S70" s="199">
        <f t="shared" si="16"/>
        <v>0</v>
      </c>
      <c r="T70" s="209" t="e">
        <f t="shared" si="19"/>
        <v>#DIV/0!</v>
      </c>
    </row>
    <row r="71" spans="1:20">
      <c r="A71">
        <f t="shared" si="20"/>
        <v>28</v>
      </c>
      <c r="B71" s="207"/>
      <c r="C71" s="208"/>
      <c r="D71" s="208"/>
      <c r="E71" s="208"/>
      <c r="F71" s="200"/>
      <c r="G71" s="199"/>
      <c r="H71" s="199"/>
      <c r="I71" s="199" t="e">
        <f t="shared" si="10"/>
        <v>#DIV/0!</v>
      </c>
      <c r="J71" s="199" t="e">
        <f t="shared" si="11"/>
        <v>#DIV/0!</v>
      </c>
      <c r="K71" s="201" t="e">
        <f t="shared" si="12"/>
        <v>#DIV/0!</v>
      </c>
      <c r="L71" s="200"/>
      <c r="M71" s="199"/>
      <c r="N71" s="199"/>
      <c r="O71" s="199" t="e">
        <f t="shared" si="18"/>
        <v>#DIV/0!</v>
      </c>
      <c r="P71" s="199" t="e">
        <f t="shared" si="13"/>
        <v>#DIV/0!</v>
      </c>
      <c r="Q71" s="201" t="e">
        <f t="shared" si="14"/>
        <v>#DIV/0!</v>
      </c>
      <c r="R71" s="199" t="e">
        <f t="shared" si="15"/>
        <v>#DIV/0!</v>
      </c>
      <c r="S71" s="199">
        <f t="shared" si="16"/>
        <v>0</v>
      </c>
      <c r="T71" s="209" t="e">
        <f t="shared" si="19"/>
        <v>#DIV/0!</v>
      </c>
    </row>
    <row r="72" spans="1:20">
      <c r="A72">
        <f t="shared" si="20"/>
        <v>29</v>
      </c>
      <c r="B72" s="207"/>
      <c r="C72" s="208"/>
      <c r="D72" s="208"/>
      <c r="E72" s="208"/>
      <c r="F72" s="200"/>
      <c r="G72" s="199"/>
      <c r="H72" s="199"/>
      <c r="I72" s="199" t="e">
        <f t="shared" si="10"/>
        <v>#DIV/0!</v>
      </c>
      <c r="J72" s="199" t="e">
        <f t="shared" si="11"/>
        <v>#DIV/0!</v>
      </c>
      <c r="K72" s="201" t="e">
        <f t="shared" si="12"/>
        <v>#DIV/0!</v>
      </c>
      <c r="L72" s="200"/>
      <c r="M72" s="199"/>
      <c r="N72" s="199"/>
      <c r="O72" s="199" t="e">
        <f t="shared" si="18"/>
        <v>#DIV/0!</v>
      </c>
      <c r="P72" s="199" t="e">
        <f t="shared" si="13"/>
        <v>#DIV/0!</v>
      </c>
      <c r="Q72" s="201" t="e">
        <f t="shared" si="14"/>
        <v>#DIV/0!</v>
      </c>
      <c r="R72" s="199" t="e">
        <f t="shared" si="15"/>
        <v>#DIV/0!</v>
      </c>
      <c r="S72" s="199">
        <f t="shared" si="16"/>
        <v>0</v>
      </c>
      <c r="T72" s="209" t="e">
        <f t="shared" si="19"/>
        <v>#DIV/0!</v>
      </c>
    </row>
    <row r="73" spans="1:20" ht="16" thickBot="1">
      <c r="A73">
        <f t="shared" si="20"/>
        <v>30</v>
      </c>
      <c r="B73" s="210"/>
      <c r="C73" s="211"/>
      <c r="D73" s="211"/>
      <c r="E73" s="211"/>
      <c r="F73" s="202"/>
      <c r="G73" s="203"/>
      <c r="H73" s="203"/>
      <c r="I73" s="203" t="e">
        <f t="shared" si="10"/>
        <v>#DIV/0!</v>
      </c>
      <c r="J73" s="203" t="e">
        <f t="shared" si="11"/>
        <v>#DIV/0!</v>
      </c>
      <c r="K73" s="204" t="e">
        <f t="shared" si="12"/>
        <v>#DIV/0!</v>
      </c>
      <c r="L73" s="202"/>
      <c r="M73" s="203"/>
      <c r="N73" s="203"/>
      <c r="O73" s="203" t="e">
        <f t="shared" si="18"/>
        <v>#DIV/0!</v>
      </c>
      <c r="P73" s="203" t="e">
        <f t="shared" si="13"/>
        <v>#DIV/0!</v>
      </c>
      <c r="Q73" s="204" t="e">
        <f t="shared" si="14"/>
        <v>#DIV/0!</v>
      </c>
      <c r="R73" s="203" t="e">
        <f t="shared" si="15"/>
        <v>#DIV/0!</v>
      </c>
      <c r="S73" s="203">
        <f t="shared" si="16"/>
        <v>0</v>
      </c>
      <c r="T73" s="212" t="e">
        <f t="shared" si="19"/>
        <v>#DIV/0!</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c r="G76" s="182" t="e">
        <f>F76/I76</f>
        <v>#DIV/0!</v>
      </c>
      <c r="H76" s="199" t="e">
        <f>G76*1.5</f>
        <v>#DIV/0!</v>
      </c>
      <c r="I76" s="182"/>
      <c r="J76" s="182"/>
      <c r="K76" s="183"/>
      <c r="L76" s="185"/>
      <c r="M76" s="182" t="e">
        <f>L76/O76</f>
        <v>#DIV/0!</v>
      </c>
      <c r="N76" s="199" t="e">
        <f>M76*1.5</f>
        <v>#DIV/0!</v>
      </c>
      <c r="O76" s="182"/>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c r="C79" s="208"/>
      <c r="D79" s="208"/>
      <c r="E79" s="208"/>
      <c r="F79" s="219"/>
      <c r="G79" s="220"/>
      <c r="H79" s="220"/>
      <c r="I79" s="220" t="e">
        <f>IF(H79&lt;=$H$76,IF(H79&lt;$G$76,F79+G79,F79+G79+(H79-$G$76)),50)</f>
        <v>#DIV/0!</v>
      </c>
      <c r="J79" s="220" t="e">
        <f>$F$76/H79</f>
        <v>#DIV/0!</v>
      </c>
      <c r="K79" s="195"/>
      <c r="L79" s="219"/>
      <c r="M79" s="220"/>
      <c r="N79" s="220"/>
      <c r="O79" s="220" t="e">
        <f>IF(N79&lt;=$N$76,IF(N79&lt;$M$76,L79+M79,L79+M79+(N79-$M$76)),50)</f>
        <v>#DIV/0!</v>
      </c>
      <c r="P79" s="220" t="e">
        <f>$L$76/N79</f>
        <v>#DIV/0!</v>
      </c>
      <c r="Q79" s="195"/>
      <c r="R79" s="199" t="e">
        <f>O79+I79</f>
        <v>#DIV/0!</v>
      </c>
      <c r="S79" s="199">
        <f>N79+H79</f>
        <v>0</v>
      </c>
      <c r="T79" s="209"/>
    </row>
    <row r="80" spans="1:20">
      <c r="A80">
        <f>A79+1</f>
        <v>2</v>
      </c>
      <c r="B80" s="207"/>
      <c r="C80" s="208"/>
      <c r="D80" s="208"/>
      <c r="E80" s="208"/>
      <c r="F80" s="200"/>
      <c r="G80" s="199"/>
      <c r="H80" s="199"/>
      <c r="I80" s="199" t="e">
        <f t="shared" ref="I80:I108" si="21">IF(H80&lt;=$H$76,IF(H80&lt;$G$76,F80+G80,F80+G80+(H80-$G$76)),50)</f>
        <v>#DIV/0!</v>
      </c>
      <c r="J80" s="199" t="e">
        <f t="shared" ref="J80:J108" si="22">$F$76/H80</f>
        <v>#DIV/0!</v>
      </c>
      <c r="K80" s="201"/>
      <c r="L80" s="200"/>
      <c r="M80" s="199"/>
      <c r="N80" s="199"/>
      <c r="O80" s="199" t="e">
        <f t="shared" ref="O80:O108" si="23">IF(N80&lt;=$N$76,IF(N80&lt;$M$76,L80+M80,L80+M80+(N80-$M$76)),50)</f>
        <v>#DIV/0!</v>
      </c>
      <c r="P80" s="199" t="e">
        <f t="shared" ref="P80:P108" si="24">$L$76/N80</f>
        <v>#DIV/0!</v>
      </c>
      <c r="Q80" s="201"/>
      <c r="R80" s="199" t="e">
        <f t="shared" ref="R80:R108" si="25">O80+I80</f>
        <v>#DIV/0!</v>
      </c>
      <c r="S80" s="199">
        <f t="shared" ref="S80:S108" si="26">N80+H80</f>
        <v>0</v>
      </c>
      <c r="T80" s="209"/>
    </row>
    <row r="81" spans="1:20">
      <c r="A81">
        <f t="shared" ref="A81:A95" si="27">A80+1</f>
        <v>3</v>
      </c>
      <c r="B81" s="207"/>
      <c r="C81" s="208"/>
      <c r="D81" s="208"/>
      <c r="E81" s="208"/>
      <c r="F81" s="200"/>
      <c r="G81" s="199"/>
      <c r="H81" s="199"/>
      <c r="I81" s="199" t="e">
        <f t="shared" si="21"/>
        <v>#DIV/0!</v>
      </c>
      <c r="J81" s="199" t="e">
        <f t="shared" si="22"/>
        <v>#DIV/0!</v>
      </c>
      <c r="K81" s="201"/>
      <c r="L81" s="200"/>
      <c r="M81" s="199"/>
      <c r="N81" s="199"/>
      <c r="O81" s="199" t="e">
        <f t="shared" si="23"/>
        <v>#DIV/0!</v>
      </c>
      <c r="P81" s="199" t="e">
        <f>$L$76/N81</f>
        <v>#DIV/0!</v>
      </c>
      <c r="Q81" s="201"/>
      <c r="R81" s="199" t="e">
        <f t="shared" si="25"/>
        <v>#DIV/0!</v>
      </c>
      <c r="S81" s="199">
        <f t="shared" si="26"/>
        <v>0</v>
      </c>
      <c r="T81" s="209"/>
    </row>
    <row r="82" spans="1:20">
      <c r="A82">
        <f t="shared" si="27"/>
        <v>4</v>
      </c>
      <c r="B82" s="207"/>
      <c r="C82" s="208"/>
      <c r="D82" s="208"/>
      <c r="E82" s="208"/>
      <c r="F82" s="200"/>
      <c r="G82" s="199"/>
      <c r="H82" s="199"/>
      <c r="I82" s="199" t="e">
        <f>IF(H82&lt;=$H$76,IF(H82&lt;$G$76,F82+G82,F82+G82+(H82-$G$76)),50)</f>
        <v>#DIV/0!</v>
      </c>
      <c r="J82" s="199" t="e">
        <f t="shared" si="22"/>
        <v>#DIV/0!</v>
      </c>
      <c r="K82" s="201"/>
      <c r="L82" s="200"/>
      <c r="M82" s="199"/>
      <c r="N82" s="199"/>
      <c r="O82" s="199" t="e">
        <f>IF(N82&lt;=$N$76,IF(N82&lt;$M$76,L82+M82,L82+M82+(N82-$M$76)),50)</f>
        <v>#DIV/0!</v>
      </c>
      <c r="P82" s="199" t="e">
        <f t="shared" si="24"/>
        <v>#DIV/0!</v>
      </c>
      <c r="Q82" s="201"/>
      <c r="R82" s="199" t="e">
        <f t="shared" si="25"/>
        <v>#DIV/0!</v>
      </c>
      <c r="S82" s="199">
        <f t="shared" si="26"/>
        <v>0</v>
      </c>
      <c r="T82" s="209"/>
    </row>
    <row r="83" spans="1:20">
      <c r="A83">
        <f t="shared" si="27"/>
        <v>5</v>
      </c>
      <c r="B83" s="207"/>
      <c r="C83" s="208"/>
      <c r="D83" s="208"/>
      <c r="E83" s="208"/>
      <c r="F83" s="200"/>
      <c r="G83" s="199"/>
      <c r="H83" s="199"/>
      <c r="I83" s="199" t="e">
        <f t="shared" si="21"/>
        <v>#DIV/0!</v>
      </c>
      <c r="J83" s="199" t="e">
        <f>$F$76/H83</f>
        <v>#DIV/0!</v>
      </c>
      <c r="K83" s="201"/>
      <c r="L83" s="200"/>
      <c r="M83" s="199"/>
      <c r="N83" s="199"/>
      <c r="O83" s="199" t="e">
        <f t="shared" si="23"/>
        <v>#DIV/0!</v>
      </c>
      <c r="P83" s="199" t="e">
        <f t="shared" si="24"/>
        <v>#DIV/0!</v>
      </c>
      <c r="Q83" s="201"/>
      <c r="R83" s="199" t="e">
        <f t="shared" si="25"/>
        <v>#DIV/0!</v>
      </c>
      <c r="S83" s="199">
        <f t="shared" si="26"/>
        <v>0</v>
      </c>
      <c r="T83" s="209"/>
    </row>
    <row r="84" spans="1:20">
      <c r="A84">
        <f t="shared" si="27"/>
        <v>6</v>
      </c>
      <c r="B84" s="207"/>
      <c r="C84" s="208"/>
      <c r="D84" s="208"/>
      <c r="E84" s="208"/>
      <c r="F84" s="200"/>
      <c r="G84" s="199"/>
      <c r="H84" s="199"/>
      <c r="I84" s="199" t="e">
        <f t="shared" si="21"/>
        <v>#DIV/0!</v>
      </c>
      <c r="J84" s="199" t="e">
        <f t="shared" si="22"/>
        <v>#DIV/0!</v>
      </c>
      <c r="K84" s="201"/>
      <c r="L84" s="200"/>
      <c r="M84" s="199"/>
      <c r="N84" s="199"/>
      <c r="O84" s="199" t="e">
        <f t="shared" si="23"/>
        <v>#DIV/0!</v>
      </c>
      <c r="P84" s="199" t="e">
        <f t="shared" si="24"/>
        <v>#DIV/0!</v>
      </c>
      <c r="Q84" s="201"/>
      <c r="R84" s="199" t="e">
        <f t="shared" si="25"/>
        <v>#DIV/0!</v>
      </c>
      <c r="S84" s="199">
        <f t="shared" si="26"/>
        <v>0</v>
      </c>
      <c r="T84" s="209"/>
    </row>
    <row r="85" spans="1:20">
      <c r="A85">
        <f t="shared" si="27"/>
        <v>7</v>
      </c>
      <c r="B85" s="207"/>
      <c r="C85" s="208"/>
      <c r="D85" s="208"/>
      <c r="E85" s="208"/>
      <c r="F85" s="200"/>
      <c r="G85" s="199"/>
      <c r="H85" s="199"/>
      <c r="I85" s="199" t="e">
        <f t="shared" si="21"/>
        <v>#DIV/0!</v>
      </c>
      <c r="J85" s="199" t="e">
        <f t="shared" si="22"/>
        <v>#DIV/0!</v>
      </c>
      <c r="K85" s="201"/>
      <c r="L85" s="200"/>
      <c r="M85" s="199"/>
      <c r="N85" s="199"/>
      <c r="O85" s="199" t="e">
        <f t="shared" si="23"/>
        <v>#DIV/0!</v>
      </c>
      <c r="P85" s="199" t="e">
        <f t="shared" si="24"/>
        <v>#DIV/0!</v>
      </c>
      <c r="Q85" s="201"/>
      <c r="R85" s="199" t="e">
        <f t="shared" si="25"/>
        <v>#DIV/0!</v>
      </c>
      <c r="S85" s="199">
        <f t="shared" si="26"/>
        <v>0</v>
      </c>
      <c r="T85" s="209"/>
    </row>
    <row r="86" spans="1:20">
      <c r="A86">
        <f t="shared" si="27"/>
        <v>8</v>
      </c>
      <c r="B86" s="207"/>
      <c r="C86" s="208"/>
      <c r="D86" s="208"/>
      <c r="E86" s="208"/>
      <c r="F86" s="200"/>
      <c r="G86" s="199"/>
      <c r="H86" s="199"/>
      <c r="I86" s="199" t="e">
        <f t="shared" si="21"/>
        <v>#DIV/0!</v>
      </c>
      <c r="J86" s="199" t="e">
        <f t="shared" si="22"/>
        <v>#DIV/0!</v>
      </c>
      <c r="K86" s="201"/>
      <c r="L86" s="200"/>
      <c r="M86" s="199"/>
      <c r="N86" s="199"/>
      <c r="O86" s="199" t="e">
        <f t="shared" si="23"/>
        <v>#DIV/0!</v>
      </c>
      <c r="P86" s="199" t="e">
        <f t="shared" si="24"/>
        <v>#DIV/0!</v>
      </c>
      <c r="Q86" s="201"/>
      <c r="R86" s="199" t="e">
        <f t="shared" si="25"/>
        <v>#DIV/0!</v>
      </c>
      <c r="S86" s="199">
        <f t="shared" si="26"/>
        <v>0</v>
      </c>
      <c r="T86" s="209"/>
    </row>
    <row r="87" spans="1:20">
      <c r="A87">
        <f t="shared" si="27"/>
        <v>9</v>
      </c>
      <c r="B87" s="207"/>
      <c r="C87" s="208"/>
      <c r="D87" s="208"/>
      <c r="E87" s="208"/>
      <c r="F87" s="200"/>
      <c r="G87" s="199"/>
      <c r="H87" s="199"/>
      <c r="I87" s="199" t="e">
        <f t="shared" si="21"/>
        <v>#DIV/0!</v>
      </c>
      <c r="J87" s="199" t="e">
        <f t="shared" si="22"/>
        <v>#DIV/0!</v>
      </c>
      <c r="K87" s="201"/>
      <c r="L87" s="200"/>
      <c r="M87" s="199"/>
      <c r="N87" s="199"/>
      <c r="O87" s="199" t="e">
        <f t="shared" si="23"/>
        <v>#DIV/0!</v>
      </c>
      <c r="P87" s="199" t="e">
        <f t="shared" si="24"/>
        <v>#DIV/0!</v>
      </c>
      <c r="Q87" s="201"/>
      <c r="R87" s="199" t="e">
        <f t="shared" si="25"/>
        <v>#DIV/0!</v>
      </c>
      <c r="S87" s="199">
        <f t="shared" si="26"/>
        <v>0</v>
      </c>
      <c r="T87" s="209"/>
    </row>
    <row r="88" spans="1:20">
      <c r="A88">
        <f t="shared" si="27"/>
        <v>10</v>
      </c>
      <c r="B88" s="207"/>
      <c r="C88" s="208"/>
      <c r="D88" s="208"/>
      <c r="E88" s="208"/>
      <c r="F88" s="200"/>
      <c r="G88" s="199"/>
      <c r="H88" s="199"/>
      <c r="I88" s="199" t="e">
        <f t="shared" si="21"/>
        <v>#DIV/0!</v>
      </c>
      <c r="J88" s="199" t="e">
        <f t="shared" si="22"/>
        <v>#DIV/0!</v>
      </c>
      <c r="K88" s="201"/>
      <c r="L88" s="200"/>
      <c r="M88" s="199"/>
      <c r="N88" s="199"/>
      <c r="O88" s="199" t="e">
        <f t="shared" si="23"/>
        <v>#DIV/0!</v>
      </c>
      <c r="P88" s="199" t="e">
        <f t="shared" si="24"/>
        <v>#DIV/0!</v>
      </c>
      <c r="Q88" s="201"/>
      <c r="R88" s="199" t="e">
        <f t="shared" si="25"/>
        <v>#DIV/0!</v>
      </c>
      <c r="S88" s="199">
        <f t="shared" si="26"/>
        <v>0</v>
      </c>
      <c r="T88" s="209"/>
    </row>
    <row r="89" spans="1:20">
      <c r="A89">
        <f t="shared" si="27"/>
        <v>11</v>
      </c>
      <c r="B89" s="207"/>
      <c r="C89" s="208"/>
      <c r="D89" s="208"/>
      <c r="E89" s="208"/>
      <c r="F89" s="200"/>
      <c r="G89" s="199"/>
      <c r="H89" s="199"/>
      <c r="I89" s="199" t="e">
        <f t="shared" si="21"/>
        <v>#DIV/0!</v>
      </c>
      <c r="J89" s="199" t="e">
        <f t="shared" si="22"/>
        <v>#DIV/0!</v>
      </c>
      <c r="K89" s="201"/>
      <c r="L89" s="200"/>
      <c r="M89" s="199"/>
      <c r="N89" s="199"/>
      <c r="O89" s="199" t="e">
        <f t="shared" si="23"/>
        <v>#DIV/0!</v>
      </c>
      <c r="P89" s="199" t="e">
        <f t="shared" si="24"/>
        <v>#DIV/0!</v>
      </c>
      <c r="Q89" s="201"/>
      <c r="R89" s="199" t="e">
        <f t="shared" si="25"/>
        <v>#DIV/0!</v>
      </c>
      <c r="S89" s="199">
        <f t="shared" si="26"/>
        <v>0</v>
      </c>
      <c r="T89" s="209"/>
    </row>
    <row r="90" spans="1:20">
      <c r="A90">
        <f t="shared" si="27"/>
        <v>12</v>
      </c>
      <c r="B90" s="207"/>
      <c r="C90" s="208"/>
      <c r="D90" s="208"/>
      <c r="E90" s="208"/>
      <c r="F90" s="200"/>
      <c r="G90" s="199"/>
      <c r="H90" s="199"/>
      <c r="I90" s="199" t="e">
        <f t="shared" si="21"/>
        <v>#DIV/0!</v>
      </c>
      <c r="J90" s="199" t="e">
        <f t="shared" si="22"/>
        <v>#DIV/0!</v>
      </c>
      <c r="K90" s="201"/>
      <c r="L90" s="200"/>
      <c r="M90" s="199"/>
      <c r="N90" s="199"/>
      <c r="O90" s="199" t="e">
        <f t="shared" si="23"/>
        <v>#DIV/0!</v>
      </c>
      <c r="P90" s="199" t="e">
        <f t="shared" si="24"/>
        <v>#DIV/0!</v>
      </c>
      <c r="Q90" s="201"/>
      <c r="R90" s="199" t="e">
        <f t="shared" si="25"/>
        <v>#DIV/0!</v>
      </c>
      <c r="S90" s="199">
        <f t="shared" si="26"/>
        <v>0</v>
      </c>
      <c r="T90" s="209"/>
    </row>
    <row r="91" spans="1:20">
      <c r="A91">
        <f t="shared" si="27"/>
        <v>13</v>
      </c>
      <c r="B91" s="207"/>
      <c r="C91" s="208"/>
      <c r="D91" s="208"/>
      <c r="E91" s="208"/>
      <c r="F91" s="200"/>
      <c r="G91" s="199"/>
      <c r="H91" s="199"/>
      <c r="I91" s="199" t="e">
        <f t="shared" si="21"/>
        <v>#DIV/0!</v>
      </c>
      <c r="J91" s="199" t="e">
        <f t="shared" si="22"/>
        <v>#DIV/0!</v>
      </c>
      <c r="K91" s="201"/>
      <c r="L91" s="200"/>
      <c r="M91" s="199"/>
      <c r="N91" s="199"/>
      <c r="O91" s="199" t="e">
        <f t="shared" si="23"/>
        <v>#DIV/0!</v>
      </c>
      <c r="P91" s="199" t="e">
        <f t="shared" si="24"/>
        <v>#DIV/0!</v>
      </c>
      <c r="Q91" s="201"/>
      <c r="R91" s="199" t="e">
        <f t="shared" si="25"/>
        <v>#DIV/0!</v>
      </c>
      <c r="S91" s="199">
        <f t="shared" si="26"/>
        <v>0</v>
      </c>
      <c r="T91" s="209"/>
    </row>
    <row r="92" spans="1:20">
      <c r="A92">
        <f t="shared" si="27"/>
        <v>14</v>
      </c>
      <c r="B92" s="207"/>
      <c r="C92" s="208"/>
      <c r="D92" s="208"/>
      <c r="E92" s="208"/>
      <c r="F92" s="200"/>
      <c r="G92" s="199"/>
      <c r="H92" s="199"/>
      <c r="I92" s="199" t="e">
        <f t="shared" si="21"/>
        <v>#DIV/0!</v>
      </c>
      <c r="J92" s="199" t="e">
        <f t="shared" si="22"/>
        <v>#DIV/0!</v>
      </c>
      <c r="K92" s="201"/>
      <c r="L92" s="200"/>
      <c r="M92" s="199"/>
      <c r="N92" s="199"/>
      <c r="O92" s="199" t="e">
        <f t="shared" si="23"/>
        <v>#DIV/0!</v>
      </c>
      <c r="P92" s="199" t="e">
        <f t="shared" si="24"/>
        <v>#DIV/0!</v>
      </c>
      <c r="Q92" s="201"/>
      <c r="R92" s="199" t="e">
        <f t="shared" si="25"/>
        <v>#DIV/0!</v>
      </c>
      <c r="S92" s="199">
        <f t="shared" si="26"/>
        <v>0</v>
      </c>
      <c r="T92" s="209"/>
    </row>
    <row r="93" spans="1:20">
      <c r="A93">
        <f t="shared" si="27"/>
        <v>15</v>
      </c>
      <c r="B93" s="207"/>
      <c r="C93" s="208"/>
      <c r="D93" s="208"/>
      <c r="E93" s="208"/>
      <c r="F93" s="200"/>
      <c r="G93" s="199"/>
      <c r="H93" s="199"/>
      <c r="I93" s="199" t="e">
        <f t="shared" si="21"/>
        <v>#DIV/0!</v>
      </c>
      <c r="J93" s="199" t="e">
        <f t="shared" si="22"/>
        <v>#DIV/0!</v>
      </c>
      <c r="K93" s="201"/>
      <c r="L93" s="200"/>
      <c r="M93" s="199"/>
      <c r="N93" s="199"/>
      <c r="O93" s="199" t="e">
        <f t="shared" si="23"/>
        <v>#DIV/0!</v>
      </c>
      <c r="P93" s="199" t="e">
        <f t="shared" si="24"/>
        <v>#DIV/0!</v>
      </c>
      <c r="Q93" s="201"/>
      <c r="R93" s="199" t="e">
        <f t="shared" si="25"/>
        <v>#DIV/0!</v>
      </c>
      <c r="S93" s="199">
        <f t="shared" si="26"/>
        <v>0</v>
      </c>
      <c r="T93" s="209"/>
    </row>
    <row r="94" spans="1:20">
      <c r="A94">
        <f t="shared" si="27"/>
        <v>16</v>
      </c>
      <c r="B94" s="207"/>
      <c r="C94" s="208"/>
      <c r="D94" s="208"/>
      <c r="E94" s="208"/>
      <c r="F94" s="200"/>
      <c r="G94" s="199"/>
      <c r="H94" s="199"/>
      <c r="I94" s="199" t="e">
        <f t="shared" si="21"/>
        <v>#DIV/0!</v>
      </c>
      <c r="J94" s="199" t="e">
        <f t="shared" si="22"/>
        <v>#DIV/0!</v>
      </c>
      <c r="K94" s="201"/>
      <c r="L94" s="200"/>
      <c r="M94" s="199"/>
      <c r="N94" s="199"/>
      <c r="O94" s="199" t="e">
        <f t="shared" si="23"/>
        <v>#DIV/0!</v>
      </c>
      <c r="P94" s="199" t="e">
        <f t="shared" si="24"/>
        <v>#DIV/0!</v>
      </c>
      <c r="Q94" s="201"/>
      <c r="R94" s="199" t="e">
        <f t="shared" si="25"/>
        <v>#DIV/0!</v>
      </c>
      <c r="S94" s="199">
        <f t="shared" si="26"/>
        <v>0</v>
      </c>
      <c r="T94" s="209"/>
    </row>
    <row r="95" spans="1:20">
      <c r="A95">
        <f t="shared" si="27"/>
        <v>17</v>
      </c>
      <c r="B95" s="207"/>
      <c r="C95" s="208"/>
      <c r="D95" s="208"/>
      <c r="E95" s="208"/>
      <c r="F95" s="200"/>
      <c r="G95" s="199"/>
      <c r="H95" s="199"/>
      <c r="I95" s="199" t="e">
        <f t="shared" si="21"/>
        <v>#DIV/0!</v>
      </c>
      <c r="J95" s="199" t="e">
        <f t="shared" si="22"/>
        <v>#DIV/0!</v>
      </c>
      <c r="K95" s="201"/>
      <c r="L95" s="200"/>
      <c r="M95" s="199"/>
      <c r="N95" s="199"/>
      <c r="O95" s="199" t="e">
        <f t="shared" si="23"/>
        <v>#DIV/0!</v>
      </c>
      <c r="P95" s="199" t="e">
        <f t="shared" si="24"/>
        <v>#DIV/0!</v>
      </c>
      <c r="Q95" s="201"/>
      <c r="R95" s="199" t="e">
        <f t="shared" si="25"/>
        <v>#DIV/0!</v>
      </c>
      <c r="S95" s="199">
        <f t="shared" si="26"/>
        <v>0</v>
      </c>
      <c r="T95" s="209"/>
    </row>
    <row r="96" spans="1:20">
      <c r="A96">
        <f>A95+1</f>
        <v>18</v>
      </c>
      <c r="B96" s="207"/>
      <c r="C96" s="208"/>
      <c r="D96" s="208"/>
      <c r="E96" s="208"/>
      <c r="F96" s="200"/>
      <c r="G96" s="199"/>
      <c r="H96" s="199"/>
      <c r="I96" s="199" t="e">
        <f t="shared" si="21"/>
        <v>#DIV/0!</v>
      </c>
      <c r="J96" s="199" t="e">
        <f t="shared" si="22"/>
        <v>#DIV/0!</v>
      </c>
      <c r="K96" s="201"/>
      <c r="L96" s="200"/>
      <c r="M96" s="199"/>
      <c r="N96" s="199"/>
      <c r="O96" s="199" t="e">
        <f t="shared" si="23"/>
        <v>#DIV/0!</v>
      </c>
      <c r="P96" s="199" t="e">
        <f t="shared" si="24"/>
        <v>#DIV/0!</v>
      </c>
      <c r="Q96" s="201"/>
      <c r="R96" s="199" t="e">
        <f t="shared" si="25"/>
        <v>#DIV/0!</v>
      </c>
      <c r="S96" s="199">
        <f t="shared" si="26"/>
        <v>0</v>
      </c>
      <c r="T96" s="209"/>
    </row>
    <row r="97" spans="1:20">
      <c r="A97">
        <f t="shared" ref="A97:A108" si="28">A96+1</f>
        <v>19</v>
      </c>
      <c r="B97" s="207"/>
      <c r="C97" s="208"/>
      <c r="D97" s="208"/>
      <c r="E97" s="208"/>
      <c r="F97" s="200"/>
      <c r="G97" s="199"/>
      <c r="H97" s="199"/>
      <c r="I97" s="199" t="e">
        <f t="shared" si="21"/>
        <v>#DIV/0!</v>
      </c>
      <c r="J97" s="199" t="e">
        <f t="shared" si="22"/>
        <v>#DIV/0!</v>
      </c>
      <c r="K97" s="201"/>
      <c r="L97" s="200"/>
      <c r="M97" s="199"/>
      <c r="N97" s="199"/>
      <c r="O97" s="199" t="e">
        <f t="shared" si="23"/>
        <v>#DIV/0!</v>
      </c>
      <c r="P97" s="199" t="e">
        <f t="shared" si="24"/>
        <v>#DIV/0!</v>
      </c>
      <c r="Q97" s="201"/>
      <c r="R97" s="199" t="e">
        <f t="shared" si="25"/>
        <v>#DIV/0!</v>
      </c>
      <c r="S97" s="199">
        <f t="shared" si="26"/>
        <v>0</v>
      </c>
      <c r="T97" s="209"/>
    </row>
    <row r="98" spans="1:20">
      <c r="A98">
        <f t="shared" si="28"/>
        <v>20</v>
      </c>
      <c r="B98" s="207"/>
      <c r="C98" s="208"/>
      <c r="D98" s="208"/>
      <c r="E98" s="208"/>
      <c r="F98" s="200"/>
      <c r="G98" s="199"/>
      <c r="H98" s="199"/>
      <c r="I98" s="199" t="e">
        <f t="shared" si="21"/>
        <v>#DIV/0!</v>
      </c>
      <c r="J98" s="199" t="e">
        <f t="shared" si="22"/>
        <v>#DIV/0!</v>
      </c>
      <c r="K98" s="201"/>
      <c r="L98" s="200"/>
      <c r="M98" s="199"/>
      <c r="N98" s="199"/>
      <c r="O98" s="199" t="e">
        <f t="shared" si="23"/>
        <v>#DIV/0!</v>
      </c>
      <c r="P98" s="199" t="e">
        <f t="shared" si="24"/>
        <v>#DIV/0!</v>
      </c>
      <c r="Q98" s="201"/>
      <c r="R98" s="199" t="e">
        <f t="shared" si="25"/>
        <v>#DIV/0!</v>
      </c>
      <c r="S98" s="199">
        <f t="shared" si="26"/>
        <v>0</v>
      </c>
      <c r="T98" s="209"/>
    </row>
    <row r="99" spans="1:20">
      <c r="A99">
        <f t="shared" si="28"/>
        <v>21</v>
      </c>
      <c r="B99" s="207"/>
      <c r="C99" s="208"/>
      <c r="D99" s="208"/>
      <c r="E99" s="208"/>
      <c r="F99" s="200"/>
      <c r="G99" s="199"/>
      <c r="H99" s="199"/>
      <c r="I99" s="199" t="e">
        <f t="shared" si="21"/>
        <v>#DIV/0!</v>
      </c>
      <c r="J99" s="199" t="e">
        <f t="shared" si="22"/>
        <v>#DIV/0!</v>
      </c>
      <c r="K99" s="201"/>
      <c r="L99" s="200"/>
      <c r="M99" s="199"/>
      <c r="N99" s="199"/>
      <c r="O99" s="199" t="e">
        <f t="shared" si="23"/>
        <v>#DIV/0!</v>
      </c>
      <c r="P99" s="199" t="e">
        <f t="shared" si="24"/>
        <v>#DIV/0!</v>
      </c>
      <c r="Q99" s="201"/>
      <c r="R99" s="199" t="e">
        <f t="shared" si="25"/>
        <v>#DIV/0!</v>
      </c>
      <c r="S99" s="199">
        <f t="shared" si="26"/>
        <v>0</v>
      </c>
      <c r="T99" s="209"/>
    </row>
    <row r="100" spans="1:20">
      <c r="A100">
        <f t="shared" si="28"/>
        <v>22</v>
      </c>
      <c r="B100" s="207"/>
      <c r="C100" s="208"/>
      <c r="D100" s="208"/>
      <c r="E100" s="208"/>
      <c r="F100" s="200"/>
      <c r="G100" s="199"/>
      <c r="H100" s="199"/>
      <c r="I100" s="199" t="e">
        <f t="shared" si="21"/>
        <v>#DIV/0!</v>
      </c>
      <c r="J100" s="199" t="e">
        <f t="shared" si="22"/>
        <v>#DIV/0!</v>
      </c>
      <c r="K100" s="201"/>
      <c r="L100" s="200"/>
      <c r="M100" s="199"/>
      <c r="N100" s="199"/>
      <c r="O100" s="199" t="e">
        <f t="shared" si="23"/>
        <v>#DIV/0!</v>
      </c>
      <c r="P100" s="199" t="e">
        <f t="shared" si="24"/>
        <v>#DIV/0!</v>
      </c>
      <c r="Q100" s="201"/>
      <c r="R100" s="199" t="e">
        <f t="shared" si="25"/>
        <v>#DIV/0!</v>
      </c>
      <c r="S100" s="199">
        <f t="shared" si="26"/>
        <v>0</v>
      </c>
      <c r="T100" s="209"/>
    </row>
    <row r="101" spans="1:20">
      <c r="A101">
        <f t="shared" si="28"/>
        <v>23</v>
      </c>
      <c r="B101" s="207"/>
      <c r="C101" s="208"/>
      <c r="D101" s="208"/>
      <c r="E101" s="208"/>
      <c r="F101" s="200"/>
      <c r="G101" s="199"/>
      <c r="H101" s="199"/>
      <c r="I101" s="199" t="e">
        <f t="shared" si="21"/>
        <v>#DIV/0!</v>
      </c>
      <c r="J101" s="199" t="e">
        <f t="shared" si="22"/>
        <v>#DIV/0!</v>
      </c>
      <c r="K101" s="201"/>
      <c r="L101" s="200"/>
      <c r="M101" s="199"/>
      <c r="N101" s="199"/>
      <c r="O101" s="199" t="e">
        <f t="shared" si="23"/>
        <v>#DIV/0!</v>
      </c>
      <c r="P101" s="199" t="e">
        <f t="shared" si="24"/>
        <v>#DIV/0!</v>
      </c>
      <c r="Q101" s="201"/>
      <c r="R101" s="199" t="e">
        <f t="shared" si="25"/>
        <v>#DIV/0!</v>
      </c>
      <c r="S101" s="199">
        <f t="shared" si="26"/>
        <v>0</v>
      </c>
      <c r="T101" s="209"/>
    </row>
    <row r="102" spans="1:20">
      <c r="A102">
        <f t="shared" si="28"/>
        <v>24</v>
      </c>
      <c r="B102" s="207"/>
      <c r="C102" s="208"/>
      <c r="D102" s="208"/>
      <c r="E102" s="208"/>
      <c r="F102" s="200"/>
      <c r="G102" s="199"/>
      <c r="H102" s="199"/>
      <c r="I102" s="199" t="e">
        <f t="shared" si="21"/>
        <v>#DIV/0!</v>
      </c>
      <c r="J102" s="199" t="e">
        <f t="shared" si="22"/>
        <v>#DIV/0!</v>
      </c>
      <c r="K102" s="201"/>
      <c r="L102" s="200"/>
      <c r="M102" s="199"/>
      <c r="N102" s="199"/>
      <c r="O102" s="199" t="e">
        <f t="shared" si="23"/>
        <v>#DIV/0!</v>
      </c>
      <c r="P102" s="199" t="e">
        <f t="shared" si="24"/>
        <v>#DIV/0!</v>
      </c>
      <c r="Q102" s="201"/>
      <c r="R102" s="199" t="e">
        <f t="shared" si="25"/>
        <v>#DIV/0!</v>
      </c>
      <c r="S102" s="199">
        <f t="shared" si="26"/>
        <v>0</v>
      </c>
      <c r="T102" s="209"/>
    </row>
    <row r="103" spans="1:20">
      <c r="A103">
        <f t="shared" si="28"/>
        <v>25</v>
      </c>
      <c r="B103" s="207"/>
      <c r="C103" s="208"/>
      <c r="D103" s="208"/>
      <c r="E103" s="208"/>
      <c r="F103" s="200"/>
      <c r="G103" s="199"/>
      <c r="H103" s="199"/>
      <c r="I103" s="199" t="e">
        <f t="shared" si="21"/>
        <v>#DIV/0!</v>
      </c>
      <c r="J103" s="199" t="e">
        <f t="shared" si="22"/>
        <v>#DIV/0!</v>
      </c>
      <c r="K103" s="201"/>
      <c r="L103" s="200"/>
      <c r="M103" s="199"/>
      <c r="N103" s="199"/>
      <c r="O103" s="199" t="e">
        <f t="shared" si="23"/>
        <v>#DIV/0!</v>
      </c>
      <c r="P103" s="199" t="e">
        <f t="shared" si="24"/>
        <v>#DIV/0!</v>
      </c>
      <c r="Q103" s="201"/>
      <c r="R103" s="199" t="e">
        <f t="shared" si="25"/>
        <v>#DIV/0!</v>
      </c>
      <c r="S103" s="199">
        <f t="shared" si="26"/>
        <v>0</v>
      </c>
      <c r="T103" s="209"/>
    </row>
    <row r="104" spans="1:20">
      <c r="A104">
        <f t="shared" si="28"/>
        <v>26</v>
      </c>
      <c r="B104" s="207"/>
      <c r="C104" s="208"/>
      <c r="D104" s="208"/>
      <c r="E104" s="208"/>
      <c r="F104" s="200"/>
      <c r="G104" s="199"/>
      <c r="H104" s="199"/>
      <c r="I104" s="199" t="e">
        <f t="shared" si="21"/>
        <v>#DIV/0!</v>
      </c>
      <c r="J104" s="199" t="e">
        <f t="shared" si="22"/>
        <v>#DIV/0!</v>
      </c>
      <c r="K104" s="201"/>
      <c r="L104" s="200"/>
      <c r="M104" s="199"/>
      <c r="N104" s="199"/>
      <c r="O104" s="199" t="e">
        <f t="shared" si="23"/>
        <v>#DIV/0!</v>
      </c>
      <c r="P104" s="199" t="e">
        <f t="shared" si="24"/>
        <v>#DIV/0!</v>
      </c>
      <c r="Q104" s="201"/>
      <c r="R104" s="199" t="e">
        <f t="shared" si="25"/>
        <v>#DIV/0!</v>
      </c>
      <c r="S104" s="199">
        <f t="shared" si="26"/>
        <v>0</v>
      </c>
      <c r="T104" s="209"/>
    </row>
    <row r="105" spans="1:20">
      <c r="A105">
        <f t="shared" si="28"/>
        <v>27</v>
      </c>
      <c r="B105" s="207"/>
      <c r="C105" s="208"/>
      <c r="D105" s="208"/>
      <c r="E105" s="208"/>
      <c r="F105" s="200"/>
      <c r="G105" s="199"/>
      <c r="H105" s="199"/>
      <c r="I105" s="199" t="e">
        <f t="shared" si="21"/>
        <v>#DIV/0!</v>
      </c>
      <c r="J105" s="199" t="e">
        <f t="shared" si="22"/>
        <v>#DIV/0!</v>
      </c>
      <c r="K105" s="201"/>
      <c r="L105" s="200"/>
      <c r="M105" s="199"/>
      <c r="N105" s="199"/>
      <c r="O105" s="199" t="e">
        <f t="shared" si="23"/>
        <v>#DIV/0!</v>
      </c>
      <c r="P105" s="199" t="e">
        <f t="shared" si="24"/>
        <v>#DIV/0!</v>
      </c>
      <c r="Q105" s="201"/>
      <c r="R105" s="199" t="e">
        <f t="shared" si="25"/>
        <v>#DIV/0!</v>
      </c>
      <c r="S105" s="199">
        <f t="shared" si="26"/>
        <v>0</v>
      </c>
      <c r="T105" s="209"/>
    </row>
    <row r="106" spans="1:20">
      <c r="A106">
        <f t="shared" si="28"/>
        <v>28</v>
      </c>
      <c r="B106" s="207"/>
      <c r="C106" s="208"/>
      <c r="D106" s="208"/>
      <c r="E106" s="208"/>
      <c r="F106" s="200"/>
      <c r="G106" s="199"/>
      <c r="H106" s="199"/>
      <c r="I106" s="199" t="e">
        <f t="shared" si="21"/>
        <v>#DIV/0!</v>
      </c>
      <c r="J106" s="199" t="e">
        <f t="shared" si="22"/>
        <v>#DIV/0!</v>
      </c>
      <c r="K106" s="201"/>
      <c r="L106" s="200"/>
      <c r="M106" s="199"/>
      <c r="N106" s="199"/>
      <c r="O106" s="199" t="e">
        <f t="shared" si="23"/>
        <v>#DIV/0!</v>
      </c>
      <c r="P106" s="199" t="e">
        <f t="shared" si="24"/>
        <v>#DIV/0!</v>
      </c>
      <c r="Q106" s="201"/>
      <c r="R106" s="199" t="e">
        <f t="shared" si="25"/>
        <v>#DIV/0!</v>
      </c>
      <c r="S106" s="199">
        <f t="shared" si="26"/>
        <v>0</v>
      </c>
      <c r="T106" s="209"/>
    </row>
    <row r="107" spans="1:20">
      <c r="A107">
        <f t="shared" si="28"/>
        <v>29</v>
      </c>
      <c r="B107" s="207"/>
      <c r="C107" s="208"/>
      <c r="D107" s="208"/>
      <c r="E107" s="208"/>
      <c r="F107" s="200"/>
      <c r="G107" s="199"/>
      <c r="H107" s="199"/>
      <c r="I107" s="199" t="e">
        <f t="shared" si="21"/>
        <v>#DIV/0!</v>
      </c>
      <c r="J107" s="199" t="e">
        <f t="shared" si="22"/>
        <v>#DIV/0!</v>
      </c>
      <c r="K107" s="201"/>
      <c r="L107" s="200"/>
      <c r="M107" s="199"/>
      <c r="N107" s="199"/>
      <c r="O107" s="199" t="e">
        <f t="shared" si="23"/>
        <v>#DIV/0!</v>
      </c>
      <c r="P107" s="199" t="e">
        <f t="shared" si="24"/>
        <v>#DIV/0!</v>
      </c>
      <c r="Q107" s="201"/>
      <c r="R107" s="199" t="e">
        <f t="shared" si="25"/>
        <v>#DIV/0!</v>
      </c>
      <c r="S107" s="199">
        <f t="shared" si="26"/>
        <v>0</v>
      </c>
      <c r="T107" s="209"/>
    </row>
    <row r="108" spans="1:20" ht="16" thickBot="1">
      <c r="A108">
        <f t="shared" si="28"/>
        <v>30</v>
      </c>
      <c r="B108" s="210"/>
      <c r="C108" s="211"/>
      <c r="D108" s="211"/>
      <c r="E108" s="211"/>
      <c r="F108" s="202"/>
      <c r="G108" s="203"/>
      <c r="H108" s="203"/>
      <c r="I108" s="203" t="e">
        <f t="shared" si="21"/>
        <v>#DIV/0!</v>
      </c>
      <c r="J108" s="203" t="e">
        <f t="shared" si="22"/>
        <v>#DIV/0!</v>
      </c>
      <c r="K108" s="204"/>
      <c r="L108" s="202"/>
      <c r="M108" s="203"/>
      <c r="N108" s="203"/>
      <c r="O108" s="203" t="e">
        <f t="shared" si="23"/>
        <v>#DIV/0!</v>
      </c>
      <c r="P108" s="203" t="e">
        <f t="shared" si="24"/>
        <v>#DIV/0!</v>
      </c>
      <c r="Q108" s="204"/>
      <c r="R108" s="203" t="e">
        <f t="shared" si="25"/>
        <v>#DIV/0!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c r="G111" s="182" t="e">
        <f>F111/I111</f>
        <v>#DIV/0!</v>
      </c>
      <c r="H111" s="199" t="e">
        <f>G111*1.5</f>
        <v>#DIV/0!</v>
      </c>
      <c r="I111" s="182"/>
      <c r="J111" s="182"/>
      <c r="K111" s="183"/>
      <c r="L111" s="185"/>
      <c r="M111" s="182" t="e">
        <f>L111/O111</f>
        <v>#DIV/0!</v>
      </c>
      <c r="N111" s="199" t="e">
        <f>M111*1.5</f>
        <v>#DIV/0!</v>
      </c>
      <c r="O111" s="182"/>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c r="C114" s="208"/>
      <c r="D114" s="208"/>
      <c r="E114" s="208"/>
      <c r="F114" s="200"/>
      <c r="G114" s="199"/>
      <c r="H114" s="199"/>
      <c r="I114" s="199" t="e">
        <f>IF(H114&lt;=$H$111,IF(H114&lt;$G$111,F114+G114,F114+G114+(H114-$G$111)),50)</f>
        <v>#DIV/0!</v>
      </c>
      <c r="J114" s="199" t="e">
        <f>$F$111/H114</f>
        <v>#DIV/0!</v>
      </c>
      <c r="K114" s="201"/>
      <c r="L114" s="200"/>
      <c r="M114" s="199"/>
      <c r="N114" s="199"/>
      <c r="O114" s="199" t="e">
        <f>IF(N114&lt;=$N$111,IF(N114&lt;$M$111,L114+M114,L114+M114+(N114-$M$111)),50)</f>
        <v>#DIV/0!</v>
      </c>
      <c r="P114" s="199" t="e">
        <f>$L$111/N114</f>
        <v>#DIV/0!</v>
      </c>
      <c r="Q114" s="201"/>
      <c r="R114" s="199" t="e">
        <f>O114+I114</f>
        <v>#DIV/0!</v>
      </c>
      <c r="S114" s="199">
        <f>N114+H114</f>
        <v>0</v>
      </c>
      <c r="T114" s="209"/>
    </row>
    <row r="115" spans="1:20">
      <c r="A115">
        <f>A114+1</f>
        <v>2</v>
      </c>
      <c r="B115" s="207"/>
      <c r="C115" s="208"/>
      <c r="D115" s="208"/>
      <c r="E115" s="208"/>
      <c r="F115" s="200"/>
      <c r="G115" s="199"/>
      <c r="H115" s="199"/>
      <c r="I115" s="199" t="e">
        <f t="shared" ref="I115:I133" si="29">IF(H115&lt;=$H$111,IF(H115&lt;$G$111,F115+G115,F115+G115+(H115-$G$111)),50)</f>
        <v>#DIV/0!</v>
      </c>
      <c r="J115" s="199" t="e">
        <f t="shared" ref="J115:J133" si="30">$F$111/H115</f>
        <v>#DIV/0!</v>
      </c>
      <c r="K115" s="201"/>
      <c r="L115" s="200"/>
      <c r="M115" s="199"/>
      <c r="N115" s="199"/>
      <c r="O115" s="199" t="e">
        <f t="shared" ref="O115:O132" si="31">IF(N115&lt;=$N$111,IF(N115&lt;$M$111,L115+M115,L115+M115+(N115-$M$111)),50)</f>
        <v>#DIV/0!</v>
      </c>
      <c r="P115" s="199" t="e">
        <f t="shared" ref="P115:P132" si="32">$L$111/N115</f>
        <v>#DIV/0!</v>
      </c>
      <c r="Q115" s="201"/>
      <c r="R115" s="199" t="e">
        <f t="shared" ref="R115:R149" si="33">O115+I115</f>
        <v>#DIV/0!</v>
      </c>
      <c r="S115" s="199">
        <f t="shared" ref="S115:S149" si="34">N115+H115</f>
        <v>0</v>
      </c>
      <c r="T115" s="209"/>
    </row>
    <row r="116" spans="1:20">
      <c r="A116">
        <f t="shared" ref="A116:A130" si="35">A115+1</f>
        <v>3</v>
      </c>
      <c r="B116" s="207"/>
      <c r="C116" s="208"/>
      <c r="D116" s="208"/>
      <c r="E116" s="208"/>
      <c r="F116" s="200"/>
      <c r="G116" s="199"/>
      <c r="H116" s="199"/>
      <c r="I116" s="199" t="e">
        <f t="shared" si="29"/>
        <v>#DIV/0!</v>
      </c>
      <c r="J116" s="199" t="e">
        <f t="shared" si="30"/>
        <v>#DIV/0!</v>
      </c>
      <c r="K116" s="201"/>
      <c r="L116" s="200"/>
      <c r="M116" s="199"/>
      <c r="N116" s="199"/>
      <c r="O116" s="199" t="e">
        <f t="shared" si="31"/>
        <v>#DIV/0!</v>
      </c>
      <c r="P116" s="199" t="e">
        <f t="shared" si="32"/>
        <v>#DIV/0!</v>
      </c>
      <c r="Q116" s="201"/>
      <c r="R116" s="199" t="e">
        <f t="shared" si="33"/>
        <v>#DIV/0!</v>
      </c>
      <c r="S116" s="199">
        <f t="shared" si="34"/>
        <v>0</v>
      </c>
      <c r="T116" s="209"/>
    </row>
    <row r="117" spans="1:20">
      <c r="A117">
        <f t="shared" si="35"/>
        <v>4</v>
      </c>
      <c r="B117" s="207"/>
      <c r="C117" s="208"/>
      <c r="D117" s="208"/>
      <c r="E117" s="208"/>
      <c r="F117" s="200"/>
      <c r="G117" s="199"/>
      <c r="H117" s="199"/>
      <c r="I117" s="199" t="e">
        <f t="shared" si="29"/>
        <v>#DIV/0!</v>
      </c>
      <c r="J117" s="199" t="e">
        <f t="shared" si="30"/>
        <v>#DIV/0!</v>
      </c>
      <c r="K117" s="201"/>
      <c r="L117" s="200"/>
      <c r="M117" s="199"/>
      <c r="N117" s="199"/>
      <c r="O117" s="199" t="e">
        <f t="shared" si="31"/>
        <v>#DIV/0!</v>
      </c>
      <c r="P117" s="199" t="e">
        <f t="shared" si="32"/>
        <v>#DIV/0!</v>
      </c>
      <c r="Q117" s="201"/>
      <c r="R117" s="199" t="e">
        <f t="shared" si="33"/>
        <v>#DIV/0!</v>
      </c>
      <c r="S117" s="199">
        <f t="shared" si="34"/>
        <v>0</v>
      </c>
      <c r="T117" s="209"/>
    </row>
    <row r="118" spans="1:20">
      <c r="A118">
        <f t="shared" si="35"/>
        <v>5</v>
      </c>
      <c r="B118" s="207"/>
      <c r="C118" s="208"/>
      <c r="D118" s="208"/>
      <c r="E118" s="208"/>
      <c r="F118" s="200"/>
      <c r="G118" s="199"/>
      <c r="H118" s="199"/>
      <c r="I118" s="199" t="e">
        <f t="shared" si="29"/>
        <v>#DIV/0!</v>
      </c>
      <c r="J118" s="199" t="e">
        <f t="shared" si="30"/>
        <v>#DIV/0!</v>
      </c>
      <c r="K118" s="201"/>
      <c r="L118" s="200"/>
      <c r="M118" s="199"/>
      <c r="N118" s="199"/>
      <c r="O118" s="199" t="e">
        <f t="shared" si="31"/>
        <v>#DIV/0!</v>
      </c>
      <c r="P118" s="199" t="e">
        <f t="shared" si="32"/>
        <v>#DIV/0!</v>
      </c>
      <c r="Q118" s="201"/>
      <c r="R118" s="199" t="e">
        <f t="shared" si="33"/>
        <v>#DIV/0!</v>
      </c>
      <c r="S118" s="199">
        <f t="shared" si="34"/>
        <v>0</v>
      </c>
      <c r="T118" s="209"/>
    </row>
    <row r="119" spans="1:20">
      <c r="A119">
        <f t="shared" si="35"/>
        <v>6</v>
      </c>
      <c r="B119" s="207"/>
      <c r="C119" s="208"/>
      <c r="D119" s="208"/>
      <c r="E119" s="208"/>
      <c r="F119" s="200"/>
      <c r="G119" s="199"/>
      <c r="H119" s="199"/>
      <c r="I119" s="199" t="e">
        <f t="shared" si="29"/>
        <v>#DIV/0!</v>
      </c>
      <c r="J119" s="199" t="e">
        <f t="shared" si="30"/>
        <v>#DIV/0!</v>
      </c>
      <c r="K119" s="201"/>
      <c r="L119" s="200"/>
      <c r="M119" s="199"/>
      <c r="N119" s="199"/>
      <c r="O119" s="199" t="e">
        <f t="shared" si="31"/>
        <v>#DIV/0!</v>
      </c>
      <c r="P119" s="199" t="e">
        <f t="shared" si="32"/>
        <v>#DIV/0!</v>
      </c>
      <c r="Q119" s="201"/>
      <c r="R119" s="199" t="e">
        <f t="shared" si="33"/>
        <v>#DIV/0!</v>
      </c>
      <c r="S119" s="199">
        <f t="shared" si="34"/>
        <v>0</v>
      </c>
      <c r="T119" s="209"/>
    </row>
    <row r="120" spans="1:20">
      <c r="A120">
        <f t="shared" si="35"/>
        <v>7</v>
      </c>
      <c r="B120" s="207"/>
      <c r="C120" s="208"/>
      <c r="D120" s="208"/>
      <c r="E120" s="208"/>
      <c r="F120" s="200"/>
      <c r="G120" s="199"/>
      <c r="H120" s="199"/>
      <c r="I120" s="199" t="e">
        <f t="shared" si="29"/>
        <v>#DIV/0!</v>
      </c>
      <c r="J120" s="199" t="e">
        <f t="shared" si="30"/>
        <v>#DIV/0!</v>
      </c>
      <c r="K120" s="201"/>
      <c r="L120" s="200"/>
      <c r="M120" s="199"/>
      <c r="N120" s="199"/>
      <c r="O120" s="199" t="e">
        <f t="shared" si="31"/>
        <v>#DIV/0!</v>
      </c>
      <c r="P120" s="199" t="e">
        <f t="shared" si="32"/>
        <v>#DIV/0!</v>
      </c>
      <c r="Q120" s="201"/>
      <c r="R120" s="199" t="e">
        <f t="shared" si="33"/>
        <v>#DIV/0!</v>
      </c>
      <c r="S120" s="199">
        <f t="shared" si="34"/>
        <v>0</v>
      </c>
      <c r="T120" s="209"/>
    </row>
    <row r="121" spans="1:20">
      <c r="A121">
        <f t="shared" si="35"/>
        <v>8</v>
      </c>
      <c r="B121" s="207"/>
      <c r="C121" s="208"/>
      <c r="D121" s="208"/>
      <c r="E121" s="208"/>
      <c r="F121" s="200"/>
      <c r="G121" s="199"/>
      <c r="H121" s="199"/>
      <c r="I121" s="199" t="e">
        <f t="shared" si="29"/>
        <v>#DIV/0!</v>
      </c>
      <c r="J121" s="199" t="e">
        <f t="shared" si="30"/>
        <v>#DIV/0!</v>
      </c>
      <c r="K121" s="201"/>
      <c r="L121" s="200"/>
      <c r="M121" s="199"/>
      <c r="N121" s="199"/>
      <c r="O121" s="199" t="e">
        <f t="shared" si="31"/>
        <v>#DIV/0!</v>
      </c>
      <c r="P121" s="199" t="e">
        <f t="shared" si="32"/>
        <v>#DIV/0!</v>
      </c>
      <c r="Q121" s="201"/>
      <c r="R121" s="199" t="e">
        <f t="shared" si="33"/>
        <v>#DIV/0!</v>
      </c>
      <c r="S121" s="199">
        <f t="shared" si="34"/>
        <v>0</v>
      </c>
      <c r="T121" s="209"/>
    </row>
    <row r="122" spans="1:20">
      <c r="A122">
        <f t="shared" si="35"/>
        <v>9</v>
      </c>
      <c r="B122" s="207"/>
      <c r="C122" s="208"/>
      <c r="D122" s="208"/>
      <c r="E122" s="208"/>
      <c r="F122" s="200"/>
      <c r="G122" s="199"/>
      <c r="H122" s="199"/>
      <c r="I122" s="199" t="e">
        <f t="shared" si="29"/>
        <v>#DIV/0!</v>
      </c>
      <c r="J122" s="199" t="e">
        <f t="shared" si="30"/>
        <v>#DIV/0!</v>
      </c>
      <c r="K122" s="201"/>
      <c r="L122" s="200"/>
      <c r="M122" s="199"/>
      <c r="N122" s="199"/>
      <c r="O122" s="199" t="e">
        <f t="shared" si="31"/>
        <v>#DIV/0!</v>
      </c>
      <c r="P122" s="199" t="e">
        <f t="shared" si="32"/>
        <v>#DIV/0!</v>
      </c>
      <c r="Q122" s="201"/>
      <c r="R122" s="199" t="e">
        <f t="shared" si="33"/>
        <v>#DIV/0!</v>
      </c>
      <c r="S122" s="199">
        <f t="shared" si="34"/>
        <v>0</v>
      </c>
      <c r="T122" s="209"/>
    </row>
    <row r="123" spans="1:20">
      <c r="A123">
        <f t="shared" si="35"/>
        <v>10</v>
      </c>
      <c r="B123" s="207"/>
      <c r="C123" s="208"/>
      <c r="D123" s="208"/>
      <c r="E123" s="208"/>
      <c r="F123" s="200"/>
      <c r="G123" s="199"/>
      <c r="H123" s="199"/>
      <c r="I123" s="199" t="e">
        <f t="shared" si="29"/>
        <v>#DIV/0!</v>
      </c>
      <c r="J123" s="199" t="e">
        <f t="shared" si="30"/>
        <v>#DIV/0!</v>
      </c>
      <c r="K123" s="201"/>
      <c r="L123" s="200"/>
      <c r="M123" s="199"/>
      <c r="N123" s="199"/>
      <c r="O123" s="199" t="e">
        <f t="shared" si="31"/>
        <v>#DIV/0!</v>
      </c>
      <c r="P123" s="199" t="e">
        <f t="shared" si="32"/>
        <v>#DIV/0!</v>
      </c>
      <c r="Q123" s="201"/>
      <c r="R123" s="199" t="e">
        <f t="shared" si="33"/>
        <v>#DIV/0!</v>
      </c>
      <c r="S123" s="199">
        <f t="shared" si="34"/>
        <v>0</v>
      </c>
      <c r="T123" s="209"/>
    </row>
    <row r="124" spans="1:20">
      <c r="A124">
        <f t="shared" si="35"/>
        <v>11</v>
      </c>
      <c r="B124" s="207"/>
      <c r="C124" s="208"/>
      <c r="D124" s="208"/>
      <c r="E124" s="208"/>
      <c r="F124" s="200"/>
      <c r="G124" s="199"/>
      <c r="H124" s="199"/>
      <c r="I124" s="199" t="e">
        <f t="shared" si="29"/>
        <v>#DIV/0!</v>
      </c>
      <c r="J124" s="199" t="e">
        <f t="shared" si="30"/>
        <v>#DIV/0!</v>
      </c>
      <c r="K124" s="201"/>
      <c r="L124" s="200"/>
      <c r="M124" s="199"/>
      <c r="N124" s="199"/>
      <c r="O124" s="199" t="e">
        <f t="shared" si="31"/>
        <v>#DIV/0!</v>
      </c>
      <c r="P124" s="199" t="e">
        <f t="shared" si="32"/>
        <v>#DIV/0!</v>
      </c>
      <c r="Q124" s="201"/>
      <c r="R124" s="199" t="e">
        <f t="shared" si="33"/>
        <v>#DIV/0!</v>
      </c>
      <c r="S124" s="199">
        <f t="shared" si="34"/>
        <v>0</v>
      </c>
      <c r="T124" s="209"/>
    </row>
    <row r="125" spans="1:20">
      <c r="A125">
        <f t="shared" si="35"/>
        <v>12</v>
      </c>
      <c r="B125" s="207"/>
      <c r="C125" s="208"/>
      <c r="D125" s="208"/>
      <c r="E125" s="208"/>
      <c r="F125" s="200"/>
      <c r="G125" s="199"/>
      <c r="H125" s="199"/>
      <c r="I125" s="199" t="e">
        <f t="shared" si="29"/>
        <v>#DIV/0!</v>
      </c>
      <c r="J125" s="199" t="e">
        <f t="shared" si="30"/>
        <v>#DIV/0!</v>
      </c>
      <c r="K125" s="201"/>
      <c r="L125" s="200"/>
      <c r="M125" s="199"/>
      <c r="N125" s="199"/>
      <c r="O125" s="199" t="e">
        <f t="shared" si="31"/>
        <v>#DIV/0!</v>
      </c>
      <c r="P125" s="199" t="e">
        <f t="shared" si="32"/>
        <v>#DIV/0!</v>
      </c>
      <c r="Q125" s="201"/>
      <c r="R125" s="199" t="e">
        <f t="shared" si="33"/>
        <v>#DIV/0!</v>
      </c>
      <c r="S125" s="199">
        <f t="shared" si="34"/>
        <v>0</v>
      </c>
      <c r="T125" s="209"/>
    </row>
    <row r="126" spans="1:20">
      <c r="A126">
        <f t="shared" si="35"/>
        <v>13</v>
      </c>
      <c r="B126" s="207"/>
      <c r="C126" s="208"/>
      <c r="D126" s="208"/>
      <c r="E126" s="208"/>
      <c r="F126" s="200"/>
      <c r="G126" s="199"/>
      <c r="H126" s="199"/>
      <c r="I126" s="199" t="e">
        <f t="shared" si="29"/>
        <v>#DIV/0!</v>
      </c>
      <c r="J126" s="199" t="e">
        <f t="shared" si="30"/>
        <v>#DIV/0!</v>
      </c>
      <c r="K126" s="201"/>
      <c r="L126" s="200"/>
      <c r="M126" s="199"/>
      <c r="N126" s="199"/>
      <c r="O126" s="199" t="e">
        <f t="shared" si="31"/>
        <v>#DIV/0!</v>
      </c>
      <c r="P126" s="199" t="e">
        <f t="shared" si="32"/>
        <v>#DIV/0!</v>
      </c>
      <c r="Q126" s="201"/>
      <c r="R126" s="199" t="e">
        <f t="shared" si="33"/>
        <v>#DIV/0!</v>
      </c>
      <c r="S126" s="199">
        <f t="shared" si="34"/>
        <v>0</v>
      </c>
      <c r="T126" s="209"/>
    </row>
    <row r="127" spans="1:20">
      <c r="A127">
        <f t="shared" si="35"/>
        <v>14</v>
      </c>
      <c r="B127" s="207"/>
      <c r="C127" s="208"/>
      <c r="D127" s="208"/>
      <c r="E127" s="208"/>
      <c r="F127" s="200"/>
      <c r="G127" s="199"/>
      <c r="H127" s="199"/>
      <c r="I127" s="199" t="e">
        <f t="shared" si="29"/>
        <v>#DIV/0!</v>
      </c>
      <c r="J127" s="199" t="e">
        <f t="shared" si="30"/>
        <v>#DIV/0!</v>
      </c>
      <c r="K127" s="201"/>
      <c r="L127" s="200"/>
      <c r="M127" s="199"/>
      <c r="N127" s="199"/>
      <c r="O127" s="199" t="e">
        <f t="shared" si="31"/>
        <v>#DIV/0!</v>
      </c>
      <c r="P127" s="199" t="e">
        <f t="shared" si="32"/>
        <v>#DIV/0!</v>
      </c>
      <c r="Q127" s="201"/>
      <c r="R127" s="199" t="e">
        <f t="shared" si="33"/>
        <v>#DIV/0!</v>
      </c>
      <c r="S127" s="199">
        <f t="shared" si="34"/>
        <v>0</v>
      </c>
      <c r="T127" s="209"/>
    </row>
    <row r="128" spans="1:20">
      <c r="A128">
        <f t="shared" si="35"/>
        <v>15</v>
      </c>
      <c r="B128" s="207"/>
      <c r="C128" s="208"/>
      <c r="D128" s="208"/>
      <c r="E128" s="208"/>
      <c r="F128" s="200"/>
      <c r="G128" s="199"/>
      <c r="H128" s="199"/>
      <c r="I128" s="199" t="e">
        <f t="shared" si="29"/>
        <v>#DIV/0!</v>
      </c>
      <c r="J128" s="199" t="e">
        <f t="shared" si="30"/>
        <v>#DIV/0!</v>
      </c>
      <c r="K128" s="201"/>
      <c r="L128" s="200"/>
      <c r="M128" s="199"/>
      <c r="N128" s="199"/>
      <c r="O128" s="199" t="e">
        <f t="shared" si="31"/>
        <v>#DIV/0!</v>
      </c>
      <c r="P128" s="199" t="e">
        <f t="shared" si="32"/>
        <v>#DIV/0!</v>
      </c>
      <c r="Q128" s="201"/>
      <c r="R128" s="199" t="e">
        <f t="shared" si="33"/>
        <v>#DIV/0!</v>
      </c>
      <c r="S128" s="199">
        <f t="shared" si="34"/>
        <v>0</v>
      </c>
      <c r="T128" s="209"/>
    </row>
    <row r="129" spans="1:20">
      <c r="A129">
        <f t="shared" si="35"/>
        <v>16</v>
      </c>
      <c r="B129" s="207"/>
      <c r="C129" s="208"/>
      <c r="D129" s="208"/>
      <c r="E129" s="208"/>
      <c r="F129" s="200"/>
      <c r="G129" s="199"/>
      <c r="H129" s="199"/>
      <c r="I129" s="199" t="e">
        <f t="shared" si="29"/>
        <v>#DIV/0!</v>
      </c>
      <c r="J129" s="199" t="e">
        <f t="shared" si="30"/>
        <v>#DIV/0!</v>
      </c>
      <c r="K129" s="201"/>
      <c r="L129" s="200"/>
      <c r="M129" s="199"/>
      <c r="N129" s="199"/>
      <c r="O129" s="199" t="e">
        <f t="shared" si="31"/>
        <v>#DIV/0!</v>
      </c>
      <c r="P129" s="199" t="e">
        <f>$L$111/N129</f>
        <v>#DIV/0!</v>
      </c>
      <c r="Q129" s="201"/>
      <c r="R129" s="199" t="e">
        <f t="shared" si="33"/>
        <v>#DIV/0!</v>
      </c>
      <c r="S129" s="199">
        <f t="shared" si="34"/>
        <v>0</v>
      </c>
      <c r="T129" s="209"/>
    </row>
    <row r="130" spans="1:20">
      <c r="A130">
        <f t="shared" si="35"/>
        <v>17</v>
      </c>
      <c r="B130" s="207"/>
      <c r="C130" s="208"/>
      <c r="D130" s="208"/>
      <c r="E130" s="208"/>
      <c r="F130" s="200"/>
      <c r="G130" s="199"/>
      <c r="H130" s="199"/>
      <c r="I130" s="199" t="e">
        <f t="shared" si="29"/>
        <v>#DIV/0!</v>
      </c>
      <c r="J130" s="199" t="e">
        <f t="shared" si="30"/>
        <v>#DIV/0!</v>
      </c>
      <c r="K130" s="201"/>
      <c r="L130" s="200"/>
      <c r="M130" s="199"/>
      <c r="N130" s="199"/>
      <c r="O130" s="199" t="e">
        <f t="shared" si="31"/>
        <v>#DIV/0!</v>
      </c>
      <c r="P130" s="199" t="e">
        <f t="shared" si="32"/>
        <v>#DIV/0!</v>
      </c>
      <c r="Q130" s="201"/>
      <c r="R130" s="199" t="e">
        <f t="shared" si="33"/>
        <v>#DIV/0!</v>
      </c>
      <c r="S130" s="199">
        <f t="shared" si="34"/>
        <v>0</v>
      </c>
      <c r="T130" s="209"/>
    </row>
    <row r="131" spans="1:20">
      <c r="A131">
        <f>A130+1</f>
        <v>18</v>
      </c>
      <c r="B131" s="207"/>
      <c r="C131" s="208"/>
      <c r="D131" s="208"/>
      <c r="E131" s="208"/>
      <c r="F131" s="200"/>
      <c r="G131" s="199"/>
      <c r="H131" s="199"/>
      <c r="I131" s="199" t="e">
        <f t="shared" si="29"/>
        <v>#DIV/0!</v>
      </c>
      <c r="J131" s="199" t="e">
        <f t="shared" si="30"/>
        <v>#DIV/0!</v>
      </c>
      <c r="K131" s="201"/>
      <c r="L131" s="200"/>
      <c r="M131" s="199"/>
      <c r="N131" s="199"/>
      <c r="O131" s="199" t="e">
        <f t="shared" si="31"/>
        <v>#DIV/0!</v>
      </c>
      <c r="P131" s="199" t="e">
        <f t="shared" si="32"/>
        <v>#DIV/0!</v>
      </c>
      <c r="Q131" s="201"/>
      <c r="R131" s="199" t="e">
        <f t="shared" si="33"/>
        <v>#DIV/0!</v>
      </c>
      <c r="S131" s="199">
        <f t="shared" si="34"/>
        <v>0</v>
      </c>
      <c r="T131" s="209"/>
    </row>
    <row r="132" spans="1:20">
      <c r="A132">
        <f t="shared" ref="A132:A133" si="36">A131+1</f>
        <v>19</v>
      </c>
      <c r="B132" s="207"/>
      <c r="C132" s="208"/>
      <c r="D132" s="208"/>
      <c r="E132" s="208"/>
      <c r="F132" s="200"/>
      <c r="G132" s="199"/>
      <c r="H132" s="199"/>
      <c r="I132" s="199" t="e">
        <f t="shared" si="29"/>
        <v>#DIV/0!</v>
      </c>
      <c r="J132" s="199" t="e">
        <f t="shared" si="30"/>
        <v>#DIV/0!</v>
      </c>
      <c r="K132" s="201"/>
      <c r="L132" s="200"/>
      <c r="M132" s="199"/>
      <c r="N132" s="199"/>
      <c r="O132" s="199" t="e">
        <f t="shared" si="31"/>
        <v>#DIV/0!</v>
      </c>
      <c r="P132" s="199" t="e">
        <f t="shared" si="32"/>
        <v>#DIV/0!</v>
      </c>
      <c r="Q132" s="201"/>
      <c r="R132" s="199" t="e">
        <f t="shared" si="33"/>
        <v>#DIV/0!</v>
      </c>
      <c r="S132" s="199">
        <f t="shared" si="34"/>
        <v>0</v>
      </c>
      <c r="T132" s="209"/>
    </row>
    <row r="133" spans="1:20" ht="16" thickBot="1">
      <c r="A133">
        <f t="shared" si="36"/>
        <v>20</v>
      </c>
      <c r="B133" s="207"/>
      <c r="C133" s="208"/>
      <c r="D133" s="208"/>
      <c r="E133" s="208"/>
      <c r="F133" s="200"/>
      <c r="G133" s="199"/>
      <c r="H133" s="199"/>
      <c r="I133" s="199" t="e">
        <f t="shared" si="29"/>
        <v>#DIV/0!</v>
      </c>
      <c r="J133" s="199" t="e">
        <f t="shared" si="30"/>
        <v>#DIV/0!</v>
      </c>
      <c r="K133" s="201"/>
      <c r="L133" s="200"/>
      <c r="M133" s="199"/>
      <c r="N133" s="199"/>
      <c r="O133" s="199" t="e">
        <f>IF(N133&lt;=$N$111,IF(N133&lt;$M$111,L133+M133,L133+M133+(N133-$M$111)),50)</f>
        <v>#DIV/0!</v>
      </c>
      <c r="P133" s="199" t="e">
        <f>$L$111/N133</f>
        <v>#DIV/0!</v>
      </c>
      <c r="Q133" s="201"/>
      <c r="R133" s="199" t="e">
        <f t="shared" si="33"/>
        <v>#DIV/0!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t="e">
        <f>IF(H135&lt;=$H$111,IF(H135&lt;$G$111,F135+G135,F135+G135+(H135-$G$111)),50)</f>
        <v>#DIV/0!</v>
      </c>
      <c r="J135" s="199" t="e">
        <f>$F$111/H135</f>
        <v>#DIV/0!</v>
      </c>
      <c r="K135" s="201"/>
      <c r="L135" s="200"/>
      <c r="M135" s="199"/>
      <c r="N135" s="199"/>
      <c r="O135" s="199" t="e">
        <f>IF(N135&lt;=$N$111,IF(N135&lt;$M$111,L135+M135,L135+M135+(N135-$M$111)),50)</f>
        <v>#DIV/0!</v>
      </c>
      <c r="P135" s="199" t="e">
        <f>$L$111/N135</f>
        <v>#DIV/0!</v>
      </c>
      <c r="Q135" s="201"/>
      <c r="R135" s="199" t="e">
        <f t="shared" si="33"/>
        <v>#DIV/0!</v>
      </c>
      <c r="S135" s="199">
        <f t="shared" si="34"/>
        <v>0</v>
      </c>
      <c r="T135" s="209"/>
    </row>
    <row r="136" spans="1:20">
      <c r="A136">
        <f>A135+1</f>
        <v>2</v>
      </c>
      <c r="B136" s="207"/>
      <c r="C136" s="208"/>
      <c r="D136" s="208"/>
      <c r="E136" s="208"/>
      <c r="F136" s="200"/>
      <c r="G136" s="199"/>
      <c r="H136" s="199"/>
      <c r="I136" s="199" t="e">
        <f t="shared" ref="I136:I149" si="37">IF(H136&lt;=$H$111,IF(H136&lt;$G$111,F136+G136,F136+G136+(H136-$G$111)),50)</f>
        <v>#DIV/0!</v>
      </c>
      <c r="J136" s="199" t="e">
        <f t="shared" ref="J136:J149" si="38">$F$111/H136</f>
        <v>#DIV/0!</v>
      </c>
      <c r="K136" s="201"/>
      <c r="L136" s="200"/>
      <c r="M136" s="199"/>
      <c r="N136" s="199"/>
      <c r="O136" s="199" t="e">
        <f t="shared" ref="O136:O149" si="39">IF(N136&lt;=$N$111,IF(N136&lt;$M$111,L136+M136,L136+M136+(N136-$M$111)),50)</f>
        <v>#DIV/0!</v>
      </c>
      <c r="P136" s="199" t="e">
        <f t="shared" ref="P136:P149" si="40">$L$111/N136</f>
        <v>#DIV/0!</v>
      </c>
      <c r="Q136" s="201"/>
      <c r="R136" s="199" t="e">
        <f t="shared" si="33"/>
        <v>#DIV/0!</v>
      </c>
      <c r="S136" s="199">
        <f t="shared" si="34"/>
        <v>0</v>
      </c>
      <c r="T136" s="209"/>
    </row>
    <row r="137" spans="1:20">
      <c r="A137">
        <f t="shared" ref="A137:A148" si="41">A136+1</f>
        <v>3</v>
      </c>
      <c r="B137" s="207"/>
      <c r="C137" s="208"/>
      <c r="D137" s="208"/>
      <c r="E137" s="208"/>
      <c r="F137" s="200"/>
      <c r="G137" s="199"/>
      <c r="H137" s="199"/>
      <c r="I137" s="199" t="e">
        <f t="shared" si="37"/>
        <v>#DIV/0!</v>
      </c>
      <c r="J137" s="199" t="e">
        <f t="shared" si="38"/>
        <v>#DIV/0!</v>
      </c>
      <c r="K137" s="201"/>
      <c r="L137" s="200"/>
      <c r="M137" s="199"/>
      <c r="N137" s="199"/>
      <c r="O137" s="199" t="e">
        <f t="shared" si="39"/>
        <v>#DIV/0!</v>
      </c>
      <c r="P137" s="199" t="e">
        <f t="shared" si="40"/>
        <v>#DIV/0!</v>
      </c>
      <c r="Q137" s="201"/>
      <c r="R137" s="199" t="e">
        <f t="shared" si="33"/>
        <v>#DIV/0!</v>
      </c>
      <c r="S137" s="199">
        <f t="shared" si="34"/>
        <v>0</v>
      </c>
      <c r="T137" s="209"/>
    </row>
    <row r="138" spans="1:20">
      <c r="A138">
        <f t="shared" si="41"/>
        <v>4</v>
      </c>
      <c r="B138" s="207"/>
      <c r="C138" s="208"/>
      <c r="D138" s="208"/>
      <c r="E138" s="208"/>
      <c r="F138" s="200"/>
      <c r="G138" s="199"/>
      <c r="H138" s="199"/>
      <c r="I138" s="199" t="e">
        <f t="shared" si="37"/>
        <v>#DIV/0!</v>
      </c>
      <c r="J138" s="199" t="e">
        <f t="shared" si="38"/>
        <v>#DIV/0!</v>
      </c>
      <c r="K138" s="201"/>
      <c r="L138" s="200"/>
      <c r="M138" s="199"/>
      <c r="N138" s="199"/>
      <c r="O138" s="199" t="e">
        <f t="shared" si="39"/>
        <v>#DIV/0!</v>
      </c>
      <c r="P138" s="199" t="e">
        <f t="shared" si="40"/>
        <v>#DIV/0!</v>
      </c>
      <c r="Q138" s="201"/>
      <c r="R138" s="199" t="e">
        <f t="shared" si="33"/>
        <v>#DIV/0!</v>
      </c>
      <c r="S138" s="199">
        <f t="shared" si="34"/>
        <v>0</v>
      </c>
      <c r="T138" s="209"/>
    </row>
    <row r="139" spans="1:20">
      <c r="A139">
        <f t="shared" si="41"/>
        <v>5</v>
      </c>
      <c r="B139" s="207"/>
      <c r="C139" s="208"/>
      <c r="D139" s="208"/>
      <c r="E139" s="208"/>
      <c r="F139" s="200"/>
      <c r="G139" s="199"/>
      <c r="H139" s="199"/>
      <c r="I139" s="199" t="e">
        <f t="shared" si="37"/>
        <v>#DIV/0!</v>
      </c>
      <c r="J139" s="199" t="e">
        <f t="shared" si="38"/>
        <v>#DIV/0!</v>
      </c>
      <c r="K139" s="201"/>
      <c r="L139" s="200"/>
      <c r="M139" s="199"/>
      <c r="N139" s="199"/>
      <c r="O139" s="199" t="e">
        <f t="shared" si="39"/>
        <v>#DIV/0!</v>
      </c>
      <c r="P139" s="199" t="e">
        <f t="shared" si="40"/>
        <v>#DIV/0!</v>
      </c>
      <c r="Q139" s="201"/>
      <c r="R139" s="199" t="e">
        <f t="shared" si="33"/>
        <v>#DIV/0!</v>
      </c>
      <c r="S139" s="199">
        <f t="shared" si="34"/>
        <v>0</v>
      </c>
      <c r="T139" s="209"/>
    </row>
    <row r="140" spans="1:20">
      <c r="A140">
        <f t="shared" si="41"/>
        <v>6</v>
      </c>
      <c r="B140" s="207"/>
      <c r="C140" s="208"/>
      <c r="D140" s="208"/>
      <c r="E140" s="208"/>
      <c r="F140" s="200"/>
      <c r="G140" s="199"/>
      <c r="H140" s="199"/>
      <c r="I140" s="199" t="e">
        <f t="shared" si="37"/>
        <v>#DIV/0!</v>
      </c>
      <c r="J140" s="199" t="e">
        <f t="shared" si="38"/>
        <v>#DIV/0!</v>
      </c>
      <c r="K140" s="201"/>
      <c r="L140" s="200"/>
      <c r="M140" s="199"/>
      <c r="N140" s="199"/>
      <c r="O140" s="199" t="e">
        <f t="shared" si="39"/>
        <v>#DIV/0!</v>
      </c>
      <c r="P140" s="199" t="e">
        <f t="shared" si="40"/>
        <v>#DIV/0!</v>
      </c>
      <c r="Q140" s="201"/>
      <c r="R140" s="199" t="e">
        <f t="shared" si="33"/>
        <v>#DIV/0!</v>
      </c>
      <c r="S140" s="199">
        <f t="shared" si="34"/>
        <v>0</v>
      </c>
      <c r="T140" s="209"/>
    </row>
    <row r="141" spans="1:20">
      <c r="A141">
        <f t="shared" si="41"/>
        <v>7</v>
      </c>
      <c r="B141" s="207"/>
      <c r="C141" s="208"/>
      <c r="D141" s="208"/>
      <c r="E141" s="208"/>
      <c r="F141" s="200"/>
      <c r="G141" s="199"/>
      <c r="H141" s="199"/>
      <c r="I141" s="199" t="e">
        <f t="shared" si="37"/>
        <v>#DIV/0!</v>
      </c>
      <c r="J141" s="199" t="e">
        <f t="shared" si="38"/>
        <v>#DIV/0!</v>
      </c>
      <c r="K141" s="201"/>
      <c r="L141" s="200"/>
      <c r="M141" s="199"/>
      <c r="N141" s="199"/>
      <c r="O141" s="199" t="e">
        <f t="shared" si="39"/>
        <v>#DIV/0!</v>
      </c>
      <c r="P141" s="199" t="e">
        <f t="shared" si="40"/>
        <v>#DIV/0!</v>
      </c>
      <c r="Q141" s="201"/>
      <c r="R141" s="199" t="e">
        <f t="shared" si="33"/>
        <v>#DIV/0!</v>
      </c>
      <c r="S141" s="199">
        <f t="shared" si="34"/>
        <v>0</v>
      </c>
      <c r="T141" s="209"/>
    </row>
    <row r="142" spans="1:20">
      <c r="A142">
        <f t="shared" si="41"/>
        <v>8</v>
      </c>
      <c r="B142" s="207"/>
      <c r="C142" s="208"/>
      <c r="D142" s="208"/>
      <c r="E142" s="208"/>
      <c r="F142" s="200"/>
      <c r="G142" s="199"/>
      <c r="H142" s="199"/>
      <c r="I142" s="199" t="e">
        <f t="shared" si="37"/>
        <v>#DIV/0!</v>
      </c>
      <c r="J142" s="199" t="e">
        <f t="shared" si="38"/>
        <v>#DIV/0!</v>
      </c>
      <c r="K142" s="201"/>
      <c r="L142" s="200"/>
      <c r="M142" s="199"/>
      <c r="N142" s="199"/>
      <c r="O142" s="199" t="e">
        <f t="shared" si="39"/>
        <v>#DIV/0!</v>
      </c>
      <c r="P142" s="199" t="e">
        <f t="shared" si="40"/>
        <v>#DIV/0!</v>
      </c>
      <c r="Q142" s="201"/>
      <c r="R142" s="199" t="e">
        <f t="shared" si="33"/>
        <v>#DIV/0!</v>
      </c>
      <c r="S142" s="199">
        <f t="shared" si="34"/>
        <v>0</v>
      </c>
      <c r="T142" s="209"/>
    </row>
    <row r="143" spans="1:20">
      <c r="A143">
        <f t="shared" si="41"/>
        <v>9</v>
      </c>
      <c r="B143" s="207"/>
      <c r="C143" s="208"/>
      <c r="D143" s="208"/>
      <c r="E143" s="208"/>
      <c r="F143" s="200"/>
      <c r="G143" s="199"/>
      <c r="H143" s="199"/>
      <c r="I143" s="199" t="e">
        <f t="shared" si="37"/>
        <v>#DIV/0!</v>
      </c>
      <c r="J143" s="199" t="e">
        <f t="shared" si="38"/>
        <v>#DIV/0!</v>
      </c>
      <c r="K143" s="201"/>
      <c r="L143" s="200"/>
      <c r="M143" s="199"/>
      <c r="N143" s="199"/>
      <c r="O143" s="199" t="e">
        <f>IF(N143&lt;=$N$111,IF(N143&lt;$M$111,L143+M143,L143+M143+(N143-$M$111)),50)</f>
        <v>#DIV/0!</v>
      </c>
      <c r="P143" s="199" t="e">
        <f t="shared" si="40"/>
        <v>#DIV/0!</v>
      </c>
      <c r="Q143" s="201"/>
      <c r="R143" s="199" t="e">
        <f t="shared" si="33"/>
        <v>#DIV/0!</v>
      </c>
      <c r="S143" s="199">
        <f t="shared" si="34"/>
        <v>0</v>
      </c>
      <c r="T143" s="209"/>
    </row>
    <row r="144" spans="1:20">
      <c r="A144">
        <f t="shared" si="41"/>
        <v>10</v>
      </c>
      <c r="B144" s="207"/>
      <c r="C144" s="208"/>
      <c r="D144" s="208"/>
      <c r="E144" s="208"/>
      <c r="F144" s="200"/>
      <c r="G144" s="199"/>
      <c r="H144" s="199"/>
      <c r="I144" s="199" t="e">
        <f t="shared" si="37"/>
        <v>#DIV/0!</v>
      </c>
      <c r="J144" s="199" t="e">
        <f t="shared" si="38"/>
        <v>#DIV/0!</v>
      </c>
      <c r="K144" s="201"/>
      <c r="L144" s="200"/>
      <c r="M144" s="199"/>
      <c r="N144" s="199"/>
      <c r="O144" s="199" t="e">
        <f t="shared" si="39"/>
        <v>#DIV/0!</v>
      </c>
      <c r="P144" s="199" t="e">
        <f t="shared" si="40"/>
        <v>#DIV/0!</v>
      </c>
      <c r="Q144" s="201"/>
      <c r="R144" s="199" t="e">
        <f t="shared" si="33"/>
        <v>#DIV/0!</v>
      </c>
      <c r="S144" s="199">
        <f t="shared" si="34"/>
        <v>0</v>
      </c>
      <c r="T144" s="209"/>
    </row>
    <row r="145" spans="1:20">
      <c r="A145">
        <f t="shared" si="41"/>
        <v>11</v>
      </c>
      <c r="B145" s="207"/>
      <c r="C145" s="208"/>
      <c r="D145" s="208"/>
      <c r="E145" s="208"/>
      <c r="F145" s="200"/>
      <c r="G145" s="199"/>
      <c r="H145" s="199"/>
      <c r="I145" s="199" t="e">
        <f t="shared" si="37"/>
        <v>#DIV/0!</v>
      </c>
      <c r="J145" s="199" t="e">
        <f t="shared" si="38"/>
        <v>#DIV/0!</v>
      </c>
      <c r="K145" s="201"/>
      <c r="L145" s="200"/>
      <c r="M145" s="199"/>
      <c r="N145" s="199"/>
      <c r="O145" s="199" t="e">
        <f t="shared" si="39"/>
        <v>#DIV/0!</v>
      </c>
      <c r="P145" s="199" t="e">
        <f t="shared" si="40"/>
        <v>#DIV/0!</v>
      </c>
      <c r="Q145" s="201"/>
      <c r="R145" s="199" t="e">
        <f t="shared" si="33"/>
        <v>#DIV/0!</v>
      </c>
      <c r="S145" s="199">
        <f t="shared" si="34"/>
        <v>0</v>
      </c>
      <c r="T145" s="209"/>
    </row>
    <row r="146" spans="1:20">
      <c r="A146">
        <f t="shared" si="41"/>
        <v>12</v>
      </c>
      <c r="B146" s="207"/>
      <c r="C146" s="208"/>
      <c r="D146" s="208"/>
      <c r="E146" s="208"/>
      <c r="F146" s="200"/>
      <c r="G146" s="199"/>
      <c r="H146" s="199"/>
      <c r="I146" s="199" t="e">
        <f t="shared" si="37"/>
        <v>#DIV/0!</v>
      </c>
      <c r="J146" s="199" t="e">
        <f t="shared" si="38"/>
        <v>#DIV/0!</v>
      </c>
      <c r="K146" s="201"/>
      <c r="L146" s="200"/>
      <c r="M146" s="199"/>
      <c r="N146" s="199"/>
      <c r="O146" s="199" t="e">
        <f t="shared" si="39"/>
        <v>#DIV/0!</v>
      </c>
      <c r="P146" s="199" t="e">
        <f t="shared" si="40"/>
        <v>#DIV/0!</v>
      </c>
      <c r="Q146" s="201"/>
      <c r="R146" s="199" t="e">
        <f t="shared" si="33"/>
        <v>#DIV/0!</v>
      </c>
      <c r="S146" s="199">
        <f t="shared" si="34"/>
        <v>0</v>
      </c>
      <c r="T146" s="209"/>
    </row>
    <row r="147" spans="1:20">
      <c r="A147">
        <f t="shared" si="41"/>
        <v>13</v>
      </c>
      <c r="B147" s="207"/>
      <c r="C147" s="208"/>
      <c r="D147" s="208"/>
      <c r="E147" s="208"/>
      <c r="F147" s="200"/>
      <c r="G147" s="199"/>
      <c r="H147" s="199"/>
      <c r="I147" s="199" t="e">
        <f t="shared" si="37"/>
        <v>#DIV/0!</v>
      </c>
      <c r="J147" s="199" t="e">
        <f t="shared" si="38"/>
        <v>#DIV/0!</v>
      </c>
      <c r="K147" s="201"/>
      <c r="L147" s="200"/>
      <c r="M147" s="199"/>
      <c r="N147" s="199"/>
      <c r="O147" s="199" t="e">
        <f t="shared" si="39"/>
        <v>#DIV/0!</v>
      </c>
      <c r="P147" s="199" t="e">
        <f t="shared" si="40"/>
        <v>#DIV/0!</v>
      </c>
      <c r="Q147" s="201"/>
      <c r="R147" s="199" t="e">
        <f t="shared" si="33"/>
        <v>#DIV/0!</v>
      </c>
      <c r="S147" s="199">
        <f t="shared" si="34"/>
        <v>0</v>
      </c>
      <c r="T147" s="209"/>
    </row>
    <row r="148" spans="1:20">
      <c r="A148">
        <f t="shared" si="41"/>
        <v>14</v>
      </c>
      <c r="B148" s="207"/>
      <c r="C148" s="208"/>
      <c r="D148" s="208"/>
      <c r="E148" s="208"/>
      <c r="F148" s="200"/>
      <c r="G148" s="199"/>
      <c r="H148" s="199"/>
      <c r="I148" s="199" t="e">
        <f t="shared" si="37"/>
        <v>#DIV/0!</v>
      </c>
      <c r="J148" s="199" t="e">
        <f t="shared" si="38"/>
        <v>#DIV/0!</v>
      </c>
      <c r="K148" s="201"/>
      <c r="L148" s="200"/>
      <c r="M148" s="199"/>
      <c r="N148" s="199"/>
      <c r="O148" s="199" t="e">
        <f t="shared" si="39"/>
        <v>#DIV/0!</v>
      </c>
      <c r="P148" s="199" t="e">
        <f t="shared" si="40"/>
        <v>#DIV/0!</v>
      </c>
      <c r="Q148" s="201"/>
      <c r="R148" s="199" t="e">
        <f t="shared" si="33"/>
        <v>#DIV/0!</v>
      </c>
      <c r="S148" s="199">
        <f t="shared" si="34"/>
        <v>0</v>
      </c>
      <c r="T148" s="209"/>
    </row>
    <row r="149" spans="1:20" ht="16" thickBot="1">
      <c r="A149">
        <f>A148+1</f>
        <v>15</v>
      </c>
      <c r="B149" s="210"/>
      <c r="C149" s="211"/>
      <c r="D149" s="211"/>
      <c r="E149" s="211"/>
      <c r="F149" s="202"/>
      <c r="G149" s="203"/>
      <c r="H149" s="203"/>
      <c r="I149" s="199" t="e">
        <f t="shared" si="37"/>
        <v>#DIV/0!</v>
      </c>
      <c r="J149" s="199" t="e">
        <f t="shared" si="38"/>
        <v>#DIV/0!</v>
      </c>
      <c r="K149" s="201"/>
      <c r="L149" s="200"/>
      <c r="M149" s="199"/>
      <c r="N149" s="199"/>
      <c r="O149" s="199" t="e">
        <f t="shared" si="39"/>
        <v>#DIV/0!</v>
      </c>
      <c r="P149" s="199" t="e">
        <f t="shared" si="40"/>
        <v>#DIV/0!</v>
      </c>
      <c r="Q149" s="204"/>
      <c r="R149" s="203" t="e">
        <f t="shared" si="33"/>
        <v>#DIV/0!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t="e">
        <f>IF(H151&lt;=$H$111,IF(H151&lt;$G$111,F151+G151,F151+G151+(H151-$G$111)),50)</f>
        <v>#DIV/0!</v>
      </c>
      <c r="J151" s="220" t="e">
        <f>$F$111/H151</f>
        <v>#DIV/0!</v>
      </c>
      <c r="K151" s="195"/>
      <c r="L151" s="219"/>
      <c r="M151" s="220"/>
      <c r="N151" s="220"/>
      <c r="O151" s="220" t="e">
        <f>IF(N151&lt;=$N$111,IF(N151&lt;$M$111,L151+M151,L151+M151+(N151-$M$111)),50)</f>
        <v>#DIV/0!</v>
      </c>
      <c r="P151" s="220" t="e">
        <f>$L$111/N151</f>
        <v>#DIV/0!</v>
      </c>
      <c r="Q151" s="195"/>
      <c r="R151" s="199" t="e">
        <f t="shared" ref="R151:R165" si="42">O151+I151</f>
        <v>#DIV/0!</v>
      </c>
      <c r="S151" s="199">
        <f t="shared" ref="S151:S165" si="43">N151+H151</f>
        <v>0</v>
      </c>
      <c r="T151" s="209"/>
    </row>
    <row r="152" spans="1:20">
      <c r="A152">
        <f>A151+1</f>
        <v>2</v>
      </c>
      <c r="B152" s="207"/>
      <c r="C152" s="208"/>
      <c r="D152" s="208"/>
      <c r="E152" s="208"/>
      <c r="F152" s="200"/>
      <c r="G152" s="199"/>
      <c r="H152" s="199"/>
      <c r="I152" s="199" t="e">
        <f t="shared" ref="I152:I165" si="44">IF(H152&lt;=$H$111,IF(H152&lt;$G$111,F152+G152,F152+G152+(H152-$G$111)),50)</f>
        <v>#DIV/0!</v>
      </c>
      <c r="J152" s="199" t="e">
        <f t="shared" ref="J152:J165" si="45">$F$111/H152</f>
        <v>#DIV/0!</v>
      </c>
      <c r="K152" s="201"/>
      <c r="L152" s="200"/>
      <c r="M152" s="199"/>
      <c r="N152" s="199"/>
      <c r="O152" s="199" t="e">
        <f t="shared" ref="O152:O158" si="46">IF(N152&lt;=$N$111,IF(N152&lt;$M$111,L152+M152,L152+M152+(N152-$M$111)),50)</f>
        <v>#DIV/0!</v>
      </c>
      <c r="P152" s="199" t="e">
        <f t="shared" ref="P152:P165" si="47">$L$111/N152</f>
        <v>#DIV/0!</v>
      </c>
      <c r="Q152" s="201"/>
      <c r="R152" s="199" t="e">
        <f t="shared" si="42"/>
        <v>#DIV/0!</v>
      </c>
      <c r="S152" s="199">
        <f t="shared" si="43"/>
        <v>0</v>
      </c>
      <c r="T152" s="209"/>
    </row>
    <row r="153" spans="1:20">
      <c r="A153">
        <f t="shared" ref="A153:A164" si="48">A152+1</f>
        <v>3</v>
      </c>
      <c r="B153" s="207"/>
      <c r="C153" s="208"/>
      <c r="D153" s="208"/>
      <c r="E153" s="208"/>
      <c r="F153" s="200"/>
      <c r="G153" s="199"/>
      <c r="H153" s="199"/>
      <c r="I153" s="199" t="e">
        <f t="shared" si="44"/>
        <v>#DIV/0!</v>
      </c>
      <c r="J153" s="199" t="e">
        <f t="shared" si="45"/>
        <v>#DIV/0!</v>
      </c>
      <c r="K153" s="201"/>
      <c r="L153" s="200"/>
      <c r="M153" s="199"/>
      <c r="N153" s="199"/>
      <c r="O153" s="199" t="e">
        <f t="shared" si="46"/>
        <v>#DIV/0!</v>
      </c>
      <c r="P153" s="199" t="e">
        <f t="shared" si="47"/>
        <v>#DIV/0!</v>
      </c>
      <c r="Q153" s="201"/>
      <c r="R153" s="199" t="e">
        <f t="shared" si="42"/>
        <v>#DIV/0!</v>
      </c>
      <c r="S153" s="199">
        <f t="shared" si="43"/>
        <v>0</v>
      </c>
      <c r="T153" s="209"/>
    </row>
    <row r="154" spans="1:20">
      <c r="A154">
        <f t="shared" si="48"/>
        <v>4</v>
      </c>
      <c r="B154" s="207"/>
      <c r="C154" s="208"/>
      <c r="D154" s="208"/>
      <c r="E154" s="208"/>
      <c r="F154" s="200"/>
      <c r="G154" s="199"/>
      <c r="H154" s="199"/>
      <c r="I154" s="199" t="e">
        <f t="shared" si="44"/>
        <v>#DIV/0!</v>
      </c>
      <c r="J154" s="199" t="e">
        <f t="shared" si="45"/>
        <v>#DIV/0!</v>
      </c>
      <c r="K154" s="201"/>
      <c r="L154" s="200"/>
      <c r="M154" s="199"/>
      <c r="N154" s="199"/>
      <c r="O154" s="199" t="e">
        <f t="shared" si="46"/>
        <v>#DIV/0!</v>
      </c>
      <c r="P154" s="199" t="e">
        <f t="shared" si="47"/>
        <v>#DIV/0!</v>
      </c>
      <c r="Q154" s="201"/>
      <c r="R154" s="199" t="e">
        <f t="shared" si="42"/>
        <v>#DIV/0!</v>
      </c>
      <c r="S154" s="199">
        <f t="shared" si="43"/>
        <v>0</v>
      </c>
      <c r="T154" s="209"/>
    </row>
    <row r="155" spans="1:20">
      <c r="A155">
        <f t="shared" si="48"/>
        <v>5</v>
      </c>
      <c r="B155" s="207"/>
      <c r="C155" s="208"/>
      <c r="D155" s="208"/>
      <c r="E155" s="208"/>
      <c r="F155" s="200"/>
      <c r="G155" s="199"/>
      <c r="H155" s="199"/>
      <c r="I155" s="199" t="e">
        <f t="shared" si="44"/>
        <v>#DIV/0!</v>
      </c>
      <c r="J155" s="199" t="e">
        <f t="shared" si="45"/>
        <v>#DIV/0!</v>
      </c>
      <c r="K155" s="201"/>
      <c r="L155" s="200"/>
      <c r="M155" s="199"/>
      <c r="N155" s="199"/>
      <c r="O155" s="199" t="e">
        <f t="shared" si="46"/>
        <v>#DIV/0!</v>
      </c>
      <c r="P155" s="199" t="e">
        <f t="shared" si="47"/>
        <v>#DIV/0!</v>
      </c>
      <c r="Q155" s="201"/>
      <c r="R155" s="199" t="e">
        <f t="shared" si="42"/>
        <v>#DIV/0!</v>
      </c>
      <c r="S155" s="199">
        <f t="shared" si="43"/>
        <v>0</v>
      </c>
      <c r="T155" s="209"/>
    </row>
    <row r="156" spans="1:20">
      <c r="A156">
        <f t="shared" si="48"/>
        <v>6</v>
      </c>
      <c r="B156" s="207"/>
      <c r="C156" s="208"/>
      <c r="D156" s="208"/>
      <c r="E156" s="208"/>
      <c r="F156" s="200"/>
      <c r="G156" s="199"/>
      <c r="H156" s="199"/>
      <c r="I156" s="199" t="e">
        <f t="shared" si="44"/>
        <v>#DIV/0!</v>
      </c>
      <c r="J156" s="199" t="e">
        <f t="shared" si="45"/>
        <v>#DIV/0!</v>
      </c>
      <c r="K156" s="201"/>
      <c r="L156" s="200"/>
      <c r="M156" s="199"/>
      <c r="N156" s="199"/>
      <c r="O156" s="199" t="e">
        <f t="shared" si="46"/>
        <v>#DIV/0!</v>
      </c>
      <c r="P156" s="199" t="e">
        <f t="shared" si="47"/>
        <v>#DIV/0!</v>
      </c>
      <c r="Q156" s="201"/>
      <c r="R156" s="199" t="e">
        <f t="shared" si="42"/>
        <v>#DIV/0!</v>
      </c>
      <c r="S156" s="199">
        <f t="shared" si="43"/>
        <v>0</v>
      </c>
      <c r="T156" s="209"/>
    </row>
    <row r="157" spans="1:20">
      <c r="A157">
        <f t="shared" si="48"/>
        <v>7</v>
      </c>
      <c r="B157" s="207"/>
      <c r="C157" s="208"/>
      <c r="D157" s="208"/>
      <c r="E157" s="208"/>
      <c r="F157" s="200"/>
      <c r="G157" s="199"/>
      <c r="H157" s="199"/>
      <c r="I157" s="199" t="e">
        <f t="shared" si="44"/>
        <v>#DIV/0!</v>
      </c>
      <c r="J157" s="199" t="e">
        <f t="shared" si="45"/>
        <v>#DIV/0!</v>
      </c>
      <c r="K157" s="201"/>
      <c r="L157" s="200"/>
      <c r="M157" s="199"/>
      <c r="N157" s="199"/>
      <c r="O157" s="199" t="e">
        <f t="shared" si="46"/>
        <v>#DIV/0!</v>
      </c>
      <c r="P157" s="199" t="e">
        <f t="shared" si="47"/>
        <v>#DIV/0!</v>
      </c>
      <c r="Q157" s="201"/>
      <c r="R157" s="199" t="e">
        <f t="shared" si="42"/>
        <v>#DIV/0!</v>
      </c>
      <c r="S157" s="199">
        <f t="shared" si="43"/>
        <v>0</v>
      </c>
      <c r="T157" s="209"/>
    </row>
    <row r="158" spans="1:20">
      <c r="A158">
        <f t="shared" si="48"/>
        <v>8</v>
      </c>
      <c r="B158" s="207"/>
      <c r="C158" s="208"/>
      <c r="D158" s="208"/>
      <c r="E158" s="208"/>
      <c r="F158" s="200"/>
      <c r="G158" s="199"/>
      <c r="H158" s="199"/>
      <c r="I158" s="199" t="e">
        <f t="shared" si="44"/>
        <v>#DIV/0!</v>
      </c>
      <c r="J158" s="199" t="e">
        <f t="shared" si="45"/>
        <v>#DIV/0!</v>
      </c>
      <c r="K158" s="201"/>
      <c r="L158" s="200"/>
      <c r="M158" s="199"/>
      <c r="N158" s="199"/>
      <c r="O158" s="199" t="e">
        <f t="shared" si="46"/>
        <v>#DIV/0!</v>
      </c>
      <c r="P158" s="199" t="e">
        <f t="shared" si="47"/>
        <v>#DIV/0!</v>
      </c>
      <c r="Q158" s="201"/>
      <c r="R158" s="199" t="e">
        <f t="shared" si="42"/>
        <v>#DIV/0!</v>
      </c>
      <c r="S158" s="199">
        <f t="shared" si="43"/>
        <v>0</v>
      </c>
      <c r="T158" s="209"/>
    </row>
    <row r="159" spans="1:20">
      <c r="A159">
        <f t="shared" si="48"/>
        <v>9</v>
      </c>
      <c r="B159" s="207"/>
      <c r="C159" s="208"/>
      <c r="D159" s="208"/>
      <c r="E159" s="208"/>
      <c r="F159" s="200"/>
      <c r="G159" s="199"/>
      <c r="H159" s="199"/>
      <c r="I159" s="199" t="e">
        <f t="shared" si="44"/>
        <v>#DIV/0!</v>
      </c>
      <c r="J159" s="199" t="e">
        <f t="shared" si="45"/>
        <v>#DIV/0!</v>
      </c>
      <c r="K159" s="201"/>
      <c r="L159" s="200"/>
      <c r="M159" s="199"/>
      <c r="N159" s="199"/>
      <c r="O159" s="199" t="e">
        <f>IF(N159&lt;=$N$111,IF(N159&lt;$M$111,L159+M159,L159+M159+(N159-$M$111)),50)</f>
        <v>#DIV/0!</v>
      </c>
      <c r="P159" s="199" t="e">
        <f t="shared" si="47"/>
        <v>#DIV/0!</v>
      </c>
      <c r="Q159" s="201"/>
      <c r="R159" s="199" t="e">
        <f t="shared" si="42"/>
        <v>#DIV/0!</v>
      </c>
      <c r="S159" s="199">
        <f t="shared" si="43"/>
        <v>0</v>
      </c>
      <c r="T159" s="209"/>
    </row>
    <row r="160" spans="1:20">
      <c r="A160">
        <f t="shared" si="48"/>
        <v>10</v>
      </c>
      <c r="B160" s="207"/>
      <c r="C160" s="208"/>
      <c r="D160" s="208"/>
      <c r="E160" s="208"/>
      <c r="F160" s="200"/>
      <c r="G160" s="199"/>
      <c r="H160" s="199"/>
      <c r="I160" s="199" t="e">
        <f t="shared" si="44"/>
        <v>#DIV/0!</v>
      </c>
      <c r="J160" s="199" t="e">
        <f t="shared" si="45"/>
        <v>#DIV/0!</v>
      </c>
      <c r="K160" s="201"/>
      <c r="L160" s="200"/>
      <c r="M160" s="199"/>
      <c r="N160" s="199"/>
      <c r="O160" s="199" t="e">
        <f t="shared" ref="O160:O165" si="49">IF(N160&lt;=$N$111,IF(N160&lt;$M$111,L160+M160,L160+M160+(N160-$M$111)),50)</f>
        <v>#DIV/0!</v>
      </c>
      <c r="P160" s="199" t="e">
        <f t="shared" si="47"/>
        <v>#DIV/0!</v>
      </c>
      <c r="Q160" s="201"/>
      <c r="R160" s="199" t="e">
        <f t="shared" si="42"/>
        <v>#DIV/0!</v>
      </c>
      <c r="S160" s="199">
        <f t="shared" si="43"/>
        <v>0</v>
      </c>
      <c r="T160" s="209"/>
    </row>
    <row r="161" spans="1:20">
      <c r="A161">
        <f t="shared" si="48"/>
        <v>11</v>
      </c>
      <c r="B161" s="207"/>
      <c r="C161" s="208"/>
      <c r="D161" s="208"/>
      <c r="E161" s="208"/>
      <c r="F161" s="200"/>
      <c r="G161" s="199"/>
      <c r="H161" s="199"/>
      <c r="I161" s="199" t="e">
        <f t="shared" si="44"/>
        <v>#DIV/0!</v>
      </c>
      <c r="J161" s="199" t="e">
        <f t="shared" si="45"/>
        <v>#DIV/0!</v>
      </c>
      <c r="K161" s="201"/>
      <c r="L161" s="200"/>
      <c r="M161" s="199"/>
      <c r="N161" s="199"/>
      <c r="O161" s="199" t="e">
        <f t="shared" si="49"/>
        <v>#DIV/0!</v>
      </c>
      <c r="P161" s="199" t="e">
        <f t="shared" si="47"/>
        <v>#DIV/0!</v>
      </c>
      <c r="Q161" s="201"/>
      <c r="R161" s="199" t="e">
        <f t="shared" si="42"/>
        <v>#DIV/0!</v>
      </c>
      <c r="S161" s="199">
        <f t="shared" si="43"/>
        <v>0</v>
      </c>
      <c r="T161" s="209"/>
    </row>
    <row r="162" spans="1:20">
      <c r="A162">
        <f t="shared" si="48"/>
        <v>12</v>
      </c>
      <c r="B162" s="207"/>
      <c r="C162" s="208"/>
      <c r="D162" s="208"/>
      <c r="E162" s="208"/>
      <c r="F162" s="200"/>
      <c r="G162" s="199"/>
      <c r="H162" s="199"/>
      <c r="I162" s="199" t="e">
        <f t="shared" si="44"/>
        <v>#DIV/0!</v>
      </c>
      <c r="J162" s="199" t="e">
        <f t="shared" si="45"/>
        <v>#DIV/0!</v>
      </c>
      <c r="K162" s="201"/>
      <c r="L162" s="200"/>
      <c r="M162" s="199"/>
      <c r="N162" s="199"/>
      <c r="O162" s="199" t="e">
        <f t="shared" si="49"/>
        <v>#DIV/0!</v>
      </c>
      <c r="P162" s="199" t="e">
        <f t="shared" si="47"/>
        <v>#DIV/0!</v>
      </c>
      <c r="Q162" s="201"/>
      <c r="R162" s="199" t="e">
        <f t="shared" si="42"/>
        <v>#DIV/0!</v>
      </c>
      <c r="S162" s="199">
        <f t="shared" si="43"/>
        <v>0</v>
      </c>
      <c r="T162" s="209"/>
    </row>
    <row r="163" spans="1:20">
      <c r="A163">
        <f t="shared" si="48"/>
        <v>13</v>
      </c>
      <c r="B163" s="207"/>
      <c r="C163" s="208"/>
      <c r="D163" s="208"/>
      <c r="E163" s="208"/>
      <c r="F163" s="200"/>
      <c r="G163" s="199"/>
      <c r="H163" s="199"/>
      <c r="I163" s="199" t="e">
        <f t="shared" si="44"/>
        <v>#DIV/0!</v>
      </c>
      <c r="J163" s="199" t="e">
        <f t="shared" si="45"/>
        <v>#DIV/0!</v>
      </c>
      <c r="K163" s="201"/>
      <c r="L163" s="200"/>
      <c r="M163" s="199"/>
      <c r="N163" s="199"/>
      <c r="O163" s="199" t="e">
        <f t="shared" si="49"/>
        <v>#DIV/0!</v>
      </c>
      <c r="P163" s="199" t="e">
        <f t="shared" si="47"/>
        <v>#DIV/0!</v>
      </c>
      <c r="Q163" s="201"/>
      <c r="R163" s="199" t="e">
        <f t="shared" si="42"/>
        <v>#DIV/0!</v>
      </c>
      <c r="S163" s="199">
        <f t="shared" si="43"/>
        <v>0</v>
      </c>
      <c r="T163" s="209"/>
    </row>
    <row r="164" spans="1:20">
      <c r="A164">
        <f t="shared" si="48"/>
        <v>14</v>
      </c>
      <c r="B164" s="207"/>
      <c r="C164" s="208"/>
      <c r="D164" s="208"/>
      <c r="E164" s="208"/>
      <c r="F164" s="200"/>
      <c r="G164" s="199"/>
      <c r="H164" s="199"/>
      <c r="I164" s="199" t="e">
        <f t="shared" si="44"/>
        <v>#DIV/0!</v>
      </c>
      <c r="J164" s="199" t="e">
        <f t="shared" si="45"/>
        <v>#DIV/0!</v>
      </c>
      <c r="K164" s="201"/>
      <c r="L164" s="200"/>
      <c r="M164" s="199"/>
      <c r="N164" s="199"/>
      <c r="O164" s="199" t="e">
        <f t="shared" si="49"/>
        <v>#DIV/0!</v>
      </c>
      <c r="P164" s="199" t="e">
        <f t="shared" si="47"/>
        <v>#DIV/0!</v>
      </c>
      <c r="Q164" s="201"/>
      <c r="R164" s="199" t="e">
        <f t="shared" si="42"/>
        <v>#DIV/0!</v>
      </c>
      <c r="S164" s="199">
        <f t="shared" si="43"/>
        <v>0</v>
      </c>
      <c r="T164" s="209"/>
    </row>
    <row r="165" spans="1:20" ht="16" thickBot="1">
      <c r="A165">
        <f>A164+1</f>
        <v>15</v>
      </c>
      <c r="B165" s="210"/>
      <c r="C165" s="211"/>
      <c r="D165" s="211"/>
      <c r="E165" s="211"/>
      <c r="F165" s="202"/>
      <c r="G165" s="203"/>
      <c r="H165" s="203"/>
      <c r="I165" s="203" t="e">
        <f t="shared" si="44"/>
        <v>#DIV/0!</v>
      </c>
      <c r="J165" s="203" t="e">
        <f t="shared" si="45"/>
        <v>#DIV/0!</v>
      </c>
      <c r="K165" s="204"/>
      <c r="L165" s="202"/>
      <c r="M165" s="203"/>
      <c r="N165" s="203"/>
      <c r="O165" s="203" t="e">
        <f t="shared" si="49"/>
        <v>#DIV/0!</v>
      </c>
      <c r="P165" s="203" t="e">
        <f t="shared" si="47"/>
        <v>#DIV/0!</v>
      </c>
      <c r="Q165" s="204"/>
      <c r="R165" s="203" t="e">
        <f t="shared" si="42"/>
        <v>#DIV/0!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workbookViewId="0">
      <selection activeCell="A5" sqref="A5:XFD165"/>
    </sheetView>
  </sheetViews>
  <sheetFormatPr baseColWidth="10" defaultRowHeight="15" x14ac:dyDescent="0"/>
  <cols>
    <col min="1" max="1" width="3.1640625" bestFit="1" customWidth="1"/>
  </cols>
  <sheetData>
    <row r="1" spans="1:20" ht="25">
      <c r="B1" s="513" t="s">
        <v>161</v>
      </c>
      <c r="C1" s="513"/>
      <c r="D1" s="513"/>
      <c r="E1" s="513"/>
      <c r="F1" s="515" t="s">
        <v>244</v>
      </c>
      <c r="G1" s="515"/>
      <c r="H1" s="515"/>
      <c r="I1" s="515"/>
      <c r="J1" s="515"/>
      <c r="K1" s="515"/>
      <c r="L1" s="515"/>
      <c r="M1" s="515"/>
      <c r="N1" s="515"/>
      <c r="O1" s="515"/>
      <c r="P1" s="515"/>
      <c r="Q1" s="515"/>
      <c r="R1" s="221"/>
      <c r="S1" s="221"/>
    </row>
    <row r="2" spans="1:20" ht="25">
      <c r="B2" s="513" t="s">
        <v>162</v>
      </c>
      <c r="C2" s="513"/>
      <c r="D2" s="513"/>
      <c r="E2" s="513"/>
      <c r="F2" s="516" t="s">
        <v>89</v>
      </c>
      <c r="G2" s="516"/>
      <c r="H2" s="516"/>
      <c r="I2" s="516"/>
      <c r="J2" s="516"/>
      <c r="K2" s="516"/>
      <c r="L2" s="516"/>
      <c r="M2" s="516"/>
      <c r="N2" s="516"/>
      <c r="O2" s="516"/>
      <c r="P2" s="516"/>
      <c r="Q2" s="516"/>
      <c r="R2" s="221"/>
      <c r="S2" s="221"/>
    </row>
    <row r="3" spans="1:20" ht="25">
      <c r="B3" s="513" t="s">
        <v>152</v>
      </c>
      <c r="C3" s="513"/>
      <c r="D3" s="513"/>
      <c r="E3" s="513"/>
      <c r="F3" s="516" t="s">
        <v>208</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c r="G6" s="182">
        <f>J6*1.1</f>
        <v>0</v>
      </c>
      <c r="H6" s="199">
        <f>G6*1.5</f>
        <v>0</v>
      </c>
      <c r="I6" s="182" t="e">
        <f>F6/G6</f>
        <v>#DIV/0!</v>
      </c>
      <c r="J6" s="182"/>
      <c r="K6" s="183"/>
      <c r="L6" s="185"/>
      <c r="M6" s="182">
        <f>P6*1.1</f>
        <v>0</v>
      </c>
      <c r="N6" s="199">
        <f>M6*1.5</f>
        <v>0</v>
      </c>
      <c r="O6" s="182" t="e">
        <f>L6/M6</f>
        <v>#DIV/0!</v>
      </c>
      <c r="P6" s="182"/>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c r="C9" s="208"/>
      <c r="D9" s="208"/>
      <c r="E9" s="208"/>
      <c r="F9" s="200"/>
      <c r="G9" s="199"/>
      <c r="H9" s="199"/>
      <c r="I9" s="199">
        <f>IF(H9&lt;=$H$6,IF(H9&lt;$G$6,F9+G9,F9+G9+(H9-$G$6)),50)</f>
        <v>0</v>
      </c>
      <c r="J9" s="199" t="e">
        <f>$F$6/H9</f>
        <v>#DIV/0!</v>
      </c>
      <c r="K9" s="201">
        <f>IF(I9=0,IF(H9=$J$6,6,4),0)</f>
        <v>6</v>
      </c>
      <c r="L9" s="200"/>
      <c r="M9" s="199"/>
      <c r="N9" s="199"/>
      <c r="O9" s="199">
        <f>IF(N9&lt;=$N$6,IF(N9&lt;$M$6,L9+M9,L9+M9+(N9-$M$6)),50)</f>
        <v>0</v>
      </c>
      <c r="P9" s="199" t="e">
        <f>$L$6/N9</f>
        <v>#DIV/0!</v>
      </c>
      <c r="Q9" s="201">
        <f>IF(O9=0,IF(N9=$P$6,6,4),0)</f>
        <v>6</v>
      </c>
      <c r="R9" s="199">
        <f>O9+I9</f>
        <v>0</v>
      </c>
      <c r="S9" s="199">
        <f>N9+H9</f>
        <v>0</v>
      </c>
      <c r="T9" s="209">
        <f>IF((O9+I9)=0,4+K9+Q9,K9+Q9)+4</f>
        <v>20</v>
      </c>
    </row>
    <row r="10" spans="1:20">
      <c r="A10">
        <f>A9+1</f>
        <v>2</v>
      </c>
      <c r="B10" s="207"/>
      <c r="C10" s="208"/>
      <c r="D10" s="208"/>
      <c r="E10" s="208"/>
      <c r="F10" s="200"/>
      <c r="G10" s="199"/>
      <c r="H10" s="199"/>
      <c r="I10" s="199">
        <f>IF(H10&lt;=$H$6,IF(H10&lt;$G$6,F10+G10,F10+G10+(H10-$G$6)),50)</f>
        <v>0</v>
      </c>
      <c r="J10" s="199" t="e">
        <f t="shared" ref="J10:J38" si="0">$F$6/H10</f>
        <v>#DIV/0!</v>
      </c>
      <c r="K10" s="201">
        <f t="shared" ref="K10:K38" si="1">IF(I10=0,IF(H10=$J$6,6,4),0)</f>
        <v>6</v>
      </c>
      <c r="L10" s="200"/>
      <c r="M10" s="199"/>
      <c r="N10" s="199"/>
      <c r="O10" s="199">
        <f t="shared" ref="O10:O38" si="2">IF(N10&lt;=$N$6,IF(N10&lt;$M$6,L10+M10,L10+M10+(N10-$M$6)),50)</f>
        <v>0</v>
      </c>
      <c r="P10" s="199" t="e">
        <f t="shared" ref="P10:P38" si="3">$L$6/N10</f>
        <v>#DIV/0!</v>
      </c>
      <c r="Q10" s="201">
        <f>IF(O10=0,IF(N10=$P$6,6,4),0)</f>
        <v>6</v>
      </c>
      <c r="R10" s="199">
        <f t="shared" ref="R10:R38" si="4">O10+I10</f>
        <v>0</v>
      </c>
      <c r="S10" s="199">
        <f t="shared" ref="S10:S38" si="5">N10+H10</f>
        <v>0</v>
      </c>
      <c r="T10" s="209">
        <f>IF((O10+I10)=0,4+K10+Q10,K10+Q10)+2</f>
        <v>18</v>
      </c>
    </row>
    <row r="11" spans="1:20">
      <c r="A11">
        <f t="shared" ref="A11:A38" si="6">A10+1</f>
        <v>3</v>
      </c>
      <c r="B11" s="207"/>
      <c r="C11" s="208"/>
      <c r="D11" s="208"/>
      <c r="E11" s="208"/>
      <c r="F11" s="200"/>
      <c r="G11" s="199"/>
      <c r="H11" s="199"/>
      <c r="I11" s="199">
        <f t="shared" ref="I11:I38" si="7">IF(H11&lt;=$H$6,IF(H11&lt;$G$6,F11+G11,F11+G11+(H11-$G$6)),50)</f>
        <v>0</v>
      </c>
      <c r="J11" s="199" t="e">
        <f t="shared" si="0"/>
        <v>#DIV/0!</v>
      </c>
      <c r="K11" s="201">
        <f t="shared" si="1"/>
        <v>6</v>
      </c>
      <c r="L11" s="200"/>
      <c r="M11" s="199"/>
      <c r="N11" s="199"/>
      <c r="O11" s="199">
        <f>IF(N11&lt;=$N$6,IF(N11&lt;$M$6,L11+M11,L11+M11+(N11-$M$6)),50)</f>
        <v>0</v>
      </c>
      <c r="P11" s="199" t="e">
        <f t="shared" si="3"/>
        <v>#DIV/0!</v>
      </c>
      <c r="Q11" s="201">
        <f t="shared" ref="Q11:Q38" si="8">IF(O11=0,IF(N11=$P$6,6,4),0)</f>
        <v>6</v>
      </c>
      <c r="R11" s="199">
        <f t="shared" si="4"/>
        <v>0</v>
      </c>
      <c r="S11" s="199">
        <f t="shared" si="5"/>
        <v>0</v>
      </c>
      <c r="T11" s="209">
        <f>IF((O11+I11)=0,4+K11+Q11,K11+Q11)+1</f>
        <v>17</v>
      </c>
    </row>
    <row r="12" spans="1:20">
      <c r="A12">
        <f t="shared" si="6"/>
        <v>4</v>
      </c>
      <c r="B12" s="207"/>
      <c r="C12" s="208"/>
      <c r="D12" s="208"/>
      <c r="E12" s="208"/>
      <c r="F12" s="200"/>
      <c r="G12" s="199"/>
      <c r="H12" s="199"/>
      <c r="I12" s="199">
        <f t="shared" si="7"/>
        <v>0</v>
      </c>
      <c r="J12" s="199" t="e">
        <f t="shared" si="0"/>
        <v>#DIV/0!</v>
      </c>
      <c r="K12" s="201">
        <f t="shared" si="1"/>
        <v>6</v>
      </c>
      <c r="L12" s="200"/>
      <c r="M12" s="199"/>
      <c r="N12" s="199"/>
      <c r="O12" s="199">
        <f t="shared" si="2"/>
        <v>0</v>
      </c>
      <c r="P12" s="199" t="e">
        <f>$L$6/N12</f>
        <v>#DIV/0!</v>
      </c>
      <c r="Q12" s="201">
        <f t="shared" si="8"/>
        <v>6</v>
      </c>
      <c r="R12" s="199">
        <f t="shared" si="4"/>
        <v>0</v>
      </c>
      <c r="S12" s="199">
        <f t="shared" si="5"/>
        <v>0</v>
      </c>
      <c r="T12" s="209">
        <f>IF((O12+I12)=0,4+K12+Q12,K12+Q12)</f>
        <v>16</v>
      </c>
    </row>
    <row r="13" spans="1:20">
      <c r="A13">
        <f t="shared" si="6"/>
        <v>5</v>
      </c>
      <c r="B13" s="207"/>
      <c r="C13" s="208"/>
      <c r="D13" s="208"/>
      <c r="E13" s="208"/>
      <c r="F13" s="200"/>
      <c r="G13" s="199"/>
      <c r="H13" s="199"/>
      <c r="I13" s="199">
        <f t="shared" si="7"/>
        <v>0</v>
      </c>
      <c r="J13" s="199" t="e">
        <f t="shared" si="0"/>
        <v>#DIV/0!</v>
      </c>
      <c r="K13" s="201">
        <f t="shared" si="1"/>
        <v>6</v>
      </c>
      <c r="L13" s="200"/>
      <c r="M13" s="199"/>
      <c r="N13" s="199"/>
      <c r="O13" s="199">
        <f t="shared" si="2"/>
        <v>0</v>
      </c>
      <c r="P13" s="199" t="e">
        <f>$L$6/N13</f>
        <v>#DIV/0!</v>
      </c>
      <c r="Q13" s="201">
        <f t="shared" si="8"/>
        <v>6</v>
      </c>
      <c r="R13" s="199">
        <f t="shared" si="4"/>
        <v>0</v>
      </c>
      <c r="S13" s="199">
        <f t="shared" si="5"/>
        <v>0</v>
      </c>
      <c r="T13" s="209">
        <f t="shared" ref="T13:T38" si="9">IF((O13+I13)=0,4+K13+Q13,K13+Q13)</f>
        <v>16</v>
      </c>
    </row>
    <row r="14" spans="1:20">
      <c r="A14">
        <f t="shared" si="6"/>
        <v>6</v>
      </c>
      <c r="B14" s="207"/>
      <c r="C14" s="208"/>
      <c r="D14" s="208"/>
      <c r="E14" s="208"/>
      <c r="F14" s="200"/>
      <c r="G14" s="199"/>
      <c r="H14" s="199"/>
      <c r="I14" s="199">
        <f>IF(H14&lt;=$H$6,IF(H14&lt;$G$6,F14+G14,F14+G14+(H14-$G$6)),50)</f>
        <v>0</v>
      </c>
      <c r="J14" s="199" t="e">
        <f t="shared" si="0"/>
        <v>#DIV/0!</v>
      </c>
      <c r="K14" s="201">
        <f t="shared" si="1"/>
        <v>6</v>
      </c>
      <c r="L14" s="200"/>
      <c r="M14" s="199"/>
      <c r="N14" s="199"/>
      <c r="O14" s="199">
        <f t="shared" si="2"/>
        <v>0</v>
      </c>
      <c r="P14" s="199" t="e">
        <f t="shared" si="3"/>
        <v>#DIV/0!</v>
      </c>
      <c r="Q14" s="201">
        <f t="shared" si="8"/>
        <v>6</v>
      </c>
      <c r="R14" s="199">
        <f t="shared" si="4"/>
        <v>0</v>
      </c>
      <c r="S14" s="199">
        <f t="shared" si="5"/>
        <v>0</v>
      </c>
      <c r="T14" s="209">
        <f t="shared" si="9"/>
        <v>16</v>
      </c>
    </row>
    <row r="15" spans="1:20">
      <c r="A15">
        <f t="shared" si="6"/>
        <v>7</v>
      </c>
      <c r="B15" s="207"/>
      <c r="C15" s="208"/>
      <c r="D15" s="208"/>
      <c r="E15" s="208"/>
      <c r="F15" s="200"/>
      <c r="G15" s="199"/>
      <c r="H15" s="199"/>
      <c r="I15" s="199">
        <f t="shared" si="7"/>
        <v>0</v>
      </c>
      <c r="J15" s="199" t="e">
        <f t="shared" si="0"/>
        <v>#DIV/0!</v>
      </c>
      <c r="K15" s="201">
        <f t="shared" si="1"/>
        <v>6</v>
      </c>
      <c r="L15" s="200"/>
      <c r="M15" s="199"/>
      <c r="N15" s="199"/>
      <c r="O15" s="199">
        <f t="shared" si="2"/>
        <v>0</v>
      </c>
      <c r="P15" s="199" t="e">
        <f t="shared" si="3"/>
        <v>#DIV/0!</v>
      </c>
      <c r="Q15" s="201">
        <f t="shared" si="8"/>
        <v>6</v>
      </c>
      <c r="R15" s="199">
        <f t="shared" si="4"/>
        <v>0</v>
      </c>
      <c r="S15" s="199">
        <f t="shared" si="5"/>
        <v>0</v>
      </c>
      <c r="T15" s="209">
        <f t="shared" si="9"/>
        <v>16</v>
      </c>
    </row>
    <row r="16" spans="1:20">
      <c r="A16">
        <f t="shared" si="6"/>
        <v>8</v>
      </c>
      <c r="B16" s="207"/>
      <c r="C16" s="208"/>
      <c r="D16" s="208"/>
      <c r="E16" s="208"/>
      <c r="F16" s="200"/>
      <c r="G16" s="199"/>
      <c r="H16" s="199"/>
      <c r="I16" s="199">
        <f t="shared" si="7"/>
        <v>0</v>
      </c>
      <c r="J16" s="199" t="e">
        <f t="shared" si="0"/>
        <v>#DIV/0!</v>
      </c>
      <c r="K16" s="201">
        <f t="shared" si="1"/>
        <v>6</v>
      </c>
      <c r="L16" s="200"/>
      <c r="M16" s="199"/>
      <c r="N16" s="199"/>
      <c r="O16" s="199">
        <f t="shared" si="2"/>
        <v>0</v>
      </c>
      <c r="P16" s="199" t="e">
        <f t="shared" si="3"/>
        <v>#DIV/0!</v>
      </c>
      <c r="Q16" s="201">
        <f t="shared" si="8"/>
        <v>6</v>
      </c>
      <c r="R16" s="199">
        <f t="shared" si="4"/>
        <v>0</v>
      </c>
      <c r="S16" s="199">
        <f t="shared" si="5"/>
        <v>0</v>
      </c>
      <c r="T16" s="209">
        <f t="shared" si="9"/>
        <v>16</v>
      </c>
    </row>
    <row r="17" spans="1:20">
      <c r="A17">
        <f t="shared" si="6"/>
        <v>9</v>
      </c>
      <c r="B17" s="207"/>
      <c r="C17" s="208"/>
      <c r="D17" s="208"/>
      <c r="E17" s="208"/>
      <c r="F17" s="200"/>
      <c r="G17" s="199"/>
      <c r="H17" s="199"/>
      <c r="I17" s="199">
        <f t="shared" si="7"/>
        <v>0</v>
      </c>
      <c r="J17" s="199" t="e">
        <f t="shared" si="0"/>
        <v>#DIV/0!</v>
      </c>
      <c r="K17" s="201">
        <f t="shared" si="1"/>
        <v>6</v>
      </c>
      <c r="L17" s="200"/>
      <c r="M17" s="199"/>
      <c r="N17" s="199"/>
      <c r="O17" s="199">
        <f t="shared" si="2"/>
        <v>0</v>
      </c>
      <c r="P17" s="199" t="e">
        <f t="shared" si="3"/>
        <v>#DIV/0!</v>
      </c>
      <c r="Q17" s="201">
        <f t="shared" si="8"/>
        <v>6</v>
      </c>
      <c r="R17" s="199">
        <f t="shared" si="4"/>
        <v>0</v>
      </c>
      <c r="S17" s="199">
        <f t="shared" si="5"/>
        <v>0</v>
      </c>
      <c r="T17" s="209">
        <f t="shared" si="9"/>
        <v>16</v>
      </c>
    </row>
    <row r="18" spans="1:20">
      <c r="A18">
        <f t="shared" si="6"/>
        <v>10</v>
      </c>
      <c r="B18" s="207"/>
      <c r="C18" s="208"/>
      <c r="D18" s="208"/>
      <c r="E18" s="208"/>
      <c r="F18" s="200"/>
      <c r="G18" s="199"/>
      <c r="H18" s="199"/>
      <c r="I18" s="199">
        <f t="shared" si="7"/>
        <v>0</v>
      </c>
      <c r="J18" s="199" t="e">
        <f t="shared" si="0"/>
        <v>#DIV/0!</v>
      </c>
      <c r="K18" s="201">
        <f t="shared" si="1"/>
        <v>6</v>
      </c>
      <c r="L18" s="200"/>
      <c r="M18" s="199"/>
      <c r="N18" s="199"/>
      <c r="O18" s="199">
        <f t="shared" si="2"/>
        <v>0</v>
      </c>
      <c r="P18" s="199" t="e">
        <f t="shared" si="3"/>
        <v>#DIV/0!</v>
      </c>
      <c r="Q18" s="201">
        <f t="shared" si="8"/>
        <v>6</v>
      </c>
      <c r="R18" s="199">
        <f t="shared" si="4"/>
        <v>0</v>
      </c>
      <c r="S18" s="199">
        <f t="shared" si="5"/>
        <v>0</v>
      </c>
      <c r="T18" s="209">
        <f t="shared" si="9"/>
        <v>16</v>
      </c>
    </row>
    <row r="19" spans="1:20">
      <c r="A19">
        <f t="shared" si="6"/>
        <v>11</v>
      </c>
      <c r="B19" s="207"/>
      <c r="C19" s="208"/>
      <c r="D19" s="208"/>
      <c r="E19" s="208"/>
      <c r="F19" s="200"/>
      <c r="G19" s="199"/>
      <c r="H19" s="199"/>
      <c r="I19" s="199">
        <f t="shared" si="7"/>
        <v>0</v>
      </c>
      <c r="J19" s="199" t="e">
        <f t="shared" si="0"/>
        <v>#DIV/0!</v>
      </c>
      <c r="K19" s="201">
        <f t="shared" si="1"/>
        <v>6</v>
      </c>
      <c r="L19" s="200"/>
      <c r="M19" s="199"/>
      <c r="N19" s="199"/>
      <c r="O19" s="199">
        <f t="shared" si="2"/>
        <v>0</v>
      </c>
      <c r="P19" s="199" t="e">
        <f t="shared" si="3"/>
        <v>#DIV/0!</v>
      </c>
      <c r="Q19" s="201">
        <f t="shared" si="8"/>
        <v>6</v>
      </c>
      <c r="R19" s="199">
        <f t="shared" si="4"/>
        <v>0</v>
      </c>
      <c r="S19" s="199">
        <f t="shared" si="5"/>
        <v>0</v>
      </c>
      <c r="T19" s="209">
        <f t="shared" si="9"/>
        <v>16</v>
      </c>
    </row>
    <row r="20" spans="1:20">
      <c r="A20">
        <f t="shared" si="6"/>
        <v>12</v>
      </c>
      <c r="B20" s="207"/>
      <c r="C20" s="208"/>
      <c r="D20" s="208"/>
      <c r="E20" s="208"/>
      <c r="F20" s="200"/>
      <c r="G20" s="199"/>
      <c r="H20" s="199"/>
      <c r="I20" s="199">
        <f t="shared" si="7"/>
        <v>0</v>
      </c>
      <c r="J20" s="199" t="e">
        <f t="shared" si="0"/>
        <v>#DIV/0!</v>
      </c>
      <c r="K20" s="201">
        <f t="shared" si="1"/>
        <v>6</v>
      </c>
      <c r="L20" s="200"/>
      <c r="M20" s="199"/>
      <c r="N20" s="199"/>
      <c r="O20" s="199">
        <f t="shared" si="2"/>
        <v>0</v>
      </c>
      <c r="P20" s="199" t="e">
        <f t="shared" si="3"/>
        <v>#DIV/0!</v>
      </c>
      <c r="Q20" s="201">
        <f t="shared" si="8"/>
        <v>6</v>
      </c>
      <c r="R20" s="199">
        <f t="shared" si="4"/>
        <v>0</v>
      </c>
      <c r="S20" s="199">
        <f t="shared" si="5"/>
        <v>0</v>
      </c>
      <c r="T20" s="209">
        <f t="shared" si="9"/>
        <v>16</v>
      </c>
    </row>
    <row r="21" spans="1:20">
      <c r="A21">
        <f t="shared" si="6"/>
        <v>13</v>
      </c>
      <c r="B21" s="207"/>
      <c r="C21" s="208"/>
      <c r="D21" s="208"/>
      <c r="E21" s="208"/>
      <c r="F21" s="200"/>
      <c r="G21" s="199"/>
      <c r="H21" s="199"/>
      <c r="I21" s="199">
        <f t="shared" si="7"/>
        <v>0</v>
      </c>
      <c r="J21" s="199" t="e">
        <f t="shared" si="0"/>
        <v>#DIV/0!</v>
      </c>
      <c r="K21" s="201">
        <f t="shared" si="1"/>
        <v>6</v>
      </c>
      <c r="L21" s="200"/>
      <c r="M21" s="199"/>
      <c r="N21" s="199"/>
      <c r="O21" s="199">
        <f t="shared" si="2"/>
        <v>0</v>
      </c>
      <c r="P21" s="199" t="e">
        <f t="shared" si="3"/>
        <v>#DIV/0!</v>
      </c>
      <c r="Q21" s="201">
        <f t="shared" si="8"/>
        <v>6</v>
      </c>
      <c r="R21" s="199">
        <f t="shared" si="4"/>
        <v>0</v>
      </c>
      <c r="S21" s="199">
        <f t="shared" si="5"/>
        <v>0</v>
      </c>
      <c r="T21" s="209">
        <f t="shared" si="9"/>
        <v>16</v>
      </c>
    </row>
    <row r="22" spans="1:20">
      <c r="A22">
        <f t="shared" si="6"/>
        <v>14</v>
      </c>
      <c r="B22" s="207"/>
      <c r="C22" s="208"/>
      <c r="D22" s="208"/>
      <c r="E22" s="208"/>
      <c r="F22" s="200"/>
      <c r="G22" s="199"/>
      <c r="H22" s="199"/>
      <c r="I22" s="199">
        <f t="shared" si="7"/>
        <v>0</v>
      </c>
      <c r="J22" s="199" t="e">
        <f t="shared" si="0"/>
        <v>#DIV/0!</v>
      </c>
      <c r="K22" s="201">
        <f t="shared" si="1"/>
        <v>6</v>
      </c>
      <c r="L22" s="200"/>
      <c r="M22" s="199"/>
      <c r="N22" s="199"/>
      <c r="O22" s="199">
        <f t="shared" si="2"/>
        <v>0</v>
      </c>
      <c r="P22" s="199" t="e">
        <f t="shared" si="3"/>
        <v>#DIV/0!</v>
      </c>
      <c r="Q22" s="201">
        <f t="shared" si="8"/>
        <v>6</v>
      </c>
      <c r="R22" s="199">
        <f t="shared" si="4"/>
        <v>0</v>
      </c>
      <c r="S22" s="199">
        <f t="shared" si="5"/>
        <v>0</v>
      </c>
      <c r="T22" s="209">
        <f t="shared" si="9"/>
        <v>16</v>
      </c>
    </row>
    <row r="23" spans="1:20">
      <c r="A23">
        <f t="shared" si="6"/>
        <v>15</v>
      </c>
      <c r="B23" s="207"/>
      <c r="C23" s="208"/>
      <c r="D23" s="208"/>
      <c r="E23" s="208"/>
      <c r="F23" s="200"/>
      <c r="G23" s="199"/>
      <c r="H23" s="199"/>
      <c r="I23" s="199">
        <f t="shared" si="7"/>
        <v>0</v>
      </c>
      <c r="J23" s="199" t="e">
        <f t="shared" si="0"/>
        <v>#DIV/0!</v>
      </c>
      <c r="K23" s="201">
        <f t="shared" si="1"/>
        <v>6</v>
      </c>
      <c r="L23" s="200"/>
      <c r="M23" s="199"/>
      <c r="N23" s="199"/>
      <c r="O23" s="199">
        <f t="shared" si="2"/>
        <v>0</v>
      </c>
      <c r="P23" s="199" t="e">
        <f t="shared" si="3"/>
        <v>#DIV/0!</v>
      </c>
      <c r="Q23" s="201">
        <f t="shared" si="8"/>
        <v>6</v>
      </c>
      <c r="R23" s="199">
        <f t="shared" si="4"/>
        <v>0</v>
      </c>
      <c r="S23" s="199">
        <f t="shared" si="5"/>
        <v>0</v>
      </c>
      <c r="T23" s="209">
        <f t="shared" si="9"/>
        <v>16</v>
      </c>
    </row>
    <row r="24" spans="1:20">
      <c r="A24">
        <f t="shared" si="6"/>
        <v>16</v>
      </c>
      <c r="B24" s="207"/>
      <c r="C24" s="208"/>
      <c r="D24" s="208"/>
      <c r="E24" s="208"/>
      <c r="F24" s="200"/>
      <c r="G24" s="199"/>
      <c r="H24" s="199"/>
      <c r="I24" s="199">
        <f t="shared" si="7"/>
        <v>0</v>
      </c>
      <c r="J24" s="199" t="e">
        <f t="shared" si="0"/>
        <v>#DIV/0!</v>
      </c>
      <c r="K24" s="201">
        <f t="shared" si="1"/>
        <v>6</v>
      </c>
      <c r="L24" s="200"/>
      <c r="M24" s="199"/>
      <c r="N24" s="199"/>
      <c r="O24" s="199">
        <f t="shared" si="2"/>
        <v>0</v>
      </c>
      <c r="P24" s="199" t="e">
        <f t="shared" si="3"/>
        <v>#DIV/0!</v>
      </c>
      <c r="Q24" s="201">
        <f t="shared" si="8"/>
        <v>6</v>
      </c>
      <c r="R24" s="199">
        <f t="shared" si="4"/>
        <v>0</v>
      </c>
      <c r="S24" s="199">
        <f t="shared" si="5"/>
        <v>0</v>
      </c>
      <c r="T24" s="209">
        <f t="shared" si="9"/>
        <v>16</v>
      </c>
    </row>
    <row r="25" spans="1:20">
      <c r="A25">
        <f t="shared" si="6"/>
        <v>17</v>
      </c>
      <c r="B25" s="207"/>
      <c r="C25" s="208"/>
      <c r="D25" s="208"/>
      <c r="E25" s="208"/>
      <c r="F25" s="200"/>
      <c r="G25" s="199"/>
      <c r="H25" s="199"/>
      <c r="I25" s="199">
        <f t="shared" si="7"/>
        <v>0</v>
      </c>
      <c r="J25" s="199" t="e">
        <f t="shared" si="0"/>
        <v>#DIV/0!</v>
      </c>
      <c r="K25" s="201">
        <f t="shared" si="1"/>
        <v>6</v>
      </c>
      <c r="L25" s="200"/>
      <c r="M25" s="199"/>
      <c r="N25" s="199"/>
      <c r="O25" s="199">
        <f t="shared" si="2"/>
        <v>0</v>
      </c>
      <c r="P25" s="199" t="e">
        <f t="shared" si="3"/>
        <v>#DIV/0!</v>
      </c>
      <c r="Q25" s="201">
        <f t="shared" si="8"/>
        <v>6</v>
      </c>
      <c r="R25" s="199">
        <f t="shared" si="4"/>
        <v>0</v>
      </c>
      <c r="S25" s="199">
        <f t="shared" si="5"/>
        <v>0</v>
      </c>
      <c r="T25" s="209">
        <f t="shared" si="9"/>
        <v>16</v>
      </c>
    </row>
    <row r="26" spans="1:20">
      <c r="A26">
        <f>A25+1</f>
        <v>18</v>
      </c>
      <c r="B26" s="207"/>
      <c r="C26" s="208"/>
      <c r="D26" s="208"/>
      <c r="E26" s="208"/>
      <c r="F26" s="200"/>
      <c r="G26" s="199"/>
      <c r="H26" s="199"/>
      <c r="I26" s="199">
        <f t="shared" si="7"/>
        <v>0</v>
      </c>
      <c r="J26" s="199" t="e">
        <f t="shared" si="0"/>
        <v>#DIV/0!</v>
      </c>
      <c r="K26" s="201">
        <f t="shared" si="1"/>
        <v>6</v>
      </c>
      <c r="L26" s="200"/>
      <c r="M26" s="199"/>
      <c r="N26" s="199"/>
      <c r="O26" s="199">
        <f t="shared" si="2"/>
        <v>0</v>
      </c>
      <c r="P26" s="199" t="e">
        <f t="shared" si="3"/>
        <v>#DIV/0!</v>
      </c>
      <c r="Q26" s="201">
        <f t="shared" si="8"/>
        <v>6</v>
      </c>
      <c r="R26" s="199">
        <f t="shared" si="4"/>
        <v>0</v>
      </c>
      <c r="S26" s="199">
        <f t="shared" si="5"/>
        <v>0</v>
      </c>
      <c r="T26" s="209">
        <f t="shared" si="9"/>
        <v>16</v>
      </c>
    </row>
    <row r="27" spans="1:20">
      <c r="A27">
        <f t="shared" si="6"/>
        <v>19</v>
      </c>
      <c r="B27" s="207"/>
      <c r="C27" s="208"/>
      <c r="D27" s="208"/>
      <c r="E27" s="208"/>
      <c r="F27" s="200"/>
      <c r="G27" s="199"/>
      <c r="H27" s="199"/>
      <c r="I27" s="199">
        <f t="shared" si="7"/>
        <v>0</v>
      </c>
      <c r="J27" s="199" t="e">
        <f t="shared" si="0"/>
        <v>#DIV/0!</v>
      </c>
      <c r="K27" s="201">
        <f t="shared" si="1"/>
        <v>6</v>
      </c>
      <c r="L27" s="200"/>
      <c r="M27" s="199"/>
      <c r="N27" s="199"/>
      <c r="O27" s="199">
        <f t="shared" si="2"/>
        <v>0</v>
      </c>
      <c r="P27" s="199" t="e">
        <f t="shared" si="3"/>
        <v>#DIV/0!</v>
      </c>
      <c r="Q27" s="201">
        <f t="shared" si="8"/>
        <v>6</v>
      </c>
      <c r="R27" s="199">
        <f t="shared" si="4"/>
        <v>0</v>
      </c>
      <c r="S27" s="199">
        <f t="shared" si="5"/>
        <v>0</v>
      </c>
      <c r="T27" s="209">
        <f t="shared" si="9"/>
        <v>16</v>
      </c>
    </row>
    <row r="28" spans="1:20">
      <c r="A28">
        <f t="shared" si="6"/>
        <v>20</v>
      </c>
      <c r="B28" s="207"/>
      <c r="C28" s="208"/>
      <c r="D28" s="208"/>
      <c r="E28" s="208"/>
      <c r="F28" s="200"/>
      <c r="G28" s="199"/>
      <c r="H28" s="199"/>
      <c r="I28" s="199">
        <f t="shared" si="7"/>
        <v>0</v>
      </c>
      <c r="J28" s="199" t="e">
        <f t="shared" si="0"/>
        <v>#DIV/0!</v>
      </c>
      <c r="K28" s="201">
        <f t="shared" si="1"/>
        <v>6</v>
      </c>
      <c r="L28" s="200"/>
      <c r="M28" s="199"/>
      <c r="N28" s="199"/>
      <c r="O28" s="199">
        <f t="shared" si="2"/>
        <v>0</v>
      </c>
      <c r="P28" s="199" t="e">
        <f t="shared" si="3"/>
        <v>#DIV/0!</v>
      </c>
      <c r="Q28" s="201">
        <f t="shared" si="8"/>
        <v>6</v>
      </c>
      <c r="R28" s="199">
        <f t="shared" si="4"/>
        <v>0</v>
      </c>
      <c r="S28" s="199">
        <f t="shared" si="5"/>
        <v>0</v>
      </c>
      <c r="T28" s="209">
        <f t="shared" si="9"/>
        <v>16</v>
      </c>
    </row>
    <row r="29" spans="1:20">
      <c r="A29">
        <f t="shared" si="6"/>
        <v>21</v>
      </c>
      <c r="B29" s="207"/>
      <c r="C29" s="208"/>
      <c r="D29" s="208"/>
      <c r="E29" s="208"/>
      <c r="F29" s="200"/>
      <c r="G29" s="199"/>
      <c r="H29" s="199"/>
      <c r="I29" s="199">
        <f t="shared" si="7"/>
        <v>0</v>
      </c>
      <c r="J29" s="199" t="e">
        <f t="shared" si="0"/>
        <v>#DIV/0!</v>
      </c>
      <c r="K29" s="201">
        <f t="shared" si="1"/>
        <v>6</v>
      </c>
      <c r="L29" s="200"/>
      <c r="M29" s="199"/>
      <c r="N29" s="199"/>
      <c r="O29" s="199">
        <f t="shared" si="2"/>
        <v>0</v>
      </c>
      <c r="P29" s="199" t="e">
        <f t="shared" si="3"/>
        <v>#DIV/0!</v>
      </c>
      <c r="Q29" s="201">
        <f t="shared" si="8"/>
        <v>6</v>
      </c>
      <c r="R29" s="199">
        <f t="shared" si="4"/>
        <v>0</v>
      </c>
      <c r="S29" s="199">
        <f t="shared" si="5"/>
        <v>0</v>
      </c>
      <c r="T29" s="209">
        <f t="shared" si="9"/>
        <v>16</v>
      </c>
    </row>
    <row r="30" spans="1:20">
      <c r="A30">
        <f t="shared" si="6"/>
        <v>22</v>
      </c>
      <c r="B30" s="207"/>
      <c r="C30" s="208"/>
      <c r="D30" s="208"/>
      <c r="E30" s="208"/>
      <c r="F30" s="200"/>
      <c r="G30" s="199"/>
      <c r="H30" s="199"/>
      <c r="I30" s="199">
        <f t="shared" si="7"/>
        <v>0</v>
      </c>
      <c r="J30" s="199" t="e">
        <f t="shared" si="0"/>
        <v>#DIV/0!</v>
      </c>
      <c r="K30" s="201">
        <f t="shared" si="1"/>
        <v>6</v>
      </c>
      <c r="L30" s="200"/>
      <c r="M30" s="199"/>
      <c r="N30" s="199"/>
      <c r="O30" s="199">
        <f t="shared" si="2"/>
        <v>0</v>
      </c>
      <c r="P30" s="199" t="e">
        <f t="shared" si="3"/>
        <v>#DIV/0!</v>
      </c>
      <c r="Q30" s="201">
        <f t="shared" si="8"/>
        <v>6</v>
      </c>
      <c r="R30" s="199">
        <f t="shared" si="4"/>
        <v>0</v>
      </c>
      <c r="S30" s="199">
        <f t="shared" si="5"/>
        <v>0</v>
      </c>
      <c r="T30" s="209">
        <f t="shared" si="9"/>
        <v>16</v>
      </c>
    </row>
    <row r="31" spans="1:20">
      <c r="A31">
        <f t="shared" si="6"/>
        <v>23</v>
      </c>
      <c r="B31" s="207"/>
      <c r="C31" s="208"/>
      <c r="D31" s="208"/>
      <c r="E31" s="208"/>
      <c r="F31" s="200"/>
      <c r="G31" s="199"/>
      <c r="H31" s="199"/>
      <c r="I31" s="199">
        <f t="shared" si="7"/>
        <v>0</v>
      </c>
      <c r="J31" s="199" t="e">
        <f t="shared" si="0"/>
        <v>#DIV/0!</v>
      </c>
      <c r="K31" s="201">
        <f t="shared" si="1"/>
        <v>6</v>
      </c>
      <c r="L31" s="200"/>
      <c r="M31" s="199"/>
      <c r="N31" s="199"/>
      <c r="O31" s="199">
        <f t="shared" si="2"/>
        <v>0</v>
      </c>
      <c r="P31" s="199" t="e">
        <f t="shared" si="3"/>
        <v>#DIV/0!</v>
      </c>
      <c r="Q31" s="201">
        <f t="shared" si="8"/>
        <v>6</v>
      </c>
      <c r="R31" s="199">
        <f t="shared" si="4"/>
        <v>0</v>
      </c>
      <c r="S31" s="199">
        <f t="shared" si="5"/>
        <v>0</v>
      </c>
      <c r="T31" s="209">
        <f t="shared" si="9"/>
        <v>16</v>
      </c>
    </row>
    <row r="32" spans="1:20">
      <c r="A32">
        <f t="shared" si="6"/>
        <v>24</v>
      </c>
      <c r="B32" s="207"/>
      <c r="C32" s="208"/>
      <c r="D32" s="208"/>
      <c r="E32" s="208"/>
      <c r="F32" s="200"/>
      <c r="G32" s="199"/>
      <c r="H32" s="199"/>
      <c r="I32" s="199">
        <f t="shared" si="7"/>
        <v>0</v>
      </c>
      <c r="J32" s="199" t="e">
        <f t="shared" si="0"/>
        <v>#DIV/0!</v>
      </c>
      <c r="K32" s="201">
        <f t="shared" si="1"/>
        <v>6</v>
      </c>
      <c r="L32" s="200"/>
      <c r="M32" s="199"/>
      <c r="N32" s="199"/>
      <c r="O32" s="199">
        <f t="shared" si="2"/>
        <v>0</v>
      </c>
      <c r="P32" s="199" t="e">
        <f t="shared" si="3"/>
        <v>#DIV/0!</v>
      </c>
      <c r="Q32" s="201">
        <f t="shared" si="8"/>
        <v>6</v>
      </c>
      <c r="R32" s="199">
        <f t="shared" si="4"/>
        <v>0</v>
      </c>
      <c r="S32" s="199">
        <f t="shared" si="5"/>
        <v>0</v>
      </c>
      <c r="T32" s="209">
        <f t="shared" si="9"/>
        <v>16</v>
      </c>
    </row>
    <row r="33" spans="1:20">
      <c r="A33">
        <f t="shared" si="6"/>
        <v>25</v>
      </c>
      <c r="B33" s="207"/>
      <c r="C33" s="208"/>
      <c r="D33" s="208"/>
      <c r="E33" s="208"/>
      <c r="F33" s="200"/>
      <c r="G33" s="199"/>
      <c r="H33" s="199"/>
      <c r="I33" s="199">
        <f t="shared" si="7"/>
        <v>0</v>
      </c>
      <c r="J33" s="199" t="e">
        <f t="shared" si="0"/>
        <v>#DIV/0!</v>
      </c>
      <c r="K33" s="201">
        <f t="shared" si="1"/>
        <v>6</v>
      </c>
      <c r="L33" s="200"/>
      <c r="M33" s="199"/>
      <c r="N33" s="199"/>
      <c r="O33" s="199">
        <f t="shared" si="2"/>
        <v>0</v>
      </c>
      <c r="P33" s="199" t="e">
        <f t="shared" si="3"/>
        <v>#DIV/0!</v>
      </c>
      <c r="Q33" s="201">
        <f t="shared" si="8"/>
        <v>6</v>
      </c>
      <c r="R33" s="199">
        <f t="shared" si="4"/>
        <v>0</v>
      </c>
      <c r="S33" s="199">
        <f t="shared" si="5"/>
        <v>0</v>
      </c>
      <c r="T33" s="209">
        <f t="shared" si="9"/>
        <v>16</v>
      </c>
    </row>
    <row r="34" spans="1:20">
      <c r="A34">
        <f t="shared" si="6"/>
        <v>26</v>
      </c>
      <c r="B34" s="207"/>
      <c r="C34" s="208"/>
      <c r="D34" s="208"/>
      <c r="E34" s="208"/>
      <c r="F34" s="200"/>
      <c r="G34" s="199"/>
      <c r="H34" s="199"/>
      <c r="I34" s="199">
        <f t="shared" si="7"/>
        <v>0</v>
      </c>
      <c r="J34" s="199" t="e">
        <f t="shared" si="0"/>
        <v>#DIV/0!</v>
      </c>
      <c r="K34" s="201">
        <f t="shared" si="1"/>
        <v>6</v>
      </c>
      <c r="L34" s="200"/>
      <c r="M34" s="199"/>
      <c r="N34" s="199"/>
      <c r="O34" s="199">
        <f t="shared" si="2"/>
        <v>0</v>
      </c>
      <c r="P34" s="199" t="e">
        <f t="shared" si="3"/>
        <v>#DIV/0!</v>
      </c>
      <c r="Q34" s="201">
        <f t="shared" si="8"/>
        <v>6</v>
      </c>
      <c r="R34" s="199">
        <f t="shared" si="4"/>
        <v>0</v>
      </c>
      <c r="S34" s="199">
        <f t="shared" si="5"/>
        <v>0</v>
      </c>
      <c r="T34" s="209">
        <f t="shared" si="9"/>
        <v>16</v>
      </c>
    </row>
    <row r="35" spans="1:20">
      <c r="A35">
        <f t="shared" si="6"/>
        <v>27</v>
      </c>
      <c r="B35" s="207"/>
      <c r="C35" s="208"/>
      <c r="D35" s="208"/>
      <c r="E35" s="208"/>
      <c r="F35" s="200"/>
      <c r="G35" s="199"/>
      <c r="H35" s="199"/>
      <c r="I35" s="199">
        <f t="shared" si="7"/>
        <v>0</v>
      </c>
      <c r="J35" s="199" t="e">
        <f t="shared" si="0"/>
        <v>#DIV/0!</v>
      </c>
      <c r="K35" s="201">
        <f t="shared" si="1"/>
        <v>6</v>
      </c>
      <c r="L35" s="200"/>
      <c r="M35" s="199"/>
      <c r="N35" s="199"/>
      <c r="O35" s="199">
        <f t="shared" si="2"/>
        <v>0</v>
      </c>
      <c r="P35" s="199" t="e">
        <f t="shared" si="3"/>
        <v>#DIV/0!</v>
      </c>
      <c r="Q35" s="201">
        <f t="shared" si="8"/>
        <v>6</v>
      </c>
      <c r="R35" s="199">
        <f t="shared" si="4"/>
        <v>0</v>
      </c>
      <c r="S35" s="199">
        <f t="shared" si="5"/>
        <v>0</v>
      </c>
      <c r="T35" s="209">
        <f t="shared" si="9"/>
        <v>16</v>
      </c>
    </row>
    <row r="36" spans="1:20">
      <c r="A36">
        <f t="shared" si="6"/>
        <v>28</v>
      </c>
      <c r="B36" s="207"/>
      <c r="C36" s="208"/>
      <c r="D36" s="208"/>
      <c r="E36" s="208"/>
      <c r="F36" s="200"/>
      <c r="G36" s="199"/>
      <c r="H36" s="199"/>
      <c r="I36" s="199">
        <f t="shared" si="7"/>
        <v>0</v>
      </c>
      <c r="J36" s="199" t="e">
        <f t="shared" si="0"/>
        <v>#DIV/0!</v>
      </c>
      <c r="K36" s="201">
        <f t="shared" si="1"/>
        <v>6</v>
      </c>
      <c r="L36" s="200"/>
      <c r="M36" s="199"/>
      <c r="N36" s="199"/>
      <c r="O36" s="199">
        <f t="shared" si="2"/>
        <v>0</v>
      </c>
      <c r="P36" s="199" t="e">
        <f t="shared" si="3"/>
        <v>#DIV/0!</v>
      </c>
      <c r="Q36" s="201">
        <f t="shared" si="8"/>
        <v>6</v>
      </c>
      <c r="R36" s="199">
        <f t="shared" si="4"/>
        <v>0</v>
      </c>
      <c r="S36" s="199">
        <f t="shared" si="5"/>
        <v>0</v>
      </c>
      <c r="T36" s="209">
        <f t="shared" si="9"/>
        <v>16</v>
      </c>
    </row>
    <row r="37" spans="1:20">
      <c r="A37">
        <f t="shared" si="6"/>
        <v>29</v>
      </c>
      <c r="B37" s="207"/>
      <c r="C37" s="208"/>
      <c r="D37" s="208"/>
      <c r="E37" s="208"/>
      <c r="F37" s="200"/>
      <c r="G37" s="199"/>
      <c r="H37" s="199"/>
      <c r="I37" s="199">
        <f t="shared" si="7"/>
        <v>0</v>
      </c>
      <c r="J37" s="199" t="e">
        <f t="shared" si="0"/>
        <v>#DIV/0!</v>
      </c>
      <c r="K37" s="201">
        <f t="shared" si="1"/>
        <v>6</v>
      </c>
      <c r="L37" s="200"/>
      <c r="M37" s="199"/>
      <c r="N37" s="199"/>
      <c r="O37" s="199">
        <f t="shared" si="2"/>
        <v>0</v>
      </c>
      <c r="P37" s="199" t="e">
        <f t="shared" si="3"/>
        <v>#DIV/0!</v>
      </c>
      <c r="Q37" s="201">
        <f t="shared" si="8"/>
        <v>6</v>
      </c>
      <c r="R37" s="199">
        <f t="shared" si="4"/>
        <v>0</v>
      </c>
      <c r="S37" s="199">
        <f t="shared" si="5"/>
        <v>0</v>
      </c>
      <c r="T37" s="209">
        <f t="shared" si="9"/>
        <v>16</v>
      </c>
    </row>
    <row r="38" spans="1:20" ht="16" thickBot="1">
      <c r="A38">
        <f t="shared" si="6"/>
        <v>30</v>
      </c>
      <c r="B38" s="210"/>
      <c r="C38" s="211"/>
      <c r="D38" s="211"/>
      <c r="E38" s="211"/>
      <c r="F38" s="202"/>
      <c r="G38" s="203"/>
      <c r="H38" s="203"/>
      <c r="I38" s="203">
        <f t="shared" si="7"/>
        <v>0</v>
      </c>
      <c r="J38" s="203" t="e">
        <f t="shared" si="0"/>
        <v>#DIV/0!</v>
      </c>
      <c r="K38" s="204">
        <f t="shared" si="1"/>
        <v>6</v>
      </c>
      <c r="L38" s="202"/>
      <c r="M38" s="203"/>
      <c r="N38" s="203"/>
      <c r="O38" s="203">
        <f t="shared" si="2"/>
        <v>0</v>
      </c>
      <c r="P38" s="203" t="e">
        <f t="shared" si="3"/>
        <v>#DIV/0!</v>
      </c>
      <c r="Q38" s="204">
        <f t="shared" si="8"/>
        <v>6</v>
      </c>
      <c r="R38" s="203">
        <f t="shared" si="4"/>
        <v>0</v>
      </c>
      <c r="S38" s="203">
        <f t="shared" si="5"/>
        <v>0</v>
      </c>
      <c r="T38" s="212">
        <f t="shared" si="9"/>
        <v>16</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c r="G41" s="182" t="e">
        <f>F41/I41</f>
        <v>#DIV/0!</v>
      </c>
      <c r="H41" s="199" t="e">
        <f>G41*1.5</f>
        <v>#DIV/0!</v>
      </c>
      <c r="I41" s="182"/>
      <c r="J41" s="182"/>
      <c r="K41" s="183"/>
      <c r="L41" s="185"/>
      <c r="M41" s="182" t="e">
        <f>L41/O41</f>
        <v>#DIV/0!</v>
      </c>
      <c r="N41" s="199" t="e">
        <f>M41*1.5</f>
        <v>#DIV/0!</v>
      </c>
      <c r="O41" s="182"/>
      <c r="P41" s="182"/>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c r="C44" s="208"/>
      <c r="D44" s="208"/>
      <c r="E44" s="208"/>
      <c r="F44" s="200"/>
      <c r="G44" s="199"/>
      <c r="H44" s="199"/>
      <c r="I44" s="199" t="e">
        <f>IF(H44&lt;=$H$41,IF(H44&lt;$G$41,F44+G44,F44+G44+(H44-$G$41)),50)</f>
        <v>#DIV/0!</v>
      </c>
      <c r="J44" s="199" t="e">
        <f>$F$41/H44</f>
        <v>#DIV/0!</v>
      </c>
      <c r="K44" s="201" t="e">
        <f>IF(I44=0,IF(H44=$J$41,6,4),0)</f>
        <v>#DIV/0!</v>
      </c>
      <c r="L44" s="200"/>
      <c r="M44" s="199"/>
      <c r="N44" s="199"/>
      <c r="O44" s="199" t="e">
        <f>IF(N44&lt;=$N$41,IF(N44&lt;$M$41,L44+M44,L44+M44+(N44-$M$41)),50)</f>
        <v>#DIV/0!</v>
      </c>
      <c r="P44" s="199" t="e">
        <f>$L$41/N44</f>
        <v>#DIV/0!</v>
      </c>
      <c r="Q44" s="201" t="e">
        <f>IF(O44=0,IF(N44=$P$41,6,4),0)</f>
        <v>#DIV/0!</v>
      </c>
      <c r="R44" s="199" t="e">
        <f>O44+I44</f>
        <v>#DIV/0!</v>
      </c>
      <c r="S44" s="199">
        <f>N44+H44</f>
        <v>0</v>
      </c>
      <c r="T44" s="209" t="e">
        <f>IF((O44+I44)=0,4+K44+Q44,K44+Q44)+4</f>
        <v>#DIV/0!</v>
      </c>
    </row>
    <row r="45" spans="1:20">
      <c r="A45">
        <f>A44+1</f>
        <v>2</v>
      </c>
      <c r="B45" s="207"/>
      <c r="C45" s="208"/>
      <c r="D45" s="208"/>
      <c r="E45" s="208"/>
      <c r="F45" s="200"/>
      <c r="G45" s="199"/>
      <c r="H45" s="199"/>
      <c r="I45" s="199" t="e">
        <f t="shared" ref="I45:I73" si="10">IF(H45&lt;=$H$41,IF(H45&lt;$G$41,F45+G45,F45+G45+(H45-$G$41)),50)</f>
        <v>#DIV/0!</v>
      </c>
      <c r="J45" s="199" t="e">
        <f t="shared" ref="J45:J73" si="11">$F$41/H45</f>
        <v>#DIV/0!</v>
      </c>
      <c r="K45" s="201" t="e">
        <f t="shared" ref="K45:K73" si="12">IF(I45=0,IF(H45=$J$41,6,4),0)</f>
        <v>#DIV/0!</v>
      </c>
      <c r="L45" s="200"/>
      <c r="M45" s="199"/>
      <c r="N45" s="199"/>
      <c r="O45" s="199" t="e">
        <f>IF(N45&lt;=$N$41,IF(N45&lt;$M$41,L45+M45,L45+M45+(N45-$M$41)),50)</f>
        <v>#DIV/0!</v>
      </c>
      <c r="P45" s="199" t="e">
        <f t="shared" ref="P45:P73" si="13">$L$41/N45</f>
        <v>#DIV/0!</v>
      </c>
      <c r="Q45" s="201" t="e">
        <f t="shared" ref="Q45:Q73" si="14">IF(O45=0,IF(N45=$P$41,6,4),0)</f>
        <v>#DIV/0!</v>
      </c>
      <c r="R45" s="199" t="e">
        <f t="shared" ref="R45:R73" si="15">O45+I45</f>
        <v>#DIV/0!</v>
      </c>
      <c r="S45" s="199">
        <f t="shared" ref="S45:S73" si="16">N45+H45</f>
        <v>0</v>
      </c>
      <c r="T45" s="209" t="e">
        <f>IF((O45+I45)=0,4+K45+Q45,K45+Q45)+2</f>
        <v>#DIV/0!</v>
      </c>
    </row>
    <row r="46" spans="1:20">
      <c r="A46">
        <f t="shared" ref="A46:A60" si="17">A45+1</f>
        <v>3</v>
      </c>
      <c r="B46" s="207"/>
      <c r="C46" s="208"/>
      <c r="D46" s="208"/>
      <c r="E46" s="208"/>
      <c r="F46" s="200"/>
      <c r="G46" s="199"/>
      <c r="H46" s="199"/>
      <c r="I46" s="199" t="e">
        <f t="shared" si="10"/>
        <v>#DIV/0!</v>
      </c>
      <c r="J46" s="199" t="e">
        <f t="shared" si="11"/>
        <v>#DIV/0!</v>
      </c>
      <c r="K46" s="201" t="e">
        <f>IF(I46=0,IF(H46=$J$41,6,4),0)</f>
        <v>#DIV/0!</v>
      </c>
      <c r="L46" s="200"/>
      <c r="M46" s="199"/>
      <c r="N46" s="199"/>
      <c r="O46" s="199" t="e">
        <f t="shared" ref="O46:O73" si="18">IF(N46&lt;=$N$41,IF(N46&lt;$M$41,L46+M46,L46+M46+(N46-$M$41)),50)</f>
        <v>#DIV/0!</v>
      </c>
      <c r="P46" s="199" t="e">
        <f>$L$41/N46</f>
        <v>#DIV/0!</v>
      </c>
      <c r="Q46" s="201" t="e">
        <f t="shared" si="14"/>
        <v>#DIV/0!</v>
      </c>
      <c r="R46" s="199" t="e">
        <f t="shared" si="15"/>
        <v>#DIV/0!</v>
      </c>
      <c r="S46" s="199">
        <f t="shared" si="16"/>
        <v>0</v>
      </c>
      <c r="T46" s="209" t="e">
        <f>IF((O46+I46)=0,4+K46+Q46,K46+Q46)+1</f>
        <v>#DIV/0!</v>
      </c>
    </row>
    <row r="47" spans="1:20">
      <c r="A47">
        <f t="shared" si="17"/>
        <v>4</v>
      </c>
      <c r="B47" s="207"/>
      <c r="C47" s="208"/>
      <c r="D47" s="208"/>
      <c r="E47" s="208"/>
      <c r="F47" s="200"/>
      <c r="G47" s="199"/>
      <c r="H47" s="199"/>
      <c r="I47" s="199" t="e">
        <f t="shared" si="10"/>
        <v>#DIV/0!</v>
      </c>
      <c r="J47" s="199" t="e">
        <f>$F$41/H47</f>
        <v>#DIV/0!</v>
      </c>
      <c r="K47" s="201" t="e">
        <f t="shared" si="12"/>
        <v>#DIV/0!</v>
      </c>
      <c r="L47" s="200"/>
      <c r="M47" s="199"/>
      <c r="N47" s="199"/>
      <c r="O47" s="199" t="e">
        <f t="shared" si="18"/>
        <v>#DIV/0!</v>
      </c>
      <c r="P47" s="199" t="e">
        <f>$L$41/N47</f>
        <v>#DIV/0!</v>
      </c>
      <c r="Q47" s="201" t="e">
        <f>IF(O47=0,IF(N47=$P$41,6,4),0)</f>
        <v>#DIV/0!</v>
      </c>
      <c r="R47" s="199" t="e">
        <f t="shared" si="15"/>
        <v>#DIV/0!</v>
      </c>
      <c r="S47" s="199">
        <f t="shared" si="16"/>
        <v>0</v>
      </c>
      <c r="T47" s="209" t="e">
        <f>IF((O47+I47)=0,4+K47+Q47,K47+Q47)</f>
        <v>#DIV/0!</v>
      </c>
    </row>
    <row r="48" spans="1:20">
      <c r="A48">
        <f t="shared" si="17"/>
        <v>5</v>
      </c>
      <c r="B48" s="207"/>
      <c r="C48" s="208"/>
      <c r="D48" s="208"/>
      <c r="E48" s="208"/>
      <c r="F48" s="200"/>
      <c r="G48" s="199"/>
      <c r="H48" s="199"/>
      <c r="I48" s="199" t="e">
        <f t="shared" si="10"/>
        <v>#DIV/0!</v>
      </c>
      <c r="J48" s="199" t="e">
        <f t="shared" si="11"/>
        <v>#DIV/0!</v>
      </c>
      <c r="K48" s="201" t="e">
        <f t="shared" si="12"/>
        <v>#DIV/0!</v>
      </c>
      <c r="L48" s="200"/>
      <c r="M48" s="199"/>
      <c r="N48" s="199"/>
      <c r="O48" s="199" t="e">
        <f t="shared" si="18"/>
        <v>#DIV/0!</v>
      </c>
      <c r="P48" s="199" t="e">
        <f t="shared" si="13"/>
        <v>#DIV/0!</v>
      </c>
      <c r="Q48" s="201" t="e">
        <f t="shared" si="14"/>
        <v>#DIV/0!</v>
      </c>
      <c r="R48" s="199" t="e">
        <f t="shared" si="15"/>
        <v>#DIV/0!</v>
      </c>
      <c r="S48" s="199">
        <f t="shared" si="16"/>
        <v>0</v>
      </c>
      <c r="T48" s="209" t="e">
        <f t="shared" ref="T48:T73" si="19">IF((O48+I48)=0,4+K48+Q48,K48+Q48)</f>
        <v>#DIV/0!</v>
      </c>
    </row>
    <row r="49" spans="1:20">
      <c r="A49">
        <f t="shared" si="17"/>
        <v>6</v>
      </c>
      <c r="B49" s="207"/>
      <c r="C49" s="208"/>
      <c r="D49" s="208"/>
      <c r="E49" s="208"/>
      <c r="F49" s="200"/>
      <c r="G49" s="199"/>
      <c r="H49" s="199"/>
      <c r="I49" s="199" t="e">
        <f t="shared" si="10"/>
        <v>#DIV/0!</v>
      </c>
      <c r="J49" s="199" t="e">
        <f t="shared" si="11"/>
        <v>#DIV/0!</v>
      </c>
      <c r="K49" s="201" t="e">
        <f t="shared" si="12"/>
        <v>#DIV/0!</v>
      </c>
      <c r="L49" s="200"/>
      <c r="M49" s="199"/>
      <c r="N49" s="199"/>
      <c r="O49" s="199" t="e">
        <f t="shared" si="18"/>
        <v>#DIV/0!</v>
      </c>
      <c r="P49" s="199" t="e">
        <f t="shared" si="13"/>
        <v>#DIV/0!</v>
      </c>
      <c r="Q49" s="201" t="e">
        <f t="shared" si="14"/>
        <v>#DIV/0!</v>
      </c>
      <c r="R49" s="199" t="e">
        <f t="shared" si="15"/>
        <v>#DIV/0!</v>
      </c>
      <c r="S49" s="199">
        <f t="shared" si="16"/>
        <v>0</v>
      </c>
      <c r="T49" s="209" t="e">
        <f t="shared" si="19"/>
        <v>#DIV/0!</v>
      </c>
    </row>
    <row r="50" spans="1:20">
      <c r="A50">
        <f t="shared" si="17"/>
        <v>7</v>
      </c>
      <c r="B50" s="207"/>
      <c r="C50" s="208"/>
      <c r="D50" s="208"/>
      <c r="E50" s="208"/>
      <c r="F50" s="200"/>
      <c r="G50" s="199"/>
      <c r="H50" s="199"/>
      <c r="I50" s="199" t="e">
        <f t="shared" si="10"/>
        <v>#DIV/0!</v>
      </c>
      <c r="J50" s="199" t="e">
        <f t="shared" si="11"/>
        <v>#DIV/0!</v>
      </c>
      <c r="K50" s="201" t="e">
        <f t="shared" si="12"/>
        <v>#DIV/0!</v>
      </c>
      <c r="L50" s="200"/>
      <c r="M50" s="199"/>
      <c r="N50" s="199"/>
      <c r="O50" s="199" t="e">
        <f t="shared" si="18"/>
        <v>#DIV/0!</v>
      </c>
      <c r="P50" s="199" t="e">
        <f t="shared" si="13"/>
        <v>#DIV/0!</v>
      </c>
      <c r="Q50" s="201" t="e">
        <f t="shared" si="14"/>
        <v>#DIV/0!</v>
      </c>
      <c r="R50" s="199" t="e">
        <f t="shared" si="15"/>
        <v>#DIV/0!</v>
      </c>
      <c r="S50" s="199">
        <f t="shared" si="16"/>
        <v>0</v>
      </c>
      <c r="T50" s="209" t="e">
        <f t="shared" si="19"/>
        <v>#DIV/0!</v>
      </c>
    </row>
    <row r="51" spans="1:20">
      <c r="A51">
        <f t="shared" si="17"/>
        <v>8</v>
      </c>
      <c r="B51" s="207"/>
      <c r="C51" s="208"/>
      <c r="D51" s="208"/>
      <c r="E51" s="208"/>
      <c r="F51" s="200"/>
      <c r="G51" s="199"/>
      <c r="H51" s="199"/>
      <c r="I51" s="199" t="e">
        <f t="shared" si="10"/>
        <v>#DIV/0!</v>
      </c>
      <c r="J51" s="199" t="e">
        <f t="shared" si="11"/>
        <v>#DIV/0!</v>
      </c>
      <c r="K51" s="201" t="e">
        <f t="shared" si="12"/>
        <v>#DIV/0!</v>
      </c>
      <c r="L51" s="200"/>
      <c r="M51" s="199"/>
      <c r="N51" s="199"/>
      <c r="O51" s="199" t="e">
        <f t="shared" si="18"/>
        <v>#DIV/0!</v>
      </c>
      <c r="P51" s="199" t="e">
        <f t="shared" si="13"/>
        <v>#DIV/0!</v>
      </c>
      <c r="Q51" s="201" t="e">
        <f t="shared" si="14"/>
        <v>#DIV/0!</v>
      </c>
      <c r="R51" s="199" t="e">
        <f t="shared" si="15"/>
        <v>#DIV/0!</v>
      </c>
      <c r="S51" s="199">
        <f t="shared" si="16"/>
        <v>0</v>
      </c>
      <c r="T51" s="209" t="e">
        <f t="shared" si="19"/>
        <v>#DIV/0!</v>
      </c>
    </row>
    <row r="52" spans="1:20">
      <c r="A52">
        <f t="shared" si="17"/>
        <v>9</v>
      </c>
      <c r="B52" s="207"/>
      <c r="C52" s="208"/>
      <c r="D52" s="208"/>
      <c r="E52" s="208"/>
      <c r="F52" s="200"/>
      <c r="G52" s="199"/>
      <c r="H52" s="199"/>
      <c r="I52" s="199" t="e">
        <f t="shared" si="10"/>
        <v>#DIV/0!</v>
      </c>
      <c r="J52" s="199" t="e">
        <f t="shared" si="11"/>
        <v>#DIV/0!</v>
      </c>
      <c r="K52" s="201" t="e">
        <f t="shared" si="12"/>
        <v>#DIV/0!</v>
      </c>
      <c r="L52" s="200"/>
      <c r="M52" s="199"/>
      <c r="N52" s="199"/>
      <c r="O52" s="199" t="e">
        <f t="shared" si="18"/>
        <v>#DIV/0!</v>
      </c>
      <c r="P52" s="199" t="e">
        <f t="shared" si="13"/>
        <v>#DIV/0!</v>
      </c>
      <c r="Q52" s="201" t="e">
        <f t="shared" si="14"/>
        <v>#DIV/0!</v>
      </c>
      <c r="R52" s="199" t="e">
        <f t="shared" si="15"/>
        <v>#DIV/0!</v>
      </c>
      <c r="S52" s="199">
        <f t="shared" si="16"/>
        <v>0</v>
      </c>
      <c r="T52" s="209" t="e">
        <f t="shared" si="19"/>
        <v>#DIV/0!</v>
      </c>
    </row>
    <row r="53" spans="1:20">
      <c r="A53">
        <f t="shared" si="17"/>
        <v>10</v>
      </c>
      <c r="B53" s="207"/>
      <c r="C53" s="208"/>
      <c r="D53" s="208"/>
      <c r="E53" s="208"/>
      <c r="F53" s="200"/>
      <c r="G53" s="199"/>
      <c r="H53" s="199"/>
      <c r="I53" s="199" t="e">
        <f t="shared" si="10"/>
        <v>#DIV/0!</v>
      </c>
      <c r="J53" s="199" t="e">
        <f t="shared" si="11"/>
        <v>#DIV/0!</v>
      </c>
      <c r="K53" s="201" t="e">
        <f t="shared" si="12"/>
        <v>#DIV/0!</v>
      </c>
      <c r="L53" s="200"/>
      <c r="M53" s="199"/>
      <c r="N53" s="199"/>
      <c r="O53" s="199" t="e">
        <f t="shared" si="18"/>
        <v>#DIV/0!</v>
      </c>
      <c r="P53" s="199" t="e">
        <f t="shared" si="13"/>
        <v>#DIV/0!</v>
      </c>
      <c r="Q53" s="201" t="e">
        <f t="shared" si="14"/>
        <v>#DIV/0!</v>
      </c>
      <c r="R53" s="199" t="e">
        <f t="shared" si="15"/>
        <v>#DIV/0!</v>
      </c>
      <c r="S53" s="199">
        <f t="shared" si="16"/>
        <v>0</v>
      </c>
      <c r="T53" s="209" t="e">
        <f t="shared" si="19"/>
        <v>#DIV/0!</v>
      </c>
    </row>
    <row r="54" spans="1:20">
      <c r="A54">
        <f t="shared" si="17"/>
        <v>11</v>
      </c>
      <c r="B54" s="207"/>
      <c r="C54" s="208"/>
      <c r="D54" s="208"/>
      <c r="E54" s="208"/>
      <c r="F54" s="200"/>
      <c r="G54" s="199"/>
      <c r="H54" s="199"/>
      <c r="I54" s="199" t="e">
        <f t="shared" si="10"/>
        <v>#DIV/0!</v>
      </c>
      <c r="J54" s="199" t="e">
        <f t="shared" si="11"/>
        <v>#DIV/0!</v>
      </c>
      <c r="K54" s="201" t="e">
        <f t="shared" si="12"/>
        <v>#DIV/0!</v>
      </c>
      <c r="L54" s="200"/>
      <c r="M54" s="199"/>
      <c r="N54" s="199"/>
      <c r="O54" s="199" t="e">
        <f t="shared" si="18"/>
        <v>#DIV/0!</v>
      </c>
      <c r="P54" s="199" t="e">
        <f t="shared" si="13"/>
        <v>#DIV/0!</v>
      </c>
      <c r="Q54" s="201" t="e">
        <f t="shared" si="14"/>
        <v>#DIV/0!</v>
      </c>
      <c r="R54" s="199" t="e">
        <f t="shared" si="15"/>
        <v>#DIV/0!</v>
      </c>
      <c r="S54" s="199">
        <f t="shared" si="16"/>
        <v>0</v>
      </c>
      <c r="T54" s="209" t="e">
        <f t="shared" si="19"/>
        <v>#DIV/0!</v>
      </c>
    </row>
    <row r="55" spans="1:20">
      <c r="A55">
        <f t="shared" si="17"/>
        <v>12</v>
      </c>
      <c r="B55" s="207"/>
      <c r="C55" s="208"/>
      <c r="D55" s="208"/>
      <c r="E55" s="208"/>
      <c r="F55" s="200"/>
      <c r="G55" s="199"/>
      <c r="H55" s="199"/>
      <c r="I55" s="199" t="e">
        <f t="shared" si="10"/>
        <v>#DIV/0!</v>
      </c>
      <c r="J55" s="199" t="e">
        <f t="shared" si="11"/>
        <v>#DIV/0!</v>
      </c>
      <c r="K55" s="201" t="e">
        <f t="shared" si="12"/>
        <v>#DIV/0!</v>
      </c>
      <c r="L55" s="200"/>
      <c r="M55" s="199"/>
      <c r="N55" s="199"/>
      <c r="O55" s="199" t="e">
        <f t="shared" si="18"/>
        <v>#DIV/0!</v>
      </c>
      <c r="P55" s="199" t="e">
        <f t="shared" si="13"/>
        <v>#DIV/0!</v>
      </c>
      <c r="Q55" s="201" t="e">
        <f t="shared" si="14"/>
        <v>#DIV/0!</v>
      </c>
      <c r="R55" s="199" t="e">
        <f t="shared" si="15"/>
        <v>#DIV/0!</v>
      </c>
      <c r="S55" s="199">
        <f t="shared" si="16"/>
        <v>0</v>
      </c>
      <c r="T55" s="209" t="e">
        <f t="shared" si="19"/>
        <v>#DIV/0!</v>
      </c>
    </row>
    <row r="56" spans="1:20">
      <c r="A56">
        <f t="shared" si="17"/>
        <v>13</v>
      </c>
      <c r="B56" s="207"/>
      <c r="C56" s="208"/>
      <c r="D56" s="208"/>
      <c r="E56" s="208"/>
      <c r="F56" s="200"/>
      <c r="G56" s="199"/>
      <c r="H56" s="199"/>
      <c r="I56" s="199" t="e">
        <f t="shared" si="10"/>
        <v>#DIV/0!</v>
      </c>
      <c r="J56" s="199" t="e">
        <f t="shared" si="11"/>
        <v>#DIV/0!</v>
      </c>
      <c r="K56" s="201" t="e">
        <f t="shared" si="12"/>
        <v>#DIV/0!</v>
      </c>
      <c r="L56" s="200"/>
      <c r="M56" s="199"/>
      <c r="N56" s="199"/>
      <c r="O56" s="199" t="e">
        <f t="shared" si="18"/>
        <v>#DIV/0!</v>
      </c>
      <c r="P56" s="199" t="e">
        <f t="shared" si="13"/>
        <v>#DIV/0!</v>
      </c>
      <c r="Q56" s="201" t="e">
        <f t="shared" si="14"/>
        <v>#DIV/0!</v>
      </c>
      <c r="R56" s="199" t="e">
        <f t="shared" si="15"/>
        <v>#DIV/0!</v>
      </c>
      <c r="S56" s="199">
        <f t="shared" si="16"/>
        <v>0</v>
      </c>
      <c r="T56" s="209" t="e">
        <f t="shared" si="19"/>
        <v>#DIV/0!</v>
      </c>
    </row>
    <row r="57" spans="1:20">
      <c r="A57">
        <f t="shared" si="17"/>
        <v>14</v>
      </c>
      <c r="B57" s="207"/>
      <c r="C57" s="208"/>
      <c r="D57" s="208"/>
      <c r="E57" s="208"/>
      <c r="F57" s="200"/>
      <c r="G57" s="199"/>
      <c r="H57" s="199"/>
      <c r="I57" s="199" t="e">
        <f>IF(H57&lt;=$H$41,IF(H57&lt;$G$41,F57+G57,F57+G57+(H57-$G$41)),50)</f>
        <v>#DIV/0!</v>
      </c>
      <c r="J57" s="199" t="e">
        <f t="shared" si="11"/>
        <v>#DIV/0!</v>
      </c>
      <c r="K57" s="201" t="e">
        <f t="shared" si="12"/>
        <v>#DIV/0!</v>
      </c>
      <c r="L57" s="200"/>
      <c r="M57" s="199"/>
      <c r="N57" s="199"/>
      <c r="O57" s="199" t="e">
        <f t="shared" si="18"/>
        <v>#DIV/0!</v>
      </c>
      <c r="P57" s="199" t="e">
        <f t="shared" si="13"/>
        <v>#DIV/0!</v>
      </c>
      <c r="Q57" s="201" t="e">
        <f t="shared" si="14"/>
        <v>#DIV/0!</v>
      </c>
      <c r="R57" s="199" t="e">
        <f t="shared" si="15"/>
        <v>#DIV/0!</v>
      </c>
      <c r="S57" s="199">
        <f t="shared" si="16"/>
        <v>0</v>
      </c>
      <c r="T57" s="209" t="e">
        <f t="shared" si="19"/>
        <v>#DIV/0!</v>
      </c>
    </row>
    <row r="58" spans="1:20">
      <c r="A58">
        <f t="shared" si="17"/>
        <v>15</v>
      </c>
      <c r="B58" s="207"/>
      <c r="C58" s="208"/>
      <c r="D58" s="208"/>
      <c r="E58" s="208"/>
      <c r="F58" s="200"/>
      <c r="G58" s="199"/>
      <c r="H58" s="199"/>
      <c r="I58" s="199" t="e">
        <f t="shared" si="10"/>
        <v>#DIV/0!</v>
      </c>
      <c r="J58" s="199" t="e">
        <f t="shared" si="11"/>
        <v>#DIV/0!</v>
      </c>
      <c r="K58" s="201" t="e">
        <f t="shared" si="12"/>
        <v>#DIV/0!</v>
      </c>
      <c r="L58" s="200"/>
      <c r="M58" s="199"/>
      <c r="N58" s="199"/>
      <c r="O58" s="199" t="e">
        <f t="shared" si="18"/>
        <v>#DIV/0!</v>
      </c>
      <c r="P58" s="199" t="e">
        <f t="shared" si="13"/>
        <v>#DIV/0!</v>
      </c>
      <c r="Q58" s="201" t="e">
        <f t="shared" si="14"/>
        <v>#DIV/0!</v>
      </c>
      <c r="R58" s="199" t="e">
        <f t="shared" si="15"/>
        <v>#DIV/0!</v>
      </c>
      <c r="S58" s="199">
        <f t="shared" si="16"/>
        <v>0</v>
      </c>
      <c r="T58" s="209" t="e">
        <f t="shared" si="19"/>
        <v>#DIV/0!</v>
      </c>
    </row>
    <row r="59" spans="1:20">
      <c r="A59">
        <f t="shared" si="17"/>
        <v>16</v>
      </c>
      <c r="B59" s="207"/>
      <c r="C59" s="208"/>
      <c r="D59" s="208"/>
      <c r="E59" s="208"/>
      <c r="F59" s="200"/>
      <c r="G59" s="199"/>
      <c r="H59" s="199"/>
      <c r="I59" s="199" t="e">
        <f t="shared" si="10"/>
        <v>#DIV/0!</v>
      </c>
      <c r="J59" s="199" t="e">
        <f t="shared" si="11"/>
        <v>#DIV/0!</v>
      </c>
      <c r="K59" s="201" t="e">
        <f t="shared" si="12"/>
        <v>#DIV/0!</v>
      </c>
      <c r="L59" s="200"/>
      <c r="M59" s="199"/>
      <c r="N59" s="199"/>
      <c r="O59" s="199" t="e">
        <f t="shared" si="18"/>
        <v>#DIV/0!</v>
      </c>
      <c r="P59" s="199" t="e">
        <f t="shared" si="13"/>
        <v>#DIV/0!</v>
      </c>
      <c r="Q59" s="201" t="e">
        <f t="shared" si="14"/>
        <v>#DIV/0!</v>
      </c>
      <c r="R59" s="199" t="e">
        <f t="shared" si="15"/>
        <v>#DIV/0!</v>
      </c>
      <c r="S59" s="199">
        <f t="shared" si="16"/>
        <v>0</v>
      </c>
      <c r="T59" s="209" t="e">
        <f t="shared" si="19"/>
        <v>#DIV/0!</v>
      </c>
    </row>
    <row r="60" spans="1:20">
      <c r="A60">
        <f t="shared" si="17"/>
        <v>17</v>
      </c>
      <c r="B60" s="207"/>
      <c r="C60" s="208"/>
      <c r="D60" s="208"/>
      <c r="E60" s="208"/>
      <c r="F60" s="200"/>
      <c r="G60" s="199"/>
      <c r="H60" s="199"/>
      <c r="I60" s="199" t="e">
        <f t="shared" si="10"/>
        <v>#DIV/0!</v>
      </c>
      <c r="J60" s="199" t="e">
        <f t="shared" si="11"/>
        <v>#DIV/0!</v>
      </c>
      <c r="K60" s="201" t="e">
        <f t="shared" si="12"/>
        <v>#DIV/0!</v>
      </c>
      <c r="L60" s="200"/>
      <c r="M60" s="199"/>
      <c r="N60" s="199"/>
      <c r="O60" s="199" t="e">
        <f t="shared" si="18"/>
        <v>#DIV/0!</v>
      </c>
      <c r="P60" s="199" t="e">
        <f t="shared" si="13"/>
        <v>#DIV/0!</v>
      </c>
      <c r="Q60" s="201" t="e">
        <f t="shared" si="14"/>
        <v>#DIV/0!</v>
      </c>
      <c r="R60" s="199" t="e">
        <f t="shared" si="15"/>
        <v>#DIV/0!</v>
      </c>
      <c r="S60" s="199">
        <f t="shared" si="16"/>
        <v>0</v>
      </c>
      <c r="T60" s="209" t="e">
        <f t="shared" si="19"/>
        <v>#DIV/0!</v>
      </c>
    </row>
    <row r="61" spans="1:20">
      <c r="A61">
        <f>A60+1</f>
        <v>18</v>
      </c>
      <c r="B61" s="207"/>
      <c r="C61" s="208"/>
      <c r="D61" s="208"/>
      <c r="E61" s="208"/>
      <c r="F61" s="200"/>
      <c r="G61" s="199"/>
      <c r="H61" s="199"/>
      <c r="I61" s="199" t="e">
        <f t="shared" si="10"/>
        <v>#DIV/0!</v>
      </c>
      <c r="J61" s="199" t="e">
        <f t="shared" si="11"/>
        <v>#DIV/0!</v>
      </c>
      <c r="K61" s="201" t="e">
        <f t="shared" si="12"/>
        <v>#DIV/0!</v>
      </c>
      <c r="L61" s="200"/>
      <c r="M61" s="199"/>
      <c r="N61" s="199"/>
      <c r="O61" s="199" t="e">
        <f t="shared" si="18"/>
        <v>#DIV/0!</v>
      </c>
      <c r="P61" s="199" t="e">
        <f t="shared" si="13"/>
        <v>#DIV/0!</v>
      </c>
      <c r="Q61" s="201" t="e">
        <f t="shared" si="14"/>
        <v>#DIV/0!</v>
      </c>
      <c r="R61" s="199" t="e">
        <f t="shared" si="15"/>
        <v>#DIV/0!</v>
      </c>
      <c r="S61" s="199">
        <f t="shared" si="16"/>
        <v>0</v>
      </c>
      <c r="T61" s="209" t="e">
        <f t="shared" si="19"/>
        <v>#DIV/0!</v>
      </c>
    </row>
    <row r="62" spans="1:20">
      <c r="A62">
        <f t="shared" ref="A62:A73" si="20">A61+1</f>
        <v>19</v>
      </c>
      <c r="B62" s="207"/>
      <c r="C62" s="208"/>
      <c r="D62" s="208"/>
      <c r="E62" s="208"/>
      <c r="F62" s="200"/>
      <c r="G62" s="199"/>
      <c r="H62" s="199"/>
      <c r="I62" s="199" t="e">
        <f t="shared" si="10"/>
        <v>#DIV/0!</v>
      </c>
      <c r="J62" s="199" t="e">
        <f t="shared" si="11"/>
        <v>#DIV/0!</v>
      </c>
      <c r="K62" s="201" t="e">
        <f t="shared" si="12"/>
        <v>#DIV/0!</v>
      </c>
      <c r="L62" s="200"/>
      <c r="M62" s="199"/>
      <c r="N62" s="199"/>
      <c r="O62" s="199" t="e">
        <f t="shared" si="18"/>
        <v>#DIV/0!</v>
      </c>
      <c r="P62" s="199" t="e">
        <f t="shared" si="13"/>
        <v>#DIV/0!</v>
      </c>
      <c r="Q62" s="201" t="e">
        <f t="shared" si="14"/>
        <v>#DIV/0!</v>
      </c>
      <c r="R62" s="199" t="e">
        <f t="shared" si="15"/>
        <v>#DIV/0!</v>
      </c>
      <c r="S62" s="199">
        <f t="shared" si="16"/>
        <v>0</v>
      </c>
      <c r="T62" s="209" t="e">
        <f t="shared" si="19"/>
        <v>#DIV/0!</v>
      </c>
    </row>
    <row r="63" spans="1:20">
      <c r="A63">
        <f t="shared" si="20"/>
        <v>20</v>
      </c>
      <c r="B63" s="207"/>
      <c r="C63" s="208"/>
      <c r="D63" s="208"/>
      <c r="E63" s="208"/>
      <c r="F63" s="200"/>
      <c r="G63" s="199"/>
      <c r="H63" s="199"/>
      <c r="I63" s="199" t="e">
        <f t="shared" si="10"/>
        <v>#DIV/0!</v>
      </c>
      <c r="J63" s="199" t="e">
        <f t="shared" si="11"/>
        <v>#DIV/0!</v>
      </c>
      <c r="K63" s="201" t="e">
        <f t="shared" si="12"/>
        <v>#DIV/0!</v>
      </c>
      <c r="L63" s="200"/>
      <c r="M63" s="199"/>
      <c r="N63" s="199"/>
      <c r="O63" s="199" t="e">
        <f t="shared" si="18"/>
        <v>#DIV/0!</v>
      </c>
      <c r="P63" s="199" t="e">
        <f t="shared" si="13"/>
        <v>#DIV/0!</v>
      </c>
      <c r="Q63" s="201" t="e">
        <f t="shared" si="14"/>
        <v>#DIV/0!</v>
      </c>
      <c r="R63" s="199" t="e">
        <f t="shared" si="15"/>
        <v>#DIV/0!</v>
      </c>
      <c r="S63" s="199">
        <f t="shared" si="16"/>
        <v>0</v>
      </c>
      <c r="T63" s="209" t="e">
        <f t="shared" si="19"/>
        <v>#DIV/0!</v>
      </c>
    </row>
    <row r="64" spans="1:20">
      <c r="A64">
        <f t="shared" si="20"/>
        <v>21</v>
      </c>
      <c r="B64" s="207"/>
      <c r="C64" s="208"/>
      <c r="D64" s="208"/>
      <c r="E64" s="208"/>
      <c r="F64" s="200"/>
      <c r="G64" s="199"/>
      <c r="H64" s="199"/>
      <c r="I64" s="199" t="e">
        <f t="shared" si="10"/>
        <v>#DIV/0!</v>
      </c>
      <c r="J64" s="199" t="e">
        <f t="shared" si="11"/>
        <v>#DIV/0!</v>
      </c>
      <c r="K64" s="201" t="e">
        <f t="shared" si="12"/>
        <v>#DIV/0!</v>
      </c>
      <c r="L64" s="200"/>
      <c r="M64" s="199"/>
      <c r="N64" s="199"/>
      <c r="O64" s="199" t="e">
        <f t="shared" si="18"/>
        <v>#DIV/0!</v>
      </c>
      <c r="P64" s="199" t="e">
        <f t="shared" si="13"/>
        <v>#DIV/0!</v>
      </c>
      <c r="Q64" s="201" t="e">
        <f t="shared" si="14"/>
        <v>#DIV/0!</v>
      </c>
      <c r="R64" s="199" t="e">
        <f t="shared" si="15"/>
        <v>#DIV/0!</v>
      </c>
      <c r="S64" s="199">
        <f t="shared" si="16"/>
        <v>0</v>
      </c>
      <c r="T64" s="209" t="e">
        <f t="shared" si="19"/>
        <v>#DIV/0!</v>
      </c>
    </row>
    <row r="65" spans="1:20">
      <c r="A65">
        <f t="shared" si="20"/>
        <v>22</v>
      </c>
      <c r="B65" s="207"/>
      <c r="C65" s="208"/>
      <c r="D65" s="208"/>
      <c r="E65" s="208"/>
      <c r="F65" s="200"/>
      <c r="G65" s="199"/>
      <c r="H65" s="199"/>
      <c r="I65" s="199" t="e">
        <f t="shared" si="10"/>
        <v>#DIV/0!</v>
      </c>
      <c r="J65" s="199" t="e">
        <f t="shared" si="11"/>
        <v>#DIV/0!</v>
      </c>
      <c r="K65" s="201" t="e">
        <f t="shared" si="12"/>
        <v>#DIV/0!</v>
      </c>
      <c r="L65" s="200"/>
      <c r="M65" s="199"/>
      <c r="N65" s="199"/>
      <c r="O65" s="199" t="e">
        <f t="shared" si="18"/>
        <v>#DIV/0!</v>
      </c>
      <c r="P65" s="199" t="e">
        <f t="shared" si="13"/>
        <v>#DIV/0!</v>
      </c>
      <c r="Q65" s="201" t="e">
        <f t="shared" si="14"/>
        <v>#DIV/0!</v>
      </c>
      <c r="R65" s="199" t="e">
        <f t="shared" si="15"/>
        <v>#DIV/0!</v>
      </c>
      <c r="S65" s="199">
        <f t="shared" si="16"/>
        <v>0</v>
      </c>
      <c r="T65" s="209" t="e">
        <f t="shared" si="19"/>
        <v>#DIV/0!</v>
      </c>
    </row>
    <row r="66" spans="1:20">
      <c r="A66">
        <f t="shared" si="20"/>
        <v>23</v>
      </c>
      <c r="B66" s="207"/>
      <c r="C66" s="208"/>
      <c r="D66" s="208"/>
      <c r="E66" s="208"/>
      <c r="F66" s="200"/>
      <c r="G66" s="199"/>
      <c r="H66" s="199"/>
      <c r="I66" s="199" t="e">
        <f t="shared" si="10"/>
        <v>#DIV/0!</v>
      </c>
      <c r="J66" s="199" t="e">
        <f t="shared" si="11"/>
        <v>#DIV/0!</v>
      </c>
      <c r="K66" s="201" t="e">
        <f t="shared" si="12"/>
        <v>#DIV/0!</v>
      </c>
      <c r="L66" s="200"/>
      <c r="M66" s="199"/>
      <c r="N66" s="199"/>
      <c r="O66" s="199" t="e">
        <f t="shared" si="18"/>
        <v>#DIV/0!</v>
      </c>
      <c r="P66" s="199" t="e">
        <f t="shared" si="13"/>
        <v>#DIV/0!</v>
      </c>
      <c r="Q66" s="201" t="e">
        <f t="shared" si="14"/>
        <v>#DIV/0!</v>
      </c>
      <c r="R66" s="199" t="e">
        <f t="shared" si="15"/>
        <v>#DIV/0!</v>
      </c>
      <c r="S66" s="199">
        <f t="shared" si="16"/>
        <v>0</v>
      </c>
      <c r="T66" s="209" t="e">
        <f t="shared" si="19"/>
        <v>#DIV/0!</v>
      </c>
    </row>
    <row r="67" spans="1:20">
      <c r="A67">
        <f t="shared" si="20"/>
        <v>24</v>
      </c>
      <c r="B67" s="207"/>
      <c r="C67" s="208"/>
      <c r="D67" s="208"/>
      <c r="E67" s="208"/>
      <c r="F67" s="200"/>
      <c r="G67" s="199"/>
      <c r="H67" s="199"/>
      <c r="I67" s="199" t="e">
        <f t="shared" si="10"/>
        <v>#DIV/0!</v>
      </c>
      <c r="J67" s="199" t="e">
        <f t="shared" si="11"/>
        <v>#DIV/0!</v>
      </c>
      <c r="K67" s="201" t="e">
        <f t="shared" si="12"/>
        <v>#DIV/0!</v>
      </c>
      <c r="L67" s="200"/>
      <c r="M67" s="199"/>
      <c r="N67" s="199"/>
      <c r="O67" s="199" t="e">
        <f t="shared" si="18"/>
        <v>#DIV/0!</v>
      </c>
      <c r="P67" s="199" t="e">
        <f t="shared" si="13"/>
        <v>#DIV/0!</v>
      </c>
      <c r="Q67" s="201" t="e">
        <f t="shared" si="14"/>
        <v>#DIV/0!</v>
      </c>
      <c r="R67" s="199" t="e">
        <f t="shared" si="15"/>
        <v>#DIV/0!</v>
      </c>
      <c r="S67" s="199">
        <f t="shared" si="16"/>
        <v>0</v>
      </c>
      <c r="T67" s="209" t="e">
        <f t="shared" si="19"/>
        <v>#DIV/0!</v>
      </c>
    </row>
    <row r="68" spans="1:20">
      <c r="A68">
        <f t="shared" si="20"/>
        <v>25</v>
      </c>
      <c r="B68" s="207"/>
      <c r="C68" s="208"/>
      <c r="D68" s="208"/>
      <c r="E68" s="208"/>
      <c r="F68" s="200"/>
      <c r="G68" s="199"/>
      <c r="H68" s="199"/>
      <c r="I68" s="199" t="e">
        <f t="shared" si="10"/>
        <v>#DIV/0!</v>
      </c>
      <c r="J68" s="199" t="e">
        <f t="shared" si="11"/>
        <v>#DIV/0!</v>
      </c>
      <c r="K68" s="201" t="e">
        <f t="shared" si="12"/>
        <v>#DIV/0!</v>
      </c>
      <c r="L68" s="200"/>
      <c r="M68" s="199"/>
      <c r="N68" s="199"/>
      <c r="O68" s="199" t="e">
        <f t="shared" si="18"/>
        <v>#DIV/0!</v>
      </c>
      <c r="P68" s="199" t="e">
        <f t="shared" si="13"/>
        <v>#DIV/0!</v>
      </c>
      <c r="Q68" s="201" t="e">
        <f t="shared" si="14"/>
        <v>#DIV/0!</v>
      </c>
      <c r="R68" s="199" t="e">
        <f t="shared" si="15"/>
        <v>#DIV/0!</v>
      </c>
      <c r="S68" s="199">
        <f t="shared" si="16"/>
        <v>0</v>
      </c>
      <c r="T68" s="209" t="e">
        <f t="shared" si="19"/>
        <v>#DIV/0!</v>
      </c>
    </row>
    <row r="69" spans="1:20">
      <c r="A69">
        <f t="shared" si="20"/>
        <v>26</v>
      </c>
      <c r="B69" s="207"/>
      <c r="C69" s="208"/>
      <c r="D69" s="208"/>
      <c r="E69" s="208"/>
      <c r="F69" s="200"/>
      <c r="G69" s="199"/>
      <c r="H69" s="199"/>
      <c r="I69" s="199" t="e">
        <f t="shared" si="10"/>
        <v>#DIV/0!</v>
      </c>
      <c r="J69" s="199" t="e">
        <f t="shared" si="11"/>
        <v>#DIV/0!</v>
      </c>
      <c r="K69" s="201" t="e">
        <f t="shared" si="12"/>
        <v>#DIV/0!</v>
      </c>
      <c r="L69" s="200"/>
      <c r="M69" s="199"/>
      <c r="N69" s="199"/>
      <c r="O69" s="199" t="e">
        <f t="shared" si="18"/>
        <v>#DIV/0!</v>
      </c>
      <c r="P69" s="199" t="e">
        <f t="shared" si="13"/>
        <v>#DIV/0!</v>
      </c>
      <c r="Q69" s="201" t="e">
        <f t="shared" si="14"/>
        <v>#DIV/0!</v>
      </c>
      <c r="R69" s="199" t="e">
        <f t="shared" si="15"/>
        <v>#DIV/0!</v>
      </c>
      <c r="S69" s="199">
        <f t="shared" si="16"/>
        <v>0</v>
      </c>
      <c r="T69" s="209" t="e">
        <f t="shared" si="19"/>
        <v>#DIV/0!</v>
      </c>
    </row>
    <row r="70" spans="1:20">
      <c r="A70">
        <f t="shared" si="20"/>
        <v>27</v>
      </c>
      <c r="B70" s="207"/>
      <c r="C70" s="208"/>
      <c r="D70" s="208"/>
      <c r="E70" s="208"/>
      <c r="F70" s="200"/>
      <c r="G70" s="199"/>
      <c r="H70" s="199"/>
      <c r="I70" s="199" t="e">
        <f t="shared" si="10"/>
        <v>#DIV/0!</v>
      </c>
      <c r="J70" s="199" t="e">
        <f t="shared" si="11"/>
        <v>#DIV/0!</v>
      </c>
      <c r="K70" s="201" t="e">
        <f t="shared" si="12"/>
        <v>#DIV/0!</v>
      </c>
      <c r="L70" s="200"/>
      <c r="M70" s="199"/>
      <c r="N70" s="199"/>
      <c r="O70" s="199" t="e">
        <f t="shared" si="18"/>
        <v>#DIV/0!</v>
      </c>
      <c r="P70" s="199" t="e">
        <f t="shared" si="13"/>
        <v>#DIV/0!</v>
      </c>
      <c r="Q70" s="201" t="e">
        <f t="shared" si="14"/>
        <v>#DIV/0!</v>
      </c>
      <c r="R70" s="199" t="e">
        <f t="shared" si="15"/>
        <v>#DIV/0!</v>
      </c>
      <c r="S70" s="199">
        <f t="shared" si="16"/>
        <v>0</v>
      </c>
      <c r="T70" s="209" t="e">
        <f t="shared" si="19"/>
        <v>#DIV/0!</v>
      </c>
    </row>
    <row r="71" spans="1:20">
      <c r="A71">
        <f t="shared" si="20"/>
        <v>28</v>
      </c>
      <c r="B71" s="207"/>
      <c r="C71" s="208"/>
      <c r="D71" s="208"/>
      <c r="E71" s="208"/>
      <c r="F71" s="200"/>
      <c r="G71" s="199"/>
      <c r="H71" s="199"/>
      <c r="I71" s="199" t="e">
        <f t="shared" si="10"/>
        <v>#DIV/0!</v>
      </c>
      <c r="J71" s="199" t="e">
        <f t="shared" si="11"/>
        <v>#DIV/0!</v>
      </c>
      <c r="K71" s="201" t="e">
        <f t="shared" si="12"/>
        <v>#DIV/0!</v>
      </c>
      <c r="L71" s="200"/>
      <c r="M71" s="199"/>
      <c r="N71" s="199"/>
      <c r="O71" s="199" t="e">
        <f t="shared" si="18"/>
        <v>#DIV/0!</v>
      </c>
      <c r="P71" s="199" t="e">
        <f t="shared" si="13"/>
        <v>#DIV/0!</v>
      </c>
      <c r="Q71" s="201" t="e">
        <f t="shared" si="14"/>
        <v>#DIV/0!</v>
      </c>
      <c r="R71" s="199" t="e">
        <f t="shared" si="15"/>
        <v>#DIV/0!</v>
      </c>
      <c r="S71" s="199">
        <f t="shared" si="16"/>
        <v>0</v>
      </c>
      <c r="T71" s="209" t="e">
        <f t="shared" si="19"/>
        <v>#DIV/0!</v>
      </c>
    </row>
    <row r="72" spans="1:20">
      <c r="A72">
        <f t="shared" si="20"/>
        <v>29</v>
      </c>
      <c r="B72" s="207"/>
      <c r="C72" s="208"/>
      <c r="D72" s="208"/>
      <c r="E72" s="208"/>
      <c r="F72" s="200"/>
      <c r="G72" s="199"/>
      <c r="H72" s="199"/>
      <c r="I72" s="199" t="e">
        <f t="shared" si="10"/>
        <v>#DIV/0!</v>
      </c>
      <c r="J72" s="199" t="e">
        <f t="shared" si="11"/>
        <v>#DIV/0!</v>
      </c>
      <c r="K72" s="201" t="e">
        <f t="shared" si="12"/>
        <v>#DIV/0!</v>
      </c>
      <c r="L72" s="200"/>
      <c r="M72" s="199"/>
      <c r="N72" s="199"/>
      <c r="O72" s="199" t="e">
        <f t="shared" si="18"/>
        <v>#DIV/0!</v>
      </c>
      <c r="P72" s="199" t="e">
        <f t="shared" si="13"/>
        <v>#DIV/0!</v>
      </c>
      <c r="Q72" s="201" t="e">
        <f t="shared" si="14"/>
        <v>#DIV/0!</v>
      </c>
      <c r="R72" s="199" t="e">
        <f t="shared" si="15"/>
        <v>#DIV/0!</v>
      </c>
      <c r="S72" s="199">
        <f t="shared" si="16"/>
        <v>0</v>
      </c>
      <c r="T72" s="209" t="e">
        <f t="shared" si="19"/>
        <v>#DIV/0!</v>
      </c>
    </row>
    <row r="73" spans="1:20" ht="16" thickBot="1">
      <c r="A73">
        <f t="shared" si="20"/>
        <v>30</v>
      </c>
      <c r="B73" s="210"/>
      <c r="C73" s="211"/>
      <c r="D73" s="211"/>
      <c r="E73" s="211"/>
      <c r="F73" s="202"/>
      <c r="G73" s="203"/>
      <c r="H73" s="203"/>
      <c r="I73" s="203" t="e">
        <f t="shared" si="10"/>
        <v>#DIV/0!</v>
      </c>
      <c r="J73" s="203" t="e">
        <f t="shared" si="11"/>
        <v>#DIV/0!</v>
      </c>
      <c r="K73" s="204" t="e">
        <f t="shared" si="12"/>
        <v>#DIV/0!</v>
      </c>
      <c r="L73" s="202"/>
      <c r="M73" s="203"/>
      <c r="N73" s="203"/>
      <c r="O73" s="203" t="e">
        <f t="shared" si="18"/>
        <v>#DIV/0!</v>
      </c>
      <c r="P73" s="203" t="e">
        <f t="shared" si="13"/>
        <v>#DIV/0!</v>
      </c>
      <c r="Q73" s="204" t="e">
        <f t="shared" si="14"/>
        <v>#DIV/0!</v>
      </c>
      <c r="R73" s="203" t="e">
        <f t="shared" si="15"/>
        <v>#DIV/0!</v>
      </c>
      <c r="S73" s="203">
        <f t="shared" si="16"/>
        <v>0</v>
      </c>
      <c r="T73" s="212" t="e">
        <f t="shared" si="19"/>
        <v>#DIV/0!</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c r="G76" s="182" t="e">
        <f>F76/I76</f>
        <v>#DIV/0!</v>
      </c>
      <c r="H76" s="199" t="e">
        <f>G76*1.5</f>
        <v>#DIV/0!</v>
      </c>
      <c r="I76" s="182"/>
      <c r="J76" s="182"/>
      <c r="K76" s="183"/>
      <c r="L76" s="185"/>
      <c r="M76" s="182" t="e">
        <f>L76/O76</f>
        <v>#DIV/0!</v>
      </c>
      <c r="N76" s="199" t="e">
        <f>M76*1.5</f>
        <v>#DIV/0!</v>
      </c>
      <c r="O76" s="182"/>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c r="C79" s="208"/>
      <c r="D79" s="208"/>
      <c r="E79" s="208"/>
      <c r="F79" s="219"/>
      <c r="G79" s="220"/>
      <c r="H79" s="220"/>
      <c r="I79" s="220" t="e">
        <f>IF(H79&lt;=$H$76,IF(H79&lt;$G$76,F79+G79,F79+G79+(H79-$G$76)),50)</f>
        <v>#DIV/0!</v>
      </c>
      <c r="J79" s="220" t="e">
        <f>$F$76/H79</f>
        <v>#DIV/0!</v>
      </c>
      <c r="K79" s="195"/>
      <c r="L79" s="219"/>
      <c r="M79" s="220"/>
      <c r="N79" s="220"/>
      <c r="O79" s="220" t="e">
        <f>IF(N79&lt;=$N$76,IF(N79&lt;$M$76,L79+M79,L79+M79+(N79-$M$76)),50)</f>
        <v>#DIV/0!</v>
      </c>
      <c r="P79" s="220" t="e">
        <f>$L$76/N79</f>
        <v>#DIV/0!</v>
      </c>
      <c r="Q79" s="195"/>
      <c r="R79" s="199" t="e">
        <f>O79+I79</f>
        <v>#DIV/0!</v>
      </c>
      <c r="S79" s="199">
        <f>N79+H79</f>
        <v>0</v>
      </c>
      <c r="T79" s="209"/>
    </row>
    <row r="80" spans="1:20">
      <c r="A80">
        <f>A79+1</f>
        <v>2</v>
      </c>
      <c r="B80" s="207"/>
      <c r="C80" s="208"/>
      <c r="D80" s="208"/>
      <c r="E80" s="208"/>
      <c r="F80" s="200"/>
      <c r="G80" s="199"/>
      <c r="H80" s="199"/>
      <c r="I80" s="199" t="e">
        <f t="shared" ref="I80:I108" si="21">IF(H80&lt;=$H$76,IF(H80&lt;$G$76,F80+G80,F80+G80+(H80-$G$76)),50)</f>
        <v>#DIV/0!</v>
      </c>
      <c r="J80" s="199" t="e">
        <f t="shared" ref="J80:J108" si="22">$F$76/H80</f>
        <v>#DIV/0!</v>
      </c>
      <c r="K80" s="201"/>
      <c r="L80" s="200"/>
      <c r="M80" s="199"/>
      <c r="N80" s="199"/>
      <c r="O80" s="199" t="e">
        <f t="shared" ref="O80:O108" si="23">IF(N80&lt;=$N$76,IF(N80&lt;$M$76,L80+M80,L80+M80+(N80-$M$76)),50)</f>
        <v>#DIV/0!</v>
      </c>
      <c r="P80" s="199" t="e">
        <f t="shared" ref="P80:P108" si="24">$L$76/N80</f>
        <v>#DIV/0!</v>
      </c>
      <c r="Q80" s="201"/>
      <c r="R80" s="199" t="e">
        <f t="shared" ref="R80:R108" si="25">O80+I80</f>
        <v>#DIV/0!</v>
      </c>
      <c r="S80" s="199">
        <f t="shared" ref="S80:S108" si="26">N80+H80</f>
        <v>0</v>
      </c>
      <c r="T80" s="209"/>
    </row>
    <row r="81" spans="1:20">
      <c r="A81">
        <f t="shared" ref="A81:A95" si="27">A80+1</f>
        <v>3</v>
      </c>
      <c r="B81" s="207"/>
      <c r="C81" s="208"/>
      <c r="D81" s="208"/>
      <c r="E81" s="208"/>
      <c r="F81" s="200"/>
      <c r="G81" s="199"/>
      <c r="H81" s="199"/>
      <c r="I81" s="199" t="e">
        <f t="shared" si="21"/>
        <v>#DIV/0!</v>
      </c>
      <c r="J81" s="199" t="e">
        <f t="shared" si="22"/>
        <v>#DIV/0!</v>
      </c>
      <c r="K81" s="201"/>
      <c r="L81" s="200"/>
      <c r="M81" s="199"/>
      <c r="N81" s="199"/>
      <c r="O81" s="199" t="e">
        <f t="shared" si="23"/>
        <v>#DIV/0!</v>
      </c>
      <c r="P81" s="199" t="e">
        <f>$L$76/N81</f>
        <v>#DIV/0!</v>
      </c>
      <c r="Q81" s="201"/>
      <c r="R81" s="199" t="e">
        <f t="shared" si="25"/>
        <v>#DIV/0!</v>
      </c>
      <c r="S81" s="199">
        <f t="shared" si="26"/>
        <v>0</v>
      </c>
      <c r="T81" s="209"/>
    </row>
    <row r="82" spans="1:20">
      <c r="A82">
        <f t="shared" si="27"/>
        <v>4</v>
      </c>
      <c r="B82" s="207"/>
      <c r="C82" s="208"/>
      <c r="D82" s="208"/>
      <c r="E82" s="208"/>
      <c r="F82" s="200"/>
      <c r="G82" s="199"/>
      <c r="H82" s="199"/>
      <c r="I82" s="199" t="e">
        <f>IF(H82&lt;=$H$76,IF(H82&lt;$G$76,F82+G82,F82+G82+(H82-$G$76)),50)</f>
        <v>#DIV/0!</v>
      </c>
      <c r="J82" s="199" t="e">
        <f t="shared" si="22"/>
        <v>#DIV/0!</v>
      </c>
      <c r="K82" s="201"/>
      <c r="L82" s="200"/>
      <c r="M82" s="199"/>
      <c r="N82" s="199"/>
      <c r="O82" s="199" t="e">
        <f>IF(N82&lt;=$N$76,IF(N82&lt;$M$76,L82+M82,L82+M82+(N82-$M$76)),50)</f>
        <v>#DIV/0!</v>
      </c>
      <c r="P82" s="199" t="e">
        <f t="shared" si="24"/>
        <v>#DIV/0!</v>
      </c>
      <c r="Q82" s="201"/>
      <c r="R82" s="199" t="e">
        <f t="shared" si="25"/>
        <v>#DIV/0!</v>
      </c>
      <c r="S82" s="199">
        <f t="shared" si="26"/>
        <v>0</v>
      </c>
      <c r="T82" s="209"/>
    </row>
    <row r="83" spans="1:20">
      <c r="A83">
        <f t="shared" si="27"/>
        <v>5</v>
      </c>
      <c r="B83" s="207"/>
      <c r="C83" s="208"/>
      <c r="D83" s="208"/>
      <c r="E83" s="208"/>
      <c r="F83" s="200"/>
      <c r="G83" s="199"/>
      <c r="H83" s="199"/>
      <c r="I83" s="199" t="e">
        <f t="shared" si="21"/>
        <v>#DIV/0!</v>
      </c>
      <c r="J83" s="199" t="e">
        <f>$F$76/H83</f>
        <v>#DIV/0!</v>
      </c>
      <c r="K83" s="201"/>
      <c r="L83" s="200"/>
      <c r="M83" s="199"/>
      <c r="N83" s="199"/>
      <c r="O83" s="199" t="e">
        <f t="shared" si="23"/>
        <v>#DIV/0!</v>
      </c>
      <c r="P83" s="199" t="e">
        <f t="shared" si="24"/>
        <v>#DIV/0!</v>
      </c>
      <c r="Q83" s="201"/>
      <c r="R83" s="199" t="e">
        <f t="shared" si="25"/>
        <v>#DIV/0!</v>
      </c>
      <c r="S83" s="199">
        <f t="shared" si="26"/>
        <v>0</v>
      </c>
      <c r="T83" s="209"/>
    </row>
    <row r="84" spans="1:20">
      <c r="A84">
        <f t="shared" si="27"/>
        <v>6</v>
      </c>
      <c r="B84" s="207"/>
      <c r="C84" s="208"/>
      <c r="D84" s="208"/>
      <c r="E84" s="208"/>
      <c r="F84" s="200"/>
      <c r="G84" s="199"/>
      <c r="H84" s="199"/>
      <c r="I84" s="199" t="e">
        <f t="shared" si="21"/>
        <v>#DIV/0!</v>
      </c>
      <c r="J84" s="199" t="e">
        <f t="shared" si="22"/>
        <v>#DIV/0!</v>
      </c>
      <c r="K84" s="201"/>
      <c r="L84" s="200"/>
      <c r="M84" s="199"/>
      <c r="N84" s="199"/>
      <c r="O84" s="199" t="e">
        <f t="shared" si="23"/>
        <v>#DIV/0!</v>
      </c>
      <c r="P84" s="199" t="e">
        <f t="shared" si="24"/>
        <v>#DIV/0!</v>
      </c>
      <c r="Q84" s="201"/>
      <c r="R84" s="199" t="e">
        <f t="shared" si="25"/>
        <v>#DIV/0!</v>
      </c>
      <c r="S84" s="199">
        <f t="shared" si="26"/>
        <v>0</v>
      </c>
      <c r="T84" s="209"/>
    </row>
    <row r="85" spans="1:20">
      <c r="A85">
        <f t="shared" si="27"/>
        <v>7</v>
      </c>
      <c r="B85" s="207"/>
      <c r="C85" s="208"/>
      <c r="D85" s="208"/>
      <c r="E85" s="208"/>
      <c r="F85" s="200"/>
      <c r="G85" s="199"/>
      <c r="H85" s="199"/>
      <c r="I85" s="199" t="e">
        <f t="shared" si="21"/>
        <v>#DIV/0!</v>
      </c>
      <c r="J85" s="199" t="e">
        <f t="shared" si="22"/>
        <v>#DIV/0!</v>
      </c>
      <c r="K85" s="201"/>
      <c r="L85" s="200"/>
      <c r="M85" s="199"/>
      <c r="N85" s="199"/>
      <c r="O85" s="199" t="e">
        <f t="shared" si="23"/>
        <v>#DIV/0!</v>
      </c>
      <c r="P85" s="199" t="e">
        <f t="shared" si="24"/>
        <v>#DIV/0!</v>
      </c>
      <c r="Q85" s="201"/>
      <c r="R85" s="199" t="e">
        <f t="shared" si="25"/>
        <v>#DIV/0!</v>
      </c>
      <c r="S85" s="199">
        <f t="shared" si="26"/>
        <v>0</v>
      </c>
      <c r="T85" s="209"/>
    </row>
    <row r="86" spans="1:20">
      <c r="A86">
        <f t="shared" si="27"/>
        <v>8</v>
      </c>
      <c r="B86" s="207"/>
      <c r="C86" s="208"/>
      <c r="D86" s="208"/>
      <c r="E86" s="208"/>
      <c r="F86" s="200"/>
      <c r="G86" s="199"/>
      <c r="H86" s="199"/>
      <c r="I86" s="199" t="e">
        <f t="shared" si="21"/>
        <v>#DIV/0!</v>
      </c>
      <c r="J86" s="199" t="e">
        <f t="shared" si="22"/>
        <v>#DIV/0!</v>
      </c>
      <c r="K86" s="201"/>
      <c r="L86" s="200"/>
      <c r="M86" s="199"/>
      <c r="N86" s="199"/>
      <c r="O86" s="199" t="e">
        <f t="shared" si="23"/>
        <v>#DIV/0!</v>
      </c>
      <c r="P86" s="199" t="e">
        <f t="shared" si="24"/>
        <v>#DIV/0!</v>
      </c>
      <c r="Q86" s="201"/>
      <c r="R86" s="199" t="e">
        <f t="shared" si="25"/>
        <v>#DIV/0!</v>
      </c>
      <c r="S86" s="199">
        <f t="shared" si="26"/>
        <v>0</v>
      </c>
      <c r="T86" s="209"/>
    </row>
    <row r="87" spans="1:20">
      <c r="A87">
        <f t="shared" si="27"/>
        <v>9</v>
      </c>
      <c r="B87" s="207"/>
      <c r="C87" s="208"/>
      <c r="D87" s="208"/>
      <c r="E87" s="208"/>
      <c r="F87" s="200"/>
      <c r="G87" s="199"/>
      <c r="H87" s="199"/>
      <c r="I87" s="199" t="e">
        <f t="shared" si="21"/>
        <v>#DIV/0!</v>
      </c>
      <c r="J87" s="199" t="e">
        <f t="shared" si="22"/>
        <v>#DIV/0!</v>
      </c>
      <c r="K87" s="201"/>
      <c r="L87" s="200"/>
      <c r="M87" s="199"/>
      <c r="N87" s="199"/>
      <c r="O87" s="199" t="e">
        <f t="shared" si="23"/>
        <v>#DIV/0!</v>
      </c>
      <c r="P87" s="199" t="e">
        <f t="shared" si="24"/>
        <v>#DIV/0!</v>
      </c>
      <c r="Q87" s="201"/>
      <c r="R87" s="199" t="e">
        <f t="shared" si="25"/>
        <v>#DIV/0!</v>
      </c>
      <c r="S87" s="199">
        <f t="shared" si="26"/>
        <v>0</v>
      </c>
      <c r="T87" s="209"/>
    </row>
    <row r="88" spans="1:20">
      <c r="A88">
        <f t="shared" si="27"/>
        <v>10</v>
      </c>
      <c r="B88" s="207"/>
      <c r="C88" s="208"/>
      <c r="D88" s="208"/>
      <c r="E88" s="208"/>
      <c r="F88" s="200"/>
      <c r="G88" s="199"/>
      <c r="H88" s="199"/>
      <c r="I88" s="199" t="e">
        <f t="shared" si="21"/>
        <v>#DIV/0!</v>
      </c>
      <c r="J88" s="199" t="e">
        <f t="shared" si="22"/>
        <v>#DIV/0!</v>
      </c>
      <c r="K88" s="201"/>
      <c r="L88" s="200"/>
      <c r="M88" s="199"/>
      <c r="N88" s="199"/>
      <c r="O88" s="199" t="e">
        <f t="shared" si="23"/>
        <v>#DIV/0!</v>
      </c>
      <c r="P88" s="199" t="e">
        <f t="shared" si="24"/>
        <v>#DIV/0!</v>
      </c>
      <c r="Q88" s="201"/>
      <c r="R88" s="199" t="e">
        <f t="shared" si="25"/>
        <v>#DIV/0!</v>
      </c>
      <c r="S88" s="199">
        <f t="shared" si="26"/>
        <v>0</v>
      </c>
      <c r="T88" s="209"/>
    </row>
    <row r="89" spans="1:20">
      <c r="A89">
        <f t="shared" si="27"/>
        <v>11</v>
      </c>
      <c r="B89" s="207"/>
      <c r="C89" s="208"/>
      <c r="D89" s="208"/>
      <c r="E89" s="208"/>
      <c r="F89" s="200"/>
      <c r="G89" s="199"/>
      <c r="H89" s="199"/>
      <c r="I89" s="199" t="e">
        <f t="shared" si="21"/>
        <v>#DIV/0!</v>
      </c>
      <c r="J89" s="199" t="e">
        <f t="shared" si="22"/>
        <v>#DIV/0!</v>
      </c>
      <c r="K89" s="201"/>
      <c r="L89" s="200"/>
      <c r="M89" s="199"/>
      <c r="N89" s="199"/>
      <c r="O89" s="199" t="e">
        <f t="shared" si="23"/>
        <v>#DIV/0!</v>
      </c>
      <c r="P89" s="199" t="e">
        <f t="shared" si="24"/>
        <v>#DIV/0!</v>
      </c>
      <c r="Q89" s="201"/>
      <c r="R89" s="199" t="e">
        <f t="shared" si="25"/>
        <v>#DIV/0!</v>
      </c>
      <c r="S89" s="199">
        <f t="shared" si="26"/>
        <v>0</v>
      </c>
      <c r="T89" s="209"/>
    </row>
    <row r="90" spans="1:20">
      <c r="A90">
        <f t="shared" si="27"/>
        <v>12</v>
      </c>
      <c r="B90" s="207"/>
      <c r="C90" s="208"/>
      <c r="D90" s="208"/>
      <c r="E90" s="208"/>
      <c r="F90" s="200"/>
      <c r="G90" s="199"/>
      <c r="H90" s="199"/>
      <c r="I90" s="199" t="e">
        <f t="shared" si="21"/>
        <v>#DIV/0!</v>
      </c>
      <c r="J90" s="199" t="e">
        <f t="shared" si="22"/>
        <v>#DIV/0!</v>
      </c>
      <c r="K90" s="201"/>
      <c r="L90" s="200"/>
      <c r="M90" s="199"/>
      <c r="N90" s="199"/>
      <c r="O90" s="199" t="e">
        <f t="shared" si="23"/>
        <v>#DIV/0!</v>
      </c>
      <c r="P90" s="199" t="e">
        <f t="shared" si="24"/>
        <v>#DIV/0!</v>
      </c>
      <c r="Q90" s="201"/>
      <c r="R90" s="199" t="e">
        <f t="shared" si="25"/>
        <v>#DIV/0!</v>
      </c>
      <c r="S90" s="199">
        <f t="shared" si="26"/>
        <v>0</v>
      </c>
      <c r="T90" s="209"/>
    </row>
    <row r="91" spans="1:20">
      <c r="A91">
        <f t="shared" si="27"/>
        <v>13</v>
      </c>
      <c r="B91" s="207"/>
      <c r="C91" s="208"/>
      <c r="D91" s="208"/>
      <c r="E91" s="208"/>
      <c r="F91" s="200"/>
      <c r="G91" s="199"/>
      <c r="H91" s="199"/>
      <c r="I91" s="199" t="e">
        <f t="shared" si="21"/>
        <v>#DIV/0!</v>
      </c>
      <c r="J91" s="199" t="e">
        <f t="shared" si="22"/>
        <v>#DIV/0!</v>
      </c>
      <c r="K91" s="201"/>
      <c r="L91" s="200"/>
      <c r="M91" s="199"/>
      <c r="N91" s="199"/>
      <c r="O91" s="199" t="e">
        <f t="shared" si="23"/>
        <v>#DIV/0!</v>
      </c>
      <c r="P91" s="199" t="e">
        <f t="shared" si="24"/>
        <v>#DIV/0!</v>
      </c>
      <c r="Q91" s="201"/>
      <c r="R91" s="199" t="e">
        <f t="shared" si="25"/>
        <v>#DIV/0!</v>
      </c>
      <c r="S91" s="199">
        <f t="shared" si="26"/>
        <v>0</v>
      </c>
      <c r="T91" s="209"/>
    </row>
    <row r="92" spans="1:20">
      <c r="A92">
        <f t="shared" si="27"/>
        <v>14</v>
      </c>
      <c r="B92" s="207"/>
      <c r="C92" s="208"/>
      <c r="D92" s="208"/>
      <c r="E92" s="208"/>
      <c r="F92" s="200"/>
      <c r="G92" s="199"/>
      <c r="H92" s="199"/>
      <c r="I92" s="199" t="e">
        <f t="shared" si="21"/>
        <v>#DIV/0!</v>
      </c>
      <c r="J92" s="199" t="e">
        <f t="shared" si="22"/>
        <v>#DIV/0!</v>
      </c>
      <c r="K92" s="201"/>
      <c r="L92" s="200"/>
      <c r="M92" s="199"/>
      <c r="N92" s="199"/>
      <c r="O92" s="199" t="e">
        <f t="shared" si="23"/>
        <v>#DIV/0!</v>
      </c>
      <c r="P92" s="199" t="e">
        <f t="shared" si="24"/>
        <v>#DIV/0!</v>
      </c>
      <c r="Q92" s="201"/>
      <c r="R92" s="199" t="e">
        <f t="shared" si="25"/>
        <v>#DIV/0!</v>
      </c>
      <c r="S92" s="199">
        <f t="shared" si="26"/>
        <v>0</v>
      </c>
      <c r="T92" s="209"/>
    </row>
    <row r="93" spans="1:20">
      <c r="A93">
        <f t="shared" si="27"/>
        <v>15</v>
      </c>
      <c r="B93" s="207"/>
      <c r="C93" s="208"/>
      <c r="D93" s="208"/>
      <c r="E93" s="208"/>
      <c r="F93" s="200"/>
      <c r="G93" s="199"/>
      <c r="H93" s="199"/>
      <c r="I93" s="199" t="e">
        <f t="shared" si="21"/>
        <v>#DIV/0!</v>
      </c>
      <c r="J93" s="199" t="e">
        <f t="shared" si="22"/>
        <v>#DIV/0!</v>
      </c>
      <c r="K93" s="201"/>
      <c r="L93" s="200"/>
      <c r="M93" s="199"/>
      <c r="N93" s="199"/>
      <c r="O93" s="199" t="e">
        <f t="shared" si="23"/>
        <v>#DIV/0!</v>
      </c>
      <c r="P93" s="199" t="e">
        <f t="shared" si="24"/>
        <v>#DIV/0!</v>
      </c>
      <c r="Q93" s="201"/>
      <c r="R93" s="199" t="e">
        <f t="shared" si="25"/>
        <v>#DIV/0!</v>
      </c>
      <c r="S93" s="199">
        <f t="shared" si="26"/>
        <v>0</v>
      </c>
      <c r="T93" s="209"/>
    </row>
    <row r="94" spans="1:20">
      <c r="A94">
        <f t="shared" si="27"/>
        <v>16</v>
      </c>
      <c r="B94" s="207"/>
      <c r="C94" s="208"/>
      <c r="D94" s="208"/>
      <c r="E94" s="208"/>
      <c r="F94" s="200"/>
      <c r="G94" s="199"/>
      <c r="H94" s="199"/>
      <c r="I94" s="199" t="e">
        <f t="shared" si="21"/>
        <v>#DIV/0!</v>
      </c>
      <c r="J94" s="199" t="e">
        <f t="shared" si="22"/>
        <v>#DIV/0!</v>
      </c>
      <c r="K94" s="201"/>
      <c r="L94" s="200"/>
      <c r="M94" s="199"/>
      <c r="N94" s="199"/>
      <c r="O94" s="199" t="e">
        <f t="shared" si="23"/>
        <v>#DIV/0!</v>
      </c>
      <c r="P94" s="199" t="e">
        <f t="shared" si="24"/>
        <v>#DIV/0!</v>
      </c>
      <c r="Q94" s="201"/>
      <c r="R94" s="199" t="e">
        <f t="shared" si="25"/>
        <v>#DIV/0!</v>
      </c>
      <c r="S94" s="199">
        <f t="shared" si="26"/>
        <v>0</v>
      </c>
      <c r="T94" s="209"/>
    </row>
    <row r="95" spans="1:20">
      <c r="A95">
        <f t="shared" si="27"/>
        <v>17</v>
      </c>
      <c r="B95" s="207"/>
      <c r="C95" s="208"/>
      <c r="D95" s="208"/>
      <c r="E95" s="208"/>
      <c r="F95" s="200"/>
      <c r="G95" s="199"/>
      <c r="H95" s="199"/>
      <c r="I95" s="199" t="e">
        <f t="shared" si="21"/>
        <v>#DIV/0!</v>
      </c>
      <c r="J95" s="199" t="e">
        <f t="shared" si="22"/>
        <v>#DIV/0!</v>
      </c>
      <c r="K95" s="201"/>
      <c r="L95" s="200"/>
      <c r="M95" s="199"/>
      <c r="N95" s="199"/>
      <c r="O95" s="199" t="e">
        <f t="shared" si="23"/>
        <v>#DIV/0!</v>
      </c>
      <c r="P95" s="199" t="e">
        <f t="shared" si="24"/>
        <v>#DIV/0!</v>
      </c>
      <c r="Q95" s="201"/>
      <c r="R95" s="199" t="e">
        <f t="shared" si="25"/>
        <v>#DIV/0!</v>
      </c>
      <c r="S95" s="199">
        <f t="shared" si="26"/>
        <v>0</v>
      </c>
      <c r="T95" s="209"/>
    </row>
    <row r="96" spans="1:20">
      <c r="A96">
        <f>A95+1</f>
        <v>18</v>
      </c>
      <c r="B96" s="207"/>
      <c r="C96" s="208"/>
      <c r="D96" s="208"/>
      <c r="E96" s="208"/>
      <c r="F96" s="200"/>
      <c r="G96" s="199"/>
      <c r="H96" s="199"/>
      <c r="I96" s="199" t="e">
        <f t="shared" si="21"/>
        <v>#DIV/0!</v>
      </c>
      <c r="J96" s="199" t="e">
        <f t="shared" si="22"/>
        <v>#DIV/0!</v>
      </c>
      <c r="K96" s="201"/>
      <c r="L96" s="200"/>
      <c r="M96" s="199"/>
      <c r="N96" s="199"/>
      <c r="O96" s="199" t="e">
        <f t="shared" si="23"/>
        <v>#DIV/0!</v>
      </c>
      <c r="P96" s="199" t="e">
        <f t="shared" si="24"/>
        <v>#DIV/0!</v>
      </c>
      <c r="Q96" s="201"/>
      <c r="R96" s="199" t="e">
        <f t="shared" si="25"/>
        <v>#DIV/0!</v>
      </c>
      <c r="S96" s="199">
        <f t="shared" si="26"/>
        <v>0</v>
      </c>
      <c r="T96" s="209"/>
    </row>
    <row r="97" spans="1:20">
      <c r="A97">
        <f t="shared" ref="A97:A108" si="28">A96+1</f>
        <v>19</v>
      </c>
      <c r="B97" s="207"/>
      <c r="C97" s="208"/>
      <c r="D97" s="208"/>
      <c r="E97" s="208"/>
      <c r="F97" s="200"/>
      <c r="G97" s="199"/>
      <c r="H97" s="199"/>
      <c r="I97" s="199" t="e">
        <f t="shared" si="21"/>
        <v>#DIV/0!</v>
      </c>
      <c r="J97" s="199" t="e">
        <f t="shared" si="22"/>
        <v>#DIV/0!</v>
      </c>
      <c r="K97" s="201"/>
      <c r="L97" s="200"/>
      <c r="M97" s="199"/>
      <c r="N97" s="199"/>
      <c r="O97" s="199" t="e">
        <f t="shared" si="23"/>
        <v>#DIV/0!</v>
      </c>
      <c r="P97" s="199" t="e">
        <f t="shared" si="24"/>
        <v>#DIV/0!</v>
      </c>
      <c r="Q97" s="201"/>
      <c r="R97" s="199" t="e">
        <f t="shared" si="25"/>
        <v>#DIV/0!</v>
      </c>
      <c r="S97" s="199">
        <f t="shared" si="26"/>
        <v>0</v>
      </c>
      <c r="T97" s="209"/>
    </row>
    <row r="98" spans="1:20">
      <c r="A98">
        <f t="shared" si="28"/>
        <v>20</v>
      </c>
      <c r="B98" s="207"/>
      <c r="C98" s="208"/>
      <c r="D98" s="208"/>
      <c r="E98" s="208"/>
      <c r="F98" s="200"/>
      <c r="G98" s="199"/>
      <c r="H98" s="199"/>
      <c r="I98" s="199" t="e">
        <f t="shared" si="21"/>
        <v>#DIV/0!</v>
      </c>
      <c r="J98" s="199" t="e">
        <f t="shared" si="22"/>
        <v>#DIV/0!</v>
      </c>
      <c r="K98" s="201"/>
      <c r="L98" s="200"/>
      <c r="M98" s="199"/>
      <c r="N98" s="199"/>
      <c r="O98" s="199" t="e">
        <f t="shared" si="23"/>
        <v>#DIV/0!</v>
      </c>
      <c r="P98" s="199" t="e">
        <f t="shared" si="24"/>
        <v>#DIV/0!</v>
      </c>
      <c r="Q98" s="201"/>
      <c r="R98" s="199" t="e">
        <f t="shared" si="25"/>
        <v>#DIV/0!</v>
      </c>
      <c r="S98" s="199">
        <f t="shared" si="26"/>
        <v>0</v>
      </c>
      <c r="T98" s="209"/>
    </row>
    <row r="99" spans="1:20">
      <c r="A99">
        <f t="shared" si="28"/>
        <v>21</v>
      </c>
      <c r="B99" s="207"/>
      <c r="C99" s="208"/>
      <c r="D99" s="208"/>
      <c r="E99" s="208"/>
      <c r="F99" s="200"/>
      <c r="G99" s="199"/>
      <c r="H99" s="199"/>
      <c r="I99" s="199" t="e">
        <f t="shared" si="21"/>
        <v>#DIV/0!</v>
      </c>
      <c r="J99" s="199" t="e">
        <f t="shared" si="22"/>
        <v>#DIV/0!</v>
      </c>
      <c r="K99" s="201"/>
      <c r="L99" s="200"/>
      <c r="M99" s="199"/>
      <c r="N99" s="199"/>
      <c r="O99" s="199" t="e">
        <f t="shared" si="23"/>
        <v>#DIV/0!</v>
      </c>
      <c r="P99" s="199" t="e">
        <f t="shared" si="24"/>
        <v>#DIV/0!</v>
      </c>
      <c r="Q99" s="201"/>
      <c r="R99" s="199" t="e">
        <f t="shared" si="25"/>
        <v>#DIV/0!</v>
      </c>
      <c r="S99" s="199">
        <f t="shared" si="26"/>
        <v>0</v>
      </c>
      <c r="T99" s="209"/>
    </row>
    <row r="100" spans="1:20">
      <c r="A100">
        <f t="shared" si="28"/>
        <v>22</v>
      </c>
      <c r="B100" s="207"/>
      <c r="C100" s="208"/>
      <c r="D100" s="208"/>
      <c r="E100" s="208"/>
      <c r="F100" s="200"/>
      <c r="G100" s="199"/>
      <c r="H100" s="199"/>
      <c r="I100" s="199" t="e">
        <f t="shared" si="21"/>
        <v>#DIV/0!</v>
      </c>
      <c r="J100" s="199" t="e">
        <f t="shared" si="22"/>
        <v>#DIV/0!</v>
      </c>
      <c r="K100" s="201"/>
      <c r="L100" s="200"/>
      <c r="M100" s="199"/>
      <c r="N100" s="199"/>
      <c r="O100" s="199" t="e">
        <f t="shared" si="23"/>
        <v>#DIV/0!</v>
      </c>
      <c r="P100" s="199" t="e">
        <f t="shared" si="24"/>
        <v>#DIV/0!</v>
      </c>
      <c r="Q100" s="201"/>
      <c r="R100" s="199" t="e">
        <f t="shared" si="25"/>
        <v>#DIV/0!</v>
      </c>
      <c r="S100" s="199">
        <f t="shared" si="26"/>
        <v>0</v>
      </c>
      <c r="T100" s="209"/>
    </row>
    <row r="101" spans="1:20">
      <c r="A101">
        <f t="shared" si="28"/>
        <v>23</v>
      </c>
      <c r="B101" s="207"/>
      <c r="C101" s="208"/>
      <c r="D101" s="208"/>
      <c r="E101" s="208"/>
      <c r="F101" s="200"/>
      <c r="G101" s="199"/>
      <c r="H101" s="199"/>
      <c r="I101" s="199" t="e">
        <f t="shared" si="21"/>
        <v>#DIV/0!</v>
      </c>
      <c r="J101" s="199" t="e">
        <f t="shared" si="22"/>
        <v>#DIV/0!</v>
      </c>
      <c r="K101" s="201"/>
      <c r="L101" s="200"/>
      <c r="M101" s="199"/>
      <c r="N101" s="199"/>
      <c r="O101" s="199" t="e">
        <f t="shared" si="23"/>
        <v>#DIV/0!</v>
      </c>
      <c r="P101" s="199" t="e">
        <f t="shared" si="24"/>
        <v>#DIV/0!</v>
      </c>
      <c r="Q101" s="201"/>
      <c r="R101" s="199" t="e">
        <f t="shared" si="25"/>
        <v>#DIV/0!</v>
      </c>
      <c r="S101" s="199">
        <f t="shared" si="26"/>
        <v>0</v>
      </c>
      <c r="T101" s="209"/>
    </row>
    <row r="102" spans="1:20">
      <c r="A102">
        <f t="shared" si="28"/>
        <v>24</v>
      </c>
      <c r="B102" s="207"/>
      <c r="C102" s="208"/>
      <c r="D102" s="208"/>
      <c r="E102" s="208"/>
      <c r="F102" s="200"/>
      <c r="G102" s="199"/>
      <c r="H102" s="199"/>
      <c r="I102" s="199" t="e">
        <f t="shared" si="21"/>
        <v>#DIV/0!</v>
      </c>
      <c r="J102" s="199" t="e">
        <f t="shared" si="22"/>
        <v>#DIV/0!</v>
      </c>
      <c r="K102" s="201"/>
      <c r="L102" s="200"/>
      <c r="M102" s="199"/>
      <c r="N102" s="199"/>
      <c r="O102" s="199" t="e">
        <f t="shared" si="23"/>
        <v>#DIV/0!</v>
      </c>
      <c r="P102" s="199" t="e">
        <f t="shared" si="24"/>
        <v>#DIV/0!</v>
      </c>
      <c r="Q102" s="201"/>
      <c r="R102" s="199" t="e">
        <f t="shared" si="25"/>
        <v>#DIV/0!</v>
      </c>
      <c r="S102" s="199">
        <f t="shared" si="26"/>
        <v>0</v>
      </c>
      <c r="T102" s="209"/>
    </row>
    <row r="103" spans="1:20">
      <c r="A103">
        <f t="shared" si="28"/>
        <v>25</v>
      </c>
      <c r="B103" s="207"/>
      <c r="C103" s="208"/>
      <c r="D103" s="208"/>
      <c r="E103" s="208"/>
      <c r="F103" s="200"/>
      <c r="G103" s="199"/>
      <c r="H103" s="199"/>
      <c r="I103" s="199" t="e">
        <f t="shared" si="21"/>
        <v>#DIV/0!</v>
      </c>
      <c r="J103" s="199" t="e">
        <f t="shared" si="22"/>
        <v>#DIV/0!</v>
      </c>
      <c r="K103" s="201"/>
      <c r="L103" s="200"/>
      <c r="M103" s="199"/>
      <c r="N103" s="199"/>
      <c r="O103" s="199" t="e">
        <f t="shared" si="23"/>
        <v>#DIV/0!</v>
      </c>
      <c r="P103" s="199" t="e">
        <f t="shared" si="24"/>
        <v>#DIV/0!</v>
      </c>
      <c r="Q103" s="201"/>
      <c r="R103" s="199" t="e">
        <f t="shared" si="25"/>
        <v>#DIV/0!</v>
      </c>
      <c r="S103" s="199">
        <f t="shared" si="26"/>
        <v>0</v>
      </c>
      <c r="T103" s="209"/>
    </row>
    <row r="104" spans="1:20">
      <c r="A104">
        <f t="shared" si="28"/>
        <v>26</v>
      </c>
      <c r="B104" s="207"/>
      <c r="C104" s="208"/>
      <c r="D104" s="208"/>
      <c r="E104" s="208"/>
      <c r="F104" s="200"/>
      <c r="G104" s="199"/>
      <c r="H104" s="199"/>
      <c r="I104" s="199" t="e">
        <f t="shared" si="21"/>
        <v>#DIV/0!</v>
      </c>
      <c r="J104" s="199" t="e">
        <f t="shared" si="22"/>
        <v>#DIV/0!</v>
      </c>
      <c r="K104" s="201"/>
      <c r="L104" s="200"/>
      <c r="M104" s="199"/>
      <c r="N104" s="199"/>
      <c r="O104" s="199" t="e">
        <f t="shared" si="23"/>
        <v>#DIV/0!</v>
      </c>
      <c r="P104" s="199" t="e">
        <f t="shared" si="24"/>
        <v>#DIV/0!</v>
      </c>
      <c r="Q104" s="201"/>
      <c r="R104" s="199" t="e">
        <f t="shared" si="25"/>
        <v>#DIV/0!</v>
      </c>
      <c r="S104" s="199">
        <f t="shared" si="26"/>
        <v>0</v>
      </c>
      <c r="T104" s="209"/>
    </row>
    <row r="105" spans="1:20">
      <c r="A105">
        <f t="shared" si="28"/>
        <v>27</v>
      </c>
      <c r="B105" s="207"/>
      <c r="C105" s="208"/>
      <c r="D105" s="208"/>
      <c r="E105" s="208"/>
      <c r="F105" s="200"/>
      <c r="G105" s="199"/>
      <c r="H105" s="199"/>
      <c r="I105" s="199" t="e">
        <f t="shared" si="21"/>
        <v>#DIV/0!</v>
      </c>
      <c r="J105" s="199" t="e">
        <f t="shared" si="22"/>
        <v>#DIV/0!</v>
      </c>
      <c r="K105" s="201"/>
      <c r="L105" s="200"/>
      <c r="M105" s="199"/>
      <c r="N105" s="199"/>
      <c r="O105" s="199" t="e">
        <f t="shared" si="23"/>
        <v>#DIV/0!</v>
      </c>
      <c r="P105" s="199" t="e">
        <f t="shared" si="24"/>
        <v>#DIV/0!</v>
      </c>
      <c r="Q105" s="201"/>
      <c r="R105" s="199" t="e">
        <f t="shared" si="25"/>
        <v>#DIV/0!</v>
      </c>
      <c r="S105" s="199">
        <f t="shared" si="26"/>
        <v>0</v>
      </c>
      <c r="T105" s="209"/>
    </row>
    <row r="106" spans="1:20">
      <c r="A106">
        <f t="shared" si="28"/>
        <v>28</v>
      </c>
      <c r="B106" s="207"/>
      <c r="C106" s="208"/>
      <c r="D106" s="208"/>
      <c r="E106" s="208"/>
      <c r="F106" s="200"/>
      <c r="G106" s="199"/>
      <c r="H106" s="199"/>
      <c r="I106" s="199" t="e">
        <f t="shared" si="21"/>
        <v>#DIV/0!</v>
      </c>
      <c r="J106" s="199" t="e">
        <f t="shared" si="22"/>
        <v>#DIV/0!</v>
      </c>
      <c r="K106" s="201"/>
      <c r="L106" s="200"/>
      <c r="M106" s="199"/>
      <c r="N106" s="199"/>
      <c r="O106" s="199" t="e">
        <f t="shared" si="23"/>
        <v>#DIV/0!</v>
      </c>
      <c r="P106" s="199" t="e">
        <f t="shared" si="24"/>
        <v>#DIV/0!</v>
      </c>
      <c r="Q106" s="201"/>
      <c r="R106" s="199" t="e">
        <f t="shared" si="25"/>
        <v>#DIV/0!</v>
      </c>
      <c r="S106" s="199">
        <f t="shared" si="26"/>
        <v>0</v>
      </c>
      <c r="T106" s="209"/>
    </row>
    <row r="107" spans="1:20">
      <c r="A107">
        <f t="shared" si="28"/>
        <v>29</v>
      </c>
      <c r="B107" s="207"/>
      <c r="C107" s="208"/>
      <c r="D107" s="208"/>
      <c r="E107" s="208"/>
      <c r="F107" s="200"/>
      <c r="G107" s="199"/>
      <c r="H107" s="199"/>
      <c r="I107" s="199" t="e">
        <f t="shared" si="21"/>
        <v>#DIV/0!</v>
      </c>
      <c r="J107" s="199" t="e">
        <f t="shared" si="22"/>
        <v>#DIV/0!</v>
      </c>
      <c r="K107" s="201"/>
      <c r="L107" s="200"/>
      <c r="M107" s="199"/>
      <c r="N107" s="199"/>
      <c r="O107" s="199" t="e">
        <f t="shared" si="23"/>
        <v>#DIV/0!</v>
      </c>
      <c r="P107" s="199" t="e">
        <f t="shared" si="24"/>
        <v>#DIV/0!</v>
      </c>
      <c r="Q107" s="201"/>
      <c r="R107" s="199" t="e">
        <f t="shared" si="25"/>
        <v>#DIV/0!</v>
      </c>
      <c r="S107" s="199">
        <f t="shared" si="26"/>
        <v>0</v>
      </c>
      <c r="T107" s="209"/>
    </row>
    <row r="108" spans="1:20" ht="16" thickBot="1">
      <c r="A108">
        <f t="shared" si="28"/>
        <v>30</v>
      </c>
      <c r="B108" s="210"/>
      <c r="C108" s="211"/>
      <c r="D108" s="211"/>
      <c r="E108" s="211"/>
      <c r="F108" s="202"/>
      <c r="G108" s="203"/>
      <c r="H108" s="203"/>
      <c r="I108" s="203" t="e">
        <f t="shared" si="21"/>
        <v>#DIV/0!</v>
      </c>
      <c r="J108" s="203" t="e">
        <f t="shared" si="22"/>
        <v>#DIV/0!</v>
      </c>
      <c r="K108" s="204"/>
      <c r="L108" s="202"/>
      <c r="M108" s="203"/>
      <c r="N108" s="203"/>
      <c r="O108" s="203" t="e">
        <f t="shared" si="23"/>
        <v>#DIV/0!</v>
      </c>
      <c r="P108" s="203" t="e">
        <f t="shared" si="24"/>
        <v>#DIV/0!</v>
      </c>
      <c r="Q108" s="204"/>
      <c r="R108" s="203" t="e">
        <f t="shared" si="25"/>
        <v>#DIV/0!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c r="G111" s="182" t="e">
        <f>F111/I111</f>
        <v>#DIV/0!</v>
      </c>
      <c r="H111" s="199" t="e">
        <f>G111*1.5</f>
        <v>#DIV/0!</v>
      </c>
      <c r="I111" s="182"/>
      <c r="J111" s="182"/>
      <c r="K111" s="183"/>
      <c r="L111" s="185"/>
      <c r="M111" s="182" t="e">
        <f>L111/O111</f>
        <v>#DIV/0!</v>
      </c>
      <c r="N111" s="199" t="e">
        <f>M111*1.5</f>
        <v>#DIV/0!</v>
      </c>
      <c r="O111" s="182"/>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c r="C114" s="208"/>
      <c r="D114" s="208"/>
      <c r="E114" s="208"/>
      <c r="F114" s="200"/>
      <c r="G114" s="199"/>
      <c r="H114" s="199"/>
      <c r="I114" s="199" t="e">
        <f>IF(H114&lt;=$H$111,IF(H114&lt;$G$111,F114+G114,F114+G114+(H114-$G$111)),50)</f>
        <v>#DIV/0!</v>
      </c>
      <c r="J114" s="199" t="e">
        <f>$F$111/H114</f>
        <v>#DIV/0!</v>
      </c>
      <c r="K114" s="201"/>
      <c r="L114" s="200"/>
      <c r="M114" s="199"/>
      <c r="N114" s="199"/>
      <c r="O114" s="199" t="e">
        <f>IF(N114&lt;=$N$111,IF(N114&lt;$M$111,L114+M114,L114+M114+(N114-$M$111)),50)</f>
        <v>#DIV/0!</v>
      </c>
      <c r="P114" s="199" t="e">
        <f>$L$111/N114</f>
        <v>#DIV/0!</v>
      </c>
      <c r="Q114" s="201"/>
      <c r="R114" s="199" t="e">
        <f>O114+I114</f>
        <v>#DIV/0!</v>
      </c>
      <c r="S114" s="199">
        <f>N114+H114</f>
        <v>0</v>
      </c>
      <c r="T114" s="209"/>
    </row>
    <row r="115" spans="1:20">
      <c r="A115">
        <f>A114+1</f>
        <v>2</v>
      </c>
      <c r="B115" s="207"/>
      <c r="C115" s="208"/>
      <c r="D115" s="208"/>
      <c r="E115" s="208"/>
      <c r="F115" s="200"/>
      <c r="G115" s="199"/>
      <c r="H115" s="199"/>
      <c r="I115" s="199" t="e">
        <f t="shared" ref="I115:I133" si="29">IF(H115&lt;=$H$111,IF(H115&lt;$G$111,F115+G115,F115+G115+(H115-$G$111)),50)</f>
        <v>#DIV/0!</v>
      </c>
      <c r="J115" s="199" t="e">
        <f t="shared" ref="J115:J133" si="30">$F$111/H115</f>
        <v>#DIV/0!</v>
      </c>
      <c r="K115" s="201"/>
      <c r="L115" s="200"/>
      <c r="M115" s="199"/>
      <c r="N115" s="199"/>
      <c r="O115" s="199" t="e">
        <f t="shared" ref="O115:O132" si="31">IF(N115&lt;=$N$111,IF(N115&lt;$M$111,L115+M115,L115+M115+(N115-$M$111)),50)</f>
        <v>#DIV/0!</v>
      </c>
      <c r="P115" s="199" t="e">
        <f t="shared" ref="P115:P132" si="32">$L$111/N115</f>
        <v>#DIV/0!</v>
      </c>
      <c r="Q115" s="201"/>
      <c r="R115" s="199" t="e">
        <f t="shared" ref="R115:R149" si="33">O115+I115</f>
        <v>#DIV/0!</v>
      </c>
      <c r="S115" s="199">
        <f t="shared" ref="S115:S149" si="34">N115+H115</f>
        <v>0</v>
      </c>
      <c r="T115" s="209"/>
    </row>
    <row r="116" spans="1:20">
      <c r="A116">
        <f t="shared" ref="A116:A130" si="35">A115+1</f>
        <v>3</v>
      </c>
      <c r="B116" s="207"/>
      <c r="C116" s="208"/>
      <c r="D116" s="208"/>
      <c r="E116" s="208"/>
      <c r="F116" s="200"/>
      <c r="G116" s="199"/>
      <c r="H116" s="199"/>
      <c r="I116" s="199" t="e">
        <f t="shared" si="29"/>
        <v>#DIV/0!</v>
      </c>
      <c r="J116" s="199" t="e">
        <f t="shared" si="30"/>
        <v>#DIV/0!</v>
      </c>
      <c r="K116" s="201"/>
      <c r="L116" s="200"/>
      <c r="M116" s="199"/>
      <c r="N116" s="199"/>
      <c r="O116" s="199" t="e">
        <f t="shared" si="31"/>
        <v>#DIV/0!</v>
      </c>
      <c r="P116" s="199" t="e">
        <f t="shared" si="32"/>
        <v>#DIV/0!</v>
      </c>
      <c r="Q116" s="201"/>
      <c r="R116" s="199" t="e">
        <f t="shared" si="33"/>
        <v>#DIV/0!</v>
      </c>
      <c r="S116" s="199">
        <f t="shared" si="34"/>
        <v>0</v>
      </c>
      <c r="T116" s="209"/>
    </row>
    <row r="117" spans="1:20">
      <c r="A117">
        <f t="shared" si="35"/>
        <v>4</v>
      </c>
      <c r="B117" s="207"/>
      <c r="C117" s="208"/>
      <c r="D117" s="208"/>
      <c r="E117" s="208"/>
      <c r="F117" s="200"/>
      <c r="G117" s="199"/>
      <c r="H117" s="199"/>
      <c r="I117" s="199" t="e">
        <f t="shared" si="29"/>
        <v>#DIV/0!</v>
      </c>
      <c r="J117" s="199" t="e">
        <f t="shared" si="30"/>
        <v>#DIV/0!</v>
      </c>
      <c r="K117" s="201"/>
      <c r="L117" s="200"/>
      <c r="M117" s="199"/>
      <c r="N117" s="199"/>
      <c r="O117" s="199" t="e">
        <f t="shared" si="31"/>
        <v>#DIV/0!</v>
      </c>
      <c r="P117" s="199" t="e">
        <f t="shared" si="32"/>
        <v>#DIV/0!</v>
      </c>
      <c r="Q117" s="201"/>
      <c r="R117" s="199" t="e">
        <f t="shared" si="33"/>
        <v>#DIV/0!</v>
      </c>
      <c r="S117" s="199">
        <f t="shared" si="34"/>
        <v>0</v>
      </c>
      <c r="T117" s="209"/>
    </row>
    <row r="118" spans="1:20">
      <c r="A118">
        <f t="shared" si="35"/>
        <v>5</v>
      </c>
      <c r="B118" s="207"/>
      <c r="C118" s="208"/>
      <c r="D118" s="208"/>
      <c r="E118" s="208"/>
      <c r="F118" s="200"/>
      <c r="G118" s="199"/>
      <c r="H118" s="199"/>
      <c r="I118" s="199" t="e">
        <f t="shared" si="29"/>
        <v>#DIV/0!</v>
      </c>
      <c r="J118" s="199" t="e">
        <f t="shared" si="30"/>
        <v>#DIV/0!</v>
      </c>
      <c r="K118" s="201"/>
      <c r="L118" s="200"/>
      <c r="M118" s="199"/>
      <c r="N118" s="199"/>
      <c r="O118" s="199" t="e">
        <f t="shared" si="31"/>
        <v>#DIV/0!</v>
      </c>
      <c r="P118" s="199" t="e">
        <f t="shared" si="32"/>
        <v>#DIV/0!</v>
      </c>
      <c r="Q118" s="201"/>
      <c r="R118" s="199" t="e">
        <f t="shared" si="33"/>
        <v>#DIV/0!</v>
      </c>
      <c r="S118" s="199">
        <f t="shared" si="34"/>
        <v>0</v>
      </c>
      <c r="T118" s="209"/>
    </row>
    <row r="119" spans="1:20">
      <c r="A119">
        <f t="shared" si="35"/>
        <v>6</v>
      </c>
      <c r="B119" s="207"/>
      <c r="C119" s="208"/>
      <c r="D119" s="208"/>
      <c r="E119" s="208"/>
      <c r="F119" s="200"/>
      <c r="G119" s="199"/>
      <c r="H119" s="199"/>
      <c r="I119" s="199" t="e">
        <f t="shared" si="29"/>
        <v>#DIV/0!</v>
      </c>
      <c r="J119" s="199" t="e">
        <f t="shared" si="30"/>
        <v>#DIV/0!</v>
      </c>
      <c r="K119" s="201"/>
      <c r="L119" s="200"/>
      <c r="M119" s="199"/>
      <c r="N119" s="199"/>
      <c r="O119" s="199" t="e">
        <f t="shared" si="31"/>
        <v>#DIV/0!</v>
      </c>
      <c r="P119" s="199" t="e">
        <f t="shared" si="32"/>
        <v>#DIV/0!</v>
      </c>
      <c r="Q119" s="201"/>
      <c r="R119" s="199" t="e">
        <f t="shared" si="33"/>
        <v>#DIV/0!</v>
      </c>
      <c r="S119" s="199">
        <f t="shared" si="34"/>
        <v>0</v>
      </c>
      <c r="T119" s="209"/>
    </row>
    <row r="120" spans="1:20">
      <c r="A120">
        <f t="shared" si="35"/>
        <v>7</v>
      </c>
      <c r="B120" s="207"/>
      <c r="C120" s="208"/>
      <c r="D120" s="208"/>
      <c r="E120" s="208"/>
      <c r="F120" s="200"/>
      <c r="G120" s="199"/>
      <c r="H120" s="199"/>
      <c r="I120" s="199" t="e">
        <f t="shared" si="29"/>
        <v>#DIV/0!</v>
      </c>
      <c r="J120" s="199" t="e">
        <f t="shared" si="30"/>
        <v>#DIV/0!</v>
      </c>
      <c r="K120" s="201"/>
      <c r="L120" s="200"/>
      <c r="M120" s="199"/>
      <c r="N120" s="199"/>
      <c r="O120" s="199" t="e">
        <f t="shared" si="31"/>
        <v>#DIV/0!</v>
      </c>
      <c r="P120" s="199" t="e">
        <f t="shared" si="32"/>
        <v>#DIV/0!</v>
      </c>
      <c r="Q120" s="201"/>
      <c r="R120" s="199" t="e">
        <f t="shared" si="33"/>
        <v>#DIV/0!</v>
      </c>
      <c r="S120" s="199">
        <f t="shared" si="34"/>
        <v>0</v>
      </c>
      <c r="T120" s="209"/>
    </row>
    <row r="121" spans="1:20">
      <c r="A121">
        <f t="shared" si="35"/>
        <v>8</v>
      </c>
      <c r="B121" s="207"/>
      <c r="C121" s="208"/>
      <c r="D121" s="208"/>
      <c r="E121" s="208"/>
      <c r="F121" s="200"/>
      <c r="G121" s="199"/>
      <c r="H121" s="199"/>
      <c r="I121" s="199" t="e">
        <f t="shared" si="29"/>
        <v>#DIV/0!</v>
      </c>
      <c r="J121" s="199" t="e">
        <f t="shared" si="30"/>
        <v>#DIV/0!</v>
      </c>
      <c r="K121" s="201"/>
      <c r="L121" s="200"/>
      <c r="M121" s="199"/>
      <c r="N121" s="199"/>
      <c r="O121" s="199" t="e">
        <f t="shared" si="31"/>
        <v>#DIV/0!</v>
      </c>
      <c r="P121" s="199" t="e">
        <f t="shared" si="32"/>
        <v>#DIV/0!</v>
      </c>
      <c r="Q121" s="201"/>
      <c r="R121" s="199" t="e">
        <f t="shared" si="33"/>
        <v>#DIV/0!</v>
      </c>
      <c r="S121" s="199">
        <f t="shared" si="34"/>
        <v>0</v>
      </c>
      <c r="T121" s="209"/>
    </row>
    <row r="122" spans="1:20">
      <c r="A122">
        <f t="shared" si="35"/>
        <v>9</v>
      </c>
      <c r="B122" s="207"/>
      <c r="C122" s="208"/>
      <c r="D122" s="208"/>
      <c r="E122" s="208"/>
      <c r="F122" s="200"/>
      <c r="G122" s="199"/>
      <c r="H122" s="199"/>
      <c r="I122" s="199" t="e">
        <f t="shared" si="29"/>
        <v>#DIV/0!</v>
      </c>
      <c r="J122" s="199" t="e">
        <f t="shared" si="30"/>
        <v>#DIV/0!</v>
      </c>
      <c r="K122" s="201"/>
      <c r="L122" s="200"/>
      <c r="M122" s="199"/>
      <c r="N122" s="199"/>
      <c r="O122" s="199" t="e">
        <f t="shared" si="31"/>
        <v>#DIV/0!</v>
      </c>
      <c r="P122" s="199" t="e">
        <f t="shared" si="32"/>
        <v>#DIV/0!</v>
      </c>
      <c r="Q122" s="201"/>
      <c r="R122" s="199" t="e">
        <f t="shared" si="33"/>
        <v>#DIV/0!</v>
      </c>
      <c r="S122" s="199">
        <f t="shared" si="34"/>
        <v>0</v>
      </c>
      <c r="T122" s="209"/>
    </row>
    <row r="123" spans="1:20">
      <c r="A123">
        <f t="shared" si="35"/>
        <v>10</v>
      </c>
      <c r="B123" s="207"/>
      <c r="C123" s="208"/>
      <c r="D123" s="208"/>
      <c r="E123" s="208"/>
      <c r="F123" s="200"/>
      <c r="G123" s="199"/>
      <c r="H123" s="199"/>
      <c r="I123" s="199" t="e">
        <f t="shared" si="29"/>
        <v>#DIV/0!</v>
      </c>
      <c r="J123" s="199" t="e">
        <f t="shared" si="30"/>
        <v>#DIV/0!</v>
      </c>
      <c r="K123" s="201"/>
      <c r="L123" s="200"/>
      <c r="M123" s="199"/>
      <c r="N123" s="199"/>
      <c r="O123" s="199" t="e">
        <f t="shared" si="31"/>
        <v>#DIV/0!</v>
      </c>
      <c r="P123" s="199" t="e">
        <f t="shared" si="32"/>
        <v>#DIV/0!</v>
      </c>
      <c r="Q123" s="201"/>
      <c r="R123" s="199" t="e">
        <f t="shared" si="33"/>
        <v>#DIV/0!</v>
      </c>
      <c r="S123" s="199">
        <f t="shared" si="34"/>
        <v>0</v>
      </c>
      <c r="T123" s="209"/>
    </row>
    <row r="124" spans="1:20">
      <c r="A124">
        <f t="shared" si="35"/>
        <v>11</v>
      </c>
      <c r="B124" s="207"/>
      <c r="C124" s="208"/>
      <c r="D124" s="208"/>
      <c r="E124" s="208"/>
      <c r="F124" s="200"/>
      <c r="G124" s="199"/>
      <c r="H124" s="199"/>
      <c r="I124" s="199" t="e">
        <f t="shared" si="29"/>
        <v>#DIV/0!</v>
      </c>
      <c r="J124" s="199" t="e">
        <f t="shared" si="30"/>
        <v>#DIV/0!</v>
      </c>
      <c r="K124" s="201"/>
      <c r="L124" s="200"/>
      <c r="M124" s="199"/>
      <c r="N124" s="199"/>
      <c r="O124" s="199" t="e">
        <f t="shared" si="31"/>
        <v>#DIV/0!</v>
      </c>
      <c r="P124" s="199" t="e">
        <f t="shared" si="32"/>
        <v>#DIV/0!</v>
      </c>
      <c r="Q124" s="201"/>
      <c r="R124" s="199" t="e">
        <f t="shared" si="33"/>
        <v>#DIV/0!</v>
      </c>
      <c r="S124" s="199">
        <f t="shared" si="34"/>
        <v>0</v>
      </c>
      <c r="T124" s="209"/>
    </row>
    <row r="125" spans="1:20">
      <c r="A125">
        <f t="shared" si="35"/>
        <v>12</v>
      </c>
      <c r="B125" s="207"/>
      <c r="C125" s="208"/>
      <c r="D125" s="208"/>
      <c r="E125" s="208"/>
      <c r="F125" s="200"/>
      <c r="G125" s="199"/>
      <c r="H125" s="199"/>
      <c r="I125" s="199" t="e">
        <f t="shared" si="29"/>
        <v>#DIV/0!</v>
      </c>
      <c r="J125" s="199" t="e">
        <f t="shared" si="30"/>
        <v>#DIV/0!</v>
      </c>
      <c r="K125" s="201"/>
      <c r="L125" s="200"/>
      <c r="M125" s="199"/>
      <c r="N125" s="199"/>
      <c r="O125" s="199" t="e">
        <f t="shared" si="31"/>
        <v>#DIV/0!</v>
      </c>
      <c r="P125" s="199" t="e">
        <f t="shared" si="32"/>
        <v>#DIV/0!</v>
      </c>
      <c r="Q125" s="201"/>
      <c r="R125" s="199" t="e">
        <f t="shared" si="33"/>
        <v>#DIV/0!</v>
      </c>
      <c r="S125" s="199">
        <f t="shared" si="34"/>
        <v>0</v>
      </c>
      <c r="T125" s="209"/>
    </row>
    <row r="126" spans="1:20">
      <c r="A126">
        <f t="shared" si="35"/>
        <v>13</v>
      </c>
      <c r="B126" s="207"/>
      <c r="C126" s="208"/>
      <c r="D126" s="208"/>
      <c r="E126" s="208"/>
      <c r="F126" s="200"/>
      <c r="G126" s="199"/>
      <c r="H126" s="199"/>
      <c r="I126" s="199" t="e">
        <f t="shared" si="29"/>
        <v>#DIV/0!</v>
      </c>
      <c r="J126" s="199" t="e">
        <f t="shared" si="30"/>
        <v>#DIV/0!</v>
      </c>
      <c r="K126" s="201"/>
      <c r="L126" s="200"/>
      <c r="M126" s="199"/>
      <c r="N126" s="199"/>
      <c r="O126" s="199" t="e">
        <f t="shared" si="31"/>
        <v>#DIV/0!</v>
      </c>
      <c r="P126" s="199" t="e">
        <f t="shared" si="32"/>
        <v>#DIV/0!</v>
      </c>
      <c r="Q126" s="201"/>
      <c r="R126" s="199" t="e">
        <f t="shared" si="33"/>
        <v>#DIV/0!</v>
      </c>
      <c r="S126" s="199">
        <f t="shared" si="34"/>
        <v>0</v>
      </c>
      <c r="T126" s="209"/>
    </row>
    <row r="127" spans="1:20">
      <c r="A127">
        <f t="shared" si="35"/>
        <v>14</v>
      </c>
      <c r="B127" s="207"/>
      <c r="C127" s="208"/>
      <c r="D127" s="208"/>
      <c r="E127" s="208"/>
      <c r="F127" s="200"/>
      <c r="G127" s="199"/>
      <c r="H127" s="199"/>
      <c r="I127" s="199" t="e">
        <f t="shared" si="29"/>
        <v>#DIV/0!</v>
      </c>
      <c r="J127" s="199" t="e">
        <f t="shared" si="30"/>
        <v>#DIV/0!</v>
      </c>
      <c r="K127" s="201"/>
      <c r="L127" s="200"/>
      <c r="M127" s="199"/>
      <c r="N127" s="199"/>
      <c r="O127" s="199" t="e">
        <f t="shared" si="31"/>
        <v>#DIV/0!</v>
      </c>
      <c r="P127" s="199" t="e">
        <f t="shared" si="32"/>
        <v>#DIV/0!</v>
      </c>
      <c r="Q127" s="201"/>
      <c r="R127" s="199" t="e">
        <f t="shared" si="33"/>
        <v>#DIV/0!</v>
      </c>
      <c r="S127" s="199">
        <f t="shared" si="34"/>
        <v>0</v>
      </c>
      <c r="T127" s="209"/>
    </row>
    <row r="128" spans="1:20">
      <c r="A128">
        <f t="shared" si="35"/>
        <v>15</v>
      </c>
      <c r="B128" s="207"/>
      <c r="C128" s="208"/>
      <c r="D128" s="208"/>
      <c r="E128" s="208"/>
      <c r="F128" s="200"/>
      <c r="G128" s="199"/>
      <c r="H128" s="199"/>
      <c r="I128" s="199" t="e">
        <f t="shared" si="29"/>
        <v>#DIV/0!</v>
      </c>
      <c r="J128" s="199" t="e">
        <f t="shared" si="30"/>
        <v>#DIV/0!</v>
      </c>
      <c r="K128" s="201"/>
      <c r="L128" s="200"/>
      <c r="M128" s="199"/>
      <c r="N128" s="199"/>
      <c r="O128" s="199" t="e">
        <f t="shared" si="31"/>
        <v>#DIV/0!</v>
      </c>
      <c r="P128" s="199" t="e">
        <f t="shared" si="32"/>
        <v>#DIV/0!</v>
      </c>
      <c r="Q128" s="201"/>
      <c r="R128" s="199" t="e">
        <f t="shared" si="33"/>
        <v>#DIV/0!</v>
      </c>
      <c r="S128" s="199">
        <f t="shared" si="34"/>
        <v>0</v>
      </c>
      <c r="T128" s="209"/>
    </row>
    <row r="129" spans="1:20">
      <c r="A129">
        <f t="shared" si="35"/>
        <v>16</v>
      </c>
      <c r="B129" s="207"/>
      <c r="C129" s="208"/>
      <c r="D129" s="208"/>
      <c r="E129" s="208"/>
      <c r="F129" s="200"/>
      <c r="G129" s="199"/>
      <c r="H129" s="199"/>
      <c r="I129" s="199" t="e">
        <f t="shared" si="29"/>
        <v>#DIV/0!</v>
      </c>
      <c r="J129" s="199" t="e">
        <f t="shared" si="30"/>
        <v>#DIV/0!</v>
      </c>
      <c r="K129" s="201"/>
      <c r="L129" s="200"/>
      <c r="M129" s="199"/>
      <c r="N129" s="199"/>
      <c r="O129" s="199" t="e">
        <f t="shared" si="31"/>
        <v>#DIV/0!</v>
      </c>
      <c r="P129" s="199" t="e">
        <f>$L$111/N129</f>
        <v>#DIV/0!</v>
      </c>
      <c r="Q129" s="201"/>
      <c r="R129" s="199" t="e">
        <f t="shared" si="33"/>
        <v>#DIV/0!</v>
      </c>
      <c r="S129" s="199">
        <f t="shared" si="34"/>
        <v>0</v>
      </c>
      <c r="T129" s="209"/>
    </row>
    <row r="130" spans="1:20">
      <c r="A130">
        <f t="shared" si="35"/>
        <v>17</v>
      </c>
      <c r="B130" s="207"/>
      <c r="C130" s="208"/>
      <c r="D130" s="208"/>
      <c r="E130" s="208"/>
      <c r="F130" s="200"/>
      <c r="G130" s="199"/>
      <c r="H130" s="199"/>
      <c r="I130" s="199" t="e">
        <f t="shared" si="29"/>
        <v>#DIV/0!</v>
      </c>
      <c r="J130" s="199" t="e">
        <f t="shared" si="30"/>
        <v>#DIV/0!</v>
      </c>
      <c r="K130" s="201"/>
      <c r="L130" s="200"/>
      <c r="M130" s="199"/>
      <c r="N130" s="199"/>
      <c r="O130" s="199" t="e">
        <f t="shared" si="31"/>
        <v>#DIV/0!</v>
      </c>
      <c r="P130" s="199" t="e">
        <f t="shared" si="32"/>
        <v>#DIV/0!</v>
      </c>
      <c r="Q130" s="201"/>
      <c r="R130" s="199" t="e">
        <f t="shared" si="33"/>
        <v>#DIV/0!</v>
      </c>
      <c r="S130" s="199">
        <f t="shared" si="34"/>
        <v>0</v>
      </c>
      <c r="T130" s="209"/>
    </row>
    <row r="131" spans="1:20">
      <c r="A131">
        <f>A130+1</f>
        <v>18</v>
      </c>
      <c r="B131" s="207"/>
      <c r="C131" s="208"/>
      <c r="D131" s="208"/>
      <c r="E131" s="208"/>
      <c r="F131" s="200"/>
      <c r="G131" s="199"/>
      <c r="H131" s="199"/>
      <c r="I131" s="199" t="e">
        <f t="shared" si="29"/>
        <v>#DIV/0!</v>
      </c>
      <c r="J131" s="199" t="e">
        <f t="shared" si="30"/>
        <v>#DIV/0!</v>
      </c>
      <c r="K131" s="201"/>
      <c r="L131" s="200"/>
      <c r="M131" s="199"/>
      <c r="N131" s="199"/>
      <c r="O131" s="199" t="e">
        <f t="shared" si="31"/>
        <v>#DIV/0!</v>
      </c>
      <c r="P131" s="199" t="e">
        <f t="shared" si="32"/>
        <v>#DIV/0!</v>
      </c>
      <c r="Q131" s="201"/>
      <c r="R131" s="199" t="e">
        <f t="shared" si="33"/>
        <v>#DIV/0!</v>
      </c>
      <c r="S131" s="199">
        <f t="shared" si="34"/>
        <v>0</v>
      </c>
      <c r="T131" s="209"/>
    </row>
    <row r="132" spans="1:20">
      <c r="A132">
        <f t="shared" ref="A132:A133" si="36">A131+1</f>
        <v>19</v>
      </c>
      <c r="B132" s="207"/>
      <c r="C132" s="208"/>
      <c r="D132" s="208"/>
      <c r="E132" s="208"/>
      <c r="F132" s="200"/>
      <c r="G132" s="199"/>
      <c r="H132" s="199"/>
      <c r="I132" s="199" t="e">
        <f t="shared" si="29"/>
        <v>#DIV/0!</v>
      </c>
      <c r="J132" s="199" t="e">
        <f t="shared" si="30"/>
        <v>#DIV/0!</v>
      </c>
      <c r="K132" s="201"/>
      <c r="L132" s="200"/>
      <c r="M132" s="199"/>
      <c r="N132" s="199"/>
      <c r="O132" s="199" t="e">
        <f t="shared" si="31"/>
        <v>#DIV/0!</v>
      </c>
      <c r="P132" s="199" t="e">
        <f t="shared" si="32"/>
        <v>#DIV/0!</v>
      </c>
      <c r="Q132" s="201"/>
      <c r="R132" s="199" t="e">
        <f t="shared" si="33"/>
        <v>#DIV/0!</v>
      </c>
      <c r="S132" s="199">
        <f t="shared" si="34"/>
        <v>0</v>
      </c>
      <c r="T132" s="209"/>
    </row>
    <row r="133" spans="1:20" ht="16" thickBot="1">
      <c r="A133">
        <f t="shared" si="36"/>
        <v>20</v>
      </c>
      <c r="B133" s="207"/>
      <c r="C133" s="208"/>
      <c r="D133" s="208"/>
      <c r="E133" s="208"/>
      <c r="F133" s="200"/>
      <c r="G133" s="199"/>
      <c r="H133" s="199"/>
      <c r="I133" s="199" t="e">
        <f t="shared" si="29"/>
        <v>#DIV/0!</v>
      </c>
      <c r="J133" s="199" t="e">
        <f t="shared" si="30"/>
        <v>#DIV/0!</v>
      </c>
      <c r="K133" s="201"/>
      <c r="L133" s="200"/>
      <c r="M133" s="199"/>
      <c r="N133" s="199"/>
      <c r="O133" s="199" t="e">
        <f>IF(N133&lt;=$N$111,IF(N133&lt;$M$111,L133+M133,L133+M133+(N133-$M$111)),50)</f>
        <v>#DIV/0!</v>
      </c>
      <c r="P133" s="199" t="e">
        <f>$L$111/N133</f>
        <v>#DIV/0!</v>
      </c>
      <c r="Q133" s="201"/>
      <c r="R133" s="199" t="e">
        <f t="shared" si="33"/>
        <v>#DIV/0!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t="e">
        <f>IF(H135&lt;=$H$111,IF(H135&lt;$G$111,F135+G135,F135+G135+(H135-$G$111)),50)</f>
        <v>#DIV/0!</v>
      </c>
      <c r="J135" s="199" t="e">
        <f>$F$111/H135</f>
        <v>#DIV/0!</v>
      </c>
      <c r="K135" s="201"/>
      <c r="L135" s="200"/>
      <c r="M135" s="199"/>
      <c r="N135" s="199"/>
      <c r="O135" s="199" t="e">
        <f>IF(N135&lt;=$N$111,IF(N135&lt;$M$111,L135+M135,L135+M135+(N135-$M$111)),50)</f>
        <v>#DIV/0!</v>
      </c>
      <c r="P135" s="199" t="e">
        <f>$L$111/N135</f>
        <v>#DIV/0!</v>
      </c>
      <c r="Q135" s="201"/>
      <c r="R135" s="199" t="e">
        <f t="shared" si="33"/>
        <v>#DIV/0!</v>
      </c>
      <c r="S135" s="199">
        <f t="shared" si="34"/>
        <v>0</v>
      </c>
      <c r="T135" s="209"/>
    </row>
    <row r="136" spans="1:20">
      <c r="A136">
        <f>A135+1</f>
        <v>2</v>
      </c>
      <c r="B136" s="207"/>
      <c r="C136" s="208"/>
      <c r="D136" s="208"/>
      <c r="E136" s="208"/>
      <c r="F136" s="200"/>
      <c r="G136" s="199"/>
      <c r="H136" s="199"/>
      <c r="I136" s="199" t="e">
        <f t="shared" ref="I136:I149" si="37">IF(H136&lt;=$H$111,IF(H136&lt;$G$111,F136+G136,F136+G136+(H136-$G$111)),50)</f>
        <v>#DIV/0!</v>
      </c>
      <c r="J136" s="199" t="e">
        <f t="shared" ref="J136:J149" si="38">$F$111/H136</f>
        <v>#DIV/0!</v>
      </c>
      <c r="K136" s="201"/>
      <c r="L136" s="200"/>
      <c r="M136" s="199"/>
      <c r="N136" s="199"/>
      <c r="O136" s="199" t="e">
        <f t="shared" ref="O136:O149" si="39">IF(N136&lt;=$N$111,IF(N136&lt;$M$111,L136+M136,L136+M136+(N136-$M$111)),50)</f>
        <v>#DIV/0!</v>
      </c>
      <c r="P136" s="199" t="e">
        <f t="shared" ref="P136:P149" si="40">$L$111/N136</f>
        <v>#DIV/0!</v>
      </c>
      <c r="Q136" s="201"/>
      <c r="R136" s="199" t="e">
        <f t="shared" si="33"/>
        <v>#DIV/0!</v>
      </c>
      <c r="S136" s="199">
        <f t="shared" si="34"/>
        <v>0</v>
      </c>
      <c r="T136" s="209"/>
    </row>
    <row r="137" spans="1:20">
      <c r="A137">
        <f t="shared" ref="A137:A148" si="41">A136+1</f>
        <v>3</v>
      </c>
      <c r="B137" s="207"/>
      <c r="C137" s="208"/>
      <c r="D137" s="208"/>
      <c r="E137" s="208"/>
      <c r="F137" s="200"/>
      <c r="G137" s="199"/>
      <c r="H137" s="199"/>
      <c r="I137" s="199" t="e">
        <f t="shared" si="37"/>
        <v>#DIV/0!</v>
      </c>
      <c r="J137" s="199" t="e">
        <f t="shared" si="38"/>
        <v>#DIV/0!</v>
      </c>
      <c r="K137" s="201"/>
      <c r="L137" s="200"/>
      <c r="M137" s="199"/>
      <c r="N137" s="199"/>
      <c r="O137" s="199" t="e">
        <f t="shared" si="39"/>
        <v>#DIV/0!</v>
      </c>
      <c r="P137" s="199" t="e">
        <f t="shared" si="40"/>
        <v>#DIV/0!</v>
      </c>
      <c r="Q137" s="201"/>
      <c r="R137" s="199" t="e">
        <f t="shared" si="33"/>
        <v>#DIV/0!</v>
      </c>
      <c r="S137" s="199">
        <f t="shared" si="34"/>
        <v>0</v>
      </c>
      <c r="T137" s="209"/>
    </row>
    <row r="138" spans="1:20">
      <c r="A138">
        <f t="shared" si="41"/>
        <v>4</v>
      </c>
      <c r="B138" s="207"/>
      <c r="C138" s="208"/>
      <c r="D138" s="208"/>
      <c r="E138" s="208"/>
      <c r="F138" s="200"/>
      <c r="G138" s="199"/>
      <c r="H138" s="199"/>
      <c r="I138" s="199" t="e">
        <f t="shared" si="37"/>
        <v>#DIV/0!</v>
      </c>
      <c r="J138" s="199" t="e">
        <f t="shared" si="38"/>
        <v>#DIV/0!</v>
      </c>
      <c r="K138" s="201"/>
      <c r="L138" s="200"/>
      <c r="M138" s="199"/>
      <c r="N138" s="199"/>
      <c r="O138" s="199" t="e">
        <f t="shared" si="39"/>
        <v>#DIV/0!</v>
      </c>
      <c r="P138" s="199" t="e">
        <f t="shared" si="40"/>
        <v>#DIV/0!</v>
      </c>
      <c r="Q138" s="201"/>
      <c r="R138" s="199" t="e">
        <f t="shared" si="33"/>
        <v>#DIV/0!</v>
      </c>
      <c r="S138" s="199">
        <f t="shared" si="34"/>
        <v>0</v>
      </c>
      <c r="T138" s="209"/>
    </row>
    <row r="139" spans="1:20">
      <c r="A139">
        <f t="shared" si="41"/>
        <v>5</v>
      </c>
      <c r="B139" s="207"/>
      <c r="C139" s="208"/>
      <c r="D139" s="208"/>
      <c r="E139" s="208"/>
      <c r="F139" s="200"/>
      <c r="G139" s="199"/>
      <c r="H139" s="199"/>
      <c r="I139" s="199" t="e">
        <f t="shared" si="37"/>
        <v>#DIV/0!</v>
      </c>
      <c r="J139" s="199" t="e">
        <f t="shared" si="38"/>
        <v>#DIV/0!</v>
      </c>
      <c r="K139" s="201"/>
      <c r="L139" s="200"/>
      <c r="M139" s="199"/>
      <c r="N139" s="199"/>
      <c r="O139" s="199" t="e">
        <f t="shared" si="39"/>
        <v>#DIV/0!</v>
      </c>
      <c r="P139" s="199" t="e">
        <f t="shared" si="40"/>
        <v>#DIV/0!</v>
      </c>
      <c r="Q139" s="201"/>
      <c r="R139" s="199" t="e">
        <f t="shared" si="33"/>
        <v>#DIV/0!</v>
      </c>
      <c r="S139" s="199">
        <f t="shared" si="34"/>
        <v>0</v>
      </c>
      <c r="T139" s="209"/>
    </row>
    <row r="140" spans="1:20">
      <c r="A140">
        <f t="shared" si="41"/>
        <v>6</v>
      </c>
      <c r="B140" s="207"/>
      <c r="C140" s="208"/>
      <c r="D140" s="208"/>
      <c r="E140" s="208"/>
      <c r="F140" s="200"/>
      <c r="G140" s="199"/>
      <c r="H140" s="199"/>
      <c r="I140" s="199" t="e">
        <f t="shared" si="37"/>
        <v>#DIV/0!</v>
      </c>
      <c r="J140" s="199" t="e">
        <f t="shared" si="38"/>
        <v>#DIV/0!</v>
      </c>
      <c r="K140" s="201"/>
      <c r="L140" s="200"/>
      <c r="M140" s="199"/>
      <c r="N140" s="199"/>
      <c r="O140" s="199" t="e">
        <f t="shared" si="39"/>
        <v>#DIV/0!</v>
      </c>
      <c r="P140" s="199" t="e">
        <f t="shared" si="40"/>
        <v>#DIV/0!</v>
      </c>
      <c r="Q140" s="201"/>
      <c r="R140" s="199" t="e">
        <f t="shared" si="33"/>
        <v>#DIV/0!</v>
      </c>
      <c r="S140" s="199">
        <f t="shared" si="34"/>
        <v>0</v>
      </c>
      <c r="T140" s="209"/>
    </row>
    <row r="141" spans="1:20">
      <c r="A141">
        <f t="shared" si="41"/>
        <v>7</v>
      </c>
      <c r="B141" s="207"/>
      <c r="C141" s="208"/>
      <c r="D141" s="208"/>
      <c r="E141" s="208"/>
      <c r="F141" s="200"/>
      <c r="G141" s="199"/>
      <c r="H141" s="199"/>
      <c r="I141" s="199" t="e">
        <f t="shared" si="37"/>
        <v>#DIV/0!</v>
      </c>
      <c r="J141" s="199" t="e">
        <f t="shared" si="38"/>
        <v>#DIV/0!</v>
      </c>
      <c r="K141" s="201"/>
      <c r="L141" s="200"/>
      <c r="M141" s="199"/>
      <c r="N141" s="199"/>
      <c r="O141" s="199" t="e">
        <f t="shared" si="39"/>
        <v>#DIV/0!</v>
      </c>
      <c r="P141" s="199" t="e">
        <f t="shared" si="40"/>
        <v>#DIV/0!</v>
      </c>
      <c r="Q141" s="201"/>
      <c r="R141" s="199" t="e">
        <f t="shared" si="33"/>
        <v>#DIV/0!</v>
      </c>
      <c r="S141" s="199">
        <f t="shared" si="34"/>
        <v>0</v>
      </c>
      <c r="T141" s="209"/>
    </row>
    <row r="142" spans="1:20">
      <c r="A142">
        <f t="shared" si="41"/>
        <v>8</v>
      </c>
      <c r="B142" s="207"/>
      <c r="C142" s="208"/>
      <c r="D142" s="208"/>
      <c r="E142" s="208"/>
      <c r="F142" s="200"/>
      <c r="G142" s="199"/>
      <c r="H142" s="199"/>
      <c r="I142" s="199" t="e">
        <f t="shared" si="37"/>
        <v>#DIV/0!</v>
      </c>
      <c r="J142" s="199" t="e">
        <f t="shared" si="38"/>
        <v>#DIV/0!</v>
      </c>
      <c r="K142" s="201"/>
      <c r="L142" s="200"/>
      <c r="M142" s="199"/>
      <c r="N142" s="199"/>
      <c r="O142" s="199" t="e">
        <f t="shared" si="39"/>
        <v>#DIV/0!</v>
      </c>
      <c r="P142" s="199" t="e">
        <f t="shared" si="40"/>
        <v>#DIV/0!</v>
      </c>
      <c r="Q142" s="201"/>
      <c r="R142" s="199" t="e">
        <f t="shared" si="33"/>
        <v>#DIV/0!</v>
      </c>
      <c r="S142" s="199">
        <f t="shared" si="34"/>
        <v>0</v>
      </c>
      <c r="T142" s="209"/>
    </row>
    <row r="143" spans="1:20">
      <c r="A143">
        <f t="shared" si="41"/>
        <v>9</v>
      </c>
      <c r="B143" s="207"/>
      <c r="C143" s="208"/>
      <c r="D143" s="208"/>
      <c r="E143" s="208"/>
      <c r="F143" s="200"/>
      <c r="G143" s="199"/>
      <c r="H143" s="199"/>
      <c r="I143" s="199" t="e">
        <f t="shared" si="37"/>
        <v>#DIV/0!</v>
      </c>
      <c r="J143" s="199" t="e">
        <f t="shared" si="38"/>
        <v>#DIV/0!</v>
      </c>
      <c r="K143" s="201"/>
      <c r="L143" s="200"/>
      <c r="M143" s="199"/>
      <c r="N143" s="199"/>
      <c r="O143" s="199" t="e">
        <f>IF(N143&lt;=$N$111,IF(N143&lt;$M$111,L143+M143,L143+M143+(N143-$M$111)),50)</f>
        <v>#DIV/0!</v>
      </c>
      <c r="P143" s="199" t="e">
        <f t="shared" si="40"/>
        <v>#DIV/0!</v>
      </c>
      <c r="Q143" s="201"/>
      <c r="R143" s="199" t="e">
        <f t="shared" si="33"/>
        <v>#DIV/0!</v>
      </c>
      <c r="S143" s="199">
        <f t="shared" si="34"/>
        <v>0</v>
      </c>
      <c r="T143" s="209"/>
    </row>
    <row r="144" spans="1:20">
      <c r="A144">
        <f t="shared" si="41"/>
        <v>10</v>
      </c>
      <c r="B144" s="207"/>
      <c r="C144" s="208"/>
      <c r="D144" s="208"/>
      <c r="E144" s="208"/>
      <c r="F144" s="200"/>
      <c r="G144" s="199"/>
      <c r="H144" s="199"/>
      <c r="I144" s="199" t="e">
        <f t="shared" si="37"/>
        <v>#DIV/0!</v>
      </c>
      <c r="J144" s="199" t="e">
        <f t="shared" si="38"/>
        <v>#DIV/0!</v>
      </c>
      <c r="K144" s="201"/>
      <c r="L144" s="200"/>
      <c r="M144" s="199"/>
      <c r="N144" s="199"/>
      <c r="O144" s="199" t="e">
        <f t="shared" si="39"/>
        <v>#DIV/0!</v>
      </c>
      <c r="P144" s="199" t="e">
        <f t="shared" si="40"/>
        <v>#DIV/0!</v>
      </c>
      <c r="Q144" s="201"/>
      <c r="R144" s="199" t="e">
        <f t="shared" si="33"/>
        <v>#DIV/0!</v>
      </c>
      <c r="S144" s="199">
        <f t="shared" si="34"/>
        <v>0</v>
      </c>
      <c r="T144" s="209"/>
    </row>
    <row r="145" spans="1:20">
      <c r="A145">
        <f t="shared" si="41"/>
        <v>11</v>
      </c>
      <c r="B145" s="207"/>
      <c r="C145" s="208"/>
      <c r="D145" s="208"/>
      <c r="E145" s="208"/>
      <c r="F145" s="200"/>
      <c r="G145" s="199"/>
      <c r="H145" s="199"/>
      <c r="I145" s="199" t="e">
        <f t="shared" si="37"/>
        <v>#DIV/0!</v>
      </c>
      <c r="J145" s="199" t="e">
        <f t="shared" si="38"/>
        <v>#DIV/0!</v>
      </c>
      <c r="K145" s="201"/>
      <c r="L145" s="200"/>
      <c r="M145" s="199"/>
      <c r="N145" s="199"/>
      <c r="O145" s="199" t="e">
        <f t="shared" si="39"/>
        <v>#DIV/0!</v>
      </c>
      <c r="P145" s="199" t="e">
        <f t="shared" si="40"/>
        <v>#DIV/0!</v>
      </c>
      <c r="Q145" s="201"/>
      <c r="R145" s="199" t="e">
        <f t="shared" si="33"/>
        <v>#DIV/0!</v>
      </c>
      <c r="S145" s="199">
        <f t="shared" si="34"/>
        <v>0</v>
      </c>
      <c r="T145" s="209"/>
    </row>
    <row r="146" spans="1:20">
      <c r="A146">
        <f t="shared" si="41"/>
        <v>12</v>
      </c>
      <c r="B146" s="207"/>
      <c r="C146" s="208"/>
      <c r="D146" s="208"/>
      <c r="E146" s="208"/>
      <c r="F146" s="200"/>
      <c r="G146" s="199"/>
      <c r="H146" s="199"/>
      <c r="I146" s="199" t="e">
        <f t="shared" si="37"/>
        <v>#DIV/0!</v>
      </c>
      <c r="J146" s="199" t="e">
        <f t="shared" si="38"/>
        <v>#DIV/0!</v>
      </c>
      <c r="K146" s="201"/>
      <c r="L146" s="200"/>
      <c r="M146" s="199"/>
      <c r="N146" s="199"/>
      <c r="O146" s="199" t="e">
        <f t="shared" si="39"/>
        <v>#DIV/0!</v>
      </c>
      <c r="P146" s="199" t="e">
        <f t="shared" si="40"/>
        <v>#DIV/0!</v>
      </c>
      <c r="Q146" s="201"/>
      <c r="R146" s="199" t="e">
        <f t="shared" si="33"/>
        <v>#DIV/0!</v>
      </c>
      <c r="S146" s="199">
        <f t="shared" si="34"/>
        <v>0</v>
      </c>
      <c r="T146" s="209"/>
    </row>
    <row r="147" spans="1:20">
      <c r="A147">
        <f t="shared" si="41"/>
        <v>13</v>
      </c>
      <c r="B147" s="207"/>
      <c r="C147" s="208"/>
      <c r="D147" s="208"/>
      <c r="E147" s="208"/>
      <c r="F147" s="200"/>
      <c r="G147" s="199"/>
      <c r="H147" s="199"/>
      <c r="I147" s="199" t="e">
        <f t="shared" si="37"/>
        <v>#DIV/0!</v>
      </c>
      <c r="J147" s="199" t="e">
        <f t="shared" si="38"/>
        <v>#DIV/0!</v>
      </c>
      <c r="K147" s="201"/>
      <c r="L147" s="200"/>
      <c r="M147" s="199"/>
      <c r="N147" s="199"/>
      <c r="O147" s="199" t="e">
        <f t="shared" si="39"/>
        <v>#DIV/0!</v>
      </c>
      <c r="P147" s="199" t="e">
        <f t="shared" si="40"/>
        <v>#DIV/0!</v>
      </c>
      <c r="Q147" s="201"/>
      <c r="R147" s="199" t="e">
        <f t="shared" si="33"/>
        <v>#DIV/0!</v>
      </c>
      <c r="S147" s="199">
        <f t="shared" si="34"/>
        <v>0</v>
      </c>
      <c r="T147" s="209"/>
    </row>
    <row r="148" spans="1:20">
      <c r="A148">
        <f t="shared" si="41"/>
        <v>14</v>
      </c>
      <c r="B148" s="207"/>
      <c r="C148" s="208"/>
      <c r="D148" s="208"/>
      <c r="E148" s="208"/>
      <c r="F148" s="200"/>
      <c r="G148" s="199"/>
      <c r="H148" s="199"/>
      <c r="I148" s="199" t="e">
        <f t="shared" si="37"/>
        <v>#DIV/0!</v>
      </c>
      <c r="J148" s="199" t="e">
        <f t="shared" si="38"/>
        <v>#DIV/0!</v>
      </c>
      <c r="K148" s="201"/>
      <c r="L148" s="200"/>
      <c r="M148" s="199"/>
      <c r="N148" s="199"/>
      <c r="O148" s="199" t="e">
        <f t="shared" si="39"/>
        <v>#DIV/0!</v>
      </c>
      <c r="P148" s="199" t="e">
        <f t="shared" si="40"/>
        <v>#DIV/0!</v>
      </c>
      <c r="Q148" s="201"/>
      <c r="R148" s="199" t="e">
        <f t="shared" si="33"/>
        <v>#DIV/0!</v>
      </c>
      <c r="S148" s="199">
        <f t="shared" si="34"/>
        <v>0</v>
      </c>
      <c r="T148" s="209"/>
    </row>
    <row r="149" spans="1:20" ht="16" thickBot="1">
      <c r="A149">
        <f>A148+1</f>
        <v>15</v>
      </c>
      <c r="B149" s="210"/>
      <c r="C149" s="211"/>
      <c r="D149" s="211"/>
      <c r="E149" s="211"/>
      <c r="F149" s="202"/>
      <c r="G149" s="203"/>
      <c r="H149" s="203"/>
      <c r="I149" s="199" t="e">
        <f t="shared" si="37"/>
        <v>#DIV/0!</v>
      </c>
      <c r="J149" s="199" t="e">
        <f t="shared" si="38"/>
        <v>#DIV/0!</v>
      </c>
      <c r="K149" s="201"/>
      <c r="L149" s="200"/>
      <c r="M149" s="199"/>
      <c r="N149" s="199"/>
      <c r="O149" s="199" t="e">
        <f t="shared" si="39"/>
        <v>#DIV/0!</v>
      </c>
      <c r="P149" s="199" t="e">
        <f t="shared" si="40"/>
        <v>#DIV/0!</v>
      </c>
      <c r="Q149" s="204"/>
      <c r="R149" s="203" t="e">
        <f t="shared" si="33"/>
        <v>#DIV/0!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t="e">
        <f>IF(H151&lt;=$H$111,IF(H151&lt;$G$111,F151+G151,F151+G151+(H151-$G$111)),50)</f>
        <v>#DIV/0!</v>
      </c>
      <c r="J151" s="220" t="e">
        <f>$F$111/H151</f>
        <v>#DIV/0!</v>
      </c>
      <c r="K151" s="195"/>
      <c r="L151" s="219"/>
      <c r="M151" s="220"/>
      <c r="N151" s="220"/>
      <c r="O151" s="220" t="e">
        <f>IF(N151&lt;=$N$111,IF(N151&lt;$M$111,L151+M151,L151+M151+(N151-$M$111)),50)</f>
        <v>#DIV/0!</v>
      </c>
      <c r="P151" s="220" t="e">
        <f>$L$111/N151</f>
        <v>#DIV/0!</v>
      </c>
      <c r="Q151" s="195"/>
      <c r="R151" s="199" t="e">
        <f t="shared" ref="R151:R165" si="42">O151+I151</f>
        <v>#DIV/0!</v>
      </c>
      <c r="S151" s="199">
        <f t="shared" ref="S151:S165" si="43">N151+H151</f>
        <v>0</v>
      </c>
      <c r="T151" s="209"/>
    </row>
    <row r="152" spans="1:20">
      <c r="A152">
        <f>A151+1</f>
        <v>2</v>
      </c>
      <c r="B152" s="207"/>
      <c r="C152" s="208"/>
      <c r="D152" s="208"/>
      <c r="E152" s="208"/>
      <c r="F152" s="200"/>
      <c r="G152" s="199"/>
      <c r="H152" s="199"/>
      <c r="I152" s="199" t="e">
        <f t="shared" ref="I152:I165" si="44">IF(H152&lt;=$H$111,IF(H152&lt;$G$111,F152+G152,F152+G152+(H152-$G$111)),50)</f>
        <v>#DIV/0!</v>
      </c>
      <c r="J152" s="199" t="e">
        <f t="shared" ref="J152:J165" si="45">$F$111/H152</f>
        <v>#DIV/0!</v>
      </c>
      <c r="K152" s="201"/>
      <c r="L152" s="200"/>
      <c r="M152" s="199"/>
      <c r="N152" s="199"/>
      <c r="O152" s="199" t="e">
        <f t="shared" ref="O152:O158" si="46">IF(N152&lt;=$N$111,IF(N152&lt;$M$111,L152+M152,L152+M152+(N152-$M$111)),50)</f>
        <v>#DIV/0!</v>
      </c>
      <c r="P152" s="199" t="e">
        <f t="shared" ref="P152:P165" si="47">$L$111/N152</f>
        <v>#DIV/0!</v>
      </c>
      <c r="Q152" s="201"/>
      <c r="R152" s="199" t="e">
        <f t="shared" si="42"/>
        <v>#DIV/0!</v>
      </c>
      <c r="S152" s="199">
        <f t="shared" si="43"/>
        <v>0</v>
      </c>
      <c r="T152" s="209"/>
    </row>
    <row r="153" spans="1:20">
      <c r="A153">
        <f t="shared" ref="A153:A164" si="48">A152+1</f>
        <v>3</v>
      </c>
      <c r="B153" s="207"/>
      <c r="C153" s="208"/>
      <c r="D153" s="208"/>
      <c r="E153" s="208"/>
      <c r="F153" s="200"/>
      <c r="G153" s="199"/>
      <c r="H153" s="199"/>
      <c r="I153" s="199" t="e">
        <f t="shared" si="44"/>
        <v>#DIV/0!</v>
      </c>
      <c r="J153" s="199" t="e">
        <f t="shared" si="45"/>
        <v>#DIV/0!</v>
      </c>
      <c r="K153" s="201"/>
      <c r="L153" s="200"/>
      <c r="M153" s="199"/>
      <c r="N153" s="199"/>
      <c r="O153" s="199" t="e">
        <f t="shared" si="46"/>
        <v>#DIV/0!</v>
      </c>
      <c r="P153" s="199" t="e">
        <f t="shared" si="47"/>
        <v>#DIV/0!</v>
      </c>
      <c r="Q153" s="201"/>
      <c r="R153" s="199" t="e">
        <f t="shared" si="42"/>
        <v>#DIV/0!</v>
      </c>
      <c r="S153" s="199">
        <f t="shared" si="43"/>
        <v>0</v>
      </c>
      <c r="T153" s="209"/>
    </row>
    <row r="154" spans="1:20">
      <c r="A154">
        <f t="shared" si="48"/>
        <v>4</v>
      </c>
      <c r="B154" s="207"/>
      <c r="C154" s="208"/>
      <c r="D154" s="208"/>
      <c r="E154" s="208"/>
      <c r="F154" s="200"/>
      <c r="G154" s="199"/>
      <c r="H154" s="199"/>
      <c r="I154" s="199" t="e">
        <f t="shared" si="44"/>
        <v>#DIV/0!</v>
      </c>
      <c r="J154" s="199" t="e">
        <f t="shared" si="45"/>
        <v>#DIV/0!</v>
      </c>
      <c r="K154" s="201"/>
      <c r="L154" s="200"/>
      <c r="M154" s="199"/>
      <c r="N154" s="199"/>
      <c r="O154" s="199" t="e">
        <f t="shared" si="46"/>
        <v>#DIV/0!</v>
      </c>
      <c r="P154" s="199" t="e">
        <f t="shared" si="47"/>
        <v>#DIV/0!</v>
      </c>
      <c r="Q154" s="201"/>
      <c r="R154" s="199" t="e">
        <f t="shared" si="42"/>
        <v>#DIV/0!</v>
      </c>
      <c r="S154" s="199">
        <f t="shared" si="43"/>
        <v>0</v>
      </c>
      <c r="T154" s="209"/>
    </row>
    <row r="155" spans="1:20">
      <c r="A155">
        <f t="shared" si="48"/>
        <v>5</v>
      </c>
      <c r="B155" s="207"/>
      <c r="C155" s="208"/>
      <c r="D155" s="208"/>
      <c r="E155" s="208"/>
      <c r="F155" s="200"/>
      <c r="G155" s="199"/>
      <c r="H155" s="199"/>
      <c r="I155" s="199" t="e">
        <f t="shared" si="44"/>
        <v>#DIV/0!</v>
      </c>
      <c r="J155" s="199" t="e">
        <f t="shared" si="45"/>
        <v>#DIV/0!</v>
      </c>
      <c r="K155" s="201"/>
      <c r="L155" s="200"/>
      <c r="M155" s="199"/>
      <c r="N155" s="199"/>
      <c r="O155" s="199" t="e">
        <f t="shared" si="46"/>
        <v>#DIV/0!</v>
      </c>
      <c r="P155" s="199" t="e">
        <f t="shared" si="47"/>
        <v>#DIV/0!</v>
      </c>
      <c r="Q155" s="201"/>
      <c r="R155" s="199" t="e">
        <f t="shared" si="42"/>
        <v>#DIV/0!</v>
      </c>
      <c r="S155" s="199">
        <f t="shared" si="43"/>
        <v>0</v>
      </c>
      <c r="T155" s="209"/>
    </row>
    <row r="156" spans="1:20">
      <c r="A156">
        <f t="shared" si="48"/>
        <v>6</v>
      </c>
      <c r="B156" s="207"/>
      <c r="C156" s="208"/>
      <c r="D156" s="208"/>
      <c r="E156" s="208"/>
      <c r="F156" s="200"/>
      <c r="G156" s="199"/>
      <c r="H156" s="199"/>
      <c r="I156" s="199" t="e">
        <f t="shared" si="44"/>
        <v>#DIV/0!</v>
      </c>
      <c r="J156" s="199" t="e">
        <f t="shared" si="45"/>
        <v>#DIV/0!</v>
      </c>
      <c r="K156" s="201"/>
      <c r="L156" s="200"/>
      <c r="M156" s="199"/>
      <c r="N156" s="199"/>
      <c r="O156" s="199" t="e">
        <f t="shared" si="46"/>
        <v>#DIV/0!</v>
      </c>
      <c r="P156" s="199" t="e">
        <f t="shared" si="47"/>
        <v>#DIV/0!</v>
      </c>
      <c r="Q156" s="201"/>
      <c r="R156" s="199" t="e">
        <f t="shared" si="42"/>
        <v>#DIV/0!</v>
      </c>
      <c r="S156" s="199">
        <f t="shared" si="43"/>
        <v>0</v>
      </c>
      <c r="T156" s="209"/>
    </row>
    <row r="157" spans="1:20">
      <c r="A157">
        <f t="shared" si="48"/>
        <v>7</v>
      </c>
      <c r="B157" s="207"/>
      <c r="C157" s="208"/>
      <c r="D157" s="208"/>
      <c r="E157" s="208"/>
      <c r="F157" s="200"/>
      <c r="G157" s="199"/>
      <c r="H157" s="199"/>
      <c r="I157" s="199" t="e">
        <f t="shared" si="44"/>
        <v>#DIV/0!</v>
      </c>
      <c r="J157" s="199" t="e">
        <f t="shared" si="45"/>
        <v>#DIV/0!</v>
      </c>
      <c r="K157" s="201"/>
      <c r="L157" s="200"/>
      <c r="M157" s="199"/>
      <c r="N157" s="199"/>
      <c r="O157" s="199" t="e">
        <f t="shared" si="46"/>
        <v>#DIV/0!</v>
      </c>
      <c r="P157" s="199" t="e">
        <f t="shared" si="47"/>
        <v>#DIV/0!</v>
      </c>
      <c r="Q157" s="201"/>
      <c r="R157" s="199" t="e">
        <f t="shared" si="42"/>
        <v>#DIV/0!</v>
      </c>
      <c r="S157" s="199">
        <f t="shared" si="43"/>
        <v>0</v>
      </c>
      <c r="T157" s="209"/>
    </row>
    <row r="158" spans="1:20">
      <c r="A158">
        <f t="shared" si="48"/>
        <v>8</v>
      </c>
      <c r="B158" s="207"/>
      <c r="C158" s="208"/>
      <c r="D158" s="208"/>
      <c r="E158" s="208"/>
      <c r="F158" s="200"/>
      <c r="G158" s="199"/>
      <c r="H158" s="199"/>
      <c r="I158" s="199" t="e">
        <f t="shared" si="44"/>
        <v>#DIV/0!</v>
      </c>
      <c r="J158" s="199" t="e">
        <f t="shared" si="45"/>
        <v>#DIV/0!</v>
      </c>
      <c r="K158" s="201"/>
      <c r="L158" s="200"/>
      <c r="M158" s="199"/>
      <c r="N158" s="199"/>
      <c r="O158" s="199" t="e">
        <f t="shared" si="46"/>
        <v>#DIV/0!</v>
      </c>
      <c r="P158" s="199" t="e">
        <f t="shared" si="47"/>
        <v>#DIV/0!</v>
      </c>
      <c r="Q158" s="201"/>
      <c r="R158" s="199" t="e">
        <f t="shared" si="42"/>
        <v>#DIV/0!</v>
      </c>
      <c r="S158" s="199">
        <f t="shared" si="43"/>
        <v>0</v>
      </c>
      <c r="T158" s="209"/>
    </row>
    <row r="159" spans="1:20">
      <c r="A159">
        <f t="shared" si="48"/>
        <v>9</v>
      </c>
      <c r="B159" s="207"/>
      <c r="C159" s="208"/>
      <c r="D159" s="208"/>
      <c r="E159" s="208"/>
      <c r="F159" s="200"/>
      <c r="G159" s="199"/>
      <c r="H159" s="199"/>
      <c r="I159" s="199" t="e">
        <f t="shared" si="44"/>
        <v>#DIV/0!</v>
      </c>
      <c r="J159" s="199" t="e">
        <f t="shared" si="45"/>
        <v>#DIV/0!</v>
      </c>
      <c r="K159" s="201"/>
      <c r="L159" s="200"/>
      <c r="M159" s="199"/>
      <c r="N159" s="199"/>
      <c r="O159" s="199" t="e">
        <f>IF(N159&lt;=$N$111,IF(N159&lt;$M$111,L159+M159,L159+M159+(N159-$M$111)),50)</f>
        <v>#DIV/0!</v>
      </c>
      <c r="P159" s="199" t="e">
        <f t="shared" si="47"/>
        <v>#DIV/0!</v>
      </c>
      <c r="Q159" s="201"/>
      <c r="R159" s="199" t="e">
        <f t="shared" si="42"/>
        <v>#DIV/0!</v>
      </c>
      <c r="S159" s="199">
        <f t="shared" si="43"/>
        <v>0</v>
      </c>
      <c r="T159" s="209"/>
    </row>
    <row r="160" spans="1:20">
      <c r="A160">
        <f t="shared" si="48"/>
        <v>10</v>
      </c>
      <c r="B160" s="207"/>
      <c r="C160" s="208"/>
      <c r="D160" s="208"/>
      <c r="E160" s="208"/>
      <c r="F160" s="200"/>
      <c r="G160" s="199"/>
      <c r="H160" s="199"/>
      <c r="I160" s="199" t="e">
        <f t="shared" si="44"/>
        <v>#DIV/0!</v>
      </c>
      <c r="J160" s="199" t="e">
        <f t="shared" si="45"/>
        <v>#DIV/0!</v>
      </c>
      <c r="K160" s="201"/>
      <c r="L160" s="200"/>
      <c r="M160" s="199"/>
      <c r="N160" s="199"/>
      <c r="O160" s="199" t="e">
        <f t="shared" ref="O160:O165" si="49">IF(N160&lt;=$N$111,IF(N160&lt;$M$111,L160+M160,L160+M160+(N160-$M$111)),50)</f>
        <v>#DIV/0!</v>
      </c>
      <c r="P160" s="199" t="e">
        <f t="shared" si="47"/>
        <v>#DIV/0!</v>
      </c>
      <c r="Q160" s="201"/>
      <c r="R160" s="199" t="e">
        <f t="shared" si="42"/>
        <v>#DIV/0!</v>
      </c>
      <c r="S160" s="199">
        <f t="shared" si="43"/>
        <v>0</v>
      </c>
      <c r="T160" s="209"/>
    </row>
    <row r="161" spans="1:20">
      <c r="A161">
        <f t="shared" si="48"/>
        <v>11</v>
      </c>
      <c r="B161" s="207"/>
      <c r="C161" s="208"/>
      <c r="D161" s="208"/>
      <c r="E161" s="208"/>
      <c r="F161" s="200"/>
      <c r="G161" s="199"/>
      <c r="H161" s="199"/>
      <c r="I161" s="199" t="e">
        <f t="shared" si="44"/>
        <v>#DIV/0!</v>
      </c>
      <c r="J161" s="199" t="e">
        <f t="shared" si="45"/>
        <v>#DIV/0!</v>
      </c>
      <c r="K161" s="201"/>
      <c r="L161" s="200"/>
      <c r="M161" s="199"/>
      <c r="N161" s="199"/>
      <c r="O161" s="199" t="e">
        <f t="shared" si="49"/>
        <v>#DIV/0!</v>
      </c>
      <c r="P161" s="199" t="e">
        <f t="shared" si="47"/>
        <v>#DIV/0!</v>
      </c>
      <c r="Q161" s="201"/>
      <c r="R161" s="199" t="e">
        <f t="shared" si="42"/>
        <v>#DIV/0!</v>
      </c>
      <c r="S161" s="199">
        <f t="shared" si="43"/>
        <v>0</v>
      </c>
      <c r="T161" s="209"/>
    </row>
    <row r="162" spans="1:20">
      <c r="A162">
        <f t="shared" si="48"/>
        <v>12</v>
      </c>
      <c r="B162" s="207"/>
      <c r="C162" s="208"/>
      <c r="D162" s="208"/>
      <c r="E162" s="208"/>
      <c r="F162" s="200"/>
      <c r="G162" s="199"/>
      <c r="H162" s="199"/>
      <c r="I162" s="199" t="e">
        <f t="shared" si="44"/>
        <v>#DIV/0!</v>
      </c>
      <c r="J162" s="199" t="e">
        <f t="shared" si="45"/>
        <v>#DIV/0!</v>
      </c>
      <c r="K162" s="201"/>
      <c r="L162" s="200"/>
      <c r="M162" s="199"/>
      <c r="N162" s="199"/>
      <c r="O162" s="199" t="e">
        <f t="shared" si="49"/>
        <v>#DIV/0!</v>
      </c>
      <c r="P162" s="199" t="e">
        <f t="shared" si="47"/>
        <v>#DIV/0!</v>
      </c>
      <c r="Q162" s="201"/>
      <c r="R162" s="199" t="e">
        <f t="shared" si="42"/>
        <v>#DIV/0!</v>
      </c>
      <c r="S162" s="199">
        <f t="shared" si="43"/>
        <v>0</v>
      </c>
      <c r="T162" s="209"/>
    </row>
    <row r="163" spans="1:20">
      <c r="A163">
        <f t="shared" si="48"/>
        <v>13</v>
      </c>
      <c r="B163" s="207"/>
      <c r="C163" s="208"/>
      <c r="D163" s="208"/>
      <c r="E163" s="208"/>
      <c r="F163" s="200"/>
      <c r="G163" s="199"/>
      <c r="H163" s="199"/>
      <c r="I163" s="199" t="e">
        <f t="shared" si="44"/>
        <v>#DIV/0!</v>
      </c>
      <c r="J163" s="199" t="e">
        <f t="shared" si="45"/>
        <v>#DIV/0!</v>
      </c>
      <c r="K163" s="201"/>
      <c r="L163" s="200"/>
      <c r="M163" s="199"/>
      <c r="N163" s="199"/>
      <c r="O163" s="199" t="e">
        <f t="shared" si="49"/>
        <v>#DIV/0!</v>
      </c>
      <c r="P163" s="199" t="e">
        <f t="shared" si="47"/>
        <v>#DIV/0!</v>
      </c>
      <c r="Q163" s="201"/>
      <c r="R163" s="199" t="e">
        <f t="shared" si="42"/>
        <v>#DIV/0!</v>
      </c>
      <c r="S163" s="199">
        <f t="shared" si="43"/>
        <v>0</v>
      </c>
      <c r="T163" s="209"/>
    </row>
    <row r="164" spans="1:20">
      <c r="A164">
        <f t="shared" si="48"/>
        <v>14</v>
      </c>
      <c r="B164" s="207"/>
      <c r="C164" s="208"/>
      <c r="D164" s="208"/>
      <c r="E164" s="208"/>
      <c r="F164" s="200"/>
      <c r="G164" s="199"/>
      <c r="H164" s="199"/>
      <c r="I164" s="199" t="e">
        <f t="shared" si="44"/>
        <v>#DIV/0!</v>
      </c>
      <c r="J164" s="199" t="e">
        <f t="shared" si="45"/>
        <v>#DIV/0!</v>
      </c>
      <c r="K164" s="201"/>
      <c r="L164" s="200"/>
      <c r="M164" s="199"/>
      <c r="N164" s="199"/>
      <c r="O164" s="199" t="e">
        <f t="shared" si="49"/>
        <v>#DIV/0!</v>
      </c>
      <c r="P164" s="199" t="e">
        <f t="shared" si="47"/>
        <v>#DIV/0!</v>
      </c>
      <c r="Q164" s="201"/>
      <c r="R164" s="199" t="e">
        <f t="shared" si="42"/>
        <v>#DIV/0!</v>
      </c>
      <c r="S164" s="199">
        <f t="shared" si="43"/>
        <v>0</v>
      </c>
      <c r="T164" s="209"/>
    </row>
    <row r="165" spans="1:20" ht="16" thickBot="1">
      <c r="A165">
        <f>A164+1</f>
        <v>15</v>
      </c>
      <c r="B165" s="210"/>
      <c r="C165" s="211"/>
      <c r="D165" s="211"/>
      <c r="E165" s="211"/>
      <c r="F165" s="202"/>
      <c r="G165" s="203"/>
      <c r="H165" s="203"/>
      <c r="I165" s="203" t="e">
        <f t="shared" si="44"/>
        <v>#DIV/0!</v>
      </c>
      <c r="J165" s="203" t="e">
        <f t="shared" si="45"/>
        <v>#DIV/0!</v>
      </c>
      <c r="K165" s="204"/>
      <c r="L165" s="202"/>
      <c r="M165" s="203"/>
      <c r="N165" s="203"/>
      <c r="O165" s="203" t="e">
        <f t="shared" si="49"/>
        <v>#DIV/0!</v>
      </c>
      <c r="P165" s="203" t="e">
        <f t="shared" si="47"/>
        <v>#DIV/0!</v>
      </c>
      <c r="Q165" s="204"/>
      <c r="R165" s="203" t="e">
        <f t="shared" si="42"/>
        <v>#DIV/0!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workbookViewId="0">
      <selection activeCell="B32" sqref="B32"/>
    </sheetView>
  </sheetViews>
  <sheetFormatPr baseColWidth="10" defaultRowHeight="15" x14ac:dyDescent="0"/>
  <cols>
    <col min="1" max="1" width="3.1640625" bestFit="1" customWidth="1"/>
  </cols>
  <sheetData>
    <row r="1" spans="1:20" ht="25">
      <c r="A1" s="223"/>
      <c r="B1" s="542" t="s">
        <v>161</v>
      </c>
      <c r="C1" s="542"/>
      <c r="D1" s="542"/>
      <c r="E1" s="542"/>
      <c r="F1" s="543" t="s">
        <v>525</v>
      </c>
      <c r="G1" s="543"/>
      <c r="H1" s="543"/>
      <c r="I1" s="543"/>
      <c r="J1" s="543"/>
      <c r="K1" s="543"/>
      <c r="L1" s="543"/>
      <c r="M1" s="543"/>
      <c r="N1" s="543"/>
      <c r="O1" s="543"/>
    </row>
    <row r="2" spans="1:20" ht="25">
      <c r="A2" s="223"/>
      <c r="B2" s="542" t="s">
        <v>162</v>
      </c>
      <c r="C2" s="542"/>
      <c r="D2" s="542"/>
      <c r="E2" s="542"/>
      <c r="F2" s="544" t="s">
        <v>524</v>
      </c>
      <c r="G2" s="544"/>
      <c r="H2" s="544"/>
      <c r="I2" s="544"/>
      <c r="J2" s="544"/>
      <c r="K2" s="544"/>
      <c r="L2" s="544"/>
      <c r="M2" s="544"/>
      <c r="N2" s="544"/>
      <c r="O2" s="544"/>
    </row>
    <row r="3" spans="1:20" ht="25">
      <c r="A3" s="223"/>
      <c r="B3" s="542" t="s">
        <v>152</v>
      </c>
      <c r="C3" s="542"/>
      <c r="D3" s="542"/>
      <c r="E3" s="542"/>
      <c r="F3" s="544" t="s">
        <v>187</v>
      </c>
      <c r="G3" s="544"/>
      <c r="H3" s="544"/>
      <c r="I3" s="544"/>
      <c r="J3" s="544"/>
      <c r="K3" s="544"/>
      <c r="L3" s="544"/>
      <c r="M3" s="544"/>
      <c r="N3" s="544"/>
      <c r="O3" s="544"/>
    </row>
    <row r="4" spans="1:20" ht="26" thickBot="1">
      <c r="A4" s="223"/>
      <c r="B4" s="536" t="s">
        <v>163</v>
      </c>
      <c r="C4" s="536"/>
      <c r="D4" s="536"/>
      <c r="E4" s="536"/>
      <c r="F4" s="537" t="s">
        <v>190</v>
      </c>
      <c r="G4" s="537"/>
      <c r="H4" s="537"/>
      <c r="I4" s="537"/>
      <c r="J4" s="537"/>
      <c r="K4" s="537"/>
      <c r="L4" s="537"/>
      <c r="M4" s="537"/>
      <c r="N4" s="537"/>
      <c r="O4" s="537"/>
    </row>
    <row r="5" spans="1:20" ht="16" thickBot="1">
      <c r="A5" s="223"/>
      <c r="B5" s="224"/>
      <c r="C5" s="518"/>
      <c r="D5" s="518"/>
      <c r="E5" s="535"/>
      <c r="F5" s="225" t="s">
        <v>132</v>
      </c>
      <c r="G5" s="226" t="s">
        <v>133</v>
      </c>
      <c r="H5" s="227" t="s">
        <v>150</v>
      </c>
      <c r="I5" s="228" t="s">
        <v>134</v>
      </c>
      <c r="J5" s="232" t="s">
        <v>151</v>
      </c>
      <c r="K5" s="241" t="s">
        <v>132</v>
      </c>
      <c r="L5" s="242" t="s">
        <v>133</v>
      </c>
      <c r="M5" s="243" t="s">
        <v>150</v>
      </c>
      <c r="N5" s="244" t="s">
        <v>134</v>
      </c>
      <c r="O5" s="183" t="s">
        <v>151</v>
      </c>
      <c r="P5" s="241" t="s">
        <v>132</v>
      </c>
      <c r="Q5" s="242" t="s">
        <v>133</v>
      </c>
      <c r="R5" s="243" t="s">
        <v>150</v>
      </c>
      <c r="S5" s="244" t="s">
        <v>134</v>
      </c>
      <c r="T5" s="183" t="s">
        <v>151</v>
      </c>
    </row>
    <row r="6" spans="1:20" ht="16" thickBot="1">
      <c r="A6" s="223"/>
      <c r="B6" s="525"/>
      <c r="C6" s="526"/>
      <c r="D6" s="526"/>
      <c r="E6" s="538"/>
      <c r="F6" s="231">
        <v>172</v>
      </c>
      <c r="G6" s="232">
        <f>F6/I6</f>
        <v>49.142857142857146</v>
      </c>
      <c r="H6" s="233">
        <f>G6*1.5</f>
        <v>73.714285714285722</v>
      </c>
      <c r="I6" s="232">
        <v>3.5</v>
      </c>
      <c r="J6" s="232"/>
      <c r="K6" s="231">
        <v>158</v>
      </c>
      <c r="L6" s="232">
        <f>K6/N6</f>
        <v>45.142857142857146</v>
      </c>
      <c r="M6" s="233">
        <f>L6*1.5</f>
        <v>67.714285714285722</v>
      </c>
      <c r="N6" s="232">
        <v>3.5</v>
      </c>
      <c r="O6" s="229"/>
      <c r="P6" s="231">
        <v>173</v>
      </c>
      <c r="Q6" s="232">
        <f>P6/S6</f>
        <v>49.428571428571431</v>
      </c>
      <c r="R6" s="233">
        <f>Q6*1.5</f>
        <v>74.142857142857139</v>
      </c>
      <c r="S6" s="232">
        <v>3.5</v>
      </c>
      <c r="T6" s="229"/>
    </row>
    <row r="7" spans="1:20" ht="16" thickBot="1">
      <c r="A7" s="223"/>
      <c r="B7" s="539"/>
      <c r="C7" s="540"/>
      <c r="D7" s="540"/>
      <c r="E7" s="541"/>
      <c r="F7" s="534" t="s">
        <v>188</v>
      </c>
      <c r="G7" s="518"/>
      <c r="H7" s="518"/>
      <c r="I7" s="518"/>
      <c r="J7" s="518"/>
      <c r="K7" s="534" t="s">
        <v>166</v>
      </c>
      <c r="L7" s="518"/>
      <c r="M7" s="518"/>
      <c r="N7" s="518"/>
      <c r="O7" s="535"/>
      <c r="P7" s="534" t="s">
        <v>189</v>
      </c>
      <c r="Q7" s="518"/>
      <c r="R7" s="518"/>
      <c r="S7" s="518"/>
      <c r="T7" s="535"/>
    </row>
    <row r="8" spans="1:20" ht="16" thickBot="1">
      <c r="A8" s="223"/>
      <c r="B8" s="188" t="s">
        <v>137</v>
      </c>
      <c r="C8" s="189" t="s">
        <v>138</v>
      </c>
      <c r="D8" s="189" t="s">
        <v>139</v>
      </c>
      <c r="E8" s="189" t="s">
        <v>140</v>
      </c>
      <c r="F8" s="188" t="s">
        <v>141</v>
      </c>
      <c r="G8" s="189" t="s">
        <v>142</v>
      </c>
      <c r="H8" s="190" t="s">
        <v>143</v>
      </c>
      <c r="I8" s="189" t="s">
        <v>144</v>
      </c>
      <c r="J8" s="190" t="s">
        <v>145</v>
      </c>
      <c r="K8" s="206" t="s">
        <v>141</v>
      </c>
      <c r="L8" s="189" t="s">
        <v>142</v>
      </c>
      <c r="M8" s="189" t="s">
        <v>143</v>
      </c>
      <c r="N8" s="189" t="s">
        <v>144</v>
      </c>
      <c r="O8" s="245" t="s">
        <v>145</v>
      </c>
      <c r="P8" s="206" t="s">
        <v>141</v>
      </c>
      <c r="Q8" s="189" t="s">
        <v>142</v>
      </c>
      <c r="R8" s="189" t="s">
        <v>143</v>
      </c>
      <c r="S8" s="189" t="s">
        <v>144</v>
      </c>
      <c r="T8" s="245" t="s">
        <v>145</v>
      </c>
    </row>
    <row r="9" spans="1:20">
      <c r="A9" s="223">
        <v>1</v>
      </c>
      <c r="B9" s="235">
        <v>616</v>
      </c>
      <c r="C9" s="223" t="s">
        <v>302</v>
      </c>
      <c r="D9" s="223" t="s">
        <v>303</v>
      </c>
      <c r="E9" s="223" t="s">
        <v>272</v>
      </c>
      <c r="F9" s="247">
        <v>15</v>
      </c>
      <c r="G9" s="248">
        <v>10</v>
      </c>
      <c r="H9" s="248">
        <v>41.76</v>
      </c>
      <c r="I9" s="220">
        <f>IF(H9&lt;=$H$6,IF(H9&lt;$G$6,F9+G9,F9+G9+(H9-$G$6)),50)</f>
        <v>25</v>
      </c>
      <c r="J9" s="249">
        <f>$F$6/H9</f>
        <v>4.1187739463601538</v>
      </c>
      <c r="K9" s="247">
        <v>0</v>
      </c>
      <c r="L9" s="248">
        <v>0</v>
      </c>
      <c r="M9" s="248">
        <v>32.94</v>
      </c>
      <c r="N9" s="220">
        <f>IF(M9&lt;=$H$6,IF(M9&lt;$G$6,K9+L9,K9+L9+(M9-$G$6)),50)</f>
        <v>0</v>
      </c>
      <c r="O9" s="249">
        <f>$F$6/M9</f>
        <v>5.2216150576806317</v>
      </c>
      <c r="P9" s="247">
        <v>0</v>
      </c>
      <c r="Q9" s="248">
        <v>0</v>
      </c>
      <c r="R9" s="248">
        <v>44.47</v>
      </c>
      <c r="S9" s="220">
        <f>IF(R9&lt;=$H$6,IF(R9&lt;$G$6,P9+Q9,P9+Q9+(R9-$G$6)),50)</f>
        <v>0</v>
      </c>
      <c r="T9" s="249">
        <f>$F$6/R9</f>
        <v>3.8677760287834495</v>
      </c>
    </row>
    <row r="10" spans="1:20">
      <c r="A10" s="223">
        <v>2</v>
      </c>
      <c r="B10" s="235">
        <v>628</v>
      </c>
      <c r="C10" s="223" t="s">
        <v>364</v>
      </c>
      <c r="D10" s="223" t="s">
        <v>44</v>
      </c>
      <c r="E10" s="223" t="s">
        <v>272</v>
      </c>
      <c r="F10" s="236">
        <v>5</v>
      </c>
      <c r="G10" s="246">
        <v>0</v>
      </c>
      <c r="H10" s="246">
        <v>42.1</v>
      </c>
      <c r="I10" s="199">
        <f t="shared" ref="I10:I38" si="0">IF(H10&lt;=$H$6,IF(H10&lt;$G$6,F10+G10,F10+G10+(H10-$G$6)),50)</f>
        <v>5</v>
      </c>
      <c r="J10" s="209">
        <f t="shared" ref="J10:J37" si="1">$F$6/H10</f>
        <v>4.0855106888361048</v>
      </c>
      <c r="K10" s="236">
        <v>0</v>
      </c>
      <c r="L10" s="246">
        <v>0</v>
      </c>
      <c r="M10" s="246">
        <v>36.369999999999997</v>
      </c>
      <c r="N10" s="199">
        <f t="shared" ref="N10:N26" si="2">IF(M10&lt;=$H$6,IF(M10&lt;$G$6,K10+L10,K10+L10+(M10-$G$6)),50)</f>
        <v>0</v>
      </c>
      <c r="O10" s="209">
        <f t="shared" ref="O10:O37" si="3">$F$6/M10</f>
        <v>4.729172394830905</v>
      </c>
      <c r="P10" s="236">
        <v>0</v>
      </c>
      <c r="Q10" s="246">
        <v>0</v>
      </c>
      <c r="R10" s="246">
        <v>50.01</v>
      </c>
      <c r="S10" s="199">
        <f t="shared" ref="S10:S26" si="4">IF(R10&lt;=$H$6,IF(R10&lt;$G$6,P10+Q10,P10+Q10+(R10-$G$6)),50)</f>
        <v>0.86714285714285211</v>
      </c>
      <c r="T10" s="209">
        <f t="shared" ref="T10:T37" si="5">$F$6/R10</f>
        <v>3.4393121375724856</v>
      </c>
    </row>
    <row r="11" spans="1:20">
      <c r="A11" s="223">
        <v>3</v>
      </c>
      <c r="B11" s="235">
        <v>512</v>
      </c>
      <c r="C11" s="223" t="s">
        <v>290</v>
      </c>
      <c r="D11" s="223" t="s">
        <v>291</v>
      </c>
      <c r="E11" s="223" t="s">
        <v>272</v>
      </c>
      <c r="F11" s="236">
        <v>0</v>
      </c>
      <c r="G11" s="246">
        <v>0</v>
      </c>
      <c r="H11" s="246">
        <v>37.39</v>
      </c>
      <c r="I11" s="199">
        <f t="shared" si="0"/>
        <v>0</v>
      </c>
      <c r="J11" s="209">
        <f t="shared" si="1"/>
        <v>4.6001604707140942</v>
      </c>
      <c r="K11" s="236">
        <v>0</v>
      </c>
      <c r="L11" s="246">
        <v>0</v>
      </c>
      <c r="M11" s="246">
        <v>32.64</v>
      </c>
      <c r="N11" s="199">
        <f t="shared" si="2"/>
        <v>0</v>
      </c>
      <c r="O11" s="209">
        <f t="shared" si="3"/>
        <v>5.2696078431372548</v>
      </c>
      <c r="P11" s="236">
        <v>5</v>
      </c>
      <c r="Q11" s="246">
        <v>0</v>
      </c>
      <c r="R11" s="246">
        <v>42.55</v>
      </c>
      <c r="S11" s="199">
        <f t="shared" si="4"/>
        <v>5</v>
      </c>
      <c r="T11" s="209">
        <f t="shared" si="5"/>
        <v>4.0423031727379559</v>
      </c>
    </row>
    <row r="12" spans="1:20">
      <c r="A12" s="223">
        <v>4</v>
      </c>
      <c r="B12" s="235">
        <v>481</v>
      </c>
      <c r="C12" s="223" t="s">
        <v>292</v>
      </c>
      <c r="D12" s="223" t="s">
        <v>419</v>
      </c>
      <c r="E12" s="223" t="s">
        <v>272</v>
      </c>
      <c r="F12" s="236">
        <v>0</v>
      </c>
      <c r="G12" s="246">
        <v>0</v>
      </c>
      <c r="H12" s="246">
        <v>39.799999999999997</v>
      </c>
      <c r="I12" s="199">
        <f t="shared" si="0"/>
        <v>0</v>
      </c>
      <c r="J12" s="209">
        <f t="shared" si="1"/>
        <v>4.3216080402010055</v>
      </c>
      <c r="K12" s="236">
        <v>0</v>
      </c>
      <c r="L12" s="246">
        <v>0</v>
      </c>
      <c r="M12" s="246">
        <v>33.35</v>
      </c>
      <c r="N12" s="199">
        <f t="shared" si="2"/>
        <v>0</v>
      </c>
      <c r="O12" s="209">
        <f t="shared" si="3"/>
        <v>5.1574212893553222</v>
      </c>
      <c r="P12" s="236">
        <v>5</v>
      </c>
      <c r="Q12" s="246">
        <v>10</v>
      </c>
      <c r="R12" s="246">
        <v>45.86</v>
      </c>
      <c r="S12" s="199">
        <f t="shared" si="4"/>
        <v>15</v>
      </c>
      <c r="T12" s="209">
        <f t="shared" si="5"/>
        <v>3.7505451373746186</v>
      </c>
    </row>
    <row r="13" spans="1:20">
      <c r="A13" s="223">
        <v>5</v>
      </c>
      <c r="B13" s="235">
        <v>610</v>
      </c>
      <c r="C13" s="223" t="s">
        <v>360</v>
      </c>
      <c r="D13" s="223" t="s">
        <v>63</v>
      </c>
      <c r="E13" s="223" t="s">
        <v>272</v>
      </c>
      <c r="F13" s="236">
        <v>15</v>
      </c>
      <c r="G13" s="246">
        <v>5</v>
      </c>
      <c r="H13" s="246">
        <v>40.65</v>
      </c>
      <c r="I13" s="199">
        <f t="shared" si="0"/>
        <v>20</v>
      </c>
      <c r="J13" s="209">
        <f t="shared" si="1"/>
        <v>4.2312423124231247</v>
      </c>
      <c r="K13" s="236">
        <v>0</v>
      </c>
      <c r="L13" s="246">
        <v>0</v>
      </c>
      <c r="M13" s="246">
        <v>33.07</v>
      </c>
      <c r="N13" s="199">
        <f t="shared" si="2"/>
        <v>0</v>
      </c>
      <c r="O13" s="209">
        <f t="shared" si="3"/>
        <v>5.2010885999395224</v>
      </c>
      <c r="P13" s="236">
        <v>5</v>
      </c>
      <c r="Q13" s="246">
        <v>0</v>
      </c>
      <c r="R13" s="246">
        <v>41.21</v>
      </c>
      <c r="S13" s="199">
        <f t="shared" si="4"/>
        <v>5</v>
      </c>
      <c r="T13" s="209">
        <f t="shared" si="5"/>
        <v>4.1737442368357192</v>
      </c>
    </row>
    <row r="14" spans="1:20">
      <c r="A14" s="223">
        <v>6</v>
      </c>
      <c r="B14" s="235">
        <v>574</v>
      </c>
      <c r="C14" s="223" t="s">
        <v>449</v>
      </c>
      <c r="D14" s="223" t="s">
        <v>69</v>
      </c>
      <c r="E14" s="223" t="s">
        <v>272</v>
      </c>
      <c r="F14" s="236">
        <v>0</v>
      </c>
      <c r="G14" s="246">
        <v>0</v>
      </c>
      <c r="H14" s="246">
        <v>40.159999999999997</v>
      </c>
      <c r="I14" s="199">
        <f t="shared" si="0"/>
        <v>0</v>
      </c>
      <c r="J14" s="209">
        <f t="shared" si="1"/>
        <v>4.282868525896415</v>
      </c>
      <c r="K14" s="236">
        <v>0</v>
      </c>
      <c r="L14" s="246">
        <v>0</v>
      </c>
      <c r="M14" s="246">
        <v>32.07</v>
      </c>
      <c r="N14" s="199">
        <f t="shared" si="2"/>
        <v>0</v>
      </c>
      <c r="O14" s="209">
        <f t="shared" si="3"/>
        <v>5.3632678515746806</v>
      </c>
      <c r="P14" s="236">
        <v>5</v>
      </c>
      <c r="Q14" s="246">
        <v>0</v>
      </c>
      <c r="R14" s="246">
        <v>42.73</v>
      </c>
      <c r="S14" s="199">
        <f t="shared" si="4"/>
        <v>5</v>
      </c>
      <c r="T14" s="209">
        <f t="shared" si="5"/>
        <v>4.0252749824479288</v>
      </c>
    </row>
    <row r="15" spans="1:20">
      <c r="A15" s="223">
        <v>7</v>
      </c>
      <c r="B15" s="235">
        <v>534</v>
      </c>
      <c r="C15" s="223" t="s">
        <v>309</v>
      </c>
      <c r="D15" s="223" t="s">
        <v>68</v>
      </c>
      <c r="E15" s="223" t="s">
        <v>272</v>
      </c>
      <c r="F15" s="236">
        <v>5</v>
      </c>
      <c r="G15" s="246">
        <v>0</v>
      </c>
      <c r="H15" s="246">
        <v>44.42</v>
      </c>
      <c r="I15" s="199">
        <f t="shared" si="0"/>
        <v>5</v>
      </c>
      <c r="J15" s="209">
        <f t="shared" si="1"/>
        <v>3.8721296713192253</v>
      </c>
      <c r="K15" s="236">
        <v>0</v>
      </c>
      <c r="L15" s="246">
        <v>0</v>
      </c>
      <c r="M15" s="246">
        <v>30.38</v>
      </c>
      <c r="N15" s="199">
        <f t="shared" si="2"/>
        <v>0</v>
      </c>
      <c r="O15" s="209">
        <f t="shared" si="3"/>
        <v>5.6616194865042795</v>
      </c>
      <c r="P15" s="236">
        <v>50</v>
      </c>
      <c r="Q15" s="246"/>
      <c r="R15" s="246"/>
      <c r="S15" s="199">
        <f t="shared" si="4"/>
        <v>50</v>
      </c>
      <c r="T15" s="209" t="e">
        <f t="shared" si="5"/>
        <v>#DIV/0!</v>
      </c>
    </row>
    <row r="16" spans="1:20">
      <c r="A16" s="223">
        <v>8</v>
      </c>
      <c r="B16" s="235">
        <v>602</v>
      </c>
      <c r="C16" s="223" t="s">
        <v>285</v>
      </c>
      <c r="D16" s="223" t="s">
        <v>52</v>
      </c>
      <c r="E16" s="223" t="s">
        <v>272</v>
      </c>
      <c r="F16" s="236">
        <v>5</v>
      </c>
      <c r="G16" s="246">
        <v>0</v>
      </c>
      <c r="H16" s="246">
        <v>45.58</v>
      </c>
      <c r="I16" s="199">
        <f t="shared" si="0"/>
        <v>5</v>
      </c>
      <c r="J16" s="209">
        <f t="shared" si="1"/>
        <v>3.7735849056603774</v>
      </c>
      <c r="K16" s="236">
        <v>0</v>
      </c>
      <c r="L16" s="246">
        <v>0</v>
      </c>
      <c r="M16" s="246">
        <v>30.69</v>
      </c>
      <c r="N16" s="199">
        <f t="shared" si="2"/>
        <v>0</v>
      </c>
      <c r="O16" s="209">
        <f t="shared" si="3"/>
        <v>5.6044314108830235</v>
      </c>
      <c r="P16" s="236">
        <v>50</v>
      </c>
      <c r="Q16" s="246"/>
      <c r="R16" s="246"/>
      <c r="S16" s="199">
        <f t="shared" si="4"/>
        <v>50</v>
      </c>
      <c r="T16" s="209" t="e">
        <f t="shared" si="5"/>
        <v>#DIV/0!</v>
      </c>
    </row>
    <row r="17" spans="1:20">
      <c r="A17" s="223">
        <v>9</v>
      </c>
      <c r="B17" s="235">
        <v>536</v>
      </c>
      <c r="C17" s="223" t="s">
        <v>296</v>
      </c>
      <c r="D17" s="223" t="s">
        <v>421</v>
      </c>
      <c r="E17" s="223" t="s">
        <v>269</v>
      </c>
      <c r="F17" s="236">
        <v>5</v>
      </c>
      <c r="G17" s="246">
        <v>5</v>
      </c>
      <c r="H17" s="246">
        <v>46.5</v>
      </c>
      <c r="I17" s="199">
        <f t="shared" si="0"/>
        <v>10</v>
      </c>
      <c r="J17" s="209">
        <f t="shared" si="1"/>
        <v>3.6989247311827955</v>
      </c>
      <c r="K17" s="236">
        <v>0</v>
      </c>
      <c r="L17" s="246">
        <v>0</v>
      </c>
      <c r="M17" s="246">
        <v>35.020000000000003</v>
      </c>
      <c r="N17" s="199">
        <f t="shared" si="2"/>
        <v>0</v>
      </c>
      <c r="O17" s="209">
        <f t="shared" si="3"/>
        <v>4.9114791547687036</v>
      </c>
      <c r="P17" s="236">
        <v>50</v>
      </c>
      <c r="Q17" s="246"/>
      <c r="R17" s="246"/>
      <c r="S17" s="199">
        <f t="shared" si="4"/>
        <v>50</v>
      </c>
      <c r="T17" s="209" t="e">
        <f t="shared" si="5"/>
        <v>#DIV/0!</v>
      </c>
    </row>
    <row r="18" spans="1:20">
      <c r="A18" s="223">
        <v>10</v>
      </c>
      <c r="B18" s="235">
        <v>654</v>
      </c>
      <c r="C18" s="223" t="s">
        <v>270</v>
      </c>
      <c r="D18" s="223" t="s">
        <v>271</v>
      </c>
      <c r="E18" s="223" t="s">
        <v>272</v>
      </c>
      <c r="F18" s="236">
        <v>0</v>
      </c>
      <c r="G18" s="246">
        <v>0</v>
      </c>
      <c r="H18" s="246">
        <v>39.619999999999997</v>
      </c>
      <c r="I18" s="199">
        <f t="shared" si="0"/>
        <v>0</v>
      </c>
      <c r="J18" s="209">
        <f t="shared" si="1"/>
        <v>4.3412417970721862</v>
      </c>
      <c r="K18" s="236">
        <v>5</v>
      </c>
      <c r="L18" s="246">
        <v>0</v>
      </c>
      <c r="M18" s="246">
        <v>33.15</v>
      </c>
      <c r="N18" s="199">
        <f t="shared" si="2"/>
        <v>5</v>
      </c>
      <c r="O18" s="209">
        <f t="shared" si="3"/>
        <v>5.1885369532428358</v>
      </c>
      <c r="P18" s="236"/>
      <c r="Q18" s="246"/>
      <c r="R18" s="246"/>
      <c r="S18" s="199">
        <f t="shared" si="4"/>
        <v>0</v>
      </c>
      <c r="T18" s="209" t="e">
        <f t="shared" si="5"/>
        <v>#DIV/0!</v>
      </c>
    </row>
    <row r="19" spans="1:20">
      <c r="A19" s="223">
        <v>11</v>
      </c>
      <c r="B19" s="235">
        <v>597</v>
      </c>
      <c r="C19" s="223" t="s">
        <v>283</v>
      </c>
      <c r="D19" s="223" t="s">
        <v>421</v>
      </c>
      <c r="E19" s="223" t="s">
        <v>272</v>
      </c>
      <c r="F19" s="236">
        <v>0</v>
      </c>
      <c r="G19" s="246">
        <v>0</v>
      </c>
      <c r="H19" s="246">
        <v>41.54</v>
      </c>
      <c r="I19" s="199">
        <f t="shared" si="0"/>
        <v>0</v>
      </c>
      <c r="J19" s="209">
        <f t="shared" si="1"/>
        <v>4.1405873856523829</v>
      </c>
      <c r="K19" s="236">
        <v>5</v>
      </c>
      <c r="L19" s="246">
        <v>0</v>
      </c>
      <c r="M19" s="246">
        <v>34.82</v>
      </c>
      <c r="N19" s="199">
        <f t="shared" si="2"/>
        <v>5</v>
      </c>
      <c r="O19" s="209">
        <f t="shared" si="3"/>
        <v>4.939689833429064</v>
      </c>
      <c r="P19" s="236"/>
      <c r="Q19" s="246"/>
      <c r="R19" s="246"/>
      <c r="S19" s="199">
        <f t="shared" si="4"/>
        <v>0</v>
      </c>
      <c r="T19" s="209" t="e">
        <f t="shared" si="5"/>
        <v>#DIV/0!</v>
      </c>
    </row>
    <row r="20" spans="1:20">
      <c r="A20" s="223">
        <v>12</v>
      </c>
      <c r="B20" s="235">
        <v>470</v>
      </c>
      <c r="C20" s="223" t="s">
        <v>304</v>
      </c>
      <c r="D20" s="223" t="s">
        <v>428</v>
      </c>
      <c r="E20" s="223" t="s">
        <v>272</v>
      </c>
      <c r="F20" s="236">
        <v>5</v>
      </c>
      <c r="G20" s="246">
        <v>5</v>
      </c>
      <c r="H20" s="246">
        <v>42.47</v>
      </c>
      <c r="I20" s="199">
        <f t="shared" si="0"/>
        <v>10</v>
      </c>
      <c r="J20" s="209">
        <f t="shared" si="1"/>
        <v>4.0499175888862728</v>
      </c>
      <c r="K20" s="236">
        <v>5</v>
      </c>
      <c r="L20" s="246">
        <v>0</v>
      </c>
      <c r="M20" s="246">
        <v>32.81</v>
      </c>
      <c r="N20" s="199">
        <f t="shared" si="2"/>
        <v>5</v>
      </c>
      <c r="O20" s="209">
        <f t="shared" si="3"/>
        <v>5.2423041755562325</v>
      </c>
      <c r="P20" s="236"/>
      <c r="Q20" s="246"/>
      <c r="R20" s="246"/>
      <c r="S20" s="199">
        <f t="shared" si="4"/>
        <v>0</v>
      </c>
      <c r="T20" s="209" t="e">
        <f t="shared" si="5"/>
        <v>#DIV/0!</v>
      </c>
    </row>
    <row r="21" spans="1:20">
      <c r="A21" s="223">
        <v>13</v>
      </c>
      <c r="B21" s="235">
        <v>663</v>
      </c>
      <c r="C21" s="223" t="s">
        <v>289</v>
      </c>
      <c r="D21" s="223" t="s">
        <v>418</v>
      </c>
      <c r="E21" s="223" t="s">
        <v>269</v>
      </c>
      <c r="F21" s="236">
        <v>5</v>
      </c>
      <c r="G21" s="246">
        <v>0</v>
      </c>
      <c r="H21" s="246">
        <v>37.409999999999997</v>
      </c>
      <c r="I21" s="199">
        <f t="shared" si="0"/>
        <v>5</v>
      </c>
      <c r="J21" s="209">
        <f t="shared" si="1"/>
        <v>4.597701149425288</v>
      </c>
      <c r="K21" s="236">
        <v>0</v>
      </c>
      <c r="L21" s="246">
        <v>5</v>
      </c>
      <c r="M21" s="246">
        <v>34.18</v>
      </c>
      <c r="N21" s="199">
        <f t="shared" si="2"/>
        <v>5</v>
      </c>
      <c r="O21" s="209">
        <f t="shared" si="3"/>
        <v>5.0321825629022818</v>
      </c>
      <c r="P21" s="236"/>
      <c r="Q21" s="246"/>
      <c r="R21" s="246"/>
      <c r="S21" s="199">
        <f t="shared" si="4"/>
        <v>0</v>
      </c>
      <c r="T21" s="209" t="e">
        <f t="shared" si="5"/>
        <v>#DIV/0!</v>
      </c>
    </row>
    <row r="22" spans="1:20">
      <c r="A22" s="223">
        <v>14</v>
      </c>
      <c r="B22" s="235">
        <v>469</v>
      </c>
      <c r="C22" s="223" t="s">
        <v>429</v>
      </c>
      <c r="D22" s="223" t="s">
        <v>271</v>
      </c>
      <c r="E22" s="223" t="s">
        <v>272</v>
      </c>
      <c r="F22" s="236">
        <v>5</v>
      </c>
      <c r="G22" s="246">
        <v>0</v>
      </c>
      <c r="H22" s="246">
        <v>40.71</v>
      </c>
      <c r="I22" s="199">
        <f t="shared" si="0"/>
        <v>5</v>
      </c>
      <c r="J22" s="209">
        <f t="shared" si="1"/>
        <v>4.2250061409972979</v>
      </c>
      <c r="K22" s="236">
        <v>5</v>
      </c>
      <c r="L22" s="246">
        <v>0</v>
      </c>
      <c r="M22" s="246">
        <v>34.96</v>
      </c>
      <c r="N22" s="199">
        <f t="shared" si="2"/>
        <v>5</v>
      </c>
      <c r="O22" s="209">
        <f t="shared" si="3"/>
        <v>4.9199084668192219</v>
      </c>
      <c r="P22" s="236"/>
      <c r="Q22" s="246"/>
      <c r="R22" s="246"/>
      <c r="S22" s="199">
        <f t="shared" si="4"/>
        <v>0</v>
      </c>
      <c r="T22" s="209" t="e">
        <f t="shared" si="5"/>
        <v>#DIV/0!</v>
      </c>
    </row>
    <row r="23" spans="1:20">
      <c r="A23" s="223">
        <v>15</v>
      </c>
      <c r="B23" s="235">
        <v>517</v>
      </c>
      <c r="C23" s="223" t="s">
        <v>361</v>
      </c>
      <c r="D23" s="223" t="s">
        <v>362</v>
      </c>
      <c r="E23" s="223" t="s">
        <v>275</v>
      </c>
      <c r="F23" s="236">
        <v>10</v>
      </c>
      <c r="G23" s="246">
        <v>0</v>
      </c>
      <c r="H23" s="246">
        <v>43.23</v>
      </c>
      <c r="I23" s="199">
        <f t="shared" si="0"/>
        <v>10</v>
      </c>
      <c r="J23" s="209">
        <f t="shared" si="1"/>
        <v>3.9787184825352768</v>
      </c>
      <c r="K23" s="236">
        <v>5</v>
      </c>
      <c r="L23" s="246">
        <v>5</v>
      </c>
      <c r="M23" s="246">
        <v>36.69</v>
      </c>
      <c r="N23" s="199">
        <f t="shared" si="2"/>
        <v>10</v>
      </c>
      <c r="O23" s="209">
        <f t="shared" si="3"/>
        <v>4.6879258653584088</v>
      </c>
      <c r="P23" s="236"/>
      <c r="Q23" s="246"/>
      <c r="R23" s="246"/>
      <c r="S23" s="199">
        <f t="shared" si="4"/>
        <v>0</v>
      </c>
      <c r="T23" s="209" t="e">
        <f t="shared" si="5"/>
        <v>#DIV/0!</v>
      </c>
    </row>
    <row r="24" spans="1:20">
      <c r="A24" s="223">
        <v>16</v>
      </c>
      <c r="B24" s="235">
        <v>637</v>
      </c>
      <c r="C24" s="223" t="s">
        <v>282</v>
      </c>
      <c r="D24" s="223" t="s">
        <v>419</v>
      </c>
      <c r="E24" s="223" t="s">
        <v>272</v>
      </c>
      <c r="F24" s="236">
        <v>0</v>
      </c>
      <c r="G24" s="246">
        <v>0</v>
      </c>
      <c r="H24" s="246">
        <v>41.14</v>
      </c>
      <c r="I24" s="199">
        <f t="shared" si="0"/>
        <v>0</v>
      </c>
      <c r="J24" s="209">
        <f t="shared" si="1"/>
        <v>4.1808458920758387</v>
      </c>
      <c r="K24" s="236">
        <v>50</v>
      </c>
      <c r="L24" s="246"/>
      <c r="M24" s="246"/>
      <c r="N24" s="199">
        <f t="shared" si="2"/>
        <v>50</v>
      </c>
      <c r="O24" s="209" t="e">
        <f t="shared" si="3"/>
        <v>#DIV/0!</v>
      </c>
      <c r="P24" s="236"/>
      <c r="Q24" s="246"/>
      <c r="R24" s="246"/>
      <c r="S24" s="199">
        <f t="shared" si="4"/>
        <v>0</v>
      </c>
      <c r="T24" s="209" t="e">
        <f t="shared" si="5"/>
        <v>#DIV/0!</v>
      </c>
    </row>
    <row r="25" spans="1:20">
      <c r="A25" s="223">
        <v>17</v>
      </c>
      <c r="B25" s="235">
        <v>594</v>
      </c>
      <c r="C25" s="223" t="s">
        <v>526</v>
      </c>
      <c r="D25" s="223" t="s">
        <v>291</v>
      </c>
      <c r="E25" s="223" t="s">
        <v>272</v>
      </c>
      <c r="F25" s="236">
        <v>0</v>
      </c>
      <c r="G25" s="246">
        <v>0</v>
      </c>
      <c r="H25" s="246">
        <v>35.68</v>
      </c>
      <c r="I25" s="199">
        <f t="shared" si="0"/>
        <v>0</v>
      </c>
      <c r="J25" s="209">
        <f t="shared" si="1"/>
        <v>4.8206278026905833</v>
      </c>
      <c r="K25" s="236">
        <v>50</v>
      </c>
      <c r="L25" s="246"/>
      <c r="M25" s="246"/>
      <c r="N25" s="199">
        <f t="shared" si="2"/>
        <v>50</v>
      </c>
      <c r="O25" s="209" t="e">
        <f t="shared" si="3"/>
        <v>#DIV/0!</v>
      </c>
      <c r="P25" s="236"/>
      <c r="Q25" s="246"/>
      <c r="R25" s="246"/>
      <c r="S25" s="199">
        <f t="shared" si="4"/>
        <v>0</v>
      </c>
      <c r="T25" s="209" t="e">
        <f t="shared" si="5"/>
        <v>#DIV/0!</v>
      </c>
    </row>
    <row r="26" spans="1:20">
      <c r="A26" s="223">
        <v>18</v>
      </c>
      <c r="B26" s="235">
        <v>486</v>
      </c>
      <c r="C26" s="223" t="s">
        <v>280</v>
      </c>
      <c r="D26" s="223" t="s">
        <v>69</v>
      </c>
      <c r="E26" s="223" t="s">
        <v>272</v>
      </c>
      <c r="F26" s="236">
        <v>0</v>
      </c>
      <c r="G26" s="246">
        <v>5</v>
      </c>
      <c r="H26" s="246">
        <v>44.54</v>
      </c>
      <c r="I26" s="199">
        <f t="shared" si="0"/>
        <v>5</v>
      </c>
      <c r="J26" s="209">
        <f t="shared" si="1"/>
        <v>3.8616973506960037</v>
      </c>
      <c r="K26" s="236">
        <v>50</v>
      </c>
      <c r="L26" s="246"/>
      <c r="M26" s="246"/>
      <c r="N26" s="199">
        <f t="shared" si="2"/>
        <v>50</v>
      </c>
      <c r="O26" s="209" t="e">
        <f t="shared" si="3"/>
        <v>#DIV/0!</v>
      </c>
      <c r="P26" s="236"/>
      <c r="Q26" s="246"/>
      <c r="R26" s="246"/>
      <c r="S26" s="199">
        <f t="shared" si="4"/>
        <v>0</v>
      </c>
      <c r="T26" s="209" t="e">
        <f t="shared" si="5"/>
        <v>#DIV/0!</v>
      </c>
    </row>
    <row r="27" spans="1:20">
      <c r="A27" s="223">
        <v>19</v>
      </c>
      <c r="B27" s="235">
        <v>672</v>
      </c>
      <c r="C27" s="223" t="s">
        <v>371</v>
      </c>
      <c r="D27" s="223" t="s">
        <v>427</v>
      </c>
      <c r="E27" s="346">
        <v>55</v>
      </c>
      <c r="F27" s="236">
        <v>0</v>
      </c>
      <c r="G27" s="246">
        <v>0</v>
      </c>
      <c r="H27" s="246">
        <v>44.09</v>
      </c>
      <c r="I27" s="199">
        <f>IF(H27&lt;=$H$6,IF(H27&lt;$G$6,F27+G27,F27+G27+(H27-$G$6)),50)</f>
        <v>0</v>
      </c>
      <c r="J27" s="209">
        <f t="shared" si="1"/>
        <v>3.9011113631208887</v>
      </c>
      <c r="K27" s="236">
        <v>50</v>
      </c>
      <c r="L27" s="246"/>
      <c r="M27" s="246"/>
      <c r="N27" s="199">
        <f>IF(M27&lt;=$H$6,IF(M27&lt;$G$6,K27+L27,K27+L27+(M27-$G$6)),50)</f>
        <v>50</v>
      </c>
      <c r="O27" s="209" t="e">
        <f t="shared" si="3"/>
        <v>#DIV/0!</v>
      </c>
      <c r="P27" s="236"/>
      <c r="Q27" s="246"/>
      <c r="R27" s="246"/>
      <c r="S27" s="199">
        <f>IF(R27&lt;=$H$6,IF(R27&lt;$G$6,P27+Q27,P27+Q27+(R27-$G$6)),50)</f>
        <v>0</v>
      </c>
      <c r="T27" s="209" t="e">
        <f t="shared" si="5"/>
        <v>#DIV/0!</v>
      </c>
    </row>
    <row r="28" spans="1:20">
      <c r="A28" s="223">
        <v>20</v>
      </c>
      <c r="B28" s="235">
        <v>464</v>
      </c>
      <c r="C28" s="223" t="s">
        <v>384</v>
      </c>
      <c r="D28" s="223" t="s">
        <v>362</v>
      </c>
      <c r="E28" s="223" t="s">
        <v>269</v>
      </c>
      <c r="F28" s="236">
        <v>0</v>
      </c>
      <c r="G28" s="246">
        <v>0</v>
      </c>
      <c r="H28" s="246">
        <v>51.74</v>
      </c>
      <c r="I28" s="199">
        <f t="shared" si="0"/>
        <v>2.5971428571428561</v>
      </c>
      <c r="J28" s="209">
        <f t="shared" si="1"/>
        <v>3.3243138770776959</v>
      </c>
      <c r="K28" s="236">
        <v>50</v>
      </c>
      <c r="L28" s="246"/>
      <c r="M28" s="246"/>
      <c r="N28" s="199">
        <f t="shared" ref="N28:N38" si="6">IF(M28&lt;=$H$6,IF(M28&lt;$G$6,K28+L28,K28+L28+(M28-$G$6)),50)</f>
        <v>50</v>
      </c>
      <c r="O28" s="209" t="e">
        <f t="shared" si="3"/>
        <v>#DIV/0!</v>
      </c>
      <c r="P28" s="236"/>
      <c r="Q28" s="246"/>
      <c r="R28" s="246"/>
      <c r="S28" s="199">
        <f t="shared" ref="S28:S38" si="7">IF(R28&lt;=$H$6,IF(R28&lt;$G$6,P28+Q28,P28+Q28+(R28-$G$6)),50)</f>
        <v>0</v>
      </c>
      <c r="T28" s="209" t="e">
        <f t="shared" si="5"/>
        <v>#DIV/0!</v>
      </c>
    </row>
    <row r="29" spans="1:20">
      <c r="A29" s="223">
        <v>21</v>
      </c>
      <c r="B29" s="235">
        <v>662</v>
      </c>
      <c r="C29" s="223" t="s">
        <v>267</v>
      </c>
      <c r="D29" s="223" t="s">
        <v>417</v>
      </c>
      <c r="E29" s="223" t="s">
        <v>269</v>
      </c>
      <c r="F29" s="236">
        <v>5</v>
      </c>
      <c r="G29" s="246">
        <v>0</v>
      </c>
      <c r="H29" s="246">
        <v>38.46</v>
      </c>
      <c r="I29" s="199">
        <f t="shared" si="0"/>
        <v>5</v>
      </c>
      <c r="J29" s="209">
        <f t="shared" si="1"/>
        <v>4.4721788871554864</v>
      </c>
      <c r="K29" s="236">
        <v>50</v>
      </c>
      <c r="L29" s="246"/>
      <c r="M29" s="246"/>
      <c r="N29" s="199">
        <f t="shared" si="6"/>
        <v>50</v>
      </c>
      <c r="O29" s="209" t="e">
        <f t="shared" si="3"/>
        <v>#DIV/0!</v>
      </c>
      <c r="P29" s="236"/>
      <c r="Q29" s="246"/>
      <c r="R29" s="246"/>
      <c r="S29" s="199">
        <f t="shared" si="7"/>
        <v>0</v>
      </c>
      <c r="T29" s="209" t="e">
        <f t="shared" si="5"/>
        <v>#DIV/0!</v>
      </c>
    </row>
    <row r="30" spans="1:20">
      <c r="A30" s="223">
        <v>22</v>
      </c>
      <c r="B30" s="235">
        <v>579</v>
      </c>
      <c r="C30" s="223" t="s">
        <v>550</v>
      </c>
      <c r="D30" s="223" t="s">
        <v>294</v>
      </c>
      <c r="E30" s="223" t="s">
        <v>269</v>
      </c>
      <c r="F30" s="236">
        <v>10</v>
      </c>
      <c r="G30" s="246">
        <v>0</v>
      </c>
      <c r="H30" s="246">
        <v>40.25</v>
      </c>
      <c r="I30" s="199">
        <f t="shared" si="0"/>
        <v>10</v>
      </c>
      <c r="J30" s="209">
        <f t="shared" si="1"/>
        <v>4.2732919254658386</v>
      </c>
      <c r="K30" s="236">
        <v>50</v>
      </c>
      <c r="L30" s="246"/>
      <c r="M30" s="246"/>
      <c r="N30" s="199">
        <f t="shared" si="6"/>
        <v>50</v>
      </c>
      <c r="O30" s="209" t="e">
        <f t="shared" si="3"/>
        <v>#DIV/0!</v>
      </c>
      <c r="P30" s="236"/>
      <c r="Q30" s="246"/>
      <c r="R30" s="246"/>
      <c r="S30" s="199">
        <f t="shared" si="7"/>
        <v>0</v>
      </c>
      <c r="T30" s="209" t="e">
        <f t="shared" si="5"/>
        <v>#DIV/0!</v>
      </c>
    </row>
    <row r="31" spans="1:20">
      <c r="A31" s="223">
        <v>23</v>
      </c>
      <c r="B31" s="235">
        <v>334</v>
      </c>
      <c r="C31" s="223" t="s">
        <v>273</v>
      </c>
      <c r="D31" s="223" t="s">
        <v>418</v>
      </c>
      <c r="E31" s="223" t="s">
        <v>275</v>
      </c>
      <c r="F31" s="236">
        <v>15</v>
      </c>
      <c r="G31" s="246">
        <v>0</v>
      </c>
      <c r="H31" s="246">
        <v>40.479999999999997</v>
      </c>
      <c r="I31" s="199">
        <f t="shared" si="0"/>
        <v>15</v>
      </c>
      <c r="J31" s="209">
        <f t="shared" si="1"/>
        <v>4.2490118577075098</v>
      </c>
      <c r="K31" s="236">
        <v>50</v>
      </c>
      <c r="L31" s="246"/>
      <c r="M31" s="246"/>
      <c r="N31" s="199">
        <f t="shared" si="6"/>
        <v>50</v>
      </c>
      <c r="O31" s="209" t="e">
        <f t="shared" si="3"/>
        <v>#DIV/0!</v>
      </c>
      <c r="P31" s="236"/>
      <c r="Q31" s="246"/>
      <c r="R31" s="246"/>
      <c r="S31" s="199">
        <f t="shared" si="7"/>
        <v>0</v>
      </c>
      <c r="T31" s="209" t="e">
        <f t="shared" si="5"/>
        <v>#DIV/0!</v>
      </c>
    </row>
    <row r="32" spans="1:20">
      <c r="A32" s="223">
        <v>24</v>
      </c>
      <c r="B32" s="235"/>
      <c r="C32" s="223" t="s">
        <v>551</v>
      </c>
      <c r="D32" s="223" t="s">
        <v>552</v>
      </c>
      <c r="E32" s="223" t="s">
        <v>272</v>
      </c>
      <c r="F32" s="236">
        <v>50</v>
      </c>
      <c r="G32" s="246"/>
      <c r="H32" s="246"/>
      <c r="I32" s="199">
        <f t="shared" si="0"/>
        <v>50</v>
      </c>
      <c r="J32" s="209" t="e">
        <f t="shared" si="1"/>
        <v>#DIV/0!</v>
      </c>
      <c r="K32" s="236"/>
      <c r="L32" s="246"/>
      <c r="M32" s="246"/>
      <c r="N32" s="199">
        <f t="shared" si="6"/>
        <v>0</v>
      </c>
      <c r="O32" s="209" t="e">
        <f t="shared" si="3"/>
        <v>#DIV/0!</v>
      </c>
      <c r="P32" s="236"/>
      <c r="Q32" s="246"/>
      <c r="R32" s="246"/>
      <c r="S32" s="199">
        <f t="shared" si="7"/>
        <v>0</v>
      </c>
      <c r="T32" s="209" t="e">
        <f t="shared" si="5"/>
        <v>#DIV/0!</v>
      </c>
    </row>
    <row r="33" spans="1:20">
      <c r="A33" s="223">
        <v>25</v>
      </c>
      <c r="B33" s="235">
        <v>636</v>
      </c>
      <c r="C33" s="223" t="s">
        <v>278</v>
      </c>
      <c r="D33" s="223" t="s">
        <v>419</v>
      </c>
      <c r="E33" s="223" t="s">
        <v>272</v>
      </c>
      <c r="F33" s="236">
        <v>50</v>
      </c>
      <c r="G33" s="246"/>
      <c r="H33" s="246"/>
      <c r="I33" s="199">
        <f t="shared" si="0"/>
        <v>50</v>
      </c>
      <c r="J33" s="209" t="e">
        <f t="shared" si="1"/>
        <v>#DIV/0!</v>
      </c>
      <c r="K33" s="236"/>
      <c r="L33" s="246"/>
      <c r="M33" s="246"/>
      <c r="N33" s="199">
        <f t="shared" si="6"/>
        <v>0</v>
      </c>
      <c r="O33" s="209" t="e">
        <f t="shared" si="3"/>
        <v>#DIV/0!</v>
      </c>
      <c r="P33" s="236"/>
      <c r="Q33" s="246"/>
      <c r="R33" s="246"/>
      <c r="S33" s="199">
        <f t="shared" si="7"/>
        <v>0</v>
      </c>
      <c r="T33" s="209" t="e">
        <f t="shared" si="5"/>
        <v>#DIV/0!</v>
      </c>
    </row>
    <row r="34" spans="1:20">
      <c r="A34" s="223">
        <v>26</v>
      </c>
      <c r="B34" s="235">
        <v>693</v>
      </c>
      <c r="C34" s="223" t="s">
        <v>276</v>
      </c>
      <c r="D34" s="223" t="s">
        <v>420</v>
      </c>
      <c r="E34" s="223" t="s">
        <v>272</v>
      </c>
      <c r="F34" s="236">
        <v>50</v>
      </c>
      <c r="G34" s="246"/>
      <c r="H34" s="246"/>
      <c r="I34" s="199">
        <f t="shared" si="0"/>
        <v>50</v>
      </c>
      <c r="J34" s="209" t="e">
        <f t="shared" si="1"/>
        <v>#DIV/0!</v>
      </c>
      <c r="K34" s="236"/>
      <c r="L34" s="246"/>
      <c r="M34" s="246"/>
      <c r="N34" s="199">
        <f t="shared" si="6"/>
        <v>0</v>
      </c>
      <c r="O34" s="209" t="e">
        <f t="shared" si="3"/>
        <v>#DIV/0!</v>
      </c>
      <c r="P34" s="236"/>
      <c r="Q34" s="246"/>
      <c r="R34" s="246"/>
      <c r="S34" s="199">
        <f t="shared" si="7"/>
        <v>0</v>
      </c>
      <c r="T34" s="209" t="e">
        <f t="shared" si="5"/>
        <v>#DIV/0!</v>
      </c>
    </row>
    <row r="35" spans="1:20">
      <c r="A35" s="223">
        <v>27</v>
      </c>
      <c r="B35" s="235"/>
      <c r="C35" s="223"/>
      <c r="D35" s="223"/>
      <c r="E35" s="223"/>
      <c r="F35" s="236"/>
      <c r="G35" s="246"/>
      <c r="H35" s="246"/>
      <c r="I35" s="199">
        <f t="shared" si="0"/>
        <v>0</v>
      </c>
      <c r="J35" s="209" t="e">
        <f t="shared" si="1"/>
        <v>#DIV/0!</v>
      </c>
      <c r="K35" s="236"/>
      <c r="L35" s="246"/>
      <c r="M35" s="246"/>
      <c r="N35" s="199">
        <f t="shared" si="6"/>
        <v>0</v>
      </c>
      <c r="O35" s="209" t="e">
        <f t="shared" si="3"/>
        <v>#DIV/0!</v>
      </c>
      <c r="P35" s="236"/>
      <c r="Q35" s="246"/>
      <c r="R35" s="246"/>
      <c r="S35" s="199">
        <f t="shared" si="7"/>
        <v>0</v>
      </c>
      <c r="T35" s="209" t="e">
        <f t="shared" si="5"/>
        <v>#DIV/0!</v>
      </c>
    </row>
    <row r="36" spans="1:20">
      <c r="A36" s="223">
        <v>28</v>
      </c>
      <c r="B36" s="235"/>
      <c r="C36" s="223"/>
      <c r="D36" s="223"/>
      <c r="E36" s="223"/>
      <c r="F36" s="236"/>
      <c r="G36" s="246"/>
      <c r="H36" s="246"/>
      <c r="I36" s="199">
        <f t="shared" si="0"/>
        <v>0</v>
      </c>
      <c r="J36" s="209" t="e">
        <f t="shared" si="1"/>
        <v>#DIV/0!</v>
      </c>
      <c r="K36" s="236"/>
      <c r="L36" s="246"/>
      <c r="M36" s="246"/>
      <c r="N36" s="199">
        <f t="shared" si="6"/>
        <v>0</v>
      </c>
      <c r="O36" s="209" t="e">
        <f t="shared" si="3"/>
        <v>#DIV/0!</v>
      </c>
      <c r="P36" s="236"/>
      <c r="Q36" s="246"/>
      <c r="R36" s="246"/>
      <c r="S36" s="199">
        <f t="shared" si="7"/>
        <v>0</v>
      </c>
      <c r="T36" s="209" t="e">
        <f t="shared" si="5"/>
        <v>#DIV/0!</v>
      </c>
    </row>
    <row r="37" spans="1:20">
      <c r="A37" s="223">
        <v>29</v>
      </c>
      <c r="B37" s="235"/>
      <c r="C37" s="223"/>
      <c r="D37" s="223"/>
      <c r="E37" s="223"/>
      <c r="F37" s="236"/>
      <c r="G37" s="246"/>
      <c r="H37" s="246"/>
      <c r="I37" s="199">
        <f t="shared" si="0"/>
        <v>0</v>
      </c>
      <c r="J37" s="209" t="e">
        <f t="shared" si="1"/>
        <v>#DIV/0!</v>
      </c>
      <c r="K37" s="236"/>
      <c r="L37" s="246"/>
      <c r="M37" s="246"/>
      <c r="N37" s="199">
        <f t="shared" si="6"/>
        <v>0</v>
      </c>
      <c r="O37" s="209" t="e">
        <f t="shared" si="3"/>
        <v>#DIV/0!</v>
      </c>
      <c r="P37" s="236"/>
      <c r="Q37" s="246"/>
      <c r="R37" s="246"/>
      <c r="S37" s="199">
        <f t="shared" si="7"/>
        <v>0</v>
      </c>
      <c r="T37" s="209" t="e">
        <f t="shared" si="5"/>
        <v>#DIV/0!</v>
      </c>
    </row>
    <row r="38" spans="1:20" ht="16" thickBot="1">
      <c r="A38" s="223">
        <v>30</v>
      </c>
      <c r="B38" s="237"/>
      <c r="C38" s="238"/>
      <c r="D38" s="238"/>
      <c r="E38" s="238"/>
      <c r="F38" s="239"/>
      <c r="G38" s="240"/>
      <c r="H38" s="240"/>
      <c r="I38" s="203">
        <f t="shared" si="0"/>
        <v>0</v>
      </c>
      <c r="J38" s="212" t="e">
        <f>$F$6/H38</f>
        <v>#DIV/0!</v>
      </c>
      <c r="K38" s="239"/>
      <c r="L38" s="240"/>
      <c r="M38" s="240"/>
      <c r="N38" s="203">
        <f t="shared" si="6"/>
        <v>0</v>
      </c>
      <c r="O38" s="212" t="e">
        <f>$F$6/M38</f>
        <v>#DIV/0!</v>
      </c>
      <c r="P38" s="239"/>
      <c r="Q38" s="240"/>
      <c r="R38" s="240"/>
      <c r="S38" s="203">
        <f t="shared" si="7"/>
        <v>0</v>
      </c>
      <c r="T38" s="212" t="e">
        <f>$F$6/R38</f>
        <v>#DIV/0!</v>
      </c>
    </row>
  </sheetData>
  <mergeCells count="13">
    <mergeCell ref="B1:E1"/>
    <mergeCell ref="F1:O1"/>
    <mergeCell ref="B2:E2"/>
    <mergeCell ref="F2:O2"/>
    <mergeCell ref="B3:E3"/>
    <mergeCell ref="F3:O3"/>
    <mergeCell ref="P7:T7"/>
    <mergeCell ref="B4:E4"/>
    <mergeCell ref="F4:O4"/>
    <mergeCell ref="C5:E5"/>
    <mergeCell ref="B6:E7"/>
    <mergeCell ref="F7:J7"/>
    <mergeCell ref="K7:O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6"/>
  <sheetViews>
    <sheetView topLeftCell="B32" workbookViewId="0">
      <selection activeCell="L42" sqref="L42:P42"/>
    </sheetView>
  </sheetViews>
  <sheetFormatPr baseColWidth="10" defaultRowHeight="15" x14ac:dyDescent="0"/>
  <cols>
    <col min="1" max="1" width="3.1640625" bestFit="1" customWidth="1"/>
  </cols>
  <sheetData>
    <row r="1" spans="1:20" ht="25">
      <c r="B1" s="513" t="s">
        <v>161</v>
      </c>
      <c r="C1" s="513"/>
      <c r="D1" s="513"/>
      <c r="E1" s="513"/>
      <c r="F1" s="515" t="s">
        <v>787</v>
      </c>
      <c r="G1" s="515"/>
      <c r="H1" s="515"/>
      <c r="I1" s="515"/>
      <c r="J1" s="515"/>
      <c r="K1" s="515"/>
      <c r="L1" s="515"/>
      <c r="M1" s="515"/>
      <c r="N1" s="515"/>
      <c r="O1" s="515"/>
      <c r="P1" s="515"/>
      <c r="Q1" s="515"/>
      <c r="R1" s="221"/>
      <c r="S1" s="221"/>
    </row>
    <row r="2" spans="1:20" ht="25">
      <c r="B2" s="513" t="s">
        <v>162</v>
      </c>
      <c r="C2" s="513"/>
      <c r="D2" s="513"/>
      <c r="E2" s="513"/>
      <c r="F2" s="516" t="s">
        <v>246</v>
      </c>
      <c r="G2" s="516"/>
      <c r="H2" s="516"/>
      <c r="I2" s="516"/>
      <c r="J2" s="516"/>
      <c r="K2" s="516"/>
      <c r="L2" s="516"/>
      <c r="M2" s="516"/>
      <c r="N2" s="516"/>
      <c r="O2" s="516"/>
      <c r="P2" s="516"/>
      <c r="Q2" s="516"/>
      <c r="R2" s="221"/>
      <c r="S2" s="221"/>
    </row>
    <row r="3" spans="1:20" ht="25">
      <c r="B3" s="513" t="s">
        <v>152</v>
      </c>
      <c r="C3" s="513"/>
      <c r="D3" s="513"/>
      <c r="E3" s="513"/>
      <c r="F3" s="516" t="s">
        <v>197</v>
      </c>
      <c r="G3" s="516"/>
      <c r="H3" s="516"/>
      <c r="I3" s="516"/>
      <c r="J3" s="516"/>
      <c r="K3" s="516"/>
      <c r="L3" s="516"/>
      <c r="M3" s="516"/>
      <c r="N3" s="516"/>
      <c r="O3" s="516"/>
      <c r="P3" s="516"/>
      <c r="Q3" s="516"/>
      <c r="R3" s="221"/>
      <c r="S3" s="221"/>
    </row>
    <row r="4" spans="1:20" ht="26" thickBot="1">
      <c r="B4" s="514" t="s">
        <v>163</v>
      </c>
      <c r="C4" s="514"/>
      <c r="D4" s="514"/>
      <c r="E4" s="514"/>
      <c r="F4" s="517" t="s">
        <v>242</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160</v>
      </c>
      <c r="G6" s="182">
        <f>J6*1.1</f>
        <v>32.076000000000001</v>
      </c>
      <c r="H6" s="199">
        <f>G6*1.5</f>
        <v>48.114000000000004</v>
      </c>
      <c r="I6" s="182">
        <f>F6/G6</f>
        <v>4.9881531363012845</v>
      </c>
      <c r="J6" s="182">
        <f>H11</f>
        <v>29.16</v>
      </c>
      <c r="K6" s="183"/>
      <c r="L6" s="185">
        <v>200</v>
      </c>
      <c r="M6" s="182">
        <f>P6*1.1</f>
        <v>44.451000000000001</v>
      </c>
      <c r="N6" s="199">
        <f>M6*1.5</f>
        <v>66.676500000000004</v>
      </c>
      <c r="O6" s="182">
        <f>L6/M6</f>
        <v>4.4993363478886863</v>
      </c>
      <c r="P6" s="182">
        <f>N12</f>
        <v>40.409999999999997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486</v>
      </c>
      <c r="C9" s="208" t="s">
        <v>280</v>
      </c>
      <c r="D9" s="208" t="s">
        <v>69</v>
      </c>
      <c r="E9" s="208" t="s">
        <v>272</v>
      </c>
      <c r="F9" s="200">
        <v>0</v>
      </c>
      <c r="G9" s="199">
        <v>0</v>
      </c>
      <c r="H9" s="199">
        <v>30.04</v>
      </c>
      <c r="I9" s="199">
        <f>IF(H9&lt;=$H$6,IF(H9&lt;$G$6,F9+G9,F9+G9+(H9-$G$6)),50)</f>
        <v>0</v>
      </c>
      <c r="J9" s="199">
        <f>$F$6/H9</f>
        <v>5.3262316910785623</v>
      </c>
      <c r="K9" s="201">
        <f>IF(I9=0,IF(H9=$J$6,6,4),0)</f>
        <v>4</v>
      </c>
      <c r="L9" s="200">
        <v>0</v>
      </c>
      <c r="M9" s="199">
        <v>0</v>
      </c>
      <c r="N9" s="199">
        <v>42.78</v>
      </c>
      <c r="O9" s="199">
        <f>IF(N9&lt;=$N$6,IF(N9&lt;$M$6,L9+M9,L9+M9+(N9-$M$6)),50)</f>
        <v>0</v>
      </c>
      <c r="P9" s="199">
        <f>$L$6/N9</f>
        <v>4.6750818139317438</v>
      </c>
      <c r="Q9" s="201">
        <f>IF(O9=0,IF(N9=$P$6,6,4),0)</f>
        <v>4</v>
      </c>
      <c r="R9" s="199">
        <f>O9+I9</f>
        <v>0</v>
      </c>
      <c r="S9" s="199">
        <f>N9+H9</f>
        <v>72.819999999999993</v>
      </c>
      <c r="T9" s="209">
        <f>IF((O9+I9)=0,4+K9+Q9,K9+Q9)+4</f>
        <v>16</v>
      </c>
    </row>
    <row r="10" spans="1:20">
      <c r="A10">
        <f>A9+1</f>
        <v>2</v>
      </c>
      <c r="B10" s="207">
        <v>574</v>
      </c>
      <c r="C10" s="208" t="s">
        <v>575</v>
      </c>
      <c r="D10" s="208" t="s">
        <v>69</v>
      </c>
      <c r="E10" s="208" t="s">
        <v>272</v>
      </c>
      <c r="F10" s="200">
        <v>0</v>
      </c>
      <c r="G10" s="199">
        <v>0</v>
      </c>
      <c r="H10" s="199">
        <v>29.63</v>
      </c>
      <c r="I10" s="199">
        <f>IF(H10&lt;=$H$6,IF(H10&lt;$G$6,F10+G10,F10+G10+(H10-$G$6)),50)</f>
        <v>0</v>
      </c>
      <c r="J10" s="199">
        <f t="shared" ref="J10:J38" si="0">$F$6/H10</f>
        <v>5.3999325008437395</v>
      </c>
      <c r="K10" s="201">
        <f t="shared" ref="K10:K38" si="1">IF(I10=0,IF(H10=$J$6,6,4),0)</f>
        <v>4</v>
      </c>
      <c r="L10" s="200">
        <v>0</v>
      </c>
      <c r="M10" s="199">
        <v>0</v>
      </c>
      <c r="N10" s="199">
        <v>43.54</v>
      </c>
      <c r="O10" s="199">
        <f t="shared" ref="O10:O38" si="2">IF(N10&lt;=$N$6,IF(N10&lt;$M$6,L10+M10,L10+M10+(N10-$M$6)),50)</f>
        <v>0</v>
      </c>
      <c r="P10" s="199">
        <f t="shared" ref="P10:P38" si="3">$L$6/N10</f>
        <v>4.5934772622875517</v>
      </c>
      <c r="Q10" s="201">
        <f>IF(O10=0,IF(N10=$P$6,6,4),0)</f>
        <v>4</v>
      </c>
      <c r="R10" s="199">
        <f t="shared" ref="R10:R38" si="4">O10+I10</f>
        <v>0</v>
      </c>
      <c r="S10" s="199">
        <f t="shared" ref="S10:S38" si="5">N10+H10</f>
        <v>73.17</v>
      </c>
      <c r="T10" s="209">
        <f>IF((O10+I10)=0,4+K10+Q10,K10+Q10)+2</f>
        <v>14</v>
      </c>
    </row>
    <row r="11" spans="1:20">
      <c r="A11">
        <f t="shared" ref="A11:A38" si="6">A10+1</f>
        <v>3</v>
      </c>
      <c r="B11" s="207">
        <v>753</v>
      </c>
      <c r="C11" s="208" t="s">
        <v>530</v>
      </c>
      <c r="D11" s="208" t="s">
        <v>417</v>
      </c>
      <c r="E11" s="208" t="s">
        <v>269</v>
      </c>
      <c r="F11" s="200">
        <v>0</v>
      </c>
      <c r="G11" s="199">
        <v>0</v>
      </c>
      <c r="H11" s="199">
        <v>29.16</v>
      </c>
      <c r="I11" s="199">
        <f t="shared" ref="I11:I38" si="7">IF(H11&lt;=$H$6,IF(H11&lt;$G$6,F11+G11,F11+G11+(H11-$G$6)),50)</f>
        <v>0</v>
      </c>
      <c r="J11" s="199">
        <f t="shared" si="0"/>
        <v>5.4869684499314131</v>
      </c>
      <c r="K11" s="201">
        <f t="shared" si="1"/>
        <v>6</v>
      </c>
      <c r="L11" s="200">
        <v>5</v>
      </c>
      <c r="M11" s="199">
        <v>0</v>
      </c>
      <c r="N11" s="199">
        <v>39.54</v>
      </c>
      <c r="O11" s="199">
        <f>IF(N11&lt;=$N$6,IF(N11&lt;$M$6,L11+M11,L11+M11+(N11-$M$6)),50)</f>
        <v>5</v>
      </c>
      <c r="P11" s="199">
        <f t="shared" si="3"/>
        <v>5.0581689428426913</v>
      </c>
      <c r="Q11" s="201">
        <f t="shared" ref="Q11:Q38" si="8">IF(O11=0,IF(N11=$P$6,6,4),0)</f>
        <v>0</v>
      </c>
      <c r="R11" s="199">
        <f t="shared" si="4"/>
        <v>5</v>
      </c>
      <c r="S11" s="199">
        <f t="shared" si="5"/>
        <v>68.7</v>
      </c>
      <c r="T11" s="209">
        <f>IF((O11+I11)=0,4+K11+Q11,K11+Q11)+1</f>
        <v>7</v>
      </c>
    </row>
    <row r="12" spans="1:20">
      <c r="A12">
        <f t="shared" si="6"/>
        <v>4</v>
      </c>
      <c r="B12" s="207">
        <v>594</v>
      </c>
      <c r="C12" s="321" t="s">
        <v>526</v>
      </c>
      <c r="D12" s="321" t="s">
        <v>789</v>
      </c>
      <c r="E12" s="321" t="s">
        <v>272</v>
      </c>
      <c r="F12" s="200">
        <v>0</v>
      </c>
      <c r="G12" s="199">
        <v>5</v>
      </c>
      <c r="H12" s="199">
        <v>30.68</v>
      </c>
      <c r="I12" s="199">
        <f t="shared" si="7"/>
        <v>5</v>
      </c>
      <c r="J12" s="199">
        <f t="shared" si="0"/>
        <v>5.2151238591916558</v>
      </c>
      <c r="K12" s="201">
        <f t="shared" si="1"/>
        <v>0</v>
      </c>
      <c r="L12" s="200">
        <v>0</v>
      </c>
      <c r="M12" s="199">
        <v>0</v>
      </c>
      <c r="N12" s="199">
        <v>40.409999999999997</v>
      </c>
      <c r="O12" s="199">
        <f t="shared" si="2"/>
        <v>0</v>
      </c>
      <c r="P12" s="199">
        <f>$L$6/N12</f>
        <v>4.9492699826775555</v>
      </c>
      <c r="Q12" s="201">
        <f t="shared" si="8"/>
        <v>6</v>
      </c>
      <c r="R12" s="199">
        <f t="shared" si="4"/>
        <v>5</v>
      </c>
      <c r="S12" s="199">
        <f t="shared" si="5"/>
        <v>71.09</v>
      </c>
      <c r="T12" s="209">
        <f>IF((O12+I12)=0,4+K12+Q12,K12+Q12)</f>
        <v>6</v>
      </c>
    </row>
    <row r="13" spans="1:20">
      <c r="A13">
        <f t="shared" si="6"/>
        <v>5</v>
      </c>
      <c r="B13" s="207">
        <v>654</v>
      </c>
      <c r="C13" s="321" t="s">
        <v>270</v>
      </c>
      <c r="D13" s="321" t="s">
        <v>271</v>
      </c>
      <c r="E13" s="321" t="s">
        <v>272</v>
      </c>
      <c r="F13" s="200">
        <v>5</v>
      </c>
      <c r="G13" s="199">
        <v>0</v>
      </c>
      <c r="H13" s="199">
        <v>29.24</v>
      </c>
      <c r="I13" s="199">
        <f t="shared" si="7"/>
        <v>5</v>
      </c>
      <c r="J13" s="199">
        <f t="shared" si="0"/>
        <v>5.4719562243502056</v>
      </c>
      <c r="K13" s="201">
        <f t="shared" si="1"/>
        <v>0</v>
      </c>
      <c r="L13" s="200">
        <v>0</v>
      </c>
      <c r="M13" s="199">
        <v>0</v>
      </c>
      <c r="N13" s="199">
        <v>41.86</v>
      </c>
      <c r="O13" s="199">
        <f t="shared" si="2"/>
        <v>0</v>
      </c>
      <c r="P13" s="199">
        <f>$L$6/N13</f>
        <v>4.7778308647873864</v>
      </c>
      <c r="Q13" s="201">
        <f t="shared" si="8"/>
        <v>4</v>
      </c>
      <c r="R13" s="199">
        <f t="shared" si="4"/>
        <v>5</v>
      </c>
      <c r="S13" s="199">
        <f t="shared" si="5"/>
        <v>71.099999999999994</v>
      </c>
      <c r="T13" s="209">
        <f t="shared" ref="T13:T38" si="9">IF((O13+I13)=0,4+K13+Q13,K13+Q13)</f>
        <v>4</v>
      </c>
    </row>
    <row r="14" spans="1:20">
      <c r="A14">
        <f t="shared" si="6"/>
        <v>6</v>
      </c>
      <c r="B14" s="207">
        <v>512</v>
      </c>
      <c r="C14" s="321" t="s">
        <v>290</v>
      </c>
      <c r="D14" s="321" t="s">
        <v>789</v>
      </c>
      <c r="E14" s="321" t="s">
        <v>272</v>
      </c>
      <c r="F14" s="200">
        <v>0</v>
      </c>
      <c r="G14" s="199">
        <v>0</v>
      </c>
      <c r="H14" s="199">
        <v>30.03</v>
      </c>
      <c r="I14" s="199">
        <f>IF(H14&lt;=$H$6,IF(H14&lt;$G$6,F14+G14,F14+G14+(H14-$G$6)),50)</f>
        <v>0</v>
      </c>
      <c r="J14" s="199">
        <f t="shared" si="0"/>
        <v>5.3280053280053279</v>
      </c>
      <c r="K14" s="201">
        <f t="shared" si="1"/>
        <v>4</v>
      </c>
      <c r="L14" s="200">
        <v>5</v>
      </c>
      <c r="M14" s="199">
        <v>0</v>
      </c>
      <c r="N14" s="199">
        <v>41.5</v>
      </c>
      <c r="O14" s="199">
        <f t="shared" si="2"/>
        <v>5</v>
      </c>
      <c r="P14" s="199">
        <f t="shared" si="3"/>
        <v>4.8192771084337354</v>
      </c>
      <c r="Q14" s="201">
        <f t="shared" si="8"/>
        <v>0</v>
      </c>
      <c r="R14" s="199">
        <f t="shared" si="4"/>
        <v>5</v>
      </c>
      <c r="S14" s="199">
        <f t="shared" si="5"/>
        <v>71.53</v>
      </c>
      <c r="T14" s="209">
        <f t="shared" si="9"/>
        <v>4</v>
      </c>
    </row>
    <row r="15" spans="1:20">
      <c r="A15">
        <f t="shared" si="6"/>
        <v>7</v>
      </c>
      <c r="B15" s="207">
        <v>559</v>
      </c>
      <c r="C15" s="321" t="s">
        <v>469</v>
      </c>
      <c r="D15" s="321" t="s">
        <v>470</v>
      </c>
      <c r="E15" s="321" t="s">
        <v>272</v>
      </c>
      <c r="F15" s="200">
        <v>0</v>
      </c>
      <c r="G15" s="199">
        <v>0</v>
      </c>
      <c r="H15" s="199">
        <v>30.21</v>
      </c>
      <c r="I15" s="199">
        <f t="shared" si="7"/>
        <v>0</v>
      </c>
      <c r="J15" s="199">
        <f t="shared" si="0"/>
        <v>5.2962595167163187</v>
      </c>
      <c r="K15" s="201">
        <f t="shared" si="1"/>
        <v>4</v>
      </c>
      <c r="L15" s="200">
        <v>5</v>
      </c>
      <c r="M15" s="199">
        <v>5</v>
      </c>
      <c r="N15" s="199">
        <v>45.9</v>
      </c>
      <c r="O15" s="199">
        <f t="shared" si="2"/>
        <v>11.448999999999998</v>
      </c>
      <c r="P15" s="199">
        <f t="shared" si="3"/>
        <v>4.3572984749455337</v>
      </c>
      <c r="Q15" s="201">
        <f t="shared" si="8"/>
        <v>0</v>
      </c>
      <c r="R15" s="199">
        <f t="shared" si="4"/>
        <v>11.448999999999998</v>
      </c>
      <c r="S15" s="199">
        <f t="shared" si="5"/>
        <v>76.11</v>
      </c>
      <c r="T15" s="209">
        <f t="shared" si="9"/>
        <v>4</v>
      </c>
    </row>
    <row r="16" spans="1:20">
      <c r="A16">
        <f t="shared" si="6"/>
        <v>8</v>
      </c>
      <c r="B16" s="207">
        <v>732</v>
      </c>
      <c r="C16" s="321" t="s">
        <v>338</v>
      </c>
      <c r="D16" s="321" t="s">
        <v>339</v>
      </c>
      <c r="E16" s="321" t="s">
        <v>269</v>
      </c>
      <c r="F16" s="200">
        <v>0</v>
      </c>
      <c r="G16" s="199">
        <v>5</v>
      </c>
      <c r="H16" s="199">
        <v>37.65</v>
      </c>
      <c r="I16" s="199">
        <f t="shared" si="7"/>
        <v>10.573999999999998</v>
      </c>
      <c r="J16" s="199">
        <f t="shared" si="0"/>
        <v>4.2496679946879148</v>
      </c>
      <c r="K16" s="201">
        <f t="shared" si="1"/>
        <v>0</v>
      </c>
      <c r="L16" s="200">
        <v>0</v>
      </c>
      <c r="M16" s="199">
        <v>0</v>
      </c>
      <c r="N16" s="199">
        <v>48.13</v>
      </c>
      <c r="O16" s="199">
        <f t="shared" si="2"/>
        <v>3.679000000000002</v>
      </c>
      <c r="P16" s="199">
        <f t="shared" si="3"/>
        <v>4.1554124246831492</v>
      </c>
      <c r="Q16" s="201">
        <f t="shared" si="8"/>
        <v>0</v>
      </c>
      <c r="R16" s="199">
        <f t="shared" si="4"/>
        <v>14.253</v>
      </c>
      <c r="S16" s="199">
        <f t="shared" si="5"/>
        <v>85.78</v>
      </c>
      <c r="T16" s="209">
        <f t="shared" si="9"/>
        <v>0</v>
      </c>
    </row>
    <row r="17" spans="1:20">
      <c r="A17">
        <f t="shared" si="6"/>
        <v>9</v>
      </c>
      <c r="B17" s="207">
        <v>610</v>
      </c>
      <c r="C17" s="321" t="s">
        <v>360</v>
      </c>
      <c r="D17" s="321" t="s">
        <v>63</v>
      </c>
      <c r="E17" s="321" t="s">
        <v>272</v>
      </c>
      <c r="F17" s="200">
        <v>5</v>
      </c>
      <c r="G17" s="199">
        <v>0</v>
      </c>
      <c r="H17" s="199">
        <v>31.6</v>
      </c>
      <c r="I17" s="199">
        <f t="shared" si="7"/>
        <v>5</v>
      </c>
      <c r="J17" s="199">
        <f t="shared" si="0"/>
        <v>5.0632911392405058</v>
      </c>
      <c r="K17" s="201">
        <f t="shared" si="1"/>
        <v>0</v>
      </c>
      <c r="L17" s="200">
        <v>10</v>
      </c>
      <c r="M17" s="199">
        <v>0</v>
      </c>
      <c r="N17" s="199">
        <v>38.46</v>
      </c>
      <c r="O17" s="199">
        <f t="shared" si="2"/>
        <v>10</v>
      </c>
      <c r="P17" s="199">
        <f t="shared" si="3"/>
        <v>5.2002080083203328</v>
      </c>
      <c r="Q17" s="201">
        <f t="shared" si="8"/>
        <v>0</v>
      </c>
      <c r="R17" s="199">
        <f t="shared" si="4"/>
        <v>15</v>
      </c>
      <c r="S17" s="199">
        <f t="shared" si="5"/>
        <v>70.06</v>
      </c>
      <c r="T17" s="209">
        <f t="shared" si="9"/>
        <v>0</v>
      </c>
    </row>
    <row r="18" spans="1:20">
      <c r="A18">
        <f t="shared" si="6"/>
        <v>10</v>
      </c>
      <c r="B18" s="207">
        <v>663</v>
      </c>
      <c r="C18" s="321" t="s">
        <v>289</v>
      </c>
      <c r="D18" s="321" t="s">
        <v>418</v>
      </c>
      <c r="E18" s="321" t="s">
        <v>275</v>
      </c>
      <c r="F18" s="200">
        <v>5</v>
      </c>
      <c r="G18" s="199">
        <v>0</v>
      </c>
      <c r="H18" s="199">
        <v>32.86</v>
      </c>
      <c r="I18" s="199">
        <f t="shared" si="7"/>
        <v>5.7839999999999989</v>
      </c>
      <c r="J18" s="199">
        <f t="shared" si="0"/>
        <v>4.8691418137553253</v>
      </c>
      <c r="K18" s="201">
        <f t="shared" si="1"/>
        <v>0</v>
      </c>
      <c r="L18" s="200">
        <v>10</v>
      </c>
      <c r="M18" s="199">
        <v>0</v>
      </c>
      <c r="N18" s="199">
        <v>42.85</v>
      </c>
      <c r="O18" s="199">
        <f t="shared" si="2"/>
        <v>10</v>
      </c>
      <c r="P18" s="199">
        <f t="shared" si="3"/>
        <v>4.6674445740956827</v>
      </c>
      <c r="Q18" s="201">
        <f t="shared" si="8"/>
        <v>0</v>
      </c>
      <c r="R18" s="199">
        <f t="shared" si="4"/>
        <v>15.783999999999999</v>
      </c>
      <c r="S18" s="199">
        <f t="shared" si="5"/>
        <v>75.710000000000008</v>
      </c>
      <c r="T18" s="209">
        <f t="shared" si="9"/>
        <v>0</v>
      </c>
    </row>
    <row r="19" spans="1:20">
      <c r="A19">
        <f t="shared" si="6"/>
        <v>11</v>
      </c>
      <c r="B19" s="207">
        <v>757</v>
      </c>
      <c r="C19" s="321" t="s">
        <v>790</v>
      </c>
      <c r="D19" s="321" t="s">
        <v>330</v>
      </c>
      <c r="E19" s="321" t="s">
        <v>269</v>
      </c>
      <c r="F19" s="200">
        <v>5</v>
      </c>
      <c r="G19" s="199">
        <v>0</v>
      </c>
      <c r="H19" s="199">
        <v>37.299999999999997</v>
      </c>
      <c r="I19" s="199">
        <f t="shared" si="7"/>
        <v>10.223999999999997</v>
      </c>
      <c r="J19" s="199">
        <f t="shared" si="0"/>
        <v>4.2895442359249332</v>
      </c>
      <c r="K19" s="201">
        <f t="shared" si="1"/>
        <v>0</v>
      </c>
      <c r="L19" s="200">
        <v>5</v>
      </c>
      <c r="M19" s="199">
        <v>0</v>
      </c>
      <c r="N19" s="199">
        <v>48.65</v>
      </c>
      <c r="O19" s="199">
        <f t="shared" si="2"/>
        <v>9.1989999999999981</v>
      </c>
      <c r="P19" s="199">
        <f t="shared" si="3"/>
        <v>4.1109969167523124</v>
      </c>
      <c r="Q19" s="201">
        <f t="shared" si="8"/>
        <v>0</v>
      </c>
      <c r="R19" s="199">
        <f t="shared" si="4"/>
        <v>19.422999999999995</v>
      </c>
      <c r="S19" s="199">
        <f t="shared" si="5"/>
        <v>85.949999999999989</v>
      </c>
      <c r="T19" s="209">
        <f t="shared" si="9"/>
        <v>0</v>
      </c>
    </row>
    <row r="20" spans="1:20">
      <c r="A20">
        <f t="shared" si="6"/>
        <v>12</v>
      </c>
      <c r="B20" s="207">
        <v>662</v>
      </c>
      <c r="C20" s="321" t="s">
        <v>267</v>
      </c>
      <c r="D20" s="321" t="s">
        <v>417</v>
      </c>
      <c r="E20" s="321" t="s">
        <v>269</v>
      </c>
      <c r="F20" s="200">
        <v>10</v>
      </c>
      <c r="G20" s="199">
        <v>0</v>
      </c>
      <c r="H20" s="199">
        <v>34.67</v>
      </c>
      <c r="I20" s="199">
        <f t="shared" si="7"/>
        <v>12.594000000000001</v>
      </c>
      <c r="J20" s="199">
        <f t="shared" si="0"/>
        <v>4.6149408710700888</v>
      </c>
      <c r="K20" s="201">
        <f t="shared" si="1"/>
        <v>0</v>
      </c>
      <c r="L20" s="200">
        <v>0</v>
      </c>
      <c r="M20" s="199">
        <v>5</v>
      </c>
      <c r="N20" s="199">
        <v>46.83</v>
      </c>
      <c r="O20" s="199">
        <f t="shared" si="2"/>
        <v>7.3789999999999978</v>
      </c>
      <c r="P20" s="199">
        <f t="shared" si="3"/>
        <v>4.2707666026051676</v>
      </c>
      <c r="Q20" s="201">
        <f t="shared" si="8"/>
        <v>0</v>
      </c>
      <c r="R20" s="199">
        <f t="shared" si="4"/>
        <v>19.972999999999999</v>
      </c>
      <c r="S20" s="199">
        <f t="shared" si="5"/>
        <v>81.5</v>
      </c>
      <c r="T20" s="209">
        <f t="shared" si="9"/>
        <v>0</v>
      </c>
    </row>
    <row r="21" spans="1:20">
      <c r="A21">
        <f t="shared" si="6"/>
        <v>13</v>
      </c>
      <c r="B21" s="207">
        <v>696</v>
      </c>
      <c r="C21" s="321" t="s">
        <v>329</v>
      </c>
      <c r="D21" s="321" t="s">
        <v>330</v>
      </c>
      <c r="E21" s="321" t="s">
        <v>269</v>
      </c>
      <c r="F21" s="200">
        <v>10</v>
      </c>
      <c r="G21" s="199">
        <v>5</v>
      </c>
      <c r="H21" s="199">
        <v>31.87</v>
      </c>
      <c r="I21" s="199">
        <f t="shared" si="7"/>
        <v>15</v>
      </c>
      <c r="J21" s="199">
        <f t="shared" si="0"/>
        <v>5.0203953561342951</v>
      </c>
      <c r="K21" s="201">
        <f t="shared" si="1"/>
        <v>0</v>
      </c>
      <c r="L21" s="200">
        <v>5</v>
      </c>
      <c r="M21" s="199">
        <v>5</v>
      </c>
      <c r="N21" s="199">
        <v>46.92</v>
      </c>
      <c r="O21" s="199">
        <f t="shared" si="2"/>
        <v>12.469000000000001</v>
      </c>
      <c r="P21" s="199">
        <f t="shared" si="3"/>
        <v>4.2625745950554137</v>
      </c>
      <c r="Q21" s="201">
        <f t="shared" si="8"/>
        <v>0</v>
      </c>
      <c r="R21" s="199">
        <f t="shared" si="4"/>
        <v>27.469000000000001</v>
      </c>
      <c r="S21" s="199">
        <f t="shared" si="5"/>
        <v>78.790000000000006</v>
      </c>
      <c r="T21" s="209">
        <f t="shared" si="9"/>
        <v>0</v>
      </c>
    </row>
    <row r="22" spans="1:20">
      <c r="A22">
        <f t="shared" si="6"/>
        <v>14</v>
      </c>
      <c r="B22" s="207">
        <v>481</v>
      </c>
      <c r="C22" s="321" t="s">
        <v>292</v>
      </c>
      <c r="D22" s="321" t="s">
        <v>419</v>
      </c>
      <c r="E22" s="321" t="s">
        <v>272</v>
      </c>
      <c r="F22" s="200">
        <v>5</v>
      </c>
      <c r="G22" s="199">
        <v>0</v>
      </c>
      <c r="H22" s="199">
        <v>29.66</v>
      </c>
      <c r="I22" s="199">
        <f t="shared" si="7"/>
        <v>5</v>
      </c>
      <c r="J22" s="199">
        <f t="shared" si="0"/>
        <v>5.394470667565745</v>
      </c>
      <c r="K22" s="201">
        <f t="shared" si="1"/>
        <v>0</v>
      </c>
      <c r="L22" s="200">
        <v>50</v>
      </c>
      <c r="M22" s="199"/>
      <c r="N22" s="199"/>
      <c r="O22" s="199">
        <f t="shared" si="2"/>
        <v>50</v>
      </c>
      <c r="P22" s="199" t="e">
        <f t="shared" si="3"/>
        <v>#DIV/0!</v>
      </c>
      <c r="Q22" s="201">
        <f t="shared" si="8"/>
        <v>0</v>
      </c>
      <c r="R22" s="199">
        <f t="shared" si="4"/>
        <v>55</v>
      </c>
      <c r="S22" s="199">
        <f t="shared" si="5"/>
        <v>29.66</v>
      </c>
      <c r="T22" s="209">
        <f t="shared" si="9"/>
        <v>0</v>
      </c>
    </row>
    <row r="23" spans="1:20">
      <c r="A23">
        <f t="shared" si="6"/>
        <v>15</v>
      </c>
      <c r="B23" s="207">
        <v>536</v>
      </c>
      <c r="C23" s="321" t="s">
        <v>296</v>
      </c>
      <c r="D23" s="321" t="s">
        <v>561</v>
      </c>
      <c r="E23" s="321" t="s">
        <v>269</v>
      </c>
      <c r="F23" s="200">
        <v>5</v>
      </c>
      <c r="G23" s="199">
        <v>0</v>
      </c>
      <c r="H23" s="199">
        <v>30.94</v>
      </c>
      <c r="I23" s="199">
        <f t="shared" si="7"/>
        <v>5</v>
      </c>
      <c r="J23" s="199">
        <f t="shared" si="0"/>
        <v>5.1712992889463472</v>
      </c>
      <c r="K23" s="201">
        <f t="shared" si="1"/>
        <v>0</v>
      </c>
      <c r="L23" s="200">
        <v>50</v>
      </c>
      <c r="M23" s="199"/>
      <c r="N23" s="199"/>
      <c r="O23" s="199">
        <f t="shared" si="2"/>
        <v>50</v>
      </c>
      <c r="P23" s="199" t="e">
        <f t="shared" si="3"/>
        <v>#DIV/0!</v>
      </c>
      <c r="Q23" s="201">
        <f t="shared" si="8"/>
        <v>0</v>
      </c>
      <c r="R23" s="199">
        <f t="shared" si="4"/>
        <v>55</v>
      </c>
      <c r="S23" s="199">
        <f t="shared" si="5"/>
        <v>30.94</v>
      </c>
      <c r="T23" s="209">
        <f t="shared" si="9"/>
        <v>0</v>
      </c>
    </row>
    <row r="24" spans="1:20">
      <c r="A24">
        <f t="shared" si="6"/>
        <v>16</v>
      </c>
      <c r="B24" s="207">
        <v>637</v>
      </c>
      <c r="C24" s="321" t="s">
        <v>282</v>
      </c>
      <c r="D24" s="321" t="s">
        <v>419</v>
      </c>
      <c r="E24" s="321" t="s">
        <v>272</v>
      </c>
      <c r="F24" s="200">
        <v>15</v>
      </c>
      <c r="G24" s="199">
        <v>0</v>
      </c>
      <c r="H24" s="199">
        <v>28.75</v>
      </c>
      <c r="I24" s="199">
        <f t="shared" si="7"/>
        <v>15</v>
      </c>
      <c r="J24" s="199">
        <f t="shared" si="0"/>
        <v>5.5652173913043477</v>
      </c>
      <c r="K24" s="201">
        <f t="shared" si="1"/>
        <v>0</v>
      </c>
      <c r="L24" s="200">
        <v>50</v>
      </c>
      <c r="M24" s="199"/>
      <c r="N24" s="199"/>
      <c r="O24" s="199">
        <f t="shared" si="2"/>
        <v>50</v>
      </c>
      <c r="P24" s="199" t="e">
        <f t="shared" si="3"/>
        <v>#DIV/0!</v>
      </c>
      <c r="Q24" s="201">
        <f t="shared" si="8"/>
        <v>0</v>
      </c>
      <c r="R24" s="199">
        <f t="shared" si="4"/>
        <v>65</v>
      </c>
      <c r="S24" s="199">
        <f t="shared" si="5"/>
        <v>28.75</v>
      </c>
      <c r="T24" s="209">
        <f t="shared" si="9"/>
        <v>0</v>
      </c>
    </row>
    <row r="25" spans="1:20">
      <c r="A25">
        <f t="shared" si="6"/>
        <v>17</v>
      </c>
      <c r="B25" s="207">
        <v>602</v>
      </c>
      <c r="C25" s="321" t="s">
        <v>285</v>
      </c>
      <c r="D25" s="321" t="s">
        <v>791</v>
      </c>
      <c r="E25" s="321" t="s">
        <v>272</v>
      </c>
      <c r="F25" s="200">
        <v>10</v>
      </c>
      <c r="G25" s="199">
        <v>5</v>
      </c>
      <c r="H25" s="199">
        <v>31.55</v>
      </c>
      <c r="I25" s="199">
        <f t="shared" si="7"/>
        <v>15</v>
      </c>
      <c r="J25" s="199">
        <f t="shared" si="0"/>
        <v>5.0713153724247224</v>
      </c>
      <c r="K25" s="201">
        <f t="shared" si="1"/>
        <v>0</v>
      </c>
      <c r="L25" s="200">
        <v>50</v>
      </c>
      <c r="M25" s="199"/>
      <c r="N25" s="199"/>
      <c r="O25" s="199">
        <f t="shared" si="2"/>
        <v>50</v>
      </c>
      <c r="P25" s="199" t="e">
        <f t="shared" si="3"/>
        <v>#DIV/0!</v>
      </c>
      <c r="Q25" s="201">
        <f t="shared" si="8"/>
        <v>0</v>
      </c>
      <c r="R25" s="199">
        <f t="shared" si="4"/>
        <v>65</v>
      </c>
      <c r="S25" s="199">
        <f t="shared" si="5"/>
        <v>31.55</v>
      </c>
      <c r="T25" s="209">
        <f t="shared" si="9"/>
        <v>0</v>
      </c>
    </row>
    <row r="26" spans="1:20">
      <c r="A26">
        <f>A25+1</f>
        <v>18</v>
      </c>
      <c r="B26" s="207">
        <v>713</v>
      </c>
      <c r="C26" s="321" t="s">
        <v>479</v>
      </c>
      <c r="D26" s="321" t="s">
        <v>470</v>
      </c>
      <c r="E26" s="321" t="s">
        <v>272</v>
      </c>
      <c r="F26" s="200">
        <v>50</v>
      </c>
      <c r="G26" s="199"/>
      <c r="H26" s="199"/>
      <c r="I26" s="199">
        <f t="shared" si="7"/>
        <v>50</v>
      </c>
      <c r="J26" s="199" t="e">
        <f t="shared" si="0"/>
        <v>#DIV/0!</v>
      </c>
      <c r="K26" s="201">
        <f t="shared" si="1"/>
        <v>0</v>
      </c>
      <c r="L26" s="200">
        <v>50</v>
      </c>
      <c r="M26" s="199"/>
      <c r="N26" s="199"/>
      <c r="O26" s="199">
        <f t="shared" si="2"/>
        <v>50</v>
      </c>
      <c r="P26" s="199" t="e">
        <f t="shared" si="3"/>
        <v>#DIV/0!</v>
      </c>
      <c r="Q26" s="201">
        <f t="shared" si="8"/>
        <v>0</v>
      </c>
      <c r="R26" s="199">
        <f t="shared" si="4"/>
        <v>100</v>
      </c>
      <c r="S26" s="199">
        <f t="shared" si="5"/>
        <v>0</v>
      </c>
      <c r="T26" s="209">
        <f t="shared" si="9"/>
        <v>0</v>
      </c>
    </row>
    <row r="27" spans="1:20">
      <c r="A27">
        <f t="shared" si="6"/>
        <v>19</v>
      </c>
      <c r="B27" s="207">
        <v>739</v>
      </c>
      <c r="C27" s="321" t="s">
        <v>295</v>
      </c>
      <c r="D27" s="321" t="s">
        <v>69</v>
      </c>
      <c r="E27" s="321" t="s">
        <v>272</v>
      </c>
      <c r="F27" s="200">
        <v>50</v>
      </c>
      <c r="G27" s="199"/>
      <c r="H27" s="199"/>
      <c r="I27" s="199">
        <f t="shared" si="7"/>
        <v>50</v>
      </c>
      <c r="J27" s="199" t="e">
        <f t="shared" si="0"/>
        <v>#DIV/0!</v>
      </c>
      <c r="K27" s="201">
        <f t="shared" si="1"/>
        <v>0</v>
      </c>
      <c r="L27" s="200">
        <v>50</v>
      </c>
      <c r="M27" s="199"/>
      <c r="N27" s="199"/>
      <c r="O27" s="199">
        <f t="shared" si="2"/>
        <v>50</v>
      </c>
      <c r="P27" s="199" t="e">
        <f t="shared" si="3"/>
        <v>#DIV/0!</v>
      </c>
      <c r="Q27" s="201">
        <f t="shared" si="8"/>
        <v>0</v>
      </c>
      <c r="R27" s="199">
        <f t="shared" si="4"/>
        <v>100</v>
      </c>
      <c r="S27" s="199">
        <f t="shared" si="5"/>
        <v>0</v>
      </c>
      <c r="T27" s="209">
        <f t="shared" si="9"/>
        <v>0</v>
      </c>
    </row>
    <row r="28" spans="1:20">
      <c r="A28">
        <f t="shared" si="6"/>
        <v>20</v>
      </c>
      <c r="B28" s="207"/>
      <c r="C28" s="208"/>
      <c r="D28" s="208"/>
      <c r="E28" s="208"/>
      <c r="F28" s="200"/>
      <c r="G28" s="199"/>
      <c r="H28" s="199"/>
      <c r="I28" s="199">
        <f t="shared" si="7"/>
        <v>0</v>
      </c>
      <c r="J28" s="199" t="e">
        <f t="shared" si="0"/>
        <v>#DIV/0!</v>
      </c>
      <c r="K28" s="201">
        <f t="shared" si="1"/>
        <v>4</v>
      </c>
      <c r="L28" s="200"/>
      <c r="M28" s="199"/>
      <c r="N28" s="199"/>
      <c r="O28" s="199">
        <f t="shared" si="2"/>
        <v>0</v>
      </c>
      <c r="P28" s="199" t="e">
        <f t="shared" si="3"/>
        <v>#DIV/0!</v>
      </c>
      <c r="Q28" s="201">
        <f t="shared" si="8"/>
        <v>4</v>
      </c>
      <c r="R28" s="199">
        <f t="shared" si="4"/>
        <v>0</v>
      </c>
      <c r="S28" s="199">
        <f t="shared" si="5"/>
        <v>0</v>
      </c>
      <c r="T28" s="209">
        <f t="shared" si="9"/>
        <v>12</v>
      </c>
    </row>
    <row r="29" spans="1:20">
      <c r="A29">
        <f t="shared" si="6"/>
        <v>21</v>
      </c>
      <c r="B29" s="207"/>
      <c r="C29" s="208"/>
      <c r="D29" s="208"/>
      <c r="E29" s="208"/>
      <c r="F29" s="200"/>
      <c r="G29" s="199"/>
      <c r="H29" s="199"/>
      <c r="I29" s="199">
        <f t="shared" si="7"/>
        <v>0</v>
      </c>
      <c r="J29" s="199" t="e">
        <f t="shared" si="0"/>
        <v>#DIV/0!</v>
      </c>
      <c r="K29" s="201">
        <f t="shared" si="1"/>
        <v>4</v>
      </c>
      <c r="L29" s="200"/>
      <c r="M29" s="199"/>
      <c r="N29" s="199"/>
      <c r="O29" s="199">
        <f t="shared" si="2"/>
        <v>0</v>
      </c>
      <c r="P29" s="199" t="e">
        <f t="shared" si="3"/>
        <v>#DIV/0!</v>
      </c>
      <c r="Q29" s="201">
        <f t="shared" si="8"/>
        <v>4</v>
      </c>
      <c r="R29" s="199">
        <f t="shared" si="4"/>
        <v>0</v>
      </c>
      <c r="S29" s="199">
        <f t="shared" si="5"/>
        <v>0</v>
      </c>
      <c r="T29" s="209">
        <f t="shared" si="9"/>
        <v>12</v>
      </c>
    </row>
    <row r="30" spans="1:20">
      <c r="A30">
        <f t="shared" si="6"/>
        <v>22</v>
      </c>
      <c r="B30" s="207"/>
      <c r="C30" s="208"/>
      <c r="D30" s="208"/>
      <c r="E30" s="208"/>
      <c r="F30" s="200"/>
      <c r="G30" s="199"/>
      <c r="H30" s="199"/>
      <c r="I30" s="199">
        <f t="shared" si="7"/>
        <v>0</v>
      </c>
      <c r="J30" s="199" t="e">
        <f t="shared" si="0"/>
        <v>#DIV/0!</v>
      </c>
      <c r="K30" s="201">
        <f t="shared" si="1"/>
        <v>4</v>
      </c>
      <c r="L30" s="200"/>
      <c r="M30" s="199"/>
      <c r="N30" s="199"/>
      <c r="O30" s="199">
        <f t="shared" si="2"/>
        <v>0</v>
      </c>
      <c r="P30" s="199" t="e">
        <f t="shared" si="3"/>
        <v>#DIV/0!</v>
      </c>
      <c r="Q30" s="201">
        <f t="shared" si="8"/>
        <v>4</v>
      </c>
      <c r="R30" s="199">
        <f t="shared" si="4"/>
        <v>0</v>
      </c>
      <c r="S30" s="199">
        <f t="shared" si="5"/>
        <v>0</v>
      </c>
      <c r="T30" s="209">
        <f t="shared" si="9"/>
        <v>12</v>
      </c>
    </row>
    <row r="31" spans="1:20">
      <c r="A31">
        <f t="shared" si="6"/>
        <v>23</v>
      </c>
      <c r="B31" s="207"/>
      <c r="C31" s="208"/>
      <c r="D31" s="208"/>
      <c r="E31" s="208"/>
      <c r="F31" s="200"/>
      <c r="G31" s="199"/>
      <c r="H31" s="199"/>
      <c r="I31" s="199">
        <f t="shared" si="7"/>
        <v>0</v>
      </c>
      <c r="J31" s="199" t="e">
        <f t="shared" si="0"/>
        <v>#DIV/0!</v>
      </c>
      <c r="K31" s="201">
        <f t="shared" si="1"/>
        <v>4</v>
      </c>
      <c r="L31" s="200"/>
      <c r="M31" s="199"/>
      <c r="N31" s="199"/>
      <c r="O31" s="199">
        <f t="shared" si="2"/>
        <v>0</v>
      </c>
      <c r="P31" s="199" t="e">
        <f t="shared" si="3"/>
        <v>#DIV/0!</v>
      </c>
      <c r="Q31" s="201">
        <f t="shared" si="8"/>
        <v>4</v>
      </c>
      <c r="R31" s="199">
        <f t="shared" si="4"/>
        <v>0</v>
      </c>
      <c r="S31" s="199">
        <f t="shared" si="5"/>
        <v>0</v>
      </c>
      <c r="T31" s="209">
        <f t="shared" si="9"/>
        <v>12</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150</v>
      </c>
      <c r="G41" s="182">
        <f>F41/I41</f>
        <v>42.857142857142854</v>
      </c>
      <c r="H41" s="199">
        <f>G41*1.5</f>
        <v>64.285714285714278</v>
      </c>
      <c r="I41" s="182">
        <v>3.5</v>
      </c>
      <c r="J41" s="182">
        <f>H46</f>
        <v>26.91</v>
      </c>
      <c r="K41" s="183"/>
      <c r="L41" s="185">
        <v>135</v>
      </c>
      <c r="M41" s="182">
        <f>L41/O41</f>
        <v>38.571428571428569</v>
      </c>
      <c r="N41" s="199">
        <f>M41*1.5</f>
        <v>57.857142857142854</v>
      </c>
      <c r="O41" s="182">
        <v>3.5</v>
      </c>
      <c r="P41" s="182">
        <f>N49</f>
        <v>29.61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810</v>
      </c>
      <c r="C44" s="208" t="s">
        <v>462</v>
      </c>
      <c r="D44" s="208" t="s">
        <v>546</v>
      </c>
      <c r="E44" s="208" t="s">
        <v>275</v>
      </c>
      <c r="F44" s="200">
        <v>0</v>
      </c>
      <c r="G44" s="199">
        <v>0</v>
      </c>
      <c r="H44" s="199">
        <v>39.89</v>
      </c>
      <c r="I44" s="199">
        <f>IF(H44&lt;=$H$41,IF(H44&lt;$G$41,F44+G44,F44+G44+(H44-$G$41)),50)</f>
        <v>0</v>
      </c>
      <c r="J44" s="199">
        <f>$F$41/H44</f>
        <v>3.7603409375783405</v>
      </c>
      <c r="K44" s="201">
        <f>IF(I44=0,IF(H44=$J$41,6,4),0)</f>
        <v>4</v>
      </c>
      <c r="L44" s="200">
        <v>5</v>
      </c>
      <c r="M44" s="199">
        <v>0</v>
      </c>
      <c r="N44" s="199">
        <v>43.69</v>
      </c>
      <c r="O44" s="199">
        <f>IF(N44&lt;=$N$41,IF(N44&lt;$M$41,L44+M44,L44+M44+(N44-$M$41)),50)</f>
        <v>10.118571428571428</v>
      </c>
      <c r="P44" s="199">
        <f>$L$41/N44</f>
        <v>3.0899519340810255</v>
      </c>
      <c r="Q44" s="201">
        <f>IF(O44=0,IF(N44=$P$41,6,4),0)</f>
        <v>0</v>
      </c>
      <c r="R44" s="199">
        <f>O44+I44</f>
        <v>10.118571428571428</v>
      </c>
      <c r="S44" s="199">
        <f>N44+H44</f>
        <v>83.58</v>
      </c>
      <c r="T44" s="209">
        <f>IF((O44+I44)=0,4+K44+Q44,K44+Q44)+4</f>
        <v>8</v>
      </c>
    </row>
    <row r="45" spans="1:20">
      <c r="A45">
        <f>A44+1</f>
        <v>2</v>
      </c>
      <c r="B45" s="207">
        <v>636</v>
      </c>
      <c r="C45" s="208" t="s">
        <v>278</v>
      </c>
      <c r="D45" s="208" t="s">
        <v>428</v>
      </c>
      <c r="E45" s="208" t="s">
        <v>272</v>
      </c>
      <c r="F45" s="200">
        <v>0</v>
      </c>
      <c r="G45" s="199">
        <v>0</v>
      </c>
      <c r="H45" s="199">
        <v>27.48</v>
      </c>
      <c r="I45" s="199">
        <f t="shared" ref="I45:I74" si="10">IF(H45&lt;=$H$41,IF(H45&lt;$G$41,F45+G45,F45+G45+(H45-$G$41)),50)</f>
        <v>0</v>
      </c>
      <c r="J45" s="199">
        <f t="shared" ref="J45:J74" si="11">$F$41/H45</f>
        <v>5.4585152838427948</v>
      </c>
      <c r="K45" s="201">
        <f t="shared" ref="K45:K74" si="12">IF(I45=0,IF(H45=$J$41,6,4),0)</f>
        <v>4</v>
      </c>
      <c r="L45" s="200">
        <v>15</v>
      </c>
      <c r="M45" s="199">
        <v>0</v>
      </c>
      <c r="N45" s="199">
        <v>27.85</v>
      </c>
      <c r="O45" s="199">
        <f>IF(N45&lt;=$N$41,IF(N45&lt;$M$41,L45+M45,L45+M45+(N45-$M$41)),50)</f>
        <v>15</v>
      </c>
      <c r="P45" s="199">
        <f t="shared" ref="P45:P74" si="13">$L$41/N45</f>
        <v>4.8473967684021542</v>
      </c>
      <c r="Q45" s="201">
        <f t="shared" ref="Q45:Q74" si="14">IF(O45=0,IF(N45=$P$41,6,4),0)</f>
        <v>0</v>
      </c>
      <c r="R45" s="199">
        <f t="shared" ref="R45:R74" si="15">O45+I45</f>
        <v>15</v>
      </c>
      <c r="S45" s="199">
        <f t="shared" ref="S45:S74" si="16">N45+H45</f>
        <v>55.33</v>
      </c>
      <c r="T45" s="209">
        <f>IF((O45+I45)=0,4+K45+Q45,K45+Q45)+2</f>
        <v>6</v>
      </c>
    </row>
    <row r="46" spans="1:20">
      <c r="A46">
        <f t="shared" ref="A46:A61" si="17">A45+1</f>
        <v>3</v>
      </c>
      <c r="B46" s="207">
        <v>756</v>
      </c>
      <c r="C46" s="208" t="s">
        <v>654</v>
      </c>
      <c r="D46" s="208" t="s">
        <v>63</v>
      </c>
      <c r="E46" s="208" t="s">
        <v>272</v>
      </c>
      <c r="F46" s="200">
        <v>0</v>
      </c>
      <c r="G46" s="199">
        <v>0</v>
      </c>
      <c r="H46" s="199">
        <v>26.91</v>
      </c>
      <c r="I46" s="199">
        <f t="shared" si="10"/>
        <v>0</v>
      </c>
      <c r="J46" s="199">
        <f t="shared" si="11"/>
        <v>5.5741360089186172</v>
      </c>
      <c r="K46" s="201">
        <f>IF(I46=0,IF(H46=$J$41,6,4),0)</f>
        <v>6</v>
      </c>
      <c r="L46" s="200">
        <v>5</v>
      </c>
      <c r="M46" s="199">
        <v>10</v>
      </c>
      <c r="N46" s="199">
        <v>30.63</v>
      </c>
      <c r="O46" s="199">
        <f t="shared" ref="O46:O74" si="18">IF(N46&lt;=$N$41,IF(N46&lt;$M$41,L46+M46,L46+M46+(N46-$M$41)),50)</f>
        <v>15</v>
      </c>
      <c r="P46" s="199">
        <f>$L$41/N46</f>
        <v>4.4074436826640548</v>
      </c>
      <c r="Q46" s="201">
        <f t="shared" si="14"/>
        <v>0</v>
      </c>
      <c r="R46" s="199">
        <f t="shared" si="15"/>
        <v>15</v>
      </c>
      <c r="S46" s="199">
        <f t="shared" si="16"/>
        <v>57.54</v>
      </c>
      <c r="T46" s="209">
        <f>IF((O46+I46)=0,4+K46+Q46,K46+Q46)+1</f>
        <v>7</v>
      </c>
    </row>
    <row r="47" spans="1:20">
      <c r="A47">
        <f t="shared" si="17"/>
        <v>4</v>
      </c>
      <c r="B47" s="207">
        <v>470</v>
      </c>
      <c r="C47" s="321" t="s">
        <v>304</v>
      </c>
      <c r="D47" s="321" t="s">
        <v>428</v>
      </c>
      <c r="E47" s="321" t="s">
        <v>272</v>
      </c>
      <c r="F47" s="200">
        <v>0</v>
      </c>
      <c r="G47" s="199">
        <v>0</v>
      </c>
      <c r="H47" s="199">
        <v>28.5</v>
      </c>
      <c r="I47" s="199">
        <f t="shared" si="10"/>
        <v>0</v>
      </c>
      <c r="J47" s="199">
        <f>$F$41/H47</f>
        <v>5.2631578947368425</v>
      </c>
      <c r="K47" s="201">
        <f t="shared" si="12"/>
        <v>4</v>
      </c>
      <c r="L47" s="200">
        <v>10</v>
      </c>
      <c r="M47" s="199">
        <v>5</v>
      </c>
      <c r="N47" s="199">
        <v>31.16</v>
      </c>
      <c r="O47" s="199">
        <f t="shared" si="18"/>
        <v>15</v>
      </c>
      <c r="P47" s="199">
        <f>$L$41/N47</f>
        <v>4.3324775353016687</v>
      </c>
      <c r="Q47" s="201">
        <f>IF(O47=0,IF(N47=$P$41,6,4),0)</f>
        <v>0</v>
      </c>
      <c r="R47" s="199">
        <f t="shared" si="15"/>
        <v>15</v>
      </c>
      <c r="S47" s="199">
        <f t="shared" si="16"/>
        <v>59.66</v>
      </c>
      <c r="T47" s="209">
        <f>IF((O47+I47)=0,4+K47+Q47,K47+Q47)</f>
        <v>4</v>
      </c>
    </row>
    <row r="48" spans="1:20">
      <c r="A48">
        <f t="shared" si="17"/>
        <v>5</v>
      </c>
      <c r="B48" s="207">
        <v>672</v>
      </c>
      <c r="C48" s="321" t="s">
        <v>371</v>
      </c>
      <c r="D48" s="321" t="s">
        <v>427</v>
      </c>
      <c r="E48" s="332">
        <v>55</v>
      </c>
      <c r="F48" s="200">
        <v>0</v>
      </c>
      <c r="G48" s="199">
        <v>0</v>
      </c>
      <c r="H48" s="199">
        <v>31.56</v>
      </c>
      <c r="I48" s="199">
        <f t="shared" si="10"/>
        <v>0</v>
      </c>
      <c r="J48" s="199">
        <f t="shared" si="11"/>
        <v>4.752851711026616</v>
      </c>
      <c r="K48" s="201">
        <f t="shared" si="12"/>
        <v>4</v>
      </c>
      <c r="L48" s="200">
        <v>15</v>
      </c>
      <c r="M48" s="199">
        <v>0</v>
      </c>
      <c r="N48" s="199">
        <v>32.659999999999997</v>
      </c>
      <c r="O48" s="199">
        <f t="shared" si="18"/>
        <v>15</v>
      </c>
      <c r="P48" s="199">
        <f t="shared" si="13"/>
        <v>4.1334966319657074</v>
      </c>
      <c r="Q48" s="201">
        <f t="shared" si="14"/>
        <v>0</v>
      </c>
      <c r="R48" s="199">
        <f t="shared" si="15"/>
        <v>15</v>
      </c>
      <c r="S48" s="199">
        <f t="shared" si="16"/>
        <v>64.22</v>
      </c>
      <c r="T48" s="209">
        <f t="shared" ref="T48:T74" si="19">IF((O48+I48)=0,4+K48+Q48,K48+Q48)</f>
        <v>4</v>
      </c>
    </row>
    <row r="49" spans="1:20">
      <c r="A49">
        <f t="shared" si="17"/>
        <v>6</v>
      </c>
      <c r="B49" s="207">
        <v>673</v>
      </c>
      <c r="C49" s="321" t="s">
        <v>298</v>
      </c>
      <c r="D49" s="321" t="s">
        <v>451</v>
      </c>
      <c r="E49" s="321" t="s">
        <v>275</v>
      </c>
      <c r="F49" s="200">
        <v>0</v>
      </c>
      <c r="G49" s="199">
        <v>10</v>
      </c>
      <c r="H49" s="199">
        <v>31.91</v>
      </c>
      <c r="I49" s="199">
        <f t="shared" si="10"/>
        <v>10</v>
      </c>
      <c r="J49" s="199">
        <f t="shared" si="11"/>
        <v>4.7007207771858353</v>
      </c>
      <c r="K49" s="201">
        <f t="shared" si="12"/>
        <v>0</v>
      </c>
      <c r="L49" s="200">
        <v>5</v>
      </c>
      <c r="M49" s="199">
        <v>0</v>
      </c>
      <c r="N49" s="199">
        <v>29.61</v>
      </c>
      <c r="O49" s="199">
        <f t="shared" si="18"/>
        <v>5</v>
      </c>
      <c r="P49" s="199">
        <f t="shared" si="13"/>
        <v>4.5592705167173255</v>
      </c>
      <c r="Q49" s="201">
        <f t="shared" si="14"/>
        <v>0</v>
      </c>
      <c r="R49" s="199">
        <f t="shared" si="15"/>
        <v>15</v>
      </c>
      <c r="S49" s="199">
        <f t="shared" si="16"/>
        <v>61.519999999999996</v>
      </c>
      <c r="T49" s="209">
        <f t="shared" si="19"/>
        <v>0</v>
      </c>
    </row>
    <row r="50" spans="1:20">
      <c r="A50">
        <v>7</v>
      </c>
      <c r="B50" s="207">
        <v>635</v>
      </c>
      <c r="C50" s="321" t="s">
        <v>527</v>
      </c>
      <c r="D50" s="321" t="s">
        <v>457</v>
      </c>
      <c r="E50" s="321" t="s">
        <v>272</v>
      </c>
      <c r="F50" s="200">
        <v>5</v>
      </c>
      <c r="G50" s="199">
        <v>5</v>
      </c>
      <c r="H50" s="199">
        <v>31.09</v>
      </c>
      <c r="I50" s="199">
        <f t="shared" ref="I50" si="20">IF(H50&lt;=$H$41,IF(H50&lt;$G$41,F50+G50,F50+G50+(H50-$G$41)),50)</f>
        <v>10</v>
      </c>
      <c r="J50" s="199">
        <f t="shared" ref="J50" si="21">$F$41/H50</f>
        <v>4.8247024766806046</v>
      </c>
      <c r="K50" s="201">
        <f t="shared" ref="K50" si="22">IF(I50=0,IF(H50=$J$41,6,4),0)</f>
        <v>0</v>
      </c>
      <c r="L50" s="200">
        <v>5</v>
      </c>
      <c r="M50" s="199">
        <v>5</v>
      </c>
      <c r="N50" s="199">
        <v>28.58</v>
      </c>
      <c r="O50" s="199">
        <f t="shared" ref="O50" si="23">IF(N50&lt;=$N$41,IF(N50&lt;$M$41,L50+M50,L50+M50+(N50-$M$41)),50)</f>
        <v>10</v>
      </c>
      <c r="P50" s="199">
        <f t="shared" ref="P50" si="24">$L$41/N50</f>
        <v>4.7235829251224635</v>
      </c>
      <c r="Q50" s="201">
        <f t="shared" ref="Q50" si="25">IF(O50=0,IF(N50=$P$41,6,4),0)</f>
        <v>0</v>
      </c>
      <c r="R50" s="199">
        <f t="shared" ref="R50" si="26">O50+I50</f>
        <v>20</v>
      </c>
      <c r="S50" s="199">
        <f t="shared" ref="S50" si="27">N50+H50</f>
        <v>59.67</v>
      </c>
      <c r="T50" s="209">
        <f t="shared" ref="T50" si="28">IF((O50+I50)=0,4+K50+Q50,K50+Q50)</f>
        <v>0</v>
      </c>
    </row>
    <row r="51" spans="1:20">
      <c r="A51">
        <v>8</v>
      </c>
      <c r="B51" s="207">
        <v>716</v>
      </c>
      <c r="C51" s="321" t="s">
        <v>434</v>
      </c>
      <c r="D51" s="321" t="s">
        <v>435</v>
      </c>
      <c r="E51" s="321" t="s">
        <v>272</v>
      </c>
      <c r="F51" s="200">
        <v>5</v>
      </c>
      <c r="G51" s="199">
        <v>0</v>
      </c>
      <c r="H51" s="199">
        <v>28.18</v>
      </c>
      <c r="I51" s="199">
        <f t="shared" si="10"/>
        <v>5</v>
      </c>
      <c r="J51" s="199">
        <f t="shared" si="11"/>
        <v>5.3229240596167493</v>
      </c>
      <c r="K51" s="201">
        <f t="shared" si="12"/>
        <v>0</v>
      </c>
      <c r="L51" s="200">
        <v>5</v>
      </c>
      <c r="M51" s="199">
        <v>10</v>
      </c>
      <c r="N51" s="199">
        <v>35.799999999999997</v>
      </c>
      <c r="O51" s="199">
        <f t="shared" si="18"/>
        <v>15</v>
      </c>
      <c r="P51" s="199">
        <f t="shared" si="13"/>
        <v>3.7709497206703912</v>
      </c>
      <c r="Q51" s="201">
        <f t="shared" si="14"/>
        <v>0</v>
      </c>
      <c r="R51" s="199">
        <f t="shared" si="15"/>
        <v>20</v>
      </c>
      <c r="S51" s="199">
        <f t="shared" si="16"/>
        <v>63.98</v>
      </c>
      <c r="T51" s="209">
        <f t="shared" si="19"/>
        <v>0</v>
      </c>
    </row>
    <row r="52" spans="1:20">
      <c r="A52">
        <f t="shared" si="17"/>
        <v>9</v>
      </c>
      <c r="B52" s="207">
        <v>801</v>
      </c>
      <c r="C52" s="321" t="s">
        <v>437</v>
      </c>
      <c r="D52" s="321" t="s">
        <v>418</v>
      </c>
      <c r="E52" s="321" t="s">
        <v>275</v>
      </c>
      <c r="F52" s="200">
        <v>5</v>
      </c>
      <c r="G52" s="199">
        <v>10</v>
      </c>
      <c r="H52" s="199">
        <v>29.15</v>
      </c>
      <c r="I52" s="199">
        <f t="shared" si="10"/>
        <v>15</v>
      </c>
      <c r="J52" s="199">
        <f t="shared" si="11"/>
        <v>5.1457975986277873</v>
      </c>
      <c r="K52" s="201">
        <f t="shared" si="12"/>
        <v>0</v>
      </c>
      <c r="L52" s="200">
        <v>10</v>
      </c>
      <c r="M52" s="199">
        <v>0</v>
      </c>
      <c r="N52" s="199">
        <v>28.9</v>
      </c>
      <c r="O52" s="199">
        <f t="shared" si="18"/>
        <v>10</v>
      </c>
      <c r="P52" s="199">
        <f t="shared" si="13"/>
        <v>4.6712802768166091</v>
      </c>
      <c r="Q52" s="201">
        <f t="shared" si="14"/>
        <v>0</v>
      </c>
      <c r="R52" s="199">
        <f t="shared" si="15"/>
        <v>25</v>
      </c>
      <c r="S52" s="199">
        <f t="shared" si="16"/>
        <v>58.05</v>
      </c>
      <c r="T52" s="209">
        <f t="shared" si="19"/>
        <v>0</v>
      </c>
    </row>
    <row r="53" spans="1:20">
      <c r="A53">
        <f t="shared" si="17"/>
        <v>10</v>
      </c>
      <c r="B53" s="207">
        <v>791</v>
      </c>
      <c r="C53" s="321" t="s">
        <v>334</v>
      </c>
      <c r="D53" s="321" t="s">
        <v>425</v>
      </c>
      <c r="E53" s="321" t="s">
        <v>275</v>
      </c>
      <c r="F53" s="200">
        <v>10</v>
      </c>
      <c r="G53" s="199">
        <v>0</v>
      </c>
      <c r="H53" s="199">
        <v>26.22</v>
      </c>
      <c r="I53" s="199">
        <f t="shared" si="10"/>
        <v>10</v>
      </c>
      <c r="J53" s="199">
        <f t="shared" si="11"/>
        <v>5.720823798627003</v>
      </c>
      <c r="K53" s="201">
        <f t="shared" si="12"/>
        <v>0</v>
      </c>
      <c r="L53" s="200">
        <v>10</v>
      </c>
      <c r="M53" s="199">
        <v>10</v>
      </c>
      <c r="N53" s="199">
        <v>31.5</v>
      </c>
      <c r="O53" s="199">
        <f t="shared" si="18"/>
        <v>20</v>
      </c>
      <c r="P53" s="199">
        <f t="shared" si="13"/>
        <v>4.2857142857142856</v>
      </c>
      <c r="Q53" s="201">
        <f t="shared" si="14"/>
        <v>0</v>
      </c>
      <c r="R53" s="199">
        <f t="shared" si="15"/>
        <v>30</v>
      </c>
      <c r="S53" s="199">
        <f t="shared" si="16"/>
        <v>57.72</v>
      </c>
      <c r="T53" s="209">
        <f t="shared" si="19"/>
        <v>0</v>
      </c>
    </row>
    <row r="54" spans="1:20">
      <c r="A54">
        <f t="shared" si="17"/>
        <v>11</v>
      </c>
      <c r="B54" s="207">
        <v>790</v>
      </c>
      <c r="C54" s="321" t="s">
        <v>630</v>
      </c>
      <c r="D54" s="321" t="s">
        <v>425</v>
      </c>
      <c r="E54" s="321" t="s">
        <v>272</v>
      </c>
      <c r="F54" s="200">
        <v>20</v>
      </c>
      <c r="G54" s="199">
        <v>0</v>
      </c>
      <c r="H54" s="199">
        <v>28.41</v>
      </c>
      <c r="I54" s="199">
        <f t="shared" si="10"/>
        <v>20</v>
      </c>
      <c r="J54" s="199">
        <f t="shared" si="11"/>
        <v>5.2798310454065467</v>
      </c>
      <c r="K54" s="201">
        <f t="shared" si="12"/>
        <v>0</v>
      </c>
      <c r="L54" s="200">
        <v>15</v>
      </c>
      <c r="M54" s="199">
        <v>0</v>
      </c>
      <c r="N54" s="199">
        <v>30.68</v>
      </c>
      <c r="O54" s="199">
        <f t="shared" si="18"/>
        <v>15</v>
      </c>
      <c r="P54" s="199">
        <f t="shared" si="13"/>
        <v>4.4002607561929592</v>
      </c>
      <c r="Q54" s="201">
        <f t="shared" si="14"/>
        <v>0</v>
      </c>
      <c r="R54" s="199">
        <f t="shared" si="15"/>
        <v>35</v>
      </c>
      <c r="S54" s="199">
        <f t="shared" si="16"/>
        <v>59.09</v>
      </c>
      <c r="T54" s="209">
        <f t="shared" si="19"/>
        <v>0</v>
      </c>
    </row>
    <row r="55" spans="1:20">
      <c r="A55">
        <f t="shared" si="17"/>
        <v>12</v>
      </c>
      <c r="B55" s="207">
        <v>531</v>
      </c>
      <c r="C55" s="321" t="s">
        <v>798</v>
      </c>
      <c r="D55" s="321" t="s">
        <v>322</v>
      </c>
      <c r="E55" s="321" t="s">
        <v>272</v>
      </c>
      <c r="F55" s="200">
        <v>20</v>
      </c>
      <c r="G55" s="199">
        <v>5</v>
      </c>
      <c r="H55" s="199">
        <v>29.14</v>
      </c>
      <c r="I55" s="199">
        <f t="shared" si="10"/>
        <v>25</v>
      </c>
      <c r="J55" s="199">
        <f t="shared" si="11"/>
        <v>5.1475634866163347</v>
      </c>
      <c r="K55" s="201">
        <f t="shared" si="12"/>
        <v>0</v>
      </c>
      <c r="L55" s="200">
        <v>15</v>
      </c>
      <c r="M55" s="199">
        <v>5</v>
      </c>
      <c r="N55" s="199">
        <v>29.1</v>
      </c>
      <c r="O55" s="199">
        <f t="shared" si="18"/>
        <v>20</v>
      </c>
      <c r="P55" s="199">
        <f t="shared" si="13"/>
        <v>4.6391752577319583</v>
      </c>
      <c r="Q55" s="201">
        <f t="shared" si="14"/>
        <v>0</v>
      </c>
      <c r="R55" s="199">
        <f t="shared" si="15"/>
        <v>45</v>
      </c>
      <c r="S55" s="199">
        <f t="shared" si="16"/>
        <v>58.24</v>
      </c>
      <c r="T55" s="209">
        <f t="shared" si="19"/>
        <v>0</v>
      </c>
    </row>
    <row r="56" spans="1:20">
      <c r="A56">
        <f t="shared" si="17"/>
        <v>13</v>
      </c>
      <c r="B56" s="207">
        <v>619</v>
      </c>
      <c r="C56" s="321" t="s">
        <v>686</v>
      </c>
      <c r="D56" s="321" t="s">
        <v>564</v>
      </c>
      <c r="E56" s="321" t="s">
        <v>272</v>
      </c>
      <c r="F56" s="200">
        <v>50</v>
      </c>
      <c r="G56" s="199"/>
      <c r="H56" s="199"/>
      <c r="I56" s="199">
        <f t="shared" si="10"/>
        <v>50</v>
      </c>
      <c r="J56" s="199" t="e">
        <f t="shared" si="11"/>
        <v>#DIV/0!</v>
      </c>
      <c r="K56" s="201">
        <f t="shared" si="12"/>
        <v>0</v>
      </c>
      <c r="L56" s="200">
        <v>0</v>
      </c>
      <c r="M56" s="199">
        <v>5</v>
      </c>
      <c r="N56" s="199">
        <v>40</v>
      </c>
      <c r="O56" s="199">
        <f t="shared" si="18"/>
        <v>6.4285714285714306</v>
      </c>
      <c r="P56" s="199">
        <f t="shared" si="13"/>
        <v>3.375</v>
      </c>
      <c r="Q56" s="201">
        <f t="shared" si="14"/>
        <v>0</v>
      </c>
      <c r="R56" s="199">
        <f t="shared" si="15"/>
        <v>56.428571428571431</v>
      </c>
      <c r="S56" s="199">
        <f t="shared" si="16"/>
        <v>40</v>
      </c>
      <c r="T56" s="209">
        <f t="shared" si="19"/>
        <v>0</v>
      </c>
    </row>
    <row r="57" spans="1:20">
      <c r="A57">
        <f t="shared" si="17"/>
        <v>14</v>
      </c>
      <c r="B57" s="207">
        <v>768</v>
      </c>
      <c r="C57" s="321" t="s">
        <v>353</v>
      </c>
      <c r="D57" s="321" t="s">
        <v>604</v>
      </c>
      <c r="E57" s="321" t="s">
        <v>272</v>
      </c>
      <c r="F57" s="200">
        <v>50</v>
      </c>
      <c r="G57" s="199"/>
      <c r="H57" s="199"/>
      <c r="I57" s="199">
        <f t="shared" si="10"/>
        <v>50</v>
      </c>
      <c r="J57" s="199" t="e">
        <f t="shared" si="11"/>
        <v>#DIV/0!</v>
      </c>
      <c r="K57" s="201">
        <f t="shared" si="12"/>
        <v>0</v>
      </c>
      <c r="L57" s="200">
        <v>15</v>
      </c>
      <c r="M57" s="199">
        <v>0</v>
      </c>
      <c r="N57" s="199">
        <v>31.39</v>
      </c>
      <c r="O57" s="199">
        <f t="shared" si="18"/>
        <v>15</v>
      </c>
      <c r="P57" s="199">
        <f t="shared" si="13"/>
        <v>4.300732717425932</v>
      </c>
      <c r="Q57" s="201">
        <f t="shared" si="14"/>
        <v>0</v>
      </c>
      <c r="R57" s="199">
        <f t="shared" si="15"/>
        <v>65</v>
      </c>
      <c r="S57" s="199">
        <f t="shared" si="16"/>
        <v>31.39</v>
      </c>
      <c r="T57" s="209">
        <f t="shared" si="19"/>
        <v>0</v>
      </c>
    </row>
    <row r="58" spans="1:20">
      <c r="A58">
        <f t="shared" si="17"/>
        <v>15</v>
      </c>
      <c r="B58" s="207">
        <v>803</v>
      </c>
      <c r="C58" s="321" t="s">
        <v>323</v>
      </c>
      <c r="D58" s="321" t="s">
        <v>564</v>
      </c>
      <c r="E58" s="321" t="s">
        <v>272</v>
      </c>
      <c r="F58" s="200">
        <v>20</v>
      </c>
      <c r="G58" s="199">
        <v>5</v>
      </c>
      <c r="H58" s="199">
        <v>31.1</v>
      </c>
      <c r="I58" s="199">
        <f>IF(H58&lt;=$H$41,IF(H58&lt;$G$41,F58+G58,F58+G58+(H58-$G$41)),50)</f>
        <v>25</v>
      </c>
      <c r="J58" s="199">
        <f t="shared" si="11"/>
        <v>4.823151125401929</v>
      </c>
      <c r="K58" s="201">
        <f t="shared" si="12"/>
        <v>0</v>
      </c>
      <c r="L58" s="200">
        <v>50</v>
      </c>
      <c r="M58" s="199"/>
      <c r="N58" s="199"/>
      <c r="O58" s="199">
        <f t="shared" si="18"/>
        <v>50</v>
      </c>
      <c r="P58" s="199" t="e">
        <f t="shared" si="13"/>
        <v>#DIV/0!</v>
      </c>
      <c r="Q58" s="201">
        <f t="shared" si="14"/>
        <v>0</v>
      </c>
      <c r="R58" s="199">
        <f t="shared" si="15"/>
        <v>75</v>
      </c>
      <c r="S58" s="199">
        <f t="shared" si="16"/>
        <v>31.1</v>
      </c>
      <c r="T58" s="209">
        <f t="shared" si="19"/>
        <v>0</v>
      </c>
    </row>
    <row r="59" spans="1:20">
      <c r="A59">
        <f t="shared" si="17"/>
        <v>16</v>
      </c>
      <c r="B59" s="207">
        <v>809</v>
      </c>
      <c r="C59" s="321" t="s">
        <v>460</v>
      </c>
      <c r="D59" s="321" t="s">
        <v>461</v>
      </c>
      <c r="E59" s="321" t="s">
        <v>275</v>
      </c>
      <c r="F59" s="200">
        <v>50</v>
      </c>
      <c r="G59" s="199"/>
      <c r="H59" s="199"/>
      <c r="I59" s="199">
        <f t="shared" si="10"/>
        <v>50</v>
      </c>
      <c r="J59" s="199" t="e">
        <f t="shared" si="11"/>
        <v>#DIV/0!</v>
      </c>
      <c r="K59" s="201">
        <f t="shared" si="12"/>
        <v>0</v>
      </c>
      <c r="L59" s="200">
        <v>50</v>
      </c>
      <c r="M59" s="199"/>
      <c r="N59" s="199"/>
      <c r="O59" s="199">
        <f t="shared" si="18"/>
        <v>50</v>
      </c>
      <c r="P59" s="199" t="e">
        <f t="shared" si="13"/>
        <v>#DIV/0!</v>
      </c>
      <c r="Q59" s="201">
        <f t="shared" si="14"/>
        <v>0</v>
      </c>
      <c r="R59" s="199">
        <f t="shared" si="15"/>
        <v>100</v>
      </c>
      <c r="S59" s="199">
        <f t="shared" si="16"/>
        <v>0</v>
      </c>
      <c r="T59" s="209">
        <f t="shared" si="19"/>
        <v>0</v>
      </c>
    </row>
    <row r="60" spans="1:20">
      <c r="A60">
        <f t="shared" si="17"/>
        <v>17</v>
      </c>
      <c r="B60" s="207"/>
      <c r="C60" s="321"/>
      <c r="D60" s="321"/>
      <c r="E60" s="321"/>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 t="shared" si="17"/>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ref="A63:A74" si="29">A62+1</f>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9"/>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9"/>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9"/>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9"/>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9"/>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9"/>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9"/>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9"/>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9"/>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c r="A73">
        <f t="shared" si="29"/>
        <v>30</v>
      </c>
      <c r="B73" s="207"/>
      <c r="C73" s="208"/>
      <c r="D73" s="208"/>
      <c r="E73" s="208"/>
      <c r="F73" s="200"/>
      <c r="G73" s="199"/>
      <c r="H73" s="199"/>
      <c r="I73" s="199">
        <f t="shared" si="10"/>
        <v>0</v>
      </c>
      <c r="J73" s="199" t="e">
        <f t="shared" si="11"/>
        <v>#DIV/0!</v>
      </c>
      <c r="K73" s="201">
        <f t="shared" si="12"/>
        <v>4</v>
      </c>
      <c r="L73" s="200"/>
      <c r="M73" s="199"/>
      <c r="N73" s="199"/>
      <c r="O73" s="199">
        <f t="shared" si="18"/>
        <v>0</v>
      </c>
      <c r="P73" s="199" t="e">
        <f t="shared" si="13"/>
        <v>#DIV/0!</v>
      </c>
      <c r="Q73" s="201">
        <f t="shared" si="14"/>
        <v>4</v>
      </c>
      <c r="R73" s="199">
        <f t="shared" si="15"/>
        <v>0</v>
      </c>
      <c r="S73" s="199">
        <f t="shared" si="16"/>
        <v>0</v>
      </c>
      <c r="T73" s="209">
        <f t="shared" si="19"/>
        <v>12</v>
      </c>
    </row>
    <row r="74" spans="1:20" ht="16" thickBot="1">
      <c r="A74">
        <f t="shared" si="29"/>
        <v>31</v>
      </c>
      <c r="B74" s="210"/>
      <c r="C74" s="211"/>
      <c r="D74" s="211"/>
      <c r="E74" s="211"/>
      <c r="F74" s="202"/>
      <c r="G74" s="203"/>
      <c r="H74" s="203"/>
      <c r="I74" s="203">
        <f t="shared" si="10"/>
        <v>0</v>
      </c>
      <c r="J74" s="203" t="e">
        <f t="shared" si="11"/>
        <v>#DIV/0!</v>
      </c>
      <c r="K74" s="204">
        <f t="shared" si="12"/>
        <v>4</v>
      </c>
      <c r="L74" s="202"/>
      <c r="M74" s="203"/>
      <c r="N74" s="203"/>
      <c r="O74" s="203">
        <f t="shared" si="18"/>
        <v>0</v>
      </c>
      <c r="P74" s="203" t="e">
        <f t="shared" si="13"/>
        <v>#DIV/0!</v>
      </c>
      <c r="Q74" s="204">
        <f t="shared" si="14"/>
        <v>4</v>
      </c>
      <c r="R74" s="203">
        <f t="shared" si="15"/>
        <v>0</v>
      </c>
      <c r="S74" s="203">
        <f t="shared" si="16"/>
        <v>0</v>
      </c>
      <c r="T74" s="212">
        <f t="shared" si="19"/>
        <v>12</v>
      </c>
    </row>
    <row r="75" spans="1:20" ht="16" thickBot="1"/>
    <row r="76" spans="1:20" ht="16" thickBot="1">
      <c r="B76" s="198"/>
      <c r="C76" s="518"/>
      <c r="D76" s="518"/>
      <c r="E76" s="518"/>
      <c r="F76" s="180" t="s">
        <v>132</v>
      </c>
      <c r="G76" s="180" t="s">
        <v>133</v>
      </c>
      <c r="H76" s="197" t="s">
        <v>150</v>
      </c>
      <c r="I76" s="181" t="s">
        <v>134</v>
      </c>
      <c r="J76" s="182"/>
      <c r="K76" s="183"/>
      <c r="L76" s="180" t="s">
        <v>132</v>
      </c>
      <c r="M76" s="180" t="s">
        <v>133</v>
      </c>
      <c r="N76" s="197" t="s">
        <v>150</v>
      </c>
      <c r="O76" s="184" t="s">
        <v>134</v>
      </c>
      <c r="P76" s="182"/>
      <c r="Q76" s="183"/>
      <c r="R76" s="519" t="s">
        <v>135</v>
      </c>
      <c r="S76" s="519"/>
      <c r="T76" s="520"/>
    </row>
    <row r="77" spans="1:20" ht="16" thickBot="1">
      <c r="B77" s="525" t="s">
        <v>157</v>
      </c>
      <c r="C77" s="526"/>
      <c r="D77" s="526"/>
      <c r="E77" s="526"/>
      <c r="F77" s="185">
        <v>122</v>
      </c>
      <c r="G77" s="182">
        <f>F77/I77</f>
        <v>40.666666666666664</v>
      </c>
      <c r="H77" s="199">
        <f>G77*1.5</f>
        <v>61</v>
      </c>
      <c r="I77" s="182">
        <v>3</v>
      </c>
      <c r="J77" s="182"/>
      <c r="K77" s="183"/>
      <c r="L77" s="185">
        <v>142</v>
      </c>
      <c r="M77" s="182">
        <f>L77/O77</f>
        <v>47.333333333333336</v>
      </c>
      <c r="N77" s="199">
        <f>M77*1.5</f>
        <v>71</v>
      </c>
      <c r="O77" s="182">
        <v>3</v>
      </c>
      <c r="P77" s="182"/>
      <c r="Q77" s="183"/>
      <c r="R77" s="521"/>
      <c r="S77" s="521"/>
      <c r="T77" s="522"/>
    </row>
    <row r="78" spans="1:20" ht="16" thickBot="1">
      <c r="B78" s="527"/>
      <c r="C78" s="528"/>
      <c r="D78" s="528"/>
      <c r="E78" s="528"/>
      <c r="F78" s="529" t="s">
        <v>166</v>
      </c>
      <c r="G78" s="530"/>
      <c r="H78" s="530"/>
      <c r="I78" s="530"/>
      <c r="J78" s="530"/>
      <c r="K78" s="187"/>
      <c r="L78" s="529" t="s">
        <v>167</v>
      </c>
      <c r="M78" s="530"/>
      <c r="N78" s="530"/>
      <c r="O78" s="530"/>
      <c r="P78" s="530"/>
      <c r="Q78" s="187"/>
      <c r="R78" s="523"/>
      <c r="S78" s="523"/>
      <c r="T78" s="524"/>
    </row>
    <row r="79" spans="1:20" ht="16" thickBot="1">
      <c r="B79" s="188" t="s">
        <v>137</v>
      </c>
      <c r="C79" s="189" t="s">
        <v>138</v>
      </c>
      <c r="D79" s="189" t="s">
        <v>139</v>
      </c>
      <c r="E79" s="189" t="s">
        <v>140</v>
      </c>
      <c r="F79" s="188" t="s">
        <v>141</v>
      </c>
      <c r="G79" s="189" t="s">
        <v>142</v>
      </c>
      <c r="H79" s="190" t="s">
        <v>143</v>
      </c>
      <c r="I79" s="189" t="s">
        <v>144</v>
      </c>
      <c r="J79" s="190" t="s">
        <v>145</v>
      </c>
      <c r="K79" s="216"/>
      <c r="L79" s="206" t="s">
        <v>141</v>
      </c>
      <c r="M79" s="189" t="s">
        <v>142</v>
      </c>
      <c r="N79" s="189" t="s">
        <v>143</v>
      </c>
      <c r="O79" s="189" t="s">
        <v>144</v>
      </c>
      <c r="P79" s="190" t="s">
        <v>145</v>
      </c>
      <c r="Q79" s="214"/>
      <c r="R79" s="205" t="s">
        <v>147</v>
      </c>
      <c r="S79" s="192" t="s">
        <v>143</v>
      </c>
      <c r="T79" s="193"/>
    </row>
    <row r="80" spans="1:20">
      <c r="A80">
        <v>1</v>
      </c>
      <c r="B80" s="207">
        <v>519</v>
      </c>
      <c r="C80" s="208" t="s">
        <v>577</v>
      </c>
      <c r="D80" s="208" t="s">
        <v>98</v>
      </c>
      <c r="E80" s="332">
        <v>55</v>
      </c>
      <c r="F80" s="219">
        <v>0</v>
      </c>
      <c r="G80" s="220">
        <v>0</v>
      </c>
      <c r="H80" s="220">
        <v>25.42</v>
      </c>
      <c r="I80" s="220">
        <f>IF(H80&lt;=$H$77,IF(H80&lt;$G$77,F80+G80,F80+G80+(H80-$G$77)),50)</f>
        <v>0</v>
      </c>
      <c r="J80" s="220">
        <f>$F$77/H80</f>
        <v>4.7993705743509043</v>
      </c>
      <c r="K80" s="195"/>
      <c r="L80" s="219">
        <v>10</v>
      </c>
      <c r="M80" s="220">
        <v>0</v>
      </c>
      <c r="N80" s="220">
        <v>28.96</v>
      </c>
      <c r="O80" s="220">
        <f>IF(N80&lt;=$N$77,IF(N80&lt;$M$77,L80+M80,L80+M80+(N80-$M$77)),50)</f>
        <v>10</v>
      </c>
      <c r="P80" s="220">
        <f>$L$77/N80</f>
        <v>4.903314917127072</v>
      </c>
      <c r="Q80" s="195"/>
      <c r="R80" s="199">
        <f>O80+I80</f>
        <v>10</v>
      </c>
      <c r="S80" s="199">
        <f>N80+H80</f>
        <v>54.38</v>
      </c>
      <c r="T80" s="209"/>
    </row>
    <row r="81" spans="1:20">
      <c r="A81">
        <f>A80+1</f>
        <v>2</v>
      </c>
      <c r="B81" s="207">
        <v>801</v>
      </c>
      <c r="C81" s="208" t="s">
        <v>437</v>
      </c>
      <c r="D81" s="208" t="s">
        <v>799</v>
      </c>
      <c r="E81" s="208" t="s">
        <v>275</v>
      </c>
      <c r="F81" s="200">
        <v>10</v>
      </c>
      <c r="G81" s="199">
        <v>0</v>
      </c>
      <c r="H81" s="199">
        <v>23.35</v>
      </c>
      <c r="I81" s="199">
        <f t="shared" ref="I81:I109" si="30">IF(H81&lt;=$H$77,IF(H81&lt;$G$77,F81+G81,F81+G81+(H81-$G$77)),50)</f>
        <v>10</v>
      </c>
      <c r="J81" s="199">
        <f t="shared" ref="J81:J109" si="31">$F$77/H81</f>
        <v>5.224839400428265</v>
      </c>
      <c r="K81" s="201"/>
      <c r="L81" s="200">
        <v>5</v>
      </c>
      <c r="M81" s="199">
        <v>0</v>
      </c>
      <c r="N81" s="199">
        <v>27.42</v>
      </c>
      <c r="O81" s="199">
        <f t="shared" ref="O81:O109" si="32">IF(N81&lt;=$N$77,IF(N81&lt;$M$77,L81+M81,L81+M81+(N81-$M$77)),50)</f>
        <v>5</v>
      </c>
      <c r="P81" s="199">
        <f t="shared" ref="P81:P109" si="33">$L$77/N81</f>
        <v>5.1787016776075854</v>
      </c>
      <c r="Q81" s="201"/>
      <c r="R81" s="199">
        <f t="shared" ref="R81:R109" si="34">O81+I81</f>
        <v>15</v>
      </c>
      <c r="S81" s="199">
        <f t="shared" ref="S81:S109" si="35">N81+H81</f>
        <v>50.77</v>
      </c>
      <c r="T81" s="209"/>
    </row>
    <row r="82" spans="1:20">
      <c r="A82">
        <f t="shared" ref="A82:A96" si="36">A81+1</f>
        <v>3</v>
      </c>
      <c r="B82" s="207">
        <v>858</v>
      </c>
      <c r="C82" s="208" t="s">
        <v>793</v>
      </c>
      <c r="D82" s="208" t="s">
        <v>69</v>
      </c>
      <c r="E82" s="208" t="s">
        <v>272</v>
      </c>
      <c r="F82" s="200">
        <v>10</v>
      </c>
      <c r="G82" s="199">
        <v>0</v>
      </c>
      <c r="H82" s="199">
        <v>23.16</v>
      </c>
      <c r="I82" s="199">
        <f t="shared" si="30"/>
        <v>10</v>
      </c>
      <c r="J82" s="199">
        <f t="shared" si="31"/>
        <v>5.2677029360967182</v>
      </c>
      <c r="K82" s="201"/>
      <c r="L82" s="200">
        <v>15</v>
      </c>
      <c r="M82" s="199">
        <v>5</v>
      </c>
      <c r="N82" s="199">
        <v>40.61</v>
      </c>
      <c r="O82" s="199">
        <f t="shared" si="32"/>
        <v>20</v>
      </c>
      <c r="P82" s="199">
        <f>$L$77/N82</f>
        <v>3.4966756956414677</v>
      </c>
      <c r="Q82" s="201"/>
      <c r="R82" s="199">
        <f t="shared" si="34"/>
        <v>30</v>
      </c>
      <c r="S82" s="199">
        <f t="shared" si="35"/>
        <v>63.769999999999996</v>
      </c>
      <c r="T82" s="209"/>
    </row>
    <row r="83" spans="1:20">
      <c r="A83">
        <f t="shared" si="36"/>
        <v>4</v>
      </c>
      <c r="B83" s="207">
        <v>708</v>
      </c>
      <c r="C83" s="321" t="s">
        <v>382</v>
      </c>
      <c r="D83" s="321" t="s">
        <v>383</v>
      </c>
      <c r="E83" s="208" t="s">
        <v>272</v>
      </c>
      <c r="F83" s="200">
        <v>0</v>
      </c>
      <c r="G83" s="199">
        <v>0</v>
      </c>
      <c r="H83" s="199">
        <v>33.42</v>
      </c>
      <c r="I83" s="199">
        <f>IF(H83&lt;=$H$77,IF(H83&lt;$G$77,F83+G83,F83+G83+(H83-$G$77)),50)</f>
        <v>0</v>
      </c>
      <c r="J83" s="199">
        <f t="shared" si="31"/>
        <v>3.6505086774386593</v>
      </c>
      <c r="K83" s="201"/>
      <c r="L83" s="200">
        <v>50</v>
      </c>
      <c r="M83" s="199"/>
      <c r="N83" s="199"/>
      <c r="O83" s="199">
        <f>IF(N83&lt;=$N$77,IF(N83&lt;$M$77,L83+M83,L83+M83+(N83-$M$77)),50)</f>
        <v>50</v>
      </c>
      <c r="P83" s="199" t="e">
        <f t="shared" si="33"/>
        <v>#DIV/0!</v>
      </c>
      <c r="Q83" s="201"/>
      <c r="R83" s="199">
        <f t="shared" si="34"/>
        <v>50</v>
      </c>
      <c r="S83" s="199">
        <f t="shared" si="35"/>
        <v>33.42</v>
      </c>
      <c r="T83" s="209"/>
    </row>
    <row r="84" spans="1:20">
      <c r="A84">
        <f t="shared" si="36"/>
        <v>5</v>
      </c>
      <c r="B84" s="207">
        <v>854</v>
      </c>
      <c r="C84" s="321" t="s">
        <v>769</v>
      </c>
      <c r="D84" s="321" t="s">
        <v>421</v>
      </c>
      <c r="E84" s="321" t="s">
        <v>269</v>
      </c>
      <c r="F84" s="200">
        <v>50</v>
      </c>
      <c r="G84" s="199"/>
      <c r="H84" s="199"/>
      <c r="I84" s="199">
        <f t="shared" si="30"/>
        <v>50</v>
      </c>
      <c r="J84" s="199" t="e">
        <f>$F$77/H84</f>
        <v>#DIV/0!</v>
      </c>
      <c r="K84" s="201"/>
      <c r="L84" s="200">
        <v>5</v>
      </c>
      <c r="M84" s="199">
        <v>5</v>
      </c>
      <c r="N84" s="199">
        <v>60.22</v>
      </c>
      <c r="O84" s="199">
        <f t="shared" si="32"/>
        <v>22.886666666666663</v>
      </c>
      <c r="P84" s="199">
        <f t="shared" si="33"/>
        <v>2.3580205911657259</v>
      </c>
      <c r="Q84" s="201"/>
      <c r="R84" s="199">
        <f t="shared" si="34"/>
        <v>72.886666666666656</v>
      </c>
      <c r="S84" s="199">
        <f t="shared" si="35"/>
        <v>60.22</v>
      </c>
      <c r="T84" s="209"/>
    </row>
    <row r="85" spans="1:20">
      <c r="A85">
        <f t="shared" si="36"/>
        <v>6</v>
      </c>
      <c r="B85" s="207">
        <v>620</v>
      </c>
      <c r="C85" s="321" t="s">
        <v>317</v>
      </c>
      <c r="D85" s="321" t="s">
        <v>613</v>
      </c>
      <c r="E85" s="321" t="s">
        <v>272</v>
      </c>
      <c r="F85" s="200">
        <v>50</v>
      </c>
      <c r="G85" s="199"/>
      <c r="H85" s="199"/>
      <c r="I85" s="199">
        <f t="shared" si="30"/>
        <v>50</v>
      </c>
      <c r="J85" s="199" t="e">
        <f t="shared" si="31"/>
        <v>#DIV/0!</v>
      </c>
      <c r="K85" s="201"/>
      <c r="L85" s="200">
        <v>10</v>
      </c>
      <c r="M85" s="199">
        <v>5</v>
      </c>
      <c r="N85" s="199">
        <v>30.48</v>
      </c>
      <c r="O85" s="199">
        <f t="shared" si="32"/>
        <v>15</v>
      </c>
      <c r="P85" s="199">
        <f t="shared" si="33"/>
        <v>4.6587926509186355</v>
      </c>
      <c r="Q85" s="201"/>
      <c r="R85" s="199">
        <f t="shared" si="34"/>
        <v>65</v>
      </c>
      <c r="S85" s="199">
        <f t="shared" si="35"/>
        <v>30.48</v>
      </c>
      <c r="T85" s="209"/>
    </row>
    <row r="86" spans="1:20">
      <c r="A86">
        <f t="shared" si="36"/>
        <v>7</v>
      </c>
      <c r="B86" s="207"/>
      <c r="C86" s="208"/>
      <c r="D86" s="208"/>
      <c r="E86" s="208"/>
      <c r="F86" s="200"/>
      <c r="G86" s="199"/>
      <c r="H86" s="199"/>
      <c r="I86" s="199">
        <f t="shared" si="30"/>
        <v>0</v>
      </c>
      <c r="J86" s="199" t="e">
        <f t="shared" si="31"/>
        <v>#DIV/0!</v>
      </c>
      <c r="K86" s="201"/>
      <c r="L86" s="200"/>
      <c r="M86" s="199"/>
      <c r="N86" s="199"/>
      <c r="O86" s="199">
        <f t="shared" si="32"/>
        <v>0</v>
      </c>
      <c r="P86" s="199" t="e">
        <f t="shared" si="33"/>
        <v>#DIV/0!</v>
      </c>
      <c r="Q86" s="201"/>
      <c r="R86" s="199">
        <f t="shared" si="34"/>
        <v>0</v>
      </c>
      <c r="S86" s="199">
        <f t="shared" si="35"/>
        <v>0</v>
      </c>
      <c r="T86" s="209"/>
    </row>
    <row r="87" spans="1:20">
      <c r="A87">
        <f t="shared" si="36"/>
        <v>8</v>
      </c>
      <c r="B87" s="207"/>
      <c r="C87" s="208"/>
      <c r="D87" s="208"/>
      <c r="E87" s="208"/>
      <c r="F87" s="200"/>
      <c r="G87" s="199"/>
      <c r="H87" s="199"/>
      <c r="I87" s="199">
        <f t="shared" si="30"/>
        <v>0</v>
      </c>
      <c r="J87" s="199" t="e">
        <f t="shared" si="31"/>
        <v>#DIV/0!</v>
      </c>
      <c r="K87" s="201"/>
      <c r="L87" s="200"/>
      <c r="M87" s="199"/>
      <c r="N87" s="199"/>
      <c r="O87" s="199">
        <f t="shared" si="32"/>
        <v>0</v>
      </c>
      <c r="P87" s="199" t="e">
        <f t="shared" si="33"/>
        <v>#DIV/0!</v>
      </c>
      <c r="Q87" s="201"/>
      <c r="R87" s="199">
        <f t="shared" si="34"/>
        <v>0</v>
      </c>
      <c r="S87" s="199">
        <f t="shared" si="35"/>
        <v>0</v>
      </c>
      <c r="T87" s="209"/>
    </row>
    <row r="88" spans="1:20">
      <c r="A88">
        <f t="shared" si="36"/>
        <v>9</v>
      </c>
      <c r="B88" s="207"/>
      <c r="C88" s="208"/>
      <c r="D88" s="208"/>
      <c r="E88" s="208"/>
      <c r="F88" s="200"/>
      <c r="G88" s="199"/>
      <c r="H88" s="199"/>
      <c r="I88" s="199">
        <f t="shared" si="30"/>
        <v>0</v>
      </c>
      <c r="J88" s="199" t="e">
        <f t="shared" si="31"/>
        <v>#DIV/0!</v>
      </c>
      <c r="K88" s="201"/>
      <c r="L88" s="200"/>
      <c r="M88" s="199"/>
      <c r="N88" s="199"/>
      <c r="O88" s="199">
        <f t="shared" si="32"/>
        <v>0</v>
      </c>
      <c r="P88" s="199" t="e">
        <f t="shared" si="33"/>
        <v>#DIV/0!</v>
      </c>
      <c r="Q88" s="201"/>
      <c r="R88" s="199">
        <f t="shared" si="34"/>
        <v>0</v>
      </c>
      <c r="S88" s="199">
        <f t="shared" si="35"/>
        <v>0</v>
      </c>
      <c r="T88" s="209"/>
    </row>
    <row r="89" spans="1:20">
      <c r="A89">
        <f t="shared" si="36"/>
        <v>10</v>
      </c>
      <c r="B89" s="207"/>
      <c r="C89" s="208"/>
      <c r="D89" s="208"/>
      <c r="E89" s="208"/>
      <c r="F89" s="200"/>
      <c r="G89" s="199"/>
      <c r="H89" s="199"/>
      <c r="I89" s="199">
        <f t="shared" si="30"/>
        <v>0</v>
      </c>
      <c r="J89" s="199" t="e">
        <f t="shared" si="31"/>
        <v>#DIV/0!</v>
      </c>
      <c r="K89" s="201"/>
      <c r="L89" s="200"/>
      <c r="M89" s="199"/>
      <c r="N89" s="199"/>
      <c r="O89" s="199">
        <f t="shared" si="32"/>
        <v>0</v>
      </c>
      <c r="P89" s="199" t="e">
        <f t="shared" si="33"/>
        <v>#DIV/0!</v>
      </c>
      <c r="Q89" s="201"/>
      <c r="R89" s="199">
        <f t="shared" si="34"/>
        <v>0</v>
      </c>
      <c r="S89" s="199">
        <f t="shared" si="35"/>
        <v>0</v>
      </c>
      <c r="T89" s="209"/>
    </row>
    <row r="90" spans="1:20">
      <c r="A90">
        <f t="shared" si="36"/>
        <v>11</v>
      </c>
      <c r="B90" s="207"/>
      <c r="C90" s="208"/>
      <c r="D90" s="208"/>
      <c r="E90" s="208"/>
      <c r="F90" s="200"/>
      <c r="G90" s="199"/>
      <c r="H90" s="199"/>
      <c r="I90" s="199">
        <f t="shared" si="30"/>
        <v>0</v>
      </c>
      <c r="J90" s="199" t="e">
        <f t="shared" si="31"/>
        <v>#DIV/0!</v>
      </c>
      <c r="K90" s="201"/>
      <c r="L90" s="200"/>
      <c r="M90" s="199"/>
      <c r="N90" s="199"/>
      <c r="O90" s="199">
        <f t="shared" si="32"/>
        <v>0</v>
      </c>
      <c r="P90" s="199" t="e">
        <f t="shared" si="33"/>
        <v>#DIV/0!</v>
      </c>
      <c r="Q90" s="201"/>
      <c r="R90" s="199">
        <f t="shared" si="34"/>
        <v>0</v>
      </c>
      <c r="S90" s="199">
        <f t="shared" si="35"/>
        <v>0</v>
      </c>
      <c r="T90" s="209"/>
    </row>
    <row r="91" spans="1:20">
      <c r="A91">
        <f t="shared" si="36"/>
        <v>12</v>
      </c>
      <c r="B91" s="207"/>
      <c r="C91" s="208"/>
      <c r="D91" s="208"/>
      <c r="E91" s="208"/>
      <c r="F91" s="200"/>
      <c r="G91" s="199"/>
      <c r="H91" s="199"/>
      <c r="I91" s="199">
        <f t="shared" si="30"/>
        <v>0</v>
      </c>
      <c r="J91" s="199" t="e">
        <f t="shared" si="31"/>
        <v>#DIV/0!</v>
      </c>
      <c r="K91" s="201"/>
      <c r="L91" s="200"/>
      <c r="M91" s="199"/>
      <c r="N91" s="199"/>
      <c r="O91" s="199">
        <f t="shared" si="32"/>
        <v>0</v>
      </c>
      <c r="P91" s="199" t="e">
        <f t="shared" si="33"/>
        <v>#DIV/0!</v>
      </c>
      <c r="Q91" s="201"/>
      <c r="R91" s="199">
        <f t="shared" si="34"/>
        <v>0</v>
      </c>
      <c r="S91" s="199">
        <f t="shared" si="35"/>
        <v>0</v>
      </c>
      <c r="T91" s="209"/>
    </row>
    <row r="92" spans="1:20">
      <c r="A92">
        <f t="shared" si="36"/>
        <v>13</v>
      </c>
      <c r="B92" s="207"/>
      <c r="C92" s="208"/>
      <c r="D92" s="208"/>
      <c r="E92" s="208"/>
      <c r="F92" s="200"/>
      <c r="G92" s="199"/>
      <c r="H92" s="199"/>
      <c r="I92" s="199">
        <f t="shared" si="30"/>
        <v>0</v>
      </c>
      <c r="J92" s="199" t="e">
        <f t="shared" si="31"/>
        <v>#DIV/0!</v>
      </c>
      <c r="K92" s="201"/>
      <c r="L92" s="200"/>
      <c r="M92" s="199"/>
      <c r="N92" s="199"/>
      <c r="O92" s="199">
        <f t="shared" si="32"/>
        <v>0</v>
      </c>
      <c r="P92" s="199" t="e">
        <f t="shared" si="33"/>
        <v>#DIV/0!</v>
      </c>
      <c r="Q92" s="201"/>
      <c r="R92" s="199">
        <f t="shared" si="34"/>
        <v>0</v>
      </c>
      <c r="S92" s="199">
        <f t="shared" si="35"/>
        <v>0</v>
      </c>
      <c r="T92" s="209"/>
    </row>
    <row r="93" spans="1:20">
      <c r="A93">
        <f t="shared" si="36"/>
        <v>14</v>
      </c>
      <c r="B93" s="207"/>
      <c r="C93" s="208"/>
      <c r="D93" s="208"/>
      <c r="E93" s="208"/>
      <c r="F93" s="200"/>
      <c r="G93" s="199"/>
      <c r="H93" s="199"/>
      <c r="I93" s="199">
        <f t="shared" si="30"/>
        <v>0</v>
      </c>
      <c r="J93" s="199" t="e">
        <f t="shared" si="31"/>
        <v>#DIV/0!</v>
      </c>
      <c r="K93" s="201"/>
      <c r="L93" s="200"/>
      <c r="M93" s="199"/>
      <c r="N93" s="199"/>
      <c r="O93" s="199">
        <f t="shared" si="32"/>
        <v>0</v>
      </c>
      <c r="P93" s="199" t="e">
        <f t="shared" si="33"/>
        <v>#DIV/0!</v>
      </c>
      <c r="Q93" s="201"/>
      <c r="R93" s="199">
        <f t="shared" si="34"/>
        <v>0</v>
      </c>
      <c r="S93" s="199">
        <f t="shared" si="35"/>
        <v>0</v>
      </c>
      <c r="T93" s="209"/>
    </row>
    <row r="94" spans="1:20">
      <c r="A94">
        <f t="shared" si="36"/>
        <v>15</v>
      </c>
      <c r="B94" s="207"/>
      <c r="C94" s="208"/>
      <c r="D94" s="208"/>
      <c r="E94" s="208"/>
      <c r="F94" s="200"/>
      <c r="G94" s="199"/>
      <c r="H94" s="199"/>
      <c r="I94" s="199">
        <f t="shared" si="30"/>
        <v>0</v>
      </c>
      <c r="J94" s="199" t="e">
        <f t="shared" si="31"/>
        <v>#DIV/0!</v>
      </c>
      <c r="K94" s="201"/>
      <c r="L94" s="200"/>
      <c r="M94" s="199"/>
      <c r="N94" s="199"/>
      <c r="O94" s="199">
        <f t="shared" si="32"/>
        <v>0</v>
      </c>
      <c r="P94" s="199" t="e">
        <f t="shared" si="33"/>
        <v>#DIV/0!</v>
      </c>
      <c r="Q94" s="201"/>
      <c r="R94" s="199">
        <f t="shared" si="34"/>
        <v>0</v>
      </c>
      <c r="S94" s="199">
        <f t="shared" si="35"/>
        <v>0</v>
      </c>
      <c r="T94" s="209"/>
    </row>
    <row r="95" spans="1:20">
      <c r="A95">
        <f t="shared" si="36"/>
        <v>16</v>
      </c>
      <c r="B95" s="207"/>
      <c r="C95" s="208"/>
      <c r="D95" s="208"/>
      <c r="E95" s="208"/>
      <c r="F95" s="200"/>
      <c r="G95" s="199"/>
      <c r="H95" s="199"/>
      <c r="I95" s="199">
        <f t="shared" si="30"/>
        <v>0</v>
      </c>
      <c r="J95" s="199" t="e">
        <f t="shared" si="31"/>
        <v>#DIV/0!</v>
      </c>
      <c r="K95" s="201"/>
      <c r="L95" s="200"/>
      <c r="M95" s="199"/>
      <c r="N95" s="199"/>
      <c r="O95" s="199">
        <f t="shared" si="32"/>
        <v>0</v>
      </c>
      <c r="P95" s="199" t="e">
        <f t="shared" si="33"/>
        <v>#DIV/0!</v>
      </c>
      <c r="Q95" s="201"/>
      <c r="R95" s="199">
        <f t="shared" si="34"/>
        <v>0</v>
      </c>
      <c r="S95" s="199">
        <f t="shared" si="35"/>
        <v>0</v>
      </c>
      <c r="T95" s="209"/>
    </row>
    <row r="96" spans="1:20">
      <c r="A96">
        <f t="shared" si="36"/>
        <v>17</v>
      </c>
      <c r="B96" s="207"/>
      <c r="C96" s="208"/>
      <c r="D96" s="208"/>
      <c r="E96" s="208"/>
      <c r="F96" s="200"/>
      <c r="G96" s="199"/>
      <c r="H96" s="199"/>
      <c r="I96" s="199">
        <f t="shared" si="30"/>
        <v>0</v>
      </c>
      <c r="J96" s="199" t="e">
        <f t="shared" si="31"/>
        <v>#DIV/0!</v>
      </c>
      <c r="K96" s="201"/>
      <c r="L96" s="200"/>
      <c r="M96" s="199"/>
      <c r="N96" s="199"/>
      <c r="O96" s="199">
        <f t="shared" si="32"/>
        <v>0</v>
      </c>
      <c r="P96" s="199" t="e">
        <f t="shared" si="33"/>
        <v>#DIV/0!</v>
      </c>
      <c r="Q96" s="201"/>
      <c r="R96" s="199">
        <f t="shared" si="34"/>
        <v>0</v>
      </c>
      <c r="S96" s="199">
        <f t="shared" si="35"/>
        <v>0</v>
      </c>
      <c r="T96" s="209"/>
    </row>
    <row r="97" spans="1:20">
      <c r="A97">
        <f>A96+1</f>
        <v>18</v>
      </c>
      <c r="B97" s="207"/>
      <c r="C97" s="208"/>
      <c r="D97" s="208"/>
      <c r="E97" s="208"/>
      <c r="F97" s="200"/>
      <c r="G97" s="199"/>
      <c r="H97" s="199"/>
      <c r="I97" s="199">
        <f t="shared" si="30"/>
        <v>0</v>
      </c>
      <c r="J97" s="199" t="e">
        <f t="shared" si="31"/>
        <v>#DIV/0!</v>
      </c>
      <c r="K97" s="201"/>
      <c r="L97" s="200"/>
      <c r="M97" s="199"/>
      <c r="N97" s="199"/>
      <c r="O97" s="199">
        <f t="shared" si="32"/>
        <v>0</v>
      </c>
      <c r="P97" s="199" t="e">
        <f t="shared" si="33"/>
        <v>#DIV/0!</v>
      </c>
      <c r="Q97" s="201"/>
      <c r="R97" s="199">
        <f t="shared" si="34"/>
        <v>0</v>
      </c>
      <c r="S97" s="199">
        <f t="shared" si="35"/>
        <v>0</v>
      </c>
      <c r="T97" s="209"/>
    </row>
    <row r="98" spans="1:20">
      <c r="A98">
        <f t="shared" ref="A98:A109" si="37">A97+1</f>
        <v>19</v>
      </c>
      <c r="B98" s="207"/>
      <c r="C98" s="208"/>
      <c r="D98" s="208"/>
      <c r="E98" s="208"/>
      <c r="F98" s="200"/>
      <c r="G98" s="199"/>
      <c r="H98" s="199"/>
      <c r="I98" s="199">
        <f t="shared" si="30"/>
        <v>0</v>
      </c>
      <c r="J98" s="199" t="e">
        <f t="shared" si="31"/>
        <v>#DIV/0!</v>
      </c>
      <c r="K98" s="201"/>
      <c r="L98" s="200"/>
      <c r="M98" s="199"/>
      <c r="N98" s="199"/>
      <c r="O98" s="199">
        <f t="shared" si="32"/>
        <v>0</v>
      </c>
      <c r="P98" s="199" t="e">
        <f t="shared" si="33"/>
        <v>#DIV/0!</v>
      </c>
      <c r="Q98" s="201"/>
      <c r="R98" s="199">
        <f t="shared" si="34"/>
        <v>0</v>
      </c>
      <c r="S98" s="199">
        <f t="shared" si="35"/>
        <v>0</v>
      </c>
      <c r="T98" s="209"/>
    </row>
    <row r="99" spans="1:20">
      <c r="A99">
        <f t="shared" si="37"/>
        <v>20</v>
      </c>
      <c r="B99" s="207"/>
      <c r="C99" s="208"/>
      <c r="D99" s="208"/>
      <c r="E99" s="208"/>
      <c r="F99" s="200"/>
      <c r="G99" s="199"/>
      <c r="H99" s="199"/>
      <c r="I99" s="199">
        <f t="shared" si="30"/>
        <v>0</v>
      </c>
      <c r="J99" s="199" t="e">
        <f t="shared" si="31"/>
        <v>#DIV/0!</v>
      </c>
      <c r="K99" s="201"/>
      <c r="L99" s="200"/>
      <c r="M99" s="199"/>
      <c r="N99" s="199"/>
      <c r="O99" s="199">
        <f t="shared" si="32"/>
        <v>0</v>
      </c>
      <c r="P99" s="199" t="e">
        <f t="shared" si="33"/>
        <v>#DIV/0!</v>
      </c>
      <c r="Q99" s="201"/>
      <c r="R99" s="199">
        <f t="shared" si="34"/>
        <v>0</v>
      </c>
      <c r="S99" s="199">
        <f t="shared" si="35"/>
        <v>0</v>
      </c>
      <c r="T99" s="209"/>
    </row>
    <row r="100" spans="1:20">
      <c r="A100">
        <f t="shared" si="37"/>
        <v>21</v>
      </c>
      <c r="B100" s="207"/>
      <c r="C100" s="208"/>
      <c r="D100" s="208"/>
      <c r="E100" s="208"/>
      <c r="F100" s="200"/>
      <c r="G100" s="199"/>
      <c r="H100" s="199"/>
      <c r="I100" s="199">
        <f t="shared" si="30"/>
        <v>0</v>
      </c>
      <c r="J100" s="199" t="e">
        <f t="shared" si="31"/>
        <v>#DIV/0!</v>
      </c>
      <c r="K100" s="201"/>
      <c r="L100" s="200"/>
      <c r="M100" s="199"/>
      <c r="N100" s="199"/>
      <c r="O100" s="199">
        <f t="shared" si="32"/>
        <v>0</v>
      </c>
      <c r="P100" s="199" t="e">
        <f t="shared" si="33"/>
        <v>#DIV/0!</v>
      </c>
      <c r="Q100" s="201"/>
      <c r="R100" s="199">
        <f t="shared" si="34"/>
        <v>0</v>
      </c>
      <c r="S100" s="199">
        <f t="shared" si="35"/>
        <v>0</v>
      </c>
      <c r="T100" s="209"/>
    </row>
    <row r="101" spans="1:20">
      <c r="A101">
        <f t="shared" si="37"/>
        <v>22</v>
      </c>
      <c r="B101" s="207"/>
      <c r="C101" s="208"/>
      <c r="D101" s="208"/>
      <c r="E101" s="208"/>
      <c r="F101" s="200"/>
      <c r="G101" s="199"/>
      <c r="H101" s="199"/>
      <c r="I101" s="199">
        <f t="shared" si="30"/>
        <v>0</v>
      </c>
      <c r="J101" s="199" t="e">
        <f t="shared" si="31"/>
        <v>#DIV/0!</v>
      </c>
      <c r="K101" s="201"/>
      <c r="L101" s="200"/>
      <c r="M101" s="199"/>
      <c r="N101" s="199"/>
      <c r="O101" s="199">
        <f t="shared" si="32"/>
        <v>0</v>
      </c>
      <c r="P101" s="199" t="e">
        <f t="shared" si="33"/>
        <v>#DIV/0!</v>
      </c>
      <c r="Q101" s="201"/>
      <c r="R101" s="199">
        <f t="shared" si="34"/>
        <v>0</v>
      </c>
      <c r="S101" s="199">
        <f t="shared" si="35"/>
        <v>0</v>
      </c>
      <c r="T101" s="209"/>
    </row>
    <row r="102" spans="1:20">
      <c r="A102">
        <f t="shared" si="37"/>
        <v>23</v>
      </c>
      <c r="B102" s="207"/>
      <c r="C102" s="208"/>
      <c r="D102" s="208"/>
      <c r="E102" s="208"/>
      <c r="F102" s="200"/>
      <c r="G102" s="199"/>
      <c r="H102" s="199"/>
      <c r="I102" s="199">
        <f t="shared" si="30"/>
        <v>0</v>
      </c>
      <c r="J102" s="199" t="e">
        <f t="shared" si="31"/>
        <v>#DIV/0!</v>
      </c>
      <c r="K102" s="201"/>
      <c r="L102" s="200"/>
      <c r="M102" s="199"/>
      <c r="N102" s="199"/>
      <c r="O102" s="199">
        <f t="shared" si="32"/>
        <v>0</v>
      </c>
      <c r="P102" s="199" t="e">
        <f t="shared" si="33"/>
        <v>#DIV/0!</v>
      </c>
      <c r="Q102" s="201"/>
      <c r="R102" s="199">
        <f t="shared" si="34"/>
        <v>0</v>
      </c>
      <c r="S102" s="199">
        <f t="shared" si="35"/>
        <v>0</v>
      </c>
      <c r="T102" s="209"/>
    </row>
    <row r="103" spans="1:20">
      <c r="A103">
        <f t="shared" si="37"/>
        <v>24</v>
      </c>
      <c r="B103" s="207"/>
      <c r="C103" s="208"/>
      <c r="D103" s="208"/>
      <c r="E103" s="208"/>
      <c r="F103" s="200"/>
      <c r="G103" s="199"/>
      <c r="H103" s="199"/>
      <c r="I103" s="199">
        <f t="shared" si="30"/>
        <v>0</v>
      </c>
      <c r="J103" s="199" t="e">
        <f t="shared" si="31"/>
        <v>#DIV/0!</v>
      </c>
      <c r="K103" s="201"/>
      <c r="L103" s="200"/>
      <c r="M103" s="199"/>
      <c r="N103" s="199"/>
      <c r="O103" s="199">
        <f t="shared" si="32"/>
        <v>0</v>
      </c>
      <c r="P103" s="199" t="e">
        <f t="shared" si="33"/>
        <v>#DIV/0!</v>
      </c>
      <c r="Q103" s="201"/>
      <c r="R103" s="199">
        <f t="shared" si="34"/>
        <v>0</v>
      </c>
      <c r="S103" s="199">
        <f t="shared" si="35"/>
        <v>0</v>
      </c>
      <c r="T103" s="209"/>
    </row>
    <row r="104" spans="1:20">
      <c r="A104">
        <f t="shared" si="37"/>
        <v>25</v>
      </c>
      <c r="B104" s="207"/>
      <c r="C104" s="208"/>
      <c r="D104" s="208"/>
      <c r="E104" s="208"/>
      <c r="F104" s="200"/>
      <c r="G104" s="199"/>
      <c r="H104" s="199"/>
      <c r="I104" s="199">
        <f t="shared" si="30"/>
        <v>0</v>
      </c>
      <c r="J104" s="199" t="e">
        <f t="shared" si="31"/>
        <v>#DIV/0!</v>
      </c>
      <c r="K104" s="201"/>
      <c r="L104" s="200"/>
      <c r="M104" s="199"/>
      <c r="N104" s="199"/>
      <c r="O104" s="199">
        <f t="shared" si="32"/>
        <v>0</v>
      </c>
      <c r="P104" s="199" t="e">
        <f t="shared" si="33"/>
        <v>#DIV/0!</v>
      </c>
      <c r="Q104" s="201"/>
      <c r="R104" s="199">
        <f t="shared" si="34"/>
        <v>0</v>
      </c>
      <c r="S104" s="199">
        <f t="shared" si="35"/>
        <v>0</v>
      </c>
      <c r="T104" s="209"/>
    </row>
    <row r="105" spans="1:20">
      <c r="A105">
        <f t="shared" si="37"/>
        <v>26</v>
      </c>
      <c r="B105" s="207"/>
      <c r="C105" s="208"/>
      <c r="D105" s="208"/>
      <c r="E105" s="208"/>
      <c r="F105" s="200"/>
      <c r="G105" s="199"/>
      <c r="H105" s="199"/>
      <c r="I105" s="199">
        <f t="shared" si="30"/>
        <v>0</v>
      </c>
      <c r="J105" s="199" t="e">
        <f t="shared" si="31"/>
        <v>#DIV/0!</v>
      </c>
      <c r="K105" s="201"/>
      <c r="L105" s="200"/>
      <c r="M105" s="199"/>
      <c r="N105" s="199"/>
      <c r="O105" s="199">
        <f t="shared" si="32"/>
        <v>0</v>
      </c>
      <c r="P105" s="199" t="e">
        <f t="shared" si="33"/>
        <v>#DIV/0!</v>
      </c>
      <c r="Q105" s="201"/>
      <c r="R105" s="199">
        <f t="shared" si="34"/>
        <v>0</v>
      </c>
      <c r="S105" s="199">
        <f t="shared" si="35"/>
        <v>0</v>
      </c>
      <c r="T105" s="209"/>
    </row>
    <row r="106" spans="1:20">
      <c r="A106">
        <f t="shared" si="37"/>
        <v>27</v>
      </c>
      <c r="B106" s="207"/>
      <c r="C106" s="208"/>
      <c r="D106" s="208"/>
      <c r="E106" s="208"/>
      <c r="F106" s="200"/>
      <c r="G106" s="199"/>
      <c r="H106" s="199"/>
      <c r="I106" s="199">
        <f t="shared" si="30"/>
        <v>0</v>
      </c>
      <c r="J106" s="199" t="e">
        <f t="shared" si="31"/>
        <v>#DIV/0!</v>
      </c>
      <c r="K106" s="201"/>
      <c r="L106" s="200"/>
      <c r="M106" s="199"/>
      <c r="N106" s="199"/>
      <c r="O106" s="199">
        <f t="shared" si="32"/>
        <v>0</v>
      </c>
      <c r="P106" s="199" t="e">
        <f t="shared" si="33"/>
        <v>#DIV/0!</v>
      </c>
      <c r="Q106" s="201"/>
      <c r="R106" s="199">
        <f t="shared" si="34"/>
        <v>0</v>
      </c>
      <c r="S106" s="199">
        <f t="shared" si="35"/>
        <v>0</v>
      </c>
      <c r="T106" s="209"/>
    </row>
    <row r="107" spans="1:20">
      <c r="A107">
        <f t="shared" si="37"/>
        <v>28</v>
      </c>
      <c r="B107" s="207"/>
      <c r="C107" s="208"/>
      <c r="D107" s="208"/>
      <c r="E107" s="208"/>
      <c r="F107" s="200"/>
      <c r="G107" s="199"/>
      <c r="H107" s="199"/>
      <c r="I107" s="199">
        <f t="shared" si="30"/>
        <v>0</v>
      </c>
      <c r="J107" s="199" t="e">
        <f t="shared" si="31"/>
        <v>#DIV/0!</v>
      </c>
      <c r="K107" s="201"/>
      <c r="L107" s="200"/>
      <c r="M107" s="199"/>
      <c r="N107" s="199"/>
      <c r="O107" s="199">
        <f t="shared" si="32"/>
        <v>0</v>
      </c>
      <c r="P107" s="199" t="e">
        <f t="shared" si="33"/>
        <v>#DIV/0!</v>
      </c>
      <c r="Q107" s="201"/>
      <c r="R107" s="199">
        <f t="shared" si="34"/>
        <v>0</v>
      </c>
      <c r="S107" s="199">
        <f t="shared" si="35"/>
        <v>0</v>
      </c>
      <c r="T107" s="209"/>
    </row>
    <row r="108" spans="1:20">
      <c r="A108">
        <f t="shared" si="37"/>
        <v>29</v>
      </c>
      <c r="B108" s="207"/>
      <c r="C108" s="208"/>
      <c r="D108" s="208"/>
      <c r="E108" s="208"/>
      <c r="F108" s="200"/>
      <c r="G108" s="199"/>
      <c r="H108" s="199"/>
      <c r="I108" s="199">
        <f t="shared" si="30"/>
        <v>0</v>
      </c>
      <c r="J108" s="199" t="e">
        <f t="shared" si="31"/>
        <v>#DIV/0!</v>
      </c>
      <c r="K108" s="201"/>
      <c r="L108" s="200"/>
      <c r="M108" s="199"/>
      <c r="N108" s="199"/>
      <c r="O108" s="199">
        <f t="shared" si="32"/>
        <v>0</v>
      </c>
      <c r="P108" s="199" t="e">
        <f t="shared" si="33"/>
        <v>#DIV/0!</v>
      </c>
      <c r="Q108" s="201"/>
      <c r="R108" s="199">
        <f t="shared" si="34"/>
        <v>0</v>
      </c>
      <c r="S108" s="199">
        <f t="shared" si="35"/>
        <v>0</v>
      </c>
      <c r="T108" s="209"/>
    </row>
    <row r="109" spans="1:20" ht="16" thickBot="1">
      <c r="A109">
        <f t="shared" si="37"/>
        <v>30</v>
      </c>
      <c r="B109" s="210"/>
      <c r="C109" s="211"/>
      <c r="D109" s="211"/>
      <c r="E109" s="211"/>
      <c r="F109" s="202"/>
      <c r="G109" s="203"/>
      <c r="H109" s="203"/>
      <c r="I109" s="203">
        <f t="shared" si="30"/>
        <v>0</v>
      </c>
      <c r="J109" s="203" t="e">
        <f t="shared" si="31"/>
        <v>#DIV/0!</v>
      </c>
      <c r="K109" s="204"/>
      <c r="L109" s="202"/>
      <c r="M109" s="203"/>
      <c r="N109" s="203"/>
      <c r="O109" s="203">
        <f t="shared" si="32"/>
        <v>0</v>
      </c>
      <c r="P109" s="203" t="e">
        <f t="shared" si="33"/>
        <v>#DIV/0!</v>
      </c>
      <c r="Q109" s="204"/>
      <c r="R109" s="203">
        <f t="shared" si="34"/>
        <v>0</v>
      </c>
      <c r="S109" s="203">
        <f t="shared" si="35"/>
        <v>0</v>
      </c>
      <c r="T109" s="212"/>
    </row>
    <row r="110" spans="1:20" ht="16" thickBot="1"/>
    <row r="111" spans="1:20" ht="16" thickBot="1">
      <c r="B111" s="198"/>
      <c r="C111" s="518"/>
      <c r="D111" s="518"/>
      <c r="E111" s="518"/>
      <c r="F111" s="180" t="s">
        <v>132</v>
      </c>
      <c r="G111" s="180" t="s">
        <v>133</v>
      </c>
      <c r="H111" s="197" t="s">
        <v>150</v>
      </c>
      <c r="I111" s="181" t="s">
        <v>134</v>
      </c>
      <c r="J111" s="182"/>
      <c r="K111" s="183"/>
      <c r="L111" s="180" t="s">
        <v>132</v>
      </c>
      <c r="M111" s="180" t="s">
        <v>133</v>
      </c>
      <c r="N111" s="197" t="s">
        <v>150</v>
      </c>
      <c r="O111" s="184" t="s">
        <v>134</v>
      </c>
      <c r="P111" s="182"/>
      <c r="Q111" s="183"/>
      <c r="R111" s="519" t="s">
        <v>135</v>
      </c>
      <c r="S111" s="519"/>
      <c r="T111" s="520"/>
    </row>
    <row r="112" spans="1:20" ht="16" thickBot="1">
      <c r="B112" s="525" t="s">
        <v>158</v>
      </c>
      <c r="C112" s="526"/>
      <c r="D112" s="526"/>
      <c r="E112" s="526"/>
      <c r="F112" s="185">
        <v>110</v>
      </c>
      <c r="G112" s="182">
        <f>F112/I112</f>
        <v>44</v>
      </c>
      <c r="H112" s="199">
        <f>G112*1.5</f>
        <v>66</v>
      </c>
      <c r="I112" s="182">
        <v>2.5</v>
      </c>
      <c r="J112" s="182"/>
      <c r="K112" s="183"/>
      <c r="L112" s="185">
        <v>114</v>
      </c>
      <c r="M112" s="182">
        <f>L112/O112</f>
        <v>45.6</v>
      </c>
      <c r="N112" s="199">
        <f>M112*1.5</f>
        <v>68.400000000000006</v>
      </c>
      <c r="O112" s="182">
        <v>2.5</v>
      </c>
      <c r="P112" s="182"/>
      <c r="Q112" s="183"/>
      <c r="R112" s="521"/>
      <c r="S112" s="521"/>
      <c r="T112" s="522"/>
    </row>
    <row r="113" spans="1:20" ht="16" thickBot="1">
      <c r="B113" s="527"/>
      <c r="C113" s="528"/>
      <c r="D113" s="528"/>
      <c r="E113" s="528"/>
      <c r="F113" s="529" t="s">
        <v>168</v>
      </c>
      <c r="G113" s="530"/>
      <c r="H113" s="530"/>
      <c r="I113" s="530"/>
      <c r="J113" s="530"/>
      <c r="K113" s="187"/>
      <c r="L113" s="529" t="s">
        <v>169</v>
      </c>
      <c r="M113" s="530"/>
      <c r="N113" s="530"/>
      <c r="O113" s="530"/>
      <c r="P113" s="530"/>
      <c r="Q113" s="187"/>
      <c r="R113" s="523"/>
      <c r="S113" s="523"/>
      <c r="T113" s="524"/>
    </row>
    <row r="114" spans="1:20" ht="16" thickBot="1">
      <c r="B114" s="188" t="s">
        <v>137</v>
      </c>
      <c r="C114" s="189" t="s">
        <v>138</v>
      </c>
      <c r="D114" s="189" t="s">
        <v>139</v>
      </c>
      <c r="E114" s="189" t="s">
        <v>140</v>
      </c>
      <c r="F114" s="188" t="s">
        <v>141</v>
      </c>
      <c r="G114" s="189" t="s">
        <v>142</v>
      </c>
      <c r="H114" s="190" t="s">
        <v>143</v>
      </c>
      <c r="I114" s="189" t="s">
        <v>144</v>
      </c>
      <c r="J114" s="190" t="s">
        <v>145</v>
      </c>
      <c r="K114" s="216"/>
      <c r="L114" s="206" t="s">
        <v>141</v>
      </c>
      <c r="M114" s="189" t="s">
        <v>142</v>
      </c>
      <c r="N114" s="189" t="s">
        <v>143</v>
      </c>
      <c r="O114" s="189" t="s">
        <v>144</v>
      </c>
      <c r="P114" s="190" t="s">
        <v>145</v>
      </c>
      <c r="Q114" s="214"/>
      <c r="R114" s="205" t="s">
        <v>147</v>
      </c>
      <c r="S114" s="192" t="s">
        <v>143</v>
      </c>
      <c r="T114" s="193"/>
    </row>
    <row r="115" spans="1:20">
      <c r="A115">
        <v>1</v>
      </c>
      <c r="B115" s="207">
        <v>853</v>
      </c>
      <c r="C115" s="208" t="s">
        <v>722</v>
      </c>
      <c r="D115" s="208" t="s">
        <v>723</v>
      </c>
      <c r="E115" s="208" t="s">
        <v>269</v>
      </c>
      <c r="F115" s="200">
        <v>0</v>
      </c>
      <c r="G115" s="199">
        <v>0</v>
      </c>
      <c r="H115" s="199">
        <v>24.45</v>
      </c>
      <c r="I115" s="199">
        <f>IF(H115&lt;=$H$112,IF(H115&lt;$G$112,F115+G115,F115+G115+(H115-$G$112)),50)</f>
        <v>0</v>
      </c>
      <c r="J115" s="199">
        <f>$F$112/H115</f>
        <v>4.4989775051124745</v>
      </c>
      <c r="K115" s="201"/>
      <c r="L115" s="200">
        <v>0</v>
      </c>
      <c r="M115" s="199">
        <v>0</v>
      </c>
      <c r="N115" s="199">
        <v>24.93</v>
      </c>
      <c r="O115" s="199">
        <f>IF(N115&lt;=$N$112,IF(N115&lt;$M$112,L115+M115,L115+M115+(N115-$M$112)),50)</f>
        <v>0</v>
      </c>
      <c r="P115" s="199">
        <f>$L$112/N115</f>
        <v>4.57280385078219</v>
      </c>
      <c r="Q115" s="201"/>
      <c r="R115" s="199">
        <f>O115+I115</f>
        <v>0</v>
      </c>
      <c r="S115" s="199">
        <f>N115+H115</f>
        <v>49.379999999999995</v>
      </c>
      <c r="T115" s="209"/>
    </row>
    <row r="116" spans="1:20">
      <c r="A116">
        <f>A115+1</f>
        <v>2</v>
      </c>
      <c r="B116" s="207">
        <v>806</v>
      </c>
      <c r="C116" s="208" t="s">
        <v>394</v>
      </c>
      <c r="D116" s="208" t="s">
        <v>421</v>
      </c>
      <c r="E116" s="208" t="s">
        <v>269</v>
      </c>
      <c r="F116" s="200">
        <v>0</v>
      </c>
      <c r="G116" s="199">
        <v>0</v>
      </c>
      <c r="H116" s="199">
        <v>24.82</v>
      </c>
      <c r="I116" s="199">
        <f t="shared" ref="I116:I134" si="38">IF(H116&lt;=$H$112,IF(H116&lt;$G$112,F116+G116,F116+G116+(H116-$G$112)),50)</f>
        <v>0</v>
      </c>
      <c r="J116" s="199">
        <f t="shared" ref="J116:J134" si="39">$F$112/H116</f>
        <v>4.4319097502014504</v>
      </c>
      <c r="K116" s="201"/>
      <c r="L116" s="200">
        <v>0</v>
      </c>
      <c r="M116" s="199">
        <v>0</v>
      </c>
      <c r="N116" s="199">
        <v>26.03</v>
      </c>
      <c r="O116" s="199">
        <f t="shared" ref="O116:O133" si="40">IF(N116&lt;=$N$112,IF(N116&lt;$M$112,L116+M116,L116+M116+(N116-$M$112)),50)</f>
        <v>0</v>
      </c>
      <c r="P116" s="199">
        <f t="shared" ref="P116:P133" si="41">$L$112/N116</f>
        <v>4.3795620437956204</v>
      </c>
      <c r="Q116" s="201"/>
      <c r="R116" s="199">
        <f t="shared" ref="R116:R150" si="42">O116+I116</f>
        <v>0</v>
      </c>
      <c r="S116" s="199">
        <f t="shared" ref="S116:S150" si="43">N116+H116</f>
        <v>50.85</v>
      </c>
      <c r="T116" s="209"/>
    </row>
    <row r="117" spans="1:20">
      <c r="A117">
        <f t="shared" ref="A117:A131" si="44">A116+1</f>
        <v>3</v>
      </c>
      <c r="B117" s="207">
        <v>811</v>
      </c>
      <c r="C117" s="208" t="s">
        <v>386</v>
      </c>
      <c r="D117" s="208" t="s">
        <v>436</v>
      </c>
      <c r="E117" s="208" t="s">
        <v>272</v>
      </c>
      <c r="F117" s="200">
        <v>5</v>
      </c>
      <c r="G117" s="199">
        <v>0</v>
      </c>
      <c r="H117" s="199">
        <v>21.15</v>
      </c>
      <c r="I117" s="199">
        <f t="shared" si="38"/>
        <v>5</v>
      </c>
      <c r="J117" s="199">
        <f t="shared" si="39"/>
        <v>5.2009456264775418</v>
      </c>
      <c r="K117" s="201"/>
      <c r="L117" s="200">
        <v>10</v>
      </c>
      <c r="M117" s="199">
        <v>0</v>
      </c>
      <c r="N117" s="199">
        <v>21.53</v>
      </c>
      <c r="O117" s="199">
        <f t="shared" si="40"/>
        <v>10</v>
      </c>
      <c r="P117" s="199">
        <f t="shared" si="41"/>
        <v>5.2949372967951689</v>
      </c>
      <c r="Q117" s="201"/>
      <c r="R117" s="199">
        <f t="shared" si="42"/>
        <v>15</v>
      </c>
      <c r="S117" s="199">
        <f t="shared" si="43"/>
        <v>42.68</v>
      </c>
      <c r="T117" s="209"/>
    </row>
    <row r="118" spans="1:20">
      <c r="A118">
        <f t="shared" si="44"/>
        <v>4</v>
      </c>
      <c r="B118" s="207">
        <v>852</v>
      </c>
      <c r="C118" s="321" t="s">
        <v>720</v>
      </c>
      <c r="D118" s="321" t="s">
        <v>721</v>
      </c>
      <c r="E118" s="321" t="s">
        <v>269</v>
      </c>
      <c r="F118" s="200">
        <v>0</v>
      </c>
      <c r="G118" s="199">
        <v>20</v>
      </c>
      <c r="H118" s="199">
        <v>44</v>
      </c>
      <c r="I118" s="199">
        <f t="shared" si="38"/>
        <v>20</v>
      </c>
      <c r="J118" s="199">
        <f t="shared" si="39"/>
        <v>2.5</v>
      </c>
      <c r="K118" s="201"/>
      <c r="L118" s="200">
        <v>0</v>
      </c>
      <c r="M118" s="199">
        <v>0</v>
      </c>
      <c r="N118" s="199">
        <v>27.76</v>
      </c>
      <c r="O118" s="199">
        <f t="shared" si="40"/>
        <v>0</v>
      </c>
      <c r="P118" s="199">
        <f t="shared" si="41"/>
        <v>4.1066282420749278</v>
      </c>
      <c r="Q118" s="201"/>
      <c r="R118" s="199">
        <f t="shared" si="42"/>
        <v>20</v>
      </c>
      <c r="S118" s="199">
        <f t="shared" si="43"/>
        <v>71.760000000000005</v>
      </c>
      <c r="T118" s="209"/>
    </row>
    <row r="119" spans="1:20">
      <c r="A119">
        <f t="shared" si="44"/>
        <v>5</v>
      </c>
      <c r="B119" s="207">
        <v>754</v>
      </c>
      <c r="C119" s="321" t="s">
        <v>712</v>
      </c>
      <c r="D119" s="321" t="s">
        <v>312</v>
      </c>
      <c r="E119" s="321" t="s">
        <v>272</v>
      </c>
      <c r="F119" s="200">
        <v>15</v>
      </c>
      <c r="G119" s="199">
        <v>10</v>
      </c>
      <c r="H119" s="199">
        <v>30.3</v>
      </c>
      <c r="I119" s="199">
        <f t="shared" si="38"/>
        <v>25</v>
      </c>
      <c r="J119" s="199">
        <f t="shared" si="39"/>
        <v>3.6303630363036303</v>
      </c>
      <c r="K119" s="201"/>
      <c r="L119" s="200">
        <v>5</v>
      </c>
      <c r="M119" s="199">
        <v>10</v>
      </c>
      <c r="N119" s="199">
        <v>27.7</v>
      </c>
      <c r="O119" s="199">
        <f t="shared" si="40"/>
        <v>15</v>
      </c>
      <c r="P119" s="199">
        <f t="shared" si="41"/>
        <v>4.115523465703971</v>
      </c>
      <c r="Q119" s="201"/>
      <c r="R119" s="199">
        <f t="shared" si="42"/>
        <v>40</v>
      </c>
      <c r="S119" s="199">
        <f t="shared" si="43"/>
        <v>58</v>
      </c>
      <c r="T119" s="209"/>
    </row>
    <row r="120" spans="1:20">
      <c r="A120">
        <f t="shared" si="44"/>
        <v>6</v>
      </c>
      <c r="B120" s="207">
        <v>839</v>
      </c>
      <c r="C120" s="321" t="s">
        <v>693</v>
      </c>
      <c r="D120" s="321" t="s">
        <v>322</v>
      </c>
      <c r="E120" s="332">
        <v>55</v>
      </c>
      <c r="F120" s="200">
        <v>10</v>
      </c>
      <c r="G120" s="199">
        <v>0</v>
      </c>
      <c r="H120" s="199">
        <v>20.77</v>
      </c>
      <c r="I120" s="199">
        <f t="shared" si="38"/>
        <v>10</v>
      </c>
      <c r="J120" s="199">
        <f t="shared" si="39"/>
        <v>5.2961001444390954</v>
      </c>
      <c r="K120" s="201"/>
      <c r="L120" s="200">
        <v>50</v>
      </c>
      <c r="M120" s="199"/>
      <c r="N120" s="199"/>
      <c r="O120" s="199">
        <f t="shared" si="40"/>
        <v>50</v>
      </c>
      <c r="P120" s="199" t="e">
        <f t="shared" si="41"/>
        <v>#DIV/0!</v>
      </c>
      <c r="Q120" s="201"/>
      <c r="R120" s="199">
        <f t="shared" si="42"/>
        <v>60</v>
      </c>
      <c r="S120" s="199">
        <f t="shared" si="43"/>
        <v>20.77</v>
      </c>
      <c r="T120" s="209"/>
    </row>
    <row r="121" spans="1:20">
      <c r="A121">
        <f t="shared" si="44"/>
        <v>7</v>
      </c>
      <c r="B121" s="207">
        <v>807</v>
      </c>
      <c r="C121" s="321" t="s">
        <v>391</v>
      </c>
      <c r="D121" s="321" t="s">
        <v>421</v>
      </c>
      <c r="E121" s="332">
        <v>55</v>
      </c>
      <c r="F121" s="200">
        <v>100</v>
      </c>
      <c r="G121" s="199"/>
      <c r="H121" s="199"/>
      <c r="I121" s="199">
        <f t="shared" si="38"/>
        <v>100</v>
      </c>
      <c r="J121" s="199" t="e">
        <f t="shared" si="39"/>
        <v>#DIV/0!</v>
      </c>
      <c r="K121" s="201"/>
      <c r="L121" s="200">
        <v>100</v>
      </c>
      <c r="M121" s="199"/>
      <c r="N121" s="199"/>
      <c r="O121" s="199">
        <f t="shared" si="40"/>
        <v>100</v>
      </c>
      <c r="P121" s="199" t="e">
        <f t="shared" si="41"/>
        <v>#DIV/0!</v>
      </c>
      <c r="Q121" s="201"/>
      <c r="R121" s="199">
        <f t="shared" si="42"/>
        <v>200</v>
      </c>
      <c r="S121" s="199">
        <f t="shared" si="43"/>
        <v>0</v>
      </c>
      <c r="T121" s="209"/>
    </row>
    <row r="122" spans="1:20">
      <c r="A122">
        <f t="shared" si="44"/>
        <v>8</v>
      </c>
      <c r="B122" s="207"/>
      <c r="C122" s="208"/>
      <c r="D122" s="208"/>
      <c r="E122" s="208"/>
      <c r="F122" s="200"/>
      <c r="G122" s="199"/>
      <c r="H122" s="199"/>
      <c r="I122" s="199">
        <f t="shared" si="38"/>
        <v>0</v>
      </c>
      <c r="J122" s="199" t="e">
        <f t="shared" si="39"/>
        <v>#DIV/0!</v>
      </c>
      <c r="K122" s="201"/>
      <c r="L122" s="200"/>
      <c r="M122" s="199"/>
      <c r="N122" s="199"/>
      <c r="O122" s="199">
        <f t="shared" si="40"/>
        <v>0</v>
      </c>
      <c r="P122" s="199" t="e">
        <f t="shared" si="41"/>
        <v>#DIV/0!</v>
      </c>
      <c r="Q122" s="201"/>
      <c r="R122" s="199">
        <f t="shared" si="42"/>
        <v>0</v>
      </c>
      <c r="S122" s="199">
        <f t="shared" si="43"/>
        <v>0</v>
      </c>
      <c r="T122" s="209"/>
    </row>
    <row r="123" spans="1:20">
      <c r="A123">
        <f t="shared" si="44"/>
        <v>9</v>
      </c>
      <c r="B123" s="207"/>
      <c r="C123" s="208"/>
      <c r="D123" s="208"/>
      <c r="E123" s="208"/>
      <c r="F123" s="200"/>
      <c r="G123" s="199"/>
      <c r="H123" s="199"/>
      <c r="I123" s="199">
        <f t="shared" si="38"/>
        <v>0</v>
      </c>
      <c r="J123" s="199" t="e">
        <f t="shared" si="39"/>
        <v>#DIV/0!</v>
      </c>
      <c r="K123" s="201"/>
      <c r="L123" s="200"/>
      <c r="M123" s="199"/>
      <c r="N123" s="199"/>
      <c r="O123" s="199">
        <f t="shared" si="40"/>
        <v>0</v>
      </c>
      <c r="P123" s="199" t="e">
        <f t="shared" si="41"/>
        <v>#DIV/0!</v>
      </c>
      <c r="Q123" s="201"/>
      <c r="R123" s="199">
        <f t="shared" si="42"/>
        <v>0</v>
      </c>
      <c r="S123" s="199">
        <f t="shared" si="43"/>
        <v>0</v>
      </c>
      <c r="T123" s="209"/>
    </row>
    <row r="124" spans="1:20">
      <c r="A124">
        <f t="shared" si="44"/>
        <v>10</v>
      </c>
      <c r="B124" s="207"/>
      <c r="C124" s="208"/>
      <c r="D124" s="208"/>
      <c r="E124" s="208"/>
      <c r="F124" s="200"/>
      <c r="G124" s="199"/>
      <c r="H124" s="199"/>
      <c r="I124" s="199">
        <f t="shared" si="38"/>
        <v>0</v>
      </c>
      <c r="J124" s="199" t="e">
        <f t="shared" si="39"/>
        <v>#DIV/0!</v>
      </c>
      <c r="K124" s="201"/>
      <c r="L124" s="200"/>
      <c r="M124" s="199"/>
      <c r="N124" s="199"/>
      <c r="O124" s="199">
        <f t="shared" si="40"/>
        <v>0</v>
      </c>
      <c r="P124" s="199" t="e">
        <f t="shared" si="41"/>
        <v>#DIV/0!</v>
      </c>
      <c r="Q124" s="201"/>
      <c r="R124" s="199">
        <f t="shared" si="42"/>
        <v>0</v>
      </c>
      <c r="S124" s="199">
        <f t="shared" si="43"/>
        <v>0</v>
      </c>
      <c r="T124" s="209"/>
    </row>
    <row r="125" spans="1:20">
      <c r="A125">
        <f t="shared" si="44"/>
        <v>11</v>
      </c>
      <c r="B125" s="207"/>
      <c r="C125" s="208"/>
      <c r="D125" s="208"/>
      <c r="E125" s="208"/>
      <c r="F125" s="200"/>
      <c r="G125" s="199"/>
      <c r="H125" s="199"/>
      <c r="I125" s="199">
        <f t="shared" si="38"/>
        <v>0</v>
      </c>
      <c r="J125" s="199" t="e">
        <f t="shared" si="39"/>
        <v>#DIV/0!</v>
      </c>
      <c r="K125" s="201"/>
      <c r="L125" s="200"/>
      <c r="M125" s="199"/>
      <c r="N125" s="199"/>
      <c r="O125" s="199">
        <f t="shared" si="40"/>
        <v>0</v>
      </c>
      <c r="P125" s="199" t="e">
        <f t="shared" si="41"/>
        <v>#DIV/0!</v>
      </c>
      <c r="Q125" s="201"/>
      <c r="R125" s="199">
        <f t="shared" si="42"/>
        <v>0</v>
      </c>
      <c r="S125" s="199">
        <f t="shared" si="43"/>
        <v>0</v>
      </c>
      <c r="T125" s="209"/>
    </row>
    <row r="126" spans="1:20">
      <c r="A126">
        <f t="shared" si="44"/>
        <v>12</v>
      </c>
      <c r="B126" s="207"/>
      <c r="C126" s="208"/>
      <c r="D126" s="208"/>
      <c r="E126" s="208"/>
      <c r="F126" s="200"/>
      <c r="G126" s="199"/>
      <c r="H126" s="199"/>
      <c r="I126" s="199">
        <f t="shared" si="38"/>
        <v>0</v>
      </c>
      <c r="J126" s="199" t="e">
        <f t="shared" si="39"/>
        <v>#DIV/0!</v>
      </c>
      <c r="K126" s="201"/>
      <c r="L126" s="200"/>
      <c r="M126" s="199"/>
      <c r="N126" s="199"/>
      <c r="O126" s="199">
        <f t="shared" si="40"/>
        <v>0</v>
      </c>
      <c r="P126" s="199" t="e">
        <f t="shared" si="41"/>
        <v>#DIV/0!</v>
      </c>
      <c r="Q126" s="201"/>
      <c r="R126" s="199">
        <f t="shared" si="42"/>
        <v>0</v>
      </c>
      <c r="S126" s="199">
        <f t="shared" si="43"/>
        <v>0</v>
      </c>
      <c r="T126" s="209"/>
    </row>
    <row r="127" spans="1:20">
      <c r="A127">
        <f t="shared" si="44"/>
        <v>13</v>
      </c>
      <c r="B127" s="207"/>
      <c r="C127" s="208"/>
      <c r="D127" s="208"/>
      <c r="E127" s="208"/>
      <c r="F127" s="200"/>
      <c r="G127" s="199"/>
      <c r="H127" s="199"/>
      <c r="I127" s="199">
        <f t="shared" si="38"/>
        <v>0</v>
      </c>
      <c r="J127" s="199" t="e">
        <f t="shared" si="39"/>
        <v>#DIV/0!</v>
      </c>
      <c r="K127" s="201"/>
      <c r="L127" s="200"/>
      <c r="M127" s="199"/>
      <c r="N127" s="199"/>
      <c r="O127" s="199">
        <f t="shared" si="40"/>
        <v>0</v>
      </c>
      <c r="P127" s="199" t="e">
        <f t="shared" si="41"/>
        <v>#DIV/0!</v>
      </c>
      <c r="Q127" s="201"/>
      <c r="R127" s="199">
        <f t="shared" si="42"/>
        <v>0</v>
      </c>
      <c r="S127" s="199">
        <f t="shared" si="43"/>
        <v>0</v>
      </c>
      <c r="T127" s="209"/>
    </row>
    <row r="128" spans="1:20">
      <c r="A128">
        <f t="shared" si="44"/>
        <v>14</v>
      </c>
      <c r="B128" s="207"/>
      <c r="C128" s="208"/>
      <c r="D128" s="208"/>
      <c r="E128" s="208"/>
      <c r="F128" s="200"/>
      <c r="G128" s="199"/>
      <c r="H128" s="199"/>
      <c r="I128" s="199">
        <f t="shared" si="38"/>
        <v>0</v>
      </c>
      <c r="J128" s="199" t="e">
        <f t="shared" si="39"/>
        <v>#DIV/0!</v>
      </c>
      <c r="K128" s="201"/>
      <c r="L128" s="200"/>
      <c r="M128" s="199"/>
      <c r="N128" s="199"/>
      <c r="O128" s="199">
        <f t="shared" si="40"/>
        <v>0</v>
      </c>
      <c r="P128" s="199" t="e">
        <f t="shared" si="41"/>
        <v>#DIV/0!</v>
      </c>
      <c r="Q128" s="201"/>
      <c r="R128" s="199">
        <f t="shared" si="42"/>
        <v>0</v>
      </c>
      <c r="S128" s="199">
        <f t="shared" si="43"/>
        <v>0</v>
      </c>
      <c r="T128" s="209"/>
    </row>
    <row r="129" spans="1:20">
      <c r="A129">
        <f t="shared" si="44"/>
        <v>15</v>
      </c>
      <c r="B129" s="207"/>
      <c r="C129" s="208"/>
      <c r="D129" s="208"/>
      <c r="E129" s="208"/>
      <c r="F129" s="200"/>
      <c r="G129" s="199"/>
      <c r="H129" s="199"/>
      <c r="I129" s="199">
        <f t="shared" si="38"/>
        <v>0</v>
      </c>
      <c r="J129" s="199" t="e">
        <f t="shared" si="39"/>
        <v>#DIV/0!</v>
      </c>
      <c r="K129" s="201"/>
      <c r="L129" s="200"/>
      <c r="M129" s="199"/>
      <c r="N129" s="199"/>
      <c r="O129" s="199">
        <f t="shared" si="40"/>
        <v>0</v>
      </c>
      <c r="P129" s="199" t="e">
        <f t="shared" si="41"/>
        <v>#DIV/0!</v>
      </c>
      <c r="Q129" s="201"/>
      <c r="R129" s="199">
        <f t="shared" si="42"/>
        <v>0</v>
      </c>
      <c r="S129" s="199">
        <f t="shared" si="43"/>
        <v>0</v>
      </c>
      <c r="T129" s="209"/>
    </row>
    <row r="130" spans="1:20">
      <c r="A130">
        <f t="shared" si="44"/>
        <v>16</v>
      </c>
      <c r="B130" s="207"/>
      <c r="C130" s="208"/>
      <c r="D130" s="208"/>
      <c r="E130" s="208"/>
      <c r="F130" s="200"/>
      <c r="G130" s="199"/>
      <c r="H130" s="199"/>
      <c r="I130" s="199">
        <f t="shared" si="38"/>
        <v>0</v>
      </c>
      <c r="J130" s="199" t="e">
        <f t="shared" si="39"/>
        <v>#DIV/0!</v>
      </c>
      <c r="K130" s="201"/>
      <c r="L130" s="200"/>
      <c r="M130" s="199"/>
      <c r="N130" s="199"/>
      <c r="O130" s="199">
        <f t="shared" si="40"/>
        <v>0</v>
      </c>
      <c r="P130" s="199" t="e">
        <f>$L$112/N130</f>
        <v>#DIV/0!</v>
      </c>
      <c r="Q130" s="201"/>
      <c r="R130" s="199">
        <f t="shared" si="42"/>
        <v>0</v>
      </c>
      <c r="S130" s="199">
        <f t="shared" si="43"/>
        <v>0</v>
      </c>
      <c r="T130" s="209"/>
    </row>
    <row r="131" spans="1:20">
      <c r="A131">
        <f t="shared" si="44"/>
        <v>17</v>
      </c>
      <c r="B131" s="207"/>
      <c r="C131" s="208"/>
      <c r="D131" s="208"/>
      <c r="E131" s="208"/>
      <c r="F131" s="200"/>
      <c r="G131" s="199"/>
      <c r="H131" s="199"/>
      <c r="I131" s="199">
        <f t="shared" si="38"/>
        <v>0</v>
      </c>
      <c r="J131" s="199" t="e">
        <f t="shared" si="39"/>
        <v>#DIV/0!</v>
      </c>
      <c r="K131" s="201"/>
      <c r="L131" s="200"/>
      <c r="M131" s="199"/>
      <c r="N131" s="199"/>
      <c r="O131" s="199">
        <f t="shared" si="40"/>
        <v>0</v>
      </c>
      <c r="P131" s="199" t="e">
        <f t="shared" si="41"/>
        <v>#DIV/0!</v>
      </c>
      <c r="Q131" s="201"/>
      <c r="R131" s="199">
        <f t="shared" si="42"/>
        <v>0</v>
      </c>
      <c r="S131" s="199">
        <f t="shared" si="43"/>
        <v>0</v>
      </c>
      <c r="T131" s="209"/>
    </row>
    <row r="132" spans="1:20">
      <c r="A132">
        <f>A131+1</f>
        <v>18</v>
      </c>
      <c r="B132" s="207"/>
      <c r="C132" s="208"/>
      <c r="D132" s="208"/>
      <c r="E132" s="208"/>
      <c r="F132" s="200"/>
      <c r="G132" s="199"/>
      <c r="H132" s="199"/>
      <c r="I132" s="199">
        <f t="shared" si="38"/>
        <v>0</v>
      </c>
      <c r="J132" s="199" t="e">
        <f t="shared" si="39"/>
        <v>#DIV/0!</v>
      </c>
      <c r="K132" s="201"/>
      <c r="L132" s="200"/>
      <c r="M132" s="199"/>
      <c r="N132" s="199"/>
      <c r="O132" s="199">
        <f t="shared" si="40"/>
        <v>0</v>
      </c>
      <c r="P132" s="199" t="e">
        <f t="shared" si="41"/>
        <v>#DIV/0!</v>
      </c>
      <c r="Q132" s="201"/>
      <c r="R132" s="199">
        <f t="shared" si="42"/>
        <v>0</v>
      </c>
      <c r="S132" s="199">
        <f t="shared" si="43"/>
        <v>0</v>
      </c>
      <c r="T132" s="209"/>
    </row>
    <row r="133" spans="1:20">
      <c r="A133">
        <f t="shared" ref="A133:A134" si="45">A132+1</f>
        <v>19</v>
      </c>
      <c r="B133" s="207"/>
      <c r="C133" s="208"/>
      <c r="D133" s="208"/>
      <c r="E133" s="208"/>
      <c r="F133" s="200"/>
      <c r="G133" s="199"/>
      <c r="H133" s="199"/>
      <c r="I133" s="199">
        <f t="shared" si="38"/>
        <v>0</v>
      </c>
      <c r="J133" s="199" t="e">
        <f t="shared" si="39"/>
        <v>#DIV/0!</v>
      </c>
      <c r="K133" s="201"/>
      <c r="L133" s="200"/>
      <c r="M133" s="199"/>
      <c r="N133" s="199"/>
      <c r="O133" s="199">
        <f t="shared" si="40"/>
        <v>0</v>
      </c>
      <c r="P133" s="199" t="e">
        <f t="shared" si="41"/>
        <v>#DIV/0!</v>
      </c>
      <c r="Q133" s="201"/>
      <c r="R133" s="199">
        <f t="shared" si="42"/>
        <v>0</v>
      </c>
      <c r="S133" s="199">
        <f t="shared" si="43"/>
        <v>0</v>
      </c>
      <c r="T133" s="209"/>
    </row>
    <row r="134" spans="1:20" ht="16" thickBot="1">
      <c r="A134">
        <f t="shared" si="45"/>
        <v>20</v>
      </c>
      <c r="B134" s="207"/>
      <c r="C134" s="208"/>
      <c r="D134" s="208"/>
      <c r="E134" s="208"/>
      <c r="F134" s="200"/>
      <c r="G134" s="199"/>
      <c r="H134" s="199"/>
      <c r="I134" s="199">
        <f t="shared" si="38"/>
        <v>0</v>
      </c>
      <c r="J134" s="199" t="e">
        <f t="shared" si="39"/>
        <v>#DIV/0!</v>
      </c>
      <c r="K134" s="201"/>
      <c r="L134" s="200"/>
      <c r="M134" s="199"/>
      <c r="N134" s="199"/>
      <c r="O134" s="199">
        <f>IF(N134&lt;=$N$112,IF(N134&lt;$M$112,L134+M134,L134+M134+(N134-$M$112)),50)</f>
        <v>0</v>
      </c>
      <c r="P134" s="199" t="e">
        <f>$L$112/N134</f>
        <v>#DIV/0!</v>
      </c>
      <c r="Q134" s="201"/>
      <c r="R134" s="199">
        <f t="shared" si="42"/>
        <v>0</v>
      </c>
      <c r="S134" s="199">
        <f t="shared" si="43"/>
        <v>0</v>
      </c>
      <c r="T134" s="209"/>
    </row>
    <row r="135" spans="1:20" ht="16" thickBot="1">
      <c r="B135" s="531" t="s">
        <v>159</v>
      </c>
      <c r="C135" s="532"/>
      <c r="D135" s="532"/>
      <c r="E135" s="533"/>
      <c r="F135" s="188" t="s">
        <v>141</v>
      </c>
      <c r="G135" s="189" t="s">
        <v>142</v>
      </c>
      <c r="H135" s="190" t="s">
        <v>143</v>
      </c>
      <c r="I135" s="189" t="s">
        <v>144</v>
      </c>
      <c r="J135" s="190" t="s">
        <v>145</v>
      </c>
      <c r="K135" s="216"/>
      <c r="L135" s="206" t="s">
        <v>141</v>
      </c>
      <c r="M135" s="189" t="s">
        <v>142</v>
      </c>
      <c r="N135" s="189" t="s">
        <v>143</v>
      </c>
      <c r="O135" s="189" t="s">
        <v>144</v>
      </c>
      <c r="P135" s="190" t="s">
        <v>145</v>
      </c>
      <c r="Q135" s="214"/>
      <c r="R135" s="217" t="s">
        <v>147</v>
      </c>
      <c r="S135" s="218" t="s">
        <v>143</v>
      </c>
      <c r="T135" s="193"/>
    </row>
    <row r="136" spans="1:20">
      <c r="A136">
        <v>1</v>
      </c>
      <c r="B136" s="207">
        <v>837</v>
      </c>
      <c r="C136" s="208" t="s">
        <v>657</v>
      </c>
      <c r="D136" s="208" t="s">
        <v>658</v>
      </c>
      <c r="E136" s="208" t="s">
        <v>275</v>
      </c>
      <c r="F136" s="219">
        <v>0</v>
      </c>
      <c r="G136" s="220">
        <v>20</v>
      </c>
      <c r="H136" s="220">
        <v>25.15</v>
      </c>
      <c r="I136" s="199">
        <f>IF(H136&lt;=$H$112,IF(H136&lt;$G$112,F136+G136,F136+G136+(H136-$G$112)),50)</f>
        <v>20</v>
      </c>
      <c r="J136" s="199">
        <f>$F$112/H136</f>
        <v>4.3737574552683895</v>
      </c>
      <c r="K136" s="201"/>
      <c r="L136" s="200">
        <v>5</v>
      </c>
      <c r="M136" s="199">
        <v>0</v>
      </c>
      <c r="N136" s="199">
        <v>19.64</v>
      </c>
      <c r="O136" s="199">
        <f>IF(N136&lt;=$N$112,IF(N136&lt;$M$112,L136+M136,L136+M136+(N136-$M$112)),50)</f>
        <v>5</v>
      </c>
      <c r="P136" s="199">
        <f>$L$112/N136</f>
        <v>5.8044806517311605</v>
      </c>
      <c r="Q136" s="201"/>
      <c r="R136" s="199">
        <f t="shared" si="42"/>
        <v>25</v>
      </c>
      <c r="S136" s="199">
        <f t="shared" si="43"/>
        <v>44.79</v>
      </c>
      <c r="T136" s="209"/>
    </row>
    <row r="137" spans="1:20">
      <c r="A137">
        <f>A136+1</f>
        <v>2</v>
      </c>
      <c r="B137" s="207">
        <v>838</v>
      </c>
      <c r="C137" s="208" t="s">
        <v>304</v>
      </c>
      <c r="D137" s="208" t="s">
        <v>656</v>
      </c>
      <c r="E137" s="208" t="s">
        <v>275</v>
      </c>
      <c r="F137" s="200">
        <v>5</v>
      </c>
      <c r="G137" s="199">
        <v>10</v>
      </c>
      <c r="H137" s="199">
        <v>27.4</v>
      </c>
      <c r="I137" s="199">
        <f t="shared" ref="I137:I150" si="46">IF(H137&lt;=$H$112,IF(H137&lt;$G$112,F137+G137,F137+G137+(H137-$G$112)),50)</f>
        <v>15</v>
      </c>
      <c r="J137" s="199">
        <f t="shared" ref="J137:J150" si="47">$F$112/H137</f>
        <v>4.014598540145986</v>
      </c>
      <c r="K137" s="201"/>
      <c r="L137" s="200">
        <v>10</v>
      </c>
      <c r="M137" s="199">
        <v>10</v>
      </c>
      <c r="N137" s="199">
        <v>27.06</v>
      </c>
      <c r="O137" s="199">
        <f t="shared" ref="O137:O150" si="48">IF(N137&lt;=$N$112,IF(N137&lt;$M$112,L137+M137,L137+M137+(N137-$M$112)),50)</f>
        <v>20</v>
      </c>
      <c r="P137" s="199">
        <f t="shared" ref="P137:P150" si="49">$L$112/N137</f>
        <v>4.2128603104212861</v>
      </c>
      <c r="Q137" s="201"/>
      <c r="R137" s="199">
        <f t="shared" si="42"/>
        <v>35</v>
      </c>
      <c r="S137" s="199">
        <f t="shared" si="43"/>
        <v>54.459999999999994</v>
      </c>
      <c r="T137" s="209"/>
    </row>
    <row r="138" spans="1:20">
      <c r="A138">
        <f t="shared" ref="A138:A149" si="50">A137+1</f>
        <v>3</v>
      </c>
      <c r="B138" s="207">
        <v>856</v>
      </c>
      <c r="C138" s="208" t="s">
        <v>773</v>
      </c>
      <c r="D138" s="208" t="s">
        <v>461</v>
      </c>
      <c r="E138" s="208" t="s">
        <v>269</v>
      </c>
      <c r="F138" s="200">
        <v>15</v>
      </c>
      <c r="G138" s="199">
        <v>5</v>
      </c>
      <c r="H138" s="199">
        <v>23.95</v>
      </c>
      <c r="I138" s="199">
        <f t="shared" si="46"/>
        <v>20</v>
      </c>
      <c r="J138" s="199">
        <f t="shared" si="47"/>
        <v>4.5929018789144047</v>
      </c>
      <c r="K138" s="201"/>
      <c r="L138" s="200">
        <v>5</v>
      </c>
      <c r="M138" s="199">
        <v>10</v>
      </c>
      <c r="N138" s="199">
        <v>23.84</v>
      </c>
      <c r="O138" s="199">
        <f t="shared" si="48"/>
        <v>15</v>
      </c>
      <c r="P138" s="199">
        <f t="shared" si="49"/>
        <v>4.7818791946308723</v>
      </c>
      <c r="Q138" s="201"/>
      <c r="R138" s="199">
        <f t="shared" si="42"/>
        <v>35</v>
      </c>
      <c r="S138" s="199">
        <f t="shared" si="43"/>
        <v>47.79</v>
      </c>
      <c r="T138" s="209"/>
    </row>
    <row r="139" spans="1:20">
      <c r="A139">
        <f t="shared" si="50"/>
        <v>4</v>
      </c>
      <c r="B139" s="207">
        <v>855</v>
      </c>
      <c r="C139" s="321" t="s">
        <v>724</v>
      </c>
      <c r="D139" s="321" t="s">
        <v>721</v>
      </c>
      <c r="E139" s="332">
        <v>25</v>
      </c>
      <c r="F139" s="200">
        <v>50</v>
      </c>
      <c r="G139" s="199"/>
      <c r="H139" s="199"/>
      <c r="I139" s="199">
        <f t="shared" si="46"/>
        <v>50</v>
      </c>
      <c r="J139" s="199" t="e">
        <f t="shared" si="47"/>
        <v>#DIV/0!</v>
      </c>
      <c r="K139" s="201"/>
      <c r="L139" s="200">
        <v>50</v>
      </c>
      <c r="M139" s="199"/>
      <c r="N139" s="199"/>
      <c r="O139" s="199">
        <f t="shared" si="48"/>
        <v>50</v>
      </c>
      <c r="P139" s="199" t="e">
        <f t="shared" si="49"/>
        <v>#DIV/0!</v>
      </c>
      <c r="Q139" s="201"/>
      <c r="R139" s="199">
        <f t="shared" si="42"/>
        <v>100</v>
      </c>
      <c r="S139" s="199">
        <f t="shared" si="43"/>
        <v>0</v>
      </c>
      <c r="T139" s="209"/>
    </row>
    <row r="140" spans="1:20">
      <c r="A140">
        <f t="shared" si="50"/>
        <v>5</v>
      </c>
      <c r="B140" s="207">
        <v>845</v>
      </c>
      <c r="C140" s="321" t="s">
        <v>710</v>
      </c>
      <c r="D140" s="321" t="s">
        <v>711</v>
      </c>
      <c r="E140" s="332">
        <v>25</v>
      </c>
      <c r="F140" s="200">
        <v>50</v>
      </c>
      <c r="G140" s="199"/>
      <c r="H140" s="199"/>
      <c r="I140" s="199">
        <f t="shared" si="46"/>
        <v>50</v>
      </c>
      <c r="J140" s="199" t="e">
        <f t="shared" si="47"/>
        <v>#DIV/0!</v>
      </c>
      <c r="K140" s="201"/>
      <c r="L140" s="200">
        <v>50</v>
      </c>
      <c r="M140" s="199"/>
      <c r="N140" s="199"/>
      <c r="O140" s="199">
        <f t="shared" si="48"/>
        <v>50</v>
      </c>
      <c r="P140" s="199" t="e">
        <f t="shared" si="49"/>
        <v>#DIV/0!</v>
      </c>
      <c r="Q140" s="201"/>
      <c r="R140" s="199">
        <f t="shared" si="42"/>
        <v>100</v>
      </c>
      <c r="S140" s="199">
        <f t="shared" si="43"/>
        <v>0</v>
      </c>
      <c r="T140" s="209"/>
    </row>
    <row r="141" spans="1:20">
      <c r="A141">
        <f t="shared" si="50"/>
        <v>6</v>
      </c>
      <c r="B141" s="207">
        <v>857</v>
      </c>
      <c r="C141" s="321" t="s">
        <v>801</v>
      </c>
      <c r="D141" s="321" t="s">
        <v>796</v>
      </c>
      <c r="E141" s="321" t="s">
        <v>269</v>
      </c>
      <c r="F141" s="200">
        <v>100</v>
      </c>
      <c r="G141" s="199"/>
      <c r="H141" s="199"/>
      <c r="I141" s="199">
        <f t="shared" si="46"/>
        <v>100</v>
      </c>
      <c r="J141" s="199" t="e">
        <f t="shared" si="47"/>
        <v>#DIV/0!</v>
      </c>
      <c r="K141" s="201"/>
      <c r="L141" s="200">
        <v>100</v>
      </c>
      <c r="M141" s="199"/>
      <c r="N141" s="199"/>
      <c r="O141" s="199">
        <f t="shared" si="48"/>
        <v>100</v>
      </c>
      <c r="P141" s="199" t="e">
        <f t="shared" si="49"/>
        <v>#DIV/0!</v>
      </c>
      <c r="Q141" s="201"/>
      <c r="R141" s="199">
        <f t="shared" si="42"/>
        <v>200</v>
      </c>
      <c r="S141" s="199">
        <f t="shared" si="43"/>
        <v>0</v>
      </c>
      <c r="T141" s="209"/>
    </row>
    <row r="142" spans="1:20">
      <c r="A142">
        <f t="shared" si="50"/>
        <v>7</v>
      </c>
      <c r="B142" s="207"/>
      <c r="C142" s="208"/>
      <c r="D142" s="208"/>
      <c r="E142" s="208"/>
      <c r="F142" s="200"/>
      <c r="G142" s="199"/>
      <c r="H142" s="199"/>
      <c r="I142" s="199">
        <f t="shared" si="46"/>
        <v>0</v>
      </c>
      <c r="J142" s="199" t="e">
        <f t="shared" si="47"/>
        <v>#DIV/0!</v>
      </c>
      <c r="K142" s="201"/>
      <c r="L142" s="200"/>
      <c r="M142" s="199"/>
      <c r="N142" s="199"/>
      <c r="O142" s="199">
        <f t="shared" si="48"/>
        <v>0</v>
      </c>
      <c r="P142" s="199" t="e">
        <f t="shared" si="49"/>
        <v>#DIV/0!</v>
      </c>
      <c r="Q142" s="201"/>
      <c r="R142" s="199">
        <f t="shared" si="42"/>
        <v>0</v>
      </c>
      <c r="S142" s="199">
        <f t="shared" si="43"/>
        <v>0</v>
      </c>
      <c r="T142" s="209"/>
    </row>
    <row r="143" spans="1:20">
      <c r="A143">
        <f t="shared" si="50"/>
        <v>8</v>
      </c>
      <c r="B143" s="207"/>
      <c r="C143" s="208"/>
      <c r="D143" s="208"/>
      <c r="E143" s="208"/>
      <c r="F143" s="200"/>
      <c r="G143" s="199"/>
      <c r="H143" s="199"/>
      <c r="I143" s="199">
        <f t="shared" si="46"/>
        <v>0</v>
      </c>
      <c r="J143" s="199" t="e">
        <f t="shared" si="47"/>
        <v>#DIV/0!</v>
      </c>
      <c r="K143" s="201"/>
      <c r="L143" s="200"/>
      <c r="M143" s="199"/>
      <c r="N143" s="199"/>
      <c r="O143" s="199">
        <f t="shared" si="48"/>
        <v>0</v>
      </c>
      <c r="P143" s="199" t="e">
        <f t="shared" si="49"/>
        <v>#DIV/0!</v>
      </c>
      <c r="Q143" s="201"/>
      <c r="R143" s="199">
        <f t="shared" si="42"/>
        <v>0</v>
      </c>
      <c r="S143" s="199">
        <f t="shared" si="43"/>
        <v>0</v>
      </c>
      <c r="T143" s="209"/>
    </row>
    <row r="144" spans="1:20">
      <c r="A144">
        <f t="shared" si="50"/>
        <v>9</v>
      </c>
      <c r="B144" s="207"/>
      <c r="C144" s="208"/>
      <c r="D144" s="208"/>
      <c r="E144" s="208"/>
      <c r="F144" s="200"/>
      <c r="G144" s="199"/>
      <c r="H144" s="199"/>
      <c r="I144" s="199">
        <f t="shared" si="46"/>
        <v>0</v>
      </c>
      <c r="J144" s="199" t="e">
        <f t="shared" si="47"/>
        <v>#DIV/0!</v>
      </c>
      <c r="K144" s="201"/>
      <c r="L144" s="200"/>
      <c r="M144" s="199"/>
      <c r="N144" s="199"/>
      <c r="O144" s="199">
        <f>IF(N144&lt;=$N$112,IF(N144&lt;$M$112,L144+M144,L144+M144+(N144-$M$112)),50)</f>
        <v>0</v>
      </c>
      <c r="P144" s="199" t="e">
        <f t="shared" si="49"/>
        <v>#DIV/0!</v>
      </c>
      <c r="Q144" s="201"/>
      <c r="R144" s="199">
        <f t="shared" si="42"/>
        <v>0</v>
      </c>
      <c r="S144" s="199">
        <f t="shared" si="43"/>
        <v>0</v>
      </c>
      <c r="T144" s="209"/>
    </row>
    <row r="145" spans="1:20">
      <c r="A145">
        <f t="shared" si="50"/>
        <v>10</v>
      </c>
      <c r="B145" s="207"/>
      <c r="C145" s="208"/>
      <c r="D145" s="208"/>
      <c r="E145" s="208"/>
      <c r="F145" s="200"/>
      <c r="G145" s="199"/>
      <c r="H145" s="199"/>
      <c r="I145" s="199">
        <f t="shared" si="46"/>
        <v>0</v>
      </c>
      <c r="J145" s="199" t="e">
        <f t="shared" si="47"/>
        <v>#DIV/0!</v>
      </c>
      <c r="K145" s="201"/>
      <c r="L145" s="200"/>
      <c r="M145" s="199"/>
      <c r="N145" s="199"/>
      <c r="O145" s="199">
        <f t="shared" si="48"/>
        <v>0</v>
      </c>
      <c r="P145" s="199" t="e">
        <f t="shared" si="49"/>
        <v>#DIV/0!</v>
      </c>
      <c r="Q145" s="201"/>
      <c r="R145" s="199">
        <f t="shared" si="42"/>
        <v>0</v>
      </c>
      <c r="S145" s="199">
        <f t="shared" si="43"/>
        <v>0</v>
      </c>
      <c r="T145" s="209"/>
    </row>
    <row r="146" spans="1:20">
      <c r="A146">
        <f t="shared" si="50"/>
        <v>11</v>
      </c>
      <c r="B146" s="207"/>
      <c r="C146" s="208"/>
      <c r="D146" s="208"/>
      <c r="E146" s="208"/>
      <c r="F146" s="200"/>
      <c r="G146" s="199"/>
      <c r="H146" s="199"/>
      <c r="I146" s="199">
        <f t="shared" si="46"/>
        <v>0</v>
      </c>
      <c r="J146" s="199" t="e">
        <f t="shared" si="47"/>
        <v>#DIV/0!</v>
      </c>
      <c r="K146" s="201"/>
      <c r="L146" s="200"/>
      <c r="M146" s="199"/>
      <c r="N146" s="199"/>
      <c r="O146" s="199">
        <f t="shared" si="48"/>
        <v>0</v>
      </c>
      <c r="P146" s="199" t="e">
        <f t="shared" si="49"/>
        <v>#DIV/0!</v>
      </c>
      <c r="Q146" s="201"/>
      <c r="R146" s="199">
        <f t="shared" si="42"/>
        <v>0</v>
      </c>
      <c r="S146" s="199">
        <f t="shared" si="43"/>
        <v>0</v>
      </c>
      <c r="T146" s="209"/>
    </row>
    <row r="147" spans="1:20">
      <c r="A147">
        <f t="shared" si="50"/>
        <v>12</v>
      </c>
      <c r="B147" s="207"/>
      <c r="C147" s="208"/>
      <c r="D147" s="208"/>
      <c r="E147" s="208"/>
      <c r="F147" s="200"/>
      <c r="G147" s="199"/>
      <c r="H147" s="199"/>
      <c r="I147" s="199">
        <f t="shared" si="46"/>
        <v>0</v>
      </c>
      <c r="J147" s="199" t="e">
        <f t="shared" si="47"/>
        <v>#DIV/0!</v>
      </c>
      <c r="K147" s="201"/>
      <c r="L147" s="200"/>
      <c r="M147" s="199"/>
      <c r="N147" s="199"/>
      <c r="O147" s="199">
        <f t="shared" si="48"/>
        <v>0</v>
      </c>
      <c r="P147" s="199" t="e">
        <f t="shared" si="49"/>
        <v>#DIV/0!</v>
      </c>
      <c r="Q147" s="201"/>
      <c r="R147" s="199">
        <f t="shared" si="42"/>
        <v>0</v>
      </c>
      <c r="S147" s="199">
        <f t="shared" si="43"/>
        <v>0</v>
      </c>
      <c r="T147" s="209"/>
    </row>
    <row r="148" spans="1:20">
      <c r="A148">
        <f t="shared" si="50"/>
        <v>13</v>
      </c>
      <c r="B148" s="207"/>
      <c r="C148" s="208"/>
      <c r="D148" s="208"/>
      <c r="E148" s="208"/>
      <c r="F148" s="200"/>
      <c r="G148" s="199"/>
      <c r="H148" s="199"/>
      <c r="I148" s="199">
        <f t="shared" si="46"/>
        <v>0</v>
      </c>
      <c r="J148" s="199" t="e">
        <f t="shared" si="47"/>
        <v>#DIV/0!</v>
      </c>
      <c r="K148" s="201"/>
      <c r="L148" s="200"/>
      <c r="M148" s="199"/>
      <c r="N148" s="199"/>
      <c r="O148" s="199">
        <f t="shared" si="48"/>
        <v>0</v>
      </c>
      <c r="P148" s="199" t="e">
        <f t="shared" si="49"/>
        <v>#DIV/0!</v>
      </c>
      <c r="Q148" s="201"/>
      <c r="R148" s="199">
        <f t="shared" si="42"/>
        <v>0</v>
      </c>
      <c r="S148" s="199">
        <f t="shared" si="43"/>
        <v>0</v>
      </c>
      <c r="T148" s="209"/>
    </row>
    <row r="149" spans="1:20">
      <c r="A149">
        <f t="shared" si="50"/>
        <v>14</v>
      </c>
      <c r="B149" s="207"/>
      <c r="C149" s="208"/>
      <c r="D149" s="208"/>
      <c r="E149" s="208"/>
      <c r="F149" s="200"/>
      <c r="G149" s="199"/>
      <c r="H149" s="199"/>
      <c r="I149" s="199">
        <f t="shared" si="46"/>
        <v>0</v>
      </c>
      <c r="J149" s="199" t="e">
        <f t="shared" si="47"/>
        <v>#DIV/0!</v>
      </c>
      <c r="K149" s="201"/>
      <c r="L149" s="200"/>
      <c r="M149" s="199"/>
      <c r="N149" s="199"/>
      <c r="O149" s="199">
        <f t="shared" si="48"/>
        <v>0</v>
      </c>
      <c r="P149" s="199" t="e">
        <f t="shared" si="49"/>
        <v>#DIV/0!</v>
      </c>
      <c r="Q149" s="201"/>
      <c r="R149" s="199">
        <f t="shared" si="42"/>
        <v>0</v>
      </c>
      <c r="S149" s="199">
        <f t="shared" si="43"/>
        <v>0</v>
      </c>
      <c r="T149" s="209"/>
    </row>
    <row r="150" spans="1:20" ht="16" thickBot="1">
      <c r="A150">
        <f>A149+1</f>
        <v>15</v>
      </c>
      <c r="B150" s="210"/>
      <c r="C150" s="211"/>
      <c r="D150" s="211"/>
      <c r="E150" s="211"/>
      <c r="F150" s="202"/>
      <c r="G150" s="203"/>
      <c r="H150" s="203"/>
      <c r="I150" s="199">
        <f t="shared" si="46"/>
        <v>0</v>
      </c>
      <c r="J150" s="199" t="e">
        <f t="shared" si="47"/>
        <v>#DIV/0!</v>
      </c>
      <c r="K150" s="201"/>
      <c r="L150" s="200"/>
      <c r="M150" s="199"/>
      <c r="N150" s="199"/>
      <c r="O150" s="199">
        <f t="shared" si="48"/>
        <v>0</v>
      </c>
      <c r="P150" s="199" t="e">
        <f t="shared" si="49"/>
        <v>#DIV/0!</v>
      </c>
      <c r="Q150" s="204"/>
      <c r="R150" s="203">
        <f t="shared" si="42"/>
        <v>0</v>
      </c>
      <c r="S150" s="203">
        <f t="shared" si="43"/>
        <v>0</v>
      </c>
      <c r="T150" s="212"/>
    </row>
    <row r="151" spans="1:20" ht="16" thickBot="1">
      <c r="B151" s="531" t="s">
        <v>160</v>
      </c>
      <c r="C151" s="532"/>
      <c r="D151" s="532"/>
      <c r="E151" s="533"/>
      <c r="F151" s="188" t="s">
        <v>141</v>
      </c>
      <c r="G151" s="189" t="s">
        <v>142</v>
      </c>
      <c r="H151" s="190" t="s">
        <v>143</v>
      </c>
      <c r="I151" s="189" t="s">
        <v>144</v>
      </c>
      <c r="J151" s="190" t="s">
        <v>145</v>
      </c>
      <c r="K151" s="216"/>
      <c r="L151" s="206" t="s">
        <v>141</v>
      </c>
      <c r="M151" s="189" t="s">
        <v>142</v>
      </c>
      <c r="N151" s="189" t="s">
        <v>143</v>
      </c>
      <c r="O151" s="189" t="s">
        <v>144</v>
      </c>
      <c r="P151" s="190" t="s">
        <v>145</v>
      </c>
      <c r="Q151" s="214"/>
      <c r="R151" s="217" t="s">
        <v>147</v>
      </c>
      <c r="S151" s="218" t="s">
        <v>143</v>
      </c>
      <c r="T151" s="193"/>
    </row>
    <row r="152" spans="1:20">
      <c r="A152">
        <v>1</v>
      </c>
      <c r="B152" s="207"/>
      <c r="C152" s="208"/>
      <c r="D152" s="208"/>
      <c r="E152" s="208"/>
      <c r="F152" s="219"/>
      <c r="G152" s="220"/>
      <c r="H152" s="220"/>
      <c r="I152" s="220">
        <f>IF(H152&lt;=$H$112,IF(H152&lt;$G$112,F152+G152,F152+G152+(H152-$G$112)),50)</f>
        <v>0</v>
      </c>
      <c r="J152" s="220" t="e">
        <f>$F$112/H152</f>
        <v>#DIV/0!</v>
      </c>
      <c r="K152" s="195"/>
      <c r="L152" s="219"/>
      <c r="M152" s="220"/>
      <c r="N152" s="220"/>
      <c r="O152" s="220">
        <f>IF(N152&lt;=$N$112,IF(N152&lt;$M$112,L152+M152,L152+M152+(N152-$M$112)),50)</f>
        <v>0</v>
      </c>
      <c r="P152" s="220" t="e">
        <f>$L$112/N152</f>
        <v>#DIV/0!</v>
      </c>
      <c r="Q152" s="195"/>
      <c r="R152" s="199">
        <f t="shared" ref="R152:R166" si="51">O152+I152</f>
        <v>0</v>
      </c>
      <c r="S152" s="199">
        <f t="shared" ref="S152:S166" si="52">N152+H152</f>
        <v>0</v>
      </c>
      <c r="T152" s="209"/>
    </row>
    <row r="153" spans="1:20">
      <c r="A153">
        <f>A152+1</f>
        <v>2</v>
      </c>
      <c r="B153" s="207"/>
      <c r="C153" s="208"/>
      <c r="D153" s="208"/>
      <c r="E153" s="208"/>
      <c r="F153" s="200"/>
      <c r="G153" s="199"/>
      <c r="H153" s="199"/>
      <c r="I153" s="199">
        <f t="shared" ref="I153:I166" si="53">IF(H153&lt;=$H$112,IF(H153&lt;$G$112,F153+G153,F153+G153+(H153-$G$112)),50)</f>
        <v>0</v>
      </c>
      <c r="J153" s="199" t="e">
        <f t="shared" ref="J153:J166" si="54">$F$112/H153</f>
        <v>#DIV/0!</v>
      </c>
      <c r="K153" s="201"/>
      <c r="L153" s="200"/>
      <c r="M153" s="199"/>
      <c r="N153" s="199"/>
      <c r="O153" s="199">
        <f t="shared" ref="O153:O159" si="55">IF(N153&lt;=$N$112,IF(N153&lt;$M$112,L153+M153,L153+M153+(N153-$M$112)),50)</f>
        <v>0</v>
      </c>
      <c r="P153" s="199" t="e">
        <f t="shared" ref="P153:P166" si="56">$L$112/N153</f>
        <v>#DIV/0!</v>
      </c>
      <c r="Q153" s="201"/>
      <c r="R153" s="199">
        <f t="shared" si="51"/>
        <v>0</v>
      </c>
      <c r="S153" s="199">
        <f t="shared" si="52"/>
        <v>0</v>
      </c>
      <c r="T153" s="209"/>
    </row>
    <row r="154" spans="1:20">
      <c r="A154">
        <f t="shared" ref="A154:A165" si="57">A153+1</f>
        <v>3</v>
      </c>
      <c r="B154" s="207"/>
      <c r="C154" s="208"/>
      <c r="D154" s="208"/>
      <c r="E154" s="208"/>
      <c r="F154" s="200"/>
      <c r="G154" s="199"/>
      <c r="H154" s="199"/>
      <c r="I154" s="199">
        <f t="shared" si="53"/>
        <v>0</v>
      </c>
      <c r="J154" s="199" t="e">
        <f t="shared" si="54"/>
        <v>#DIV/0!</v>
      </c>
      <c r="K154" s="201"/>
      <c r="L154" s="200"/>
      <c r="M154" s="199"/>
      <c r="N154" s="199"/>
      <c r="O154" s="199">
        <f t="shared" si="55"/>
        <v>0</v>
      </c>
      <c r="P154" s="199" t="e">
        <f t="shared" si="56"/>
        <v>#DIV/0!</v>
      </c>
      <c r="Q154" s="201"/>
      <c r="R154" s="199">
        <f t="shared" si="51"/>
        <v>0</v>
      </c>
      <c r="S154" s="199">
        <f t="shared" si="52"/>
        <v>0</v>
      </c>
      <c r="T154" s="209"/>
    </row>
    <row r="155" spans="1:20">
      <c r="A155">
        <f t="shared" si="57"/>
        <v>4</v>
      </c>
      <c r="B155" s="207"/>
      <c r="C155" s="208"/>
      <c r="D155" s="208"/>
      <c r="E155" s="208"/>
      <c r="F155" s="200"/>
      <c r="G155" s="199"/>
      <c r="H155" s="199"/>
      <c r="I155" s="199">
        <f t="shared" si="53"/>
        <v>0</v>
      </c>
      <c r="J155" s="199" t="e">
        <f t="shared" si="54"/>
        <v>#DIV/0!</v>
      </c>
      <c r="K155" s="201"/>
      <c r="L155" s="200"/>
      <c r="M155" s="199"/>
      <c r="N155" s="199"/>
      <c r="O155" s="199">
        <f t="shared" si="55"/>
        <v>0</v>
      </c>
      <c r="P155" s="199" t="e">
        <f t="shared" si="56"/>
        <v>#DIV/0!</v>
      </c>
      <c r="Q155" s="201"/>
      <c r="R155" s="199">
        <f t="shared" si="51"/>
        <v>0</v>
      </c>
      <c r="S155" s="199">
        <f t="shared" si="52"/>
        <v>0</v>
      </c>
      <c r="T155" s="209"/>
    </row>
    <row r="156" spans="1:20">
      <c r="A156">
        <f t="shared" si="57"/>
        <v>5</v>
      </c>
      <c r="B156" s="207"/>
      <c r="C156" s="208"/>
      <c r="D156" s="208"/>
      <c r="E156" s="208"/>
      <c r="F156" s="200"/>
      <c r="G156" s="199"/>
      <c r="H156" s="199"/>
      <c r="I156" s="199">
        <f t="shared" si="53"/>
        <v>0</v>
      </c>
      <c r="J156" s="199" t="e">
        <f t="shared" si="54"/>
        <v>#DIV/0!</v>
      </c>
      <c r="K156" s="201"/>
      <c r="L156" s="200"/>
      <c r="M156" s="199"/>
      <c r="N156" s="199"/>
      <c r="O156" s="199">
        <f t="shared" si="55"/>
        <v>0</v>
      </c>
      <c r="P156" s="199" t="e">
        <f t="shared" si="56"/>
        <v>#DIV/0!</v>
      </c>
      <c r="Q156" s="201"/>
      <c r="R156" s="199">
        <f t="shared" si="51"/>
        <v>0</v>
      </c>
      <c r="S156" s="199">
        <f t="shared" si="52"/>
        <v>0</v>
      </c>
      <c r="T156" s="209"/>
    </row>
    <row r="157" spans="1:20">
      <c r="A157">
        <f t="shared" si="57"/>
        <v>6</v>
      </c>
      <c r="B157" s="207"/>
      <c r="C157" s="208"/>
      <c r="D157" s="208"/>
      <c r="E157" s="208"/>
      <c r="F157" s="200"/>
      <c r="G157" s="199"/>
      <c r="H157" s="199"/>
      <c r="I157" s="199">
        <f t="shared" si="53"/>
        <v>0</v>
      </c>
      <c r="J157" s="199" t="e">
        <f t="shared" si="54"/>
        <v>#DIV/0!</v>
      </c>
      <c r="K157" s="201"/>
      <c r="L157" s="200"/>
      <c r="M157" s="199"/>
      <c r="N157" s="199"/>
      <c r="O157" s="199">
        <f t="shared" si="55"/>
        <v>0</v>
      </c>
      <c r="P157" s="199" t="e">
        <f t="shared" si="56"/>
        <v>#DIV/0!</v>
      </c>
      <c r="Q157" s="201"/>
      <c r="R157" s="199">
        <f t="shared" si="51"/>
        <v>0</v>
      </c>
      <c r="S157" s="199">
        <f t="shared" si="52"/>
        <v>0</v>
      </c>
      <c r="T157" s="209"/>
    </row>
    <row r="158" spans="1:20">
      <c r="A158">
        <f t="shared" si="57"/>
        <v>7</v>
      </c>
      <c r="B158" s="207"/>
      <c r="C158" s="208"/>
      <c r="D158" s="208"/>
      <c r="E158" s="208"/>
      <c r="F158" s="200"/>
      <c r="G158" s="199"/>
      <c r="H158" s="199"/>
      <c r="I158" s="199">
        <f t="shared" si="53"/>
        <v>0</v>
      </c>
      <c r="J158" s="199" t="e">
        <f t="shared" si="54"/>
        <v>#DIV/0!</v>
      </c>
      <c r="K158" s="201"/>
      <c r="L158" s="200"/>
      <c r="M158" s="199"/>
      <c r="N158" s="199"/>
      <c r="O158" s="199">
        <f t="shared" si="55"/>
        <v>0</v>
      </c>
      <c r="P158" s="199" t="e">
        <f t="shared" si="56"/>
        <v>#DIV/0!</v>
      </c>
      <c r="Q158" s="201"/>
      <c r="R158" s="199">
        <f t="shared" si="51"/>
        <v>0</v>
      </c>
      <c r="S158" s="199">
        <f t="shared" si="52"/>
        <v>0</v>
      </c>
      <c r="T158" s="209"/>
    </row>
    <row r="159" spans="1:20">
      <c r="A159">
        <f t="shared" si="57"/>
        <v>8</v>
      </c>
      <c r="B159" s="207"/>
      <c r="C159" s="208"/>
      <c r="D159" s="208"/>
      <c r="E159" s="208"/>
      <c r="F159" s="200"/>
      <c r="G159" s="199"/>
      <c r="H159" s="199"/>
      <c r="I159" s="199">
        <f t="shared" si="53"/>
        <v>0</v>
      </c>
      <c r="J159" s="199" t="e">
        <f t="shared" si="54"/>
        <v>#DIV/0!</v>
      </c>
      <c r="K159" s="201"/>
      <c r="L159" s="200"/>
      <c r="M159" s="199"/>
      <c r="N159" s="199"/>
      <c r="O159" s="199">
        <f t="shared" si="55"/>
        <v>0</v>
      </c>
      <c r="P159" s="199" t="e">
        <f t="shared" si="56"/>
        <v>#DIV/0!</v>
      </c>
      <c r="Q159" s="201"/>
      <c r="R159" s="199">
        <f t="shared" si="51"/>
        <v>0</v>
      </c>
      <c r="S159" s="199">
        <f t="shared" si="52"/>
        <v>0</v>
      </c>
      <c r="T159" s="209"/>
    </row>
    <row r="160" spans="1:20">
      <c r="A160">
        <f t="shared" si="57"/>
        <v>9</v>
      </c>
      <c r="B160" s="207"/>
      <c r="C160" s="208"/>
      <c r="D160" s="208"/>
      <c r="E160" s="208"/>
      <c r="F160" s="200"/>
      <c r="G160" s="199"/>
      <c r="H160" s="199"/>
      <c r="I160" s="199">
        <f t="shared" si="53"/>
        <v>0</v>
      </c>
      <c r="J160" s="199" t="e">
        <f t="shared" si="54"/>
        <v>#DIV/0!</v>
      </c>
      <c r="K160" s="201"/>
      <c r="L160" s="200"/>
      <c r="M160" s="199"/>
      <c r="N160" s="199"/>
      <c r="O160" s="199">
        <f>IF(N160&lt;=$N$112,IF(N160&lt;$M$112,L160+M160,L160+M160+(N160-$M$112)),50)</f>
        <v>0</v>
      </c>
      <c r="P160" s="199" t="e">
        <f t="shared" si="56"/>
        <v>#DIV/0!</v>
      </c>
      <c r="Q160" s="201"/>
      <c r="R160" s="199">
        <f t="shared" si="51"/>
        <v>0</v>
      </c>
      <c r="S160" s="199">
        <f t="shared" si="52"/>
        <v>0</v>
      </c>
      <c r="T160" s="209"/>
    </row>
    <row r="161" spans="1:20">
      <c r="A161">
        <f t="shared" si="57"/>
        <v>10</v>
      </c>
      <c r="B161" s="207"/>
      <c r="C161" s="208"/>
      <c r="D161" s="208"/>
      <c r="E161" s="208"/>
      <c r="F161" s="200"/>
      <c r="G161" s="199"/>
      <c r="H161" s="199"/>
      <c r="I161" s="199">
        <f t="shared" si="53"/>
        <v>0</v>
      </c>
      <c r="J161" s="199" t="e">
        <f t="shared" si="54"/>
        <v>#DIV/0!</v>
      </c>
      <c r="K161" s="201"/>
      <c r="L161" s="200"/>
      <c r="M161" s="199"/>
      <c r="N161" s="199"/>
      <c r="O161" s="199">
        <f t="shared" ref="O161:O166" si="58">IF(N161&lt;=$N$112,IF(N161&lt;$M$112,L161+M161,L161+M161+(N161-$M$112)),50)</f>
        <v>0</v>
      </c>
      <c r="P161" s="199" t="e">
        <f t="shared" si="56"/>
        <v>#DIV/0!</v>
      </c>
      <c r="Q161" s="201"/>
      <c r="R161" s="199">
        <f t="shared" si="51"/>
        <v>0</v>
      </c>
      <c r="S161" s="199">
        <f t="shared" si="52"/>
        <v>0</v>
      </c>
      <c r="T161" s="209"/>
    </row>
    <row r="162" spans="1:20">
      <c r="A162">
        <f t="shared" si="57"/>
        <v>11</v>
      </c>
      <c r="B162" s="207"/>
      <c r="C162" s="208"/>
      <c r="D162" s="208"/>
      <c r="E162" s="208"/>
      <c r="F162" s="200"/>
      <c r="G162" s="199"/>
      <c r="H162" s="199"/>
      <c r="I162" s="199">
        <f t="shared" si="53"/>
        <v>0</v>
      </c>
      <c r="J162" s="199" t="e">
        <f t="shared" si="54"/>
        <v>#DIV/0!</v>
      </c>
      <c r="K162" s="201"/>
      <c r="L162" s="200"/>
      <c r="M162" s="199"/>
      <c r="N162" s="199"/>
      <c r="O162" s="199">
        <f t="shared" si="58"/>
        <v>0</v>
      </c>
      <c r="P162" s="199" t="e">
        <f t="shared" si="56"/>
        <v>#DIV/0!</v>
      </c>
      <c r="Q162" s="201"/>
      <c r="R162" s="199">
        <f t="shared" si="51"/>
        <v>0</v>
      </c>
      <c r="S162" s="199">
        <f t="shared" si="52"/>
        <v>0</v>
      </c>
      <c r="T162" s="209"/>
    </row>
    <row r="163" spans="1:20">
      <c r="A163">
        <f t="shared" si="57"/>
        <v>12</v>
      </c>
      <c r="B163" s="207"/>
      <c r="C163" s="208"/>
      <c r="D163" s="208"/>
      <c r="E163" s="208"/>
      <c r="F163" s="200"/>
      <c r="G163" s="199"/>
      <c r="H163" s="199"/>
      <c r="I163" s="199">
        <f t="shared" si="53"/>
        <v>0</v>
      </c>
      <c r="J163" s="199" t="e">
        <f t="shared" si="54"/>
        <v>#DIV/0!</v>
      </c>
      <c r="K163" s="201"/>
      <c r="L163" s="200"/>
      <c r="M163" s="199"/>
      <c r="N163" s="199"/>
      <c r="O163" s="199">
        <f t="shared" si="58"/>
        <v>0</v>
      </c>
      <c r="P163" s="199" t="e">
        <f t="shared" si="56"/>
        <v>#DIV/0!</v>
      </c>
      <c r="Q163" s="201"/>
      <c r="R163" s="199">
        <f t="shared" si="51"/>
        <v>0</v>
      </c>
      <c r="S163" s="199">
        <f t="shared" si="52"/>
        <v>0</v>
      </c>
      <c r="T163" s="209"/>
    </row>
    <row r="164" spans="1:20">
      <c r="A164">
        <f t="shared" si="57"/>
        <v>13</v>
      </c>
      <c r="B164" s="207"/>
      <c r="C164" s="208"/>
      <c r="D164" s="208"/>
      <c r="E164" s="208"/>
      <c r="F164" s="200"/>
      <c r="G164" s="199"/>
      <c r="H164" s="199"/>
      <c r="I164" s="199">
        <f t="shared" si="53"/>
        <v>0</v>
      </c>
      <c r="J164" s="199" t="e">
        <f t="shared" si="54"/>
        <v>#DIV/0!</v>
      </c>
      <c r="K164" s="201"/>
      <c r="L164" s="200"/>
      <c r="M164" s="199"/>
      <c r="N164" s="199"/>
      <c r="O164" s="199">
        <f t="shared" si="58"/>
        <v>0</v>
      </c>
      <c r="P164" s="199" t="e">
        <f t="shared" si="56"/>
        <v>#DIV/0!</v>
      </c>
      <c r="Q164" s="201"/>
      <c r="R164" s="199">
        <f t="shared" si="51"/>
        <v>0</v>
      </c>
      <c r="S164" s="199">
        <f t="shared" si="52"/>
        <v>0</v>
      </c>
      <c r="T164" s="209"/>
    </row>
    <row r="165" spans="1:20">
      <c r="A165">
        <f t="shared" si="57"/>
        <v>14</v>
      </c>
      <c r="B165" s="207"/>
      <c r="C165" s="208"/>
      <c r="D165" s="208"/>
      <c r="E165" s="208"/>
      <c r="F165" s="200"/>
      <c r="G165" s="199"/>
      <c r="H165" s="199"/>
      <c r="I165" s="199">
        <f t="shared" si="53"/>
        <v>0</v>
      </c>
      <c r="J165" s="199" t="e">
        <f t="shared" si="54"/>
        <v>#DIV/0!</v>
      </c>
      <c r="K165" s="201"/>
      <c r="L165" s="200"/>
      <c r="M165" s="199"/>
      <c r="N165" s="199"/>
      <c r="O165" s="199">
        <f t="shared" si="58"/>
        <v>0</v>
      </c>
      <c r="P165" s="199" t="e">
        <f t="shared" si="56"/>
        <v>#DIV/0!</v>
      </c>
      <c r="Q165" s="201"/>
      <c r="R165" s="199">
        <f t="shared" si="51"/>
        <v>0</v>
      </c>
      <c r="S165" s="199">
        <f t="shared" si="52"/>
        <v>0</v>
      </c>
      <c r="T165" s="209"/>
    </row>
    <row r="166" spans="1:20" ht="16" thickBot="1">
      <c r="A166">
        <f>A165+1</f>
        <v>15</v>
      </c>
      <c r="B166" s="210"/>
      <c r="C166" s="211"/>
      <c r="D166" s="211"/>
      <c r="E166" s="211"/>
      <c r="F166" s="202"/>
      <c r="G166" s="203"/>
      <c r="H166" s="203"/>
      <c r="I166" s="203">
        <f t="shared" si="53"/>
        <v>0</v>
      </c>
      <c r="J166" s="203" t="e">
        <f t="shared" si="54"/>
        <v>#DIV/0!</v>
      </c>
      <c r="K166" s="204"/>
      <c r="L166" s="202"/>
      <c r="M166" s="203"/>
      <c r="N166" s="203"/>
      <c r="O166" s="203">
        <f t="shared" si="58"/>
        <v>0</v>
      </c>
      <c r="P166" s="203" t="e">
        <f t="shared" si="56"/>
        <v>#DIV/0!</v>
      </c>
      <c r="Q166" s="204"/>
      <c r="R166" s="203">
        <f t="shared" si="51"/>
        <v>0</v>
      </c>
      <c r="S166" s="203">
        <f t="shared" si="52"/>
        <v>0</v>
      </c>
      <c r="T166"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6:E76"/>
    <mergeCell ref="R76:T78"/>
    <mergeCell ref="B77:E78"/>
    <mergeCell ref="F78:J78"/>
    <mergeCell ref="L78:P78"/>
    <mergeCell ref="C40:E40"/>
    <mergeCell ref="R40:T42"/>
    <mergeCell ref="B41:E42"/>
    <mergeCell ref="F42:J42"/>
    <mergeCell ref="L42:P42"/>
    <mergeCell ref="B151:E151"/>
    <mergeCell ref="C111:E111"/>
    <mergeCell ref="R111:T113"/>
    <mergeCell ref="B112:E113"/>
    <mergeCell ref="F113:J113"/>
    <mergeCell ref="L113:P113"/>
    <mergeCell ref="B135:E13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abSelected="1" topLeftCell="B34" workbookViewId="0">
      <selection activeCell="T45" sqref="T45"/>
    </sheetView>
  </sheetViews>
  <sheetFormatPr baseColWidth="10" defaultRowHeight="15" x14ac:dyDescent="0"/>
  <cols>
    <col min="1" max="1" width="3.1640625" bestFit="1" customWidth="1"/>
  </cols>
  <sheetData>
    <row r="1" spans="1:20" ht="25">
      <c r="B1" s="513" t="s">
        <v>161</v>
      </c>
      <c r="C1" s="513"/>
      <c r="D1" s="513"/>
      <c r="E1" s="513"/>
      <c r="F1" s="515" t="s">
        <v>788</v>
      </c>
      <c r="G1" s="515"/>
      <c r="H1" s="515"/>
      <c r="I1" s="515"/>
      <c r="J1" s="515"/>
      <c r="K1" s="515"/>
      <c r="L1" s="515"/>
      <c r="M1" s="515"/>
      <c r="N1" s="515"/>
      <c r="O1" s="515"/>
      <c r="P1" s="515"/>
      <c r="Q1" s="515"/>
      <c r="R1" s="221"/>
      <c r="S1" s="221"/>
    </row>
    <row r="2" spans="1:20" ht="25">
      <c r="B2" s="513" t="s">
        <v>162</v>
      </c>
      <c r="C2" s="513"/>
      <c r="D2" s="513"/>
      <c r="E2" s="513"/>
      <c r="F2" s="516" t="s">
        <v>248</v>
      </c>
      <c r="G2" s="516"/>
      <c r="H2" s="516"/>
      <c r="I2" s="516"/>
      <c r="J2" s="516"/>
      <c r="K2" s="516"/>
      <c r="L2" s="516"/>
      <c r="M2" s="516"/>
      <c r="N2" s="516"/>
      <c r="O2" s="516"/>
      <c r="P2" s="516"/>
      <c r="Q2" s="516"/>
      <c r="R2" s="221"/>
      <c r="S2" s="221"/>
    </row>
    <row r="3" spans="1:20" ht="25">
      <c r="B3" s="513" t="s">
        <v>152</v>
      </c>
      <c r="C3" s="513"/>
      <c r="D3" s="513"/>
      <c r="E3" s="513"/>
      <c r="F3" s="516" t="s">
        <v>247</v>
      </c>
      <c r="G3" s="516"/>
      <c r="H3" s="516"/>
      <c r="I3" s="516"/>
      <c r="J3" s="516"/>
      <c r="K3" s="516"/>
      <c r="L3" s="516"/>
      <c r="M3" s="516"/>
      <c r="N3" s="516"/>
      <c r="O3" s="516"/>
      <c r="P3" s="516"/>
      <c r="Q3" s="516"/>
      <c r="R3" s="221"/>
      <c r="S3" s="221"/>
    </row>
    <row r="4" spans="1:20" ht="26" thickBot="1">
      <c r="B4" s="514" t="s">
        <v>163</v>
      </c>
      <c r="C4" s="514"/>
      <c r="D4" s="514"/>
      <c r="E4" s="514"/>
      <c r="F4" s="517" t="s">
        <v>242</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138</v>
      </c>
      <c r="G6" s="182">
        <f>J6*1.1</f>
        <v>28.501000000000001</v>
      </c>
      <c r="H6" s="199">
        <f>G6*1.5</f>
        <v>42.7515</v>
      </c>
      <c r="I6" s="182">
        <f>F6/G6</f>
        <v>4.8419353706887476</v>
      </c>
      <c r="J6" s="182">
        <f>H11</f>
        <v>25.91</v>
      </c>
      <c r="K6" s="183"/>
      <c r="L6" s="185">
        <v>156</v>
      </c>
      <c r="M6" s="182">
        <f>P6*1.1</f>
        <v>34.792999999999999</v>
      </c>
      <c r="N6" s="199">
        <f>M6*1.5</f>
        <v>52.189499999999995</v>
      </c>
      <c r="O6" s="182">
        <f>L6/M6</f>
        <v>4.4836605064237061</v>
      </c>
      <c r="P6" s="182">
        <f>N9</f>
        <v>31.63</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752</v>
      </c>
      <c r="C9" s="208" t="s">
        <v>599</v>
      </c>
      <c r="D9" s="208" t="s">
        <v>68</v>
      </c>
      <c r="E9" s="208" t="s">
        <v>269</v>
      </c>
      <c r="F9" s="200">
        <v>0</v>
      </c>
      <c r="G9" s="199">
        <v>0</v>
      </c>
      <c r="H9" s="199">
        <v>26.23</v>
      </c>
      <c r="I9" s="199">
        <f>IF(H9&lt;=$H$6,IF(H9&lt;$G$6,F9+G9,F9+G9+(H9-$G$6)),50)</f>
        <v>0</v>
      </c>
      <c r="J9" s="199">
        <f>$F$6/H9</f>
        <v>5.2611513534121235</v>
      </c>
      <c r="K9" s="201">
        <f>IF(I9=0,IF(H9=$J$6,6,4),0)</f>
        <v>4</v>
      </c>
      <c r="L9" s="200">
        <v>0</v>
      </c>
      <c r="M9" s="199">
        <v>0</v>
      </c>
      <c r="N9" s="199">
        <v>31.63</v>
      </c>
      <c r="O9" s="199">
        <f>IF(N9&lt;=$N$6,IF(N9&lt;$M$6,L9+M9,L9+M9+(N9-$M$6)),50)</f>
        <v>0</v>
      </c>
      <c r="P9" s="199">
        <f>$L$6/N9</f>
        <v>4.9320265570660764</v>
      </c>
      <c r="Q9" s="201">
        <f>IF(O9=0,IF(N9=$P$6,6,4),0)</f>
        <v>6</v>
      </c>
      <c r="R9" s="199">
        <f>O9+I9</f>
        <v>0</v>
      </c>
      <c r="S9" s="199">
        <f>N9+H9</f>
        <v>57.86</v>
      </c>
      <c r="T9" s="209">
        <f>IF((O9+I9)=0,4+K9+Q9,K9+Q9)+4</f>
        <v>18</v>
      </c>
    </row>
    <row r="10" spans="1:20">
      <c r="A10">
        <f>A9+1</f>
        <v>2</v>
      </c>
      <c r="B10" s="207">
        <v>819</v>
      </c>
      <c r="C10" s="208" t="s">
        <v>592</v>
      </c>
      <c r="D10" s="208" t="s">
        <v>68</v>
      </c>
      <c r="E10" s="208" t="s">
        <v>272</v>
      </c>
      <c r="F10" s="200">
        <v>0</v>
      </c>
      <c r="G10" s="199">
        <v>0</v>
      </c>
      <c r="H10" s="199">
        <v>27.56</v>
      </c>
      <c r="I10" s="199">
        <f>IF(H10&lt;=$H$6,IF(H10&lt;$G$6,F10+G10,F10+G10+(H10-$G$6)),50)</f>
        <v>0</v>
      </c>
      <c r="J10" s="199">
        <f t="shared" ref="J10:J38" si="0">$F$6/H10</f>
        <v>5.0072568940493474</v>
      </c>
      <c r="K10" s="201">
        <f t="shared" ref="K10:K38" si="1">IF(I10=0,IF(H10=$J$6,6,4),0)</f>
        <v>4</v>
      </c>
      <c r="L10" s="200">
        <v>0</v>
      </c>
      <c r="M10" s="199">
        <v>0</v>
      </c>
      <c r="N10" s="199">
        <v>33.69</v>
      </c>
      <c r="O10" s="199">
        <f t="shared" ref="O10:O38" si="2">IF(N10&lt;=$N$6,IF(N10&lt;$M$6,L10+M10,L10+M10+(N10-$M$6)),50)</f>
        <v>0</v>
      </c>
      <c r="P10" s="199">
        <f t="shared" ref="P10:P38" si="3">$L$6/N10</f>
        <v>4.6304541406945683</v>
      </c>
      <c r="Q10" s="201">
        <f>IF(O10=0,IF(N10=$P$6,6,4),0)</f>
        <v>4</v>
      </c>
      <c r="R10" s="199">
        <f t="shared" ref="R10:R38" si="4">O10+I10</f>
        <v>0</v>
      </c>
      <c r="S10" s="199">
        <f t="shared" ref="S10:S38" si="5">N10+H10</f>
        <v>61.25</v>
      </c>
      <c r="T10" s="209">
        <f>IF((O10+I10)=0,4+K10+Q10,K10+Q10)+2</f>
        <v>14</v>
      </c>
    </row>
    <row r="11" spans="1:20">
      <c r="A11">
        <f t="shared" ref="A11:A38" si="6">A10+1</f>
        <v>3</v>
      </c>
      <c r="B11" s="207">
        <v>579</v>
      </c>
      <c r="C11" s="208" t="s">
        <v>550</v>
      </c>
      <c r="D11" s="208" t="s">
        <v>294</v>
      </c>
      <c r="E11" s="208" t="s">
        <v>269</v>
      </c>
      <c r="F11" s="200">
        <v>0</v>
      </c>
      <c r="G11" s="199">
        <v>0</v>
      </c>
      <c r="H11" s="199">
        <v>25.91</v>
      </c>
      <c r="I11" s="199">
        <f t="shared" ref="I11:I38" si="7">IF(H11&lt;=$H$6,IF(H11&lt;$G$6,F11+G11,F11+G11+(H11-$G$6)),50)</f>
        <v>0</v>
      </c>
      <c r="J11" s="199">
        <f t="shared" si="0"/>
        <v>5.3261289077576226</v>
      </c>
      <c r="K11" s="201">
        <f t="shared" si="1"/>
        <v>6</v>
      </c>
      <c r="L11" s="200">
        <v>5</v>
      </c>
      <c r="M11" s="199">
        <v>0</v>
      </c>
      <c r="N11" s="199">
        <v>32.78</v>
      </c>
      <c r="O11" s="199">
        <f>IF(N11&lt;=$N$6,IF(N11&lt;$M$6,L11+M11,L11+M11+(N11-$M$6)),50)</f>
        <v>5</v>
      </c>
      <c r="P11" s="199">
        <f t="shared" si="3"/>
        <v>4.7589993898718728</v>
      </c>
      <c r="Q11" s="201">
        <f t="shared" ref="Q11:Q38" si="8">IF(O11=0,IF(N11=$P$6,6,4),0)</f>
        <v>0</v>
      </c>
      <c r="R11" s="199">
        <f t="shared" si="4"/>
        <v>5</v>
      </c>
      <c r="S11" s="199">
        <f t="shared" si="5"/>
        <v>58.69</v>
      </c>
      <c r="T11" s="209">
        <f>IF((O11+I11)=0,4+K11+Q11,K11+Q11)+1</f>
        <v>7</v>
      </c>
    </row>
    <row r="12" spans="1:20">
      <c r="A12">
        <f t="shared" si="6"/>
        <v>4</v>
      </c>
      <c r="B12" s="207">
        <v>536</v>
      </c>
      <c r="C12" s="321" t="s">
        <v>296</v>
      </c>
      <c r="D12" s="321" t="s">
        <v>421</v>
      </c>
      <c r="E12" s="321" t="s">
        <v>269</v>
      </c>
      <c r="F12" s="200">
        <v>0</v>
      </c>
      <c r="G12" s="199">
        <v>0</v>
      </c>
      <c r="H12" s="199">
        <v>28.28</v>
      </c>
      <c r="I12" s="199">
        <f t="shared" si="7"/>
        <v>0</v>
      </c>
      <c r="J12" s="199">
        <f t="shared" si="0"/>
        <v>4.8797736916548793</v>
      </c>
      <c r="K12" s="201">
        <f t="shared" si="1"/>
        <v>4</v>
      </c>
      <c r="L12" s="200">
        <v>5</v>
      </c>
      <c r="M12" s="199">
        <v>0</v>
      </c>
      <c r="N12" s="199">
        <v>32.659999999999997</v>
      </c>
      <c r="O12" s="199">
        <f t="shared" si="2"/>
        <v>5</v>
      </c>
      <c r="P12" s="199">
        <f>$L$6/N12</f>
        <v>4.7764849969381515</v>
      </c>
      <c r="Q12" s="201">
        <f t="shared" si="8"/>
        <v>0</v>
      </c>
      <c r="R12" s="199">
        <f t="shared" si="4"/>
        <v>5</v>
      </c>
      <c r="S12" s="199">
        <f t="shared" si="5"/>
        <v>60.94</v>
      </c>
      <c r="T12" s="209">
        <f>IF((O12+I12)=0,4+K12+Q12,K12+Q12)</f>
        <v>4</v>
      </c>
    </row>
    <row r="13" spans="1:20">
      <c r="A13">
        <f t="shared" si="6"/>
        <v>5</v>
      </c>
      <c r="B13" s="207">
        <v>594</v>
      </c>
      <c r="C13" s="321" t="s">
        <v>526</v>
      </c>
      <c r="D13" s="321" t="s">
        <v>291</v>
      </c>
      <c r="E13" s="321" t="s">
        <v>272</v>
      </c>
      <c r="F13" s="200">
        <v>0</v>
      </c>
      <c r="G13" s="199">
        <v>0</v>
      </c>
      <c r="H13" s="199">
        <v>26.22</v>
      </c>
      <c r="I13" s="199">
        <f t="shared" si="7"/>
        <v>0</v>
      </c>
      <c r="J13" s="199">
        <f t="shared" si="0"/>
        <v>5.2631578947368425</v>
      </c>
      <c r="K13" s="201">
        <f t="shared" si="1"/>
        <v>4</v>
      </c>
      <c r="L13" s="200">
        <v>5</v>
      </c>
      <c r="M13" s="199">
        <v>0</v>
      </c>
      <c r="N13" s="199">
        <v>33.700000000000003</v>
      </c>
      <c r="O13" s="199">
        <f t="shared" si="2"/>
        <v>5</v>
      </c>
      <c r="P13" s="199">
        <f>$L$6/N13</f>
        <v>4.629080118694362</v>
      </c>
      <c r="Q13" s="201">
        <f t="shared" si="8"/>
        <v>0</v>
      </c>
      <c r="R13" s="199">
        <f t="shared" si="4"/>
        <v>5</v>
      </c>
      <c r="S13" s="199">
        <f t="shared" si="5"/>
        <v>59.92</v>
      </c>
      <c r="T13" s="209">
        <f t="shared" ref="T13:T38" si="9">IF((O13+I13)=0,4+K13+Q13,K13+Q13)</f>
        <v>4</v>
      </c>
    </row>
    <row r="14" spans="1:20">
      <c r="A14">
        <f t="shared" si="6"/>
        <v>6</v>
      </c>
      <c r="B14" s="207">
        <v>654</v>
      </c>
      <c r="C14" s="321" t="s">
        <v>270</v>
      </c>
      <c r="D14" s="321" t="s">
        <v>271</v>
      </c>
      <c r="E14" s="321" t="s">
        <v>272</v>
      </c>
      <c r="F14" s="200">
        <v>5</v>
      </c>
      <c r="G14" s="199">
        <v>0</v>
      </c>
      <c r="H14" s="199">
        <v>27.39</v>
      </c>
      <c r="I14" s="199">
        <f>IF(H14&lt;=$H$6,IF(H14&lt;$G$6,F14+G14,F14+G14+(H14-$G$6)),50)</f>
        <v>5</v>
      </c>
      <c r="J14" s="199">
        <f t="shared" si="0"/>
        <v>5.0383351588170866</v>
      </c>
      <c r="K14" s="201">
        <f t="shared" si="1"/>
        <v>0</v>
      </c>
      <c r="L14" s="200">
        <v>0</v>
      </c>
      <c r="M14" s="199">
        <v>0</v>
      </c>
      <c r="N14" s="199">
        <v>34.93</v>
      </c>
      <c r="O14" s="199">
        <f t="shared" si="2"/>
        <v>0.13700000000000045</v>
      </c>
      <c r="P14" s="199">
        <f t="shared" si="3"/>
        <v>4.4660750071571718</v>
      </c>
      <c r="Q14" s="201">
        <f t="shared" si="8"/>
        <v>0</v>
      </c>
      <c r="R14" s="199">
        <f t="shared" si="4"/>
        <v>5.1370000000000005</v>
      </c>
      <c r="S14" s="199">
        <f t="shared" si="5"/>
        <v>62.32</v>
      </c>
      <c r="T14" s="209">
        <f t="shared" si="9"/>
        <v>0</v>
      </c>
    </row>
    <row r="15" spans="1:20">
      <c r="A15">
        <f t="shared" si="6"/>
        <v>7</v>
      </c>
      <c r="B15" s="207">
        <v>512</v>
      </c>
      <c r="C15" s="321" t="s">
        <v>290</v>
      </c>
      <c r="D15" s="321" t="s">
        <v>291</v>
      </c>
      <c r="E15" s="321" t="s">
        <v>272</v>
      </c>
      <c r="F15" s="200">
        <v>0</v>
      </c>
      <c r="G15" s="199">
        <v>5</v>
      </c>
      <c r="H15" s="199">
        <v>30.01</v>
      </c>
      <c r="I15" s="199">
        <f t="shared" si="7"/>
        <v>6.5090000000000003</v>
      </c>
      <c r="J15" s="199">
        <f t="shared" si="0"/>
        <v>4.5984671776074642</v>
      </c>
      <c r="K15" s="201">
        <f t="shared" si="1"/>
        <v>0</v>
      </c>
      <c r="L15" s="200">
        <v>0</v>
      </c>
      <c r="M15" s="199">
        <v>0</v>
      </c>
      <c r="N15" s="199">
        <v>31.84</v>
      </c>
      <c r="O15" s="199">
        <f t="shared" si="2"/>
        <v>0</v>
      </c>
      <c r="P15" s="199">
        <f t="shared" si="3"/>
        <v>4.8994974874371859</v>
      </c>
      <c r="Q15" s="201">
        <f t="shared" si="8"/>
        <v>4</v>
      </c>
      <c r="R15" s="199">
        <f t="shared" si="4"/>
        <v>6.5090000000000003</v>
      </c>
      <c r="S15" s="199">
        <f t="shared" si="5"/>
        <v>61.85</v>
      </c>
      <c r="T15" s="209">
        <f t="shared" si="9"/>
        <v>4</v>
      </c>
    </row>
    <row r="16" spans="1:20">
      <c r="A16">
        <f t="shared" si="6"/>
        <v>8</v>
      </c>
      <c r="B16" s="207">
        <v>559</v>
      </c>
      <c r="C16" s="321" t="s">
        <v>469</v>
      </c>
      <c r="D16" s="321" t="s">
        <v>470</v>
      </c>
      <c r="E16" s="321" t="s">
        <v>272</v>
      </c>
      <c r="F16" s="200">
        <v>0</v>
      </c>
      <c r="G16" s="199">
        <v>5</v>
      </c>
      <c r="H16" s="199">
        <v>31.16</v>
      </c>
      <c r="I16" s="199">
        <f t="shared" si="7"/>
        <v>7.6589999999999989</v>
      </c>
      <c r="J16" s="199">
        <f t="shared" si="0"/>
        <v>4.4287548138639279</v>
      </c>
      <c r="K16" s="201">
        <f t="shared" si="1"/>
        <v>0</v>
      </c>
      <c r="L16" s="200">
        <v>0</v>
      </c>
      <c r="M16" s="199">
        <v>0</v>
      </c>
      <c r="N16" s="199">
        <v>34.450000000000003</v>
      </c>
      <c r="O16" s="199">
        <f t="shared" si="2"/>
        <v>0</v>
      </c>
      <c r="P16" s="199">
        <f t="shared" si="3"/>
        <v>4.5283018867924527</v>
      </c>
      <c r="Q16" s="201">
        <f t="shared" si="8"/>
        <v>4</v>
      </c>
      <c r="R16" s="199">
        <f t="shared" si="4"/>
        <v>7.6589999999999989</v>
      </c>
      <c r="S16" s="199">
        <f t="shared" si="5"/>
        <v>65.61</v>
      </c>
      <c r="T16" s="209">
        <f t="shared" si="9"/>
        <v>4</v>
      </c>
    </row>
    <row r="17" spans="1:20">
      <c r="A17">
        <f t="shared" si="6"/>
        <v>9</v>
      </c>
      <c r="B17" s="207">
        <v>610</v>
      </c>
      <c r="C17" s="321" t="s">
        <v>360</v>
      </c>
      <c r="D17" s="321" t="s">
        <v>63</v>
      </c>
      <c r="E17" s="321" t="s">
        <v>272</v>
      </c>
      <c r="F17" s="200">
        <v>5</v>
      </c>
      <c r="G17" s="199">
        <v>0</v>
      </c>
      <c r="H17" s="199">
        <v>26.94</v>
      </c>
      <c r="I17" s="199">
        <f t="shared" si="7"/>
        <v>5</v>
      </c>
      <c r="J17" s="199">
        <f t="shared" si="0"/>
        <v>5.1224944320712691</v>
      </c>
      <c r="K17" s="201">
        <f t="shared" si="1"/>
        <v>0</v>
      </c>
      <c r="L17" s="200">
        <v>5</v>
      </c>
      <c r="M17" s="199">
        <v>0</v>
      </c>
      <c r="N17" s="199">
        <v>31.51</v>
      </c>
      <c r="O17" s="199">
        <f t="shared" si="2"/>
        <v>5</v>
      </c>
      <c r="P17" s="199">
        <f t="shared" si="3"/>
        <v>4.9508092668993964</v>
      </c>
      <c r="Q17" s="201">
        <f t="shared" si="8"/>
        <v>0</v>
      </c>
      <c r="R17" s="199">
        <f t="shared" si="4"/>
        <v>10</v>
      </c>
      <c r="S17" s="199">
        <f t="shared" si="5"/>
        <v>58.45</v>
      </c>
      <c r="T17" s="209">
        <f t="shared" si="9"/>
        <v>0</v>
      </c>
    </row>
    <row r="18" spans="1:20">
      <c r="A18">
        <f t="shared" si="6"/>
        <v>10</v>
      </c>
      <c r="B18" s="207">
        <v>696</v>
      </c>
      <c r="C18" s="321" t="s">
        <v>329</v>
      </c>
      <c r="D18" s="321" t="s">
        <v>330</v>
      </c>
      <c r="E18" s="321" t="s">
        <v>269</v>
      </c>
      <c r="F18" s="200">
        <v>0</v>
      </c>
      <c r="G18" s="199">
        <v>0</v>
      </c>
      <c r="H18" s="199">
        <v>27.26</v>
      </c>
      <c r="I18" s="199">
        <f t="shared" si="7"/>
        <v>0</v>
      </c>
      <c r="J18" s="199">
        <f t="shared" si="0"/>
        <v>5.062362435803375</v>
      </c>
      <c r="K18" s="201">
        <f t="shared" si="1"/>
        <v>4</v>
      </c>
      <c r="L18" s="200">
        <v>5</v>
      </c>
      <c r="M18" s="199">
        <v>5</v>
      </c>
      <c r="N18" s="199">
        <v>33.700000000000003</v>
      </c>
      <c r="O18" s="199">
        <f t="shared" si="2"/>
        <v>10</v>
      </c>
      <c r="P18" s="199">
        <f t="shared" si="3"/>
        <v>4.629080118694362</v>
      </c>
      <c r="Q18" s="201">
        <f t="shared" si="8"/>
        <v>0</v>
      </c>
      <c r="R18" s="199">
        <f t="shared" si="4"/>
        <v>10</v>
      </c>
      <c r="S18" s="199">
        <f t="shared" si="5"/>
        <v>60.960000000000008</v>
      </c>
      <c r="T18" s="209">
        <f t="shared" si="9"/>
        <v>4</v>
      </c>
    </row>
    <row r="19" spans="1:20">
      <c r="A19">
        <f t="shared" si="6"/>
        <v>11</v>
      </c>
      <c r="B19" s="207">
        <v>481</v>
      </c>
      <c r="C19" s="321" t="s">
        <v>292</v>
      </c>
      <c r="D19" s="321" t="s">
        <v>419</v>
      </c>
      <c r="E19" s="321" t="s">
        <v>272</v>
      </c>
      <c r="F19" s="200">
        <v>10</v>
      </c>
      <c r="G19" s="199">
        <v>0</v>
      </c>
      <c r="H19" s="199">
        <v>28.43</v>
      </c>
      <c r="I19" s="199">
        <f t="shared" si="7"/>
        <v>10</v>
      </c>
      <c r="J19" s="199">
        <f t="shared" si="0"/>
        <v>4.8540274358072457</v>
      </c>
      <c r="K19" s="201">
        <f t="shared" si="1"/>
        <v>0</v>
      </c>
      <c r="L19" s="200">
        <v>0</v>
      </c>
      <c r="M19" s="199">
        <v>0</v>
      </c>
      <c r="N19" s="199">
        <v>34.46</v>
      </c>
      <c r="O19" s="199">
        <f t="shared" si="2"/>
        <v>0</v>
      </c>
      <c r="P19" s="199">
        <f t="shared" si="3"/>
        <v>4.5269878119558911</v>
      </c>
      <c r="Q19" s="201">
        <f t="shared" si="8"/>
        <v>4</v>
      </c>
      <c r="R19" s="199">
        <f t="shared" si="4"/>
        <v>10</v>
      </c>
      <c r="S19" s="199">
        <f t="shared" si="5"/>
        <v>62.89</v>
      </c>
      <c r="T19" s="209">
        <f t="shared" si="9"/>
        <v>4</v>
      </c>
    </row>
    <row r="20" spans="1:20">
      <c r="A20">
        <f t="shared" si="6"/>
        <v>12</v>
      </c>
      <c r="B20" s="207">
        <v>637</v>
      </c>
      <c r="C20" s="321" t="s">
        <v>282</v>
      </c>
      <c r="D20" s="321" t="s">
        <v>419</v>
      </c>
      <c r="E20" s="321" t="s">
        <v>272</v>
      </c>
      <c r="F20" s="200">
        <v>5</v>
      </c>
      <c r="G20" s="199">
        <v>0</v>
      </c>
      <c r="H20" s="199">
        <v>26.75</v>
      </c>
      <c r="I20" s="199">
        <f t="shared" si="7"/>
        <v>5</v>
      </c>
      <c r="J20" s="199">
        <f t="shared" si="0"/>
        <v>5.1588785046728969</v>
      </c>
      <c r="K20" s="201">
        <f t="shared" si="1"/>
        <v>0</v>
      </c>
      <c r="L20" s="200">
        <v>10</v>
      </c>
      <c r="M20" s="199">
        <v>0</v>
      </c>
      <c r="N20" s="199">
        <v>31.11</v>
      </c>
      <c r="O20" s="199">
        <f t="shared" si="2"/>
        <v>10</v>
      </c>
      <c r="P20" s="199">
        <f t="shared" si="3"/>
        <v>5.0144648023143681</v>
      </c>
      <c r="Q20" s="201">
        <f t="shared" si="8"/>
        <v>0</v>
      </c>
      <c r="R20" s="199">
        <f t="shared" si="4"/>
        <v>15</v>
      </c>
      <c r="S20" s="199">
        <f t="shared" si="5"/>
        <v>57.86</v>
      </c>
      <c r="T20" s="209">
        <f t="shared" si="9"/>
        <v>0</v>
      </c>
    </row>
    <row r="21" spans="1:20">
      <c r="A21">
        <f t="shared" si="6"/>
        <v>13</v>
      </c>
      <c r="B21" s="207">
        <v>757</v>
      </c>
      <c r="C21" s="321" t="s">
        <v>344</v>
      </c>
      <c r="D21" s="321" t="s">
        <v>330</v>
      </c>
      <c r="E21" s="321" t="s">
        <v>269</v>
      </c>
      <c r="F21" s="200">
        <v>5</v>
      </c>
      <c r="G21" s="199">
        <v>5</v>
      </c>
      <c r="H21" s="199">
        <v>51.23</v>
      </c>
      <c r="I21" s="199">
        <f t="shared" si="7"/>
        <v>50</v>
      </c>
      <c r="J21" s="199">
        <f t="shared" si="0"/>
        <v>2.6937341401522548</v>
      </c>
      <c r="K21" s="201">
        <f t="shared" si="1"/>
        <v>0</v>
      </c>
      <c r="L21" s="200">
        <v>5</v>
      </c>
      <c r="M21" s="199">
        <v>0</v>
      </c>
      <c r="N21" s="199">
        <v>38.08</v>
      </c>
      <c r="O21" s="199">
        <f t="shared" si="2"/>
        <v>8.286999999999999</v>
      </c>
      <c r="P21" s="199">
        <f t="shared" si="3"/>
        <v>4.0966386554621854</v>
      </c>
      <c r="Q21" s="201">
        <f t="shared" si="8"/>
        <v>0</v>
      </c>
      <c r="R21" s="199">
        <f t="shared" si="4"/>
        <v>58.286999999999999</v>
      </c>
      <c r="S21" s="199">
        <f t="shared" si="5"/>
        <v>89.31</v>
      </c>
      <c r="T21" s="209">
        <f t="shared" si="9"/>
        <v>0</v>
      </c>
    </row>
    <row r="22" spans="1:20">
      <c r="A22">
        <f t="shared" si="6"/>
        <v>14</v>
      </c>
      <c r="B22" s="207">
        <v>713</v>
      </c>
      <c r="C22" s="321" t="s">
        <v>479</v>
      </c>
      <c r="D22" s="321" t="s">
        <v>470</v>
      </c>
      <c r="E22" s="321" t="s">
        <v>272</v>
      </c>
      <c r="F22" s="200">
        <v>0</v>
      </c>
      <c r="G22" s="199">
        <v>5</v>
      </c>
      <c r="H22" s="199">
        <v>40.9</v>
      </c>
      <c r="I22" s="199">
        <f t="shared" si="7"/>
        <v>17.398999999999997</v>
      </c>
      <c r="J22" s="199">
        <f t="shared" si="0"/>
        <v>3.3740831295843523</v>
      </c>
      <c r="K22" s="201">
        <f t="shared" si="1"/>
        <v>0</v>
      </c>
      <c r="L22" s="200">
        <v>5</v>
      </c>
      <c r="M22" s="199">
        <v>0</v>
      </c>
      <c r="N22" s="199">
        <v>34.770000000000003</v>
      </c>
      <c r="O22" s="199">
        <f t="shared" si="2"/>
        <v>5</v>
      </c>
      <c r="P22" s="199">
        <f t="shared" si="3"/>
        <v>4.4866264020707503</v>
      </c>
      <c r="Q22" s="201">
        <f t="shared" si="8"/>
        <v>0</v>
      </c>
      <c r="R22" s="199">
        <f t="shared" si="4"/>
        <v>22.398999999999997</v>
      </c>
      <c r="S22" s="199">
        <f t="shared" si="5"/>
        <v>75.67</v>
      </c>
      <c r="T22" s="209">
        <f t="shared" si="9"/>
        <v>0</v>
      </c>
    </row>
    <row r="23" spans="1:20">
      <c r="A23">
        <f t="shared" si="6"/>
        <v>15</v>
      </c>
      <c r="B23" s="207">
        <v>662</v>
      </c>
      <c r="C23" s="321" t="s">
        <v>267</v>
      </c>
      <c r="D23" s="321" t="s">
        <v>417</v>
      </c>
      <c r="E23" s="321" t="s">
        <v>269</v>
      </c>
      <c r="F23" s="200">
        <v>10</v>
      </c>
      <c r="G23" s="199">
        <v>0</v>
      </c>
      <c r="H23" s="199">
        <v>31.4</v>
      </c>
      <c r="I23" s="199">
        <f t="shared" si="7"/>
        <v>12.898999999999997</v>
      </c>
      <c r="J23" s="199">
        <f t="shared" si="0"/>
        <v>4.3949044585987265</v>
      </c>
      <c r="K23" s="201">
        <f t="shared" si="1"/>
        <v>0</v>
      </c>
      <c r="L23" s="200">
        <v>10</v>
      </c>
      <c r="M23" s="199">
        <v>0</v>
      </c>
      <c r="N23" s="199">
        <v>35.729999999999997</v>
      </c>
      <c r="O23" s="199">
        <f t="shared" si="2"/>
        <v>10.936999999999998</v>
      </c>
      <c r="P23" s="199">
        <f t="shared" si="3"/>
        <v>4.3660789252728804</v>
      </c>
      <c r="Q23" s="201">
        <f t="shared" si="8"/>
        <v>0</v>
      </c>
      <c r="R23" s="199">
        <f t="shared" si="4"/>
        <v>23.835999999999995</v>
      </c>
      <c r="S23" s="199">
        <f t="shared" si="5"/>
        <v>67.13</v>
      </c>
      <c r="T23" s="209">
        <f t="shared" si="9"/>
        <v>0</v>
      </c>
    </row>
    <row r="24" spans="1:20">
      <c r="A24">
        <f t="shared" si="6"/>
        <v>16</v>
      </c>
      <c r="B24" s="207">
        <v>732</v>
      </c>
      <c r="C24" s="321" t="s">
        <v>338</v>
      </c>
      <c r="D24" s="321" t="s">
        <v>339</v>
      </c>
      <c r="E24" s="321" t="s">
        <v>269</v>
      </c>
      <c r="F24" s="200">
        <v>0</v>
      </c>
      <c r="G24" s="199">
        <v>5</v>
      </c>
      <c r="H24" s="199">
        <v>37.99</v>
      </c>
      <c r="I24" s="199">
        <f t="shared" si="7"/>
        <v>14.489000000000001</v>
      </c>
      <c r="J24" s="199">
        <f t="shared" si="0"/>
        <v>3.632534877599368</v>
      </c>
      <c r="K24" s="201">
        <f t="shared" si="1"/>
        <v>0</v>
      </c>
      <c r="L24" s="200">
        <v>10</v>
      </c>
      <c r="M24" s="199">
        <v>0</v>
      </c>
      <c r="N24" s="199">
        <v>46.33</v>
      </c>
      <c r="O24" s="199">
        <f t="shared" si="2"/>
        <v>21.536999999999999</v>
      </c>
      <c r="P24" s="199">
        <f t="shared" si="3"/>
        <v>3.3671487157349449</v>
      </c>
      <c r="Q24" s="201">
        <f t="shared" si="8"/>
        <v>0</v>
      </c>
      <c r="R24" s="199">
        <f t="shared" si="4"/>
        <v>36.025999999999996</v>
      </c>
      <c r="S24" s="199">
        <f t="shared" si="5"/>
        <v>84.32</v>
      </c>
      <c r="T24" s="209">
        <f t="shared" si="9"/>
        <v>0</v>
      </c>
    </row>
    <row r="25" spans="1:20">
      <c r="A25">
        <f t="shared" si="6"/>
        <v>17</v>
      </c>
      <c r="B25" s="207">
        <v>486</v>
      </c>
      <c r="C25" s="321" t="s">
        <v>280</v>
      </c>
      <c r="D25" s="321" t="s">
        <v>69</v>
      </c>
      <c r="E25" s="321" t="s">
        <v>272</v>
      </c>
      <c r="F25" s="200">
        <v>50</v>
      </c>
      <c r="G25" s="199"/>
      <c r="H25" s="199"/>
      <c r="I25" s="199">
        <f t="shared" si="7"/>
        <v>50</v>
      </c>
      <c r="J25" s="199" t="e">
        <f t="shared" si="0"/>
        <v>#DIV/0!</v>
      </c>
      <c r="K25" s="201">
        <f t="shared" si="1"/>
        <v>0</v>
      </c>
      <c r="L25" s="200">
        <v>0</v>
      </c>
      <c r="M25" s="199">
        <v>0</v>
      </c>
      <c r="N25" s="199">
        <v>33.89</v>
      </c>
      <c r="O25" s="199">
        <f t="shared" si="2"/>
        <v>0</v>
      </c>
      <c r="P25" s="199">
        <f t="shared" si="3"/>
        <v>4.6031277663027437</v>
      </c>
      <c r="Q25" s="201">
        <f t="shared" si="8"/>
        <v>4</v>
      </c>
      <c r="R25" s="199">
        <f t="shared" si="4"/>
        <v>50</v>
      </c>
      <c r="S25" s="199">
        <f t="shared" si="5"/>
        <v>33.89</v>
      </c>
      <c r="T25" s="209">
        <f t="shared" si="9"/>
        <v>4</v>
      </c>
    </row>
    <row r="26" spans="1:20">
      <c r="A26">
        <f>A25+1</f>
        <v>18</v>
      </c>
      <c r="B26" s="207">
        <v>753</v>
      </c>
      <c r="C26" s="321" t="s">
        <v>530</v>
      </c>
      <c r="D26" s="321" t="s">
        <v>417</v>
      </c>
      <c r="E26" s="321" t="s">
        <v>269</v>
      </c>
      <c r="F26" s="200">
        <v>0</v>
      </c>
      <c r="G26" s="199">
        <v>5</v>
      </c>
      <c r="H26" s="199">
        <v>27.84</v>
      </c>
      <c r="I26" s="199">
        <f t="shared" si="7"/>
        <v>5</v>
      </c>
      <c r="J26" s="199">
        <f t="shared" si="0"/>
        <v>4.9568965517241379</v>
      </c>
      <c r="K26" s="201">
        <f t="shared" si="1"/>
        <v>0</v>
      </c>
      <c r="L26" s="200">
        <v>50</v>
      </c>
      <c r="M26" s="199"/>
      <c r="N26" s="199"/>
      <c r="O26" s="199">
        <f t="shared" si="2"/>
        <v>50</v>
      </c>
      <c r="P26" s="199" t="e">
        <f t="shared" si="3"/>
        <v>#DIV/0!</v>
      </c>
      <c r="Q26" s="201">
        <f t="shared" si="8"/>
        <v>0</v>
      </c>
      <c r="R26" s="199">
        <f t="shared" si="4"/>
        <v>55</v>
      </c>
      <c r="S26" s="199">
        <f t="shared" si="5"/>
        <v>27.84</v>
      </c>
      <c r="T26" s="209">
        <f t="shared" si="9"/>
        <v>0</v>
      </c>
    </row>
    <row r="27" spans="1:20">
      <c r="A27">
        <f t="shared" si="6"/>
        <v>19</v>
      </c>
      <c r="B27" s="207">
        <v>534</v>
      </c>
      <c r="C27" s="321" t="s">
        <v>309</v>
      </c>
      <c r="D27" s="321" t="s">
        <v>68</v>
      </c>
      <c r="E27" s="321" t="s">
        <v>272</v>
      </c>
      <c r="F27" s="200">
        <v>0</v>
      </c>
      <c r="G27" s="199">
        <v>5</v>
      </c>
      <c r="H27" s="199">
        <v>29.01</v>
      </c>
      <c r="I27" s="199">
        <f t="shared" si="7"/>
        <v>5.5090000000000003</v>
      </c>
      <c r="J27" s="199">
        <f t="shared" si="0"/>
        <v>4.7569803516028957</v>
      </c>
      <c r="K27" s="201">
        <f t="shared" si="1"/>
        <v>0</v>
      </c>
      <c r="L27" s="200">
        <v>50</v>
      </c>
      <c r="M27" s="199"/>
      <c r="N27" s="199"/>
      <c r="O27" s="199">
        <f t="shared" si="2"/>
        <v>50</v>
      </c>
      <c r="P27" s="199" t="e">
        <f t="shared" si="3"/>
        <v>#DIV/0!</v>
      </c>
      <c r="Q27" s="201">
        <f t="shared" si="8"/>
        <v>0</v>
      </c>
      <c r="R27" s="199">
        <f t="shared" si="4"/>
        <v>55.509</v>
      </c>
      <c r="S27" s="199">
        <f t="shared" si="5"/>
        <v>29.01</v>
      </c>
      <c r="T27" s="209">
        <f t="shared" si="9"/>
        <v>0</v>
      </c>
    </row>
    <row r="28" spans="1:20">
      <c r="A28">
        <f t="shared" si="6"/>
        <v>20</v>
      </c>
      <c r="B28" s="207">
        <v>663</v>
      </c>
      <c r="C28" s="321" t="s">
        <v>289</v>
      </c>
      <c r="D28" s="321" t="s">
        <v>418</v>
      </c>
      <c r="E28" s="321" t="s">
        <v>275</v>
      </c>
      <c r="F28" s="200">
        <v>10</v>
      </c>
      <c r="G28" s="199">
        <v>0</v>
      </c>
      <c r="H28" s="199">
        <v>31.26</v>
      </c>
      <c r="I28" s="199">
        <f t="shared" si="7"/>
        <v>12.759</v>
      </c>
      <c r="J28" s="199">
        <f t="shared" si="0"/>
        <v>4.4145873320537428</v>
      </c>
      <c r="K28" s="201">
        <f t="shared" si="1"/>
        <v>0</v>
      </c>
      <c r="L28" s="200">
        <v>50</v>
      </c>
      <c r="M28" s="199"/>
      <c r="N28" s="199"/>
      <c r="O28" s="199">
        <f t="shared" si="2"/>
        <v>50</v>
      </c>
      <c r="P28" s="199" t="e">
        <f t="shared" si="3"/>
        <v>#DIV/0!</v>
      </c>
      <c r="Q28" s="201">
        <f t="shared" si="8"/>
        <v>0</v>
      </c>
      <c r="R28" s="199">
        <f t="shared" si="4"/>
        <v>62.759</v>
      </c>
      <c r="S28" s="199">
        <f t="shared" si="5"/>
        <v>31.26</v>
      </c>
      <c r="T28" s="209">
        <f t="shared" si="9"/>
        <v>0</v>
      </c>
    </row>
    <row r="29" spans="1:20">
      <c r="A29">
        <f t="shared" si="6"/>
        <v>21</v>
      </c>
      <c r="B29" s="207">
        <v>574</v>
      </c>
      <c r="C29" s="321" t="s">
        <v>575</v>
      </c>
      <c r="D29" s="321" t="s">
        <v>69</v>
      </c>
      <c r="E29" s="321" t="s">
        <v>272</v>
      </c>
      <c r="F29" s="200">
        <v>50</v>
      </c>
      <c r="G29" s="199"/>
      <c r="H29" s="199"/>
      <c r="I29" s="199">
        <f t="shared" si="7"/>
        <v>50</v>
      </c>
      <c r="J29" s="199" t="e">
        <f t="shared" si="0"/>
        <v>#DIV/0!</v>
      </c>
      <c r="K29" s="201">
        <f t="shared" si="1"/>
        <v>0</v>
      </c>
      <c r="L29" s="200">
        <v>50</v>
      </c>
      <c r="M29" s="199"/>
      <c r="N29" s="199"/>
      <c r="O29" s="199">
        <f t="shared" si="2"/>
        <v>50</v>
      </c>
      <c r="P29" s="199" t="e">
        <f t="shared" si="3"/>
        <v>#DIV/0!</v>
      </c>
      <c r="Q29" s="201">
        <f t="shared" si="8"/>
        <v>0</v>
      </c>
      <c r="R29" s="199">
        <f t="shared" si="4"/>
        <v>100</v>
      </c>
      <c r="S29" s="199">
        <f t="shared" si="5"/>
        <v>0</v>
      </c>
      <c r="T29" s="209">
        <f t="shared" si="9"/>
        <v>0</v>
      </c>
    </row>
    <row r="30" spans="1:20">
      <c r="A30">
        <f t="shared" si="6"/>
        <v>22</v>
      </c>
      <c r="B30" s="207">
        <v>602</v>
      </c>
      <c r="C30" s="321" t="s">
        <v>285</v>
      </c>
      <c r="D30" s="321" t="s">
        <v>52</v>
      </c>
      <c r="E30" s="321" t="s">
        <v>272</v>
      </c>
      <c r="F30" s="200">
        <v>50</v>
      </c>
      <c r="G30" s="199"/>
      <c r="H30" s="199"/>
      <c r="I30" s="199">
        <f t="shared" si="7"/>
        <v>50</v>
      </c>
      <c r="J30" s="199" t="e">
        <f t="shared" si="0"/>
        <v>#DIV/0!</v>
      </c>
      <c r="K30" s="201">
        <f t="shared" si="1"/>
        <v>0</v>
      </c>
      <c r="L30" s="200">
        <v>50</v>
      </c>
      <c r="M30" s="199"/>
      <c r="N30" s="199"/>
      <c r="O30" s="199">
        <f t="shared" si="2"/>
        <v>50</v>
      </c>
      <c r="P30" s="199" t="e">
        <f t="shared" si="3"/>
        <v>#DIV/0!</v>
      </c>
      <c r="Q30" s="201">
        <f t="shared" si="8"/>
        <v>0</v>
      </c>
      <c r="R30" s="199">
        <f t="shared" si="4"/>
        <v>100</v>
      </c>
      <c r="S30" s="199">
        <f t="shared" si="5"/>
        <v>0</v>
      </c>
      <c r="T30" s="209">
        <f t="shared" si="9"/>
        <v>0</v>
      </c>
    </row>
    <row r="31" spans="1:20">
      <c r="A31">
        <f t="shared" si="6"/>
        <v>23</v>
      </c>
      <c r="B31" s="207">
        <v>739</v>
      </c>
      <c r="C31" s="321" t="s">
        <v>295</v>
      </c>
      <c r="D31" s="321" t="s">
        <v>69</v>
      </c>
      <c r="E31" s="321" t="s">
        <v>272</v>
      </c>
      <c r="F31" s="200">
        <v>50</v>
      </c>
      <c r="G31" s="199"/>
      <c r="H31" s="199"/>
      <c r="I31" s="199">
        <f t="shared" si="7"/>
        <v>50</v>
      </c>
      <c r="J31" s="199" t="e">
        <f t="shared" si="0"/>
        <v>#DIV/0!</v>
      </c>
      <c r="K31" s="201">
        <f t="shared" si="1"/>
        <v>0</v>
      </c>
      <c r="L31" s="200">
        <v>50</v>
      </c>
      <c r="M31" s="199"/>
      <c r="N31" s="199"/>
      <c r="O31" s="199">
        <f t="shared" si="2"/>
        <v>50</v>
      </c>
      <c r="P31" s="199" t="e">
        <f t="shared" si="3"/>
        <v>#DIV/0!</v>
      </c>
      <c r="Q31" s="201">
        <f t="shared" si="8"/>
        <v>0</v>
      </c>
      <c r="R31" s="199">
        <f t="shared" si="4"/>
        <v>100</v>
      </c>
      <c r="S31" s="199">
        <f t="shared" si="5"/>
        <v>0</v>
      </c>
      <c r="T31" s="209">
        <f t="shared" si="9"/>
        <v>0</v>
      </c>
    </row>
    <row r="32" spans="1:20">
      <c r="A32">
        <f t="shared" si="6"/>
        <v>24</v>
      </c>
      <c r="B32" s="207"/>
      <c r="C32" s="208"/>
      <c r="D32" s="208"/>
      <c r="E32" s="208"/>
      <c r="F32" s="200"/>
      <c r="G32" s="199"/>
      <c r="H32" s="199"/>
      <c r="I32" s="199">
        <f t="shared" si="7"/>
        <v>0</v>
      </c>
      <c r="J32" s="199" t="e">
        <f t="shared" si="0"/>
        <v>#DIV/0!</v>
      </c>
      <c r="K32" s="201">
        <f t="shared" si="1"/>
        <v>4</v>
      </c>
      <c r="L32" s="200"/>
      <c r="M32" s="199"/>
      <c r="N32" s="199"/>
      <c r="O32" s="199">
        <f t="shared" si="2"/>
        <v>0</v>
      </c>
      <c r="P32" s="199" t="e">
        <f t="shared" si="3"/>
        <v>#DIV/0!</v>
      </c>
      <c r="Q32" s="201">
        <f t="shared" si="8"/>
        <v>4</v>
      </c>
      <c r="R32" s="199">
        <f t="shared" si="4"/>
        <v>0</v>
      </c>
      <c r="S32" s="199">
        <f t="shared" si="5"/>
        <v>0</v>
      </c>
      <c r="T32" s="209">
        <f t="shared" si="9"/>
        <v>12</v>
      </c>
    </row>
    <row r="33" spans="1:20">
      <c r="A33">
        <f t="shared" si="6"/>
        <v>25</v>
      </c>
      <c r="B33" s="207"/>
      <c r="C33" s="208"/>
      <c r="D33" s="208"/>
      <c r="E33" s="208"/>
      <c r="F33" s="200"/>
      <c r="G33" s="199"/>
      <c r="H33" s="199"/>
      <c r="I33" s="199">
        <f t="shared" si="7"/>
        <v>0</v>
      </c>
      <c r="J33" s="199" t="e">
        <f t="shared" si="0"/>
        <v>#DIV/0!</v>
      </c>
      <c r="K33" s="201">
        <f t="shared" si="1"/>
        <v>4</v>
      </c>
      <c r="L33" s="200"/>
      <c r="M33" s="199"/>
      <c r="N33" s="199"/>
      <c r="O33" s="199">
        <f t="shared" si="2"/>
        <v>0</v>
      </c>
      <c r="P33" s="199" t="e">
        <f t="shared" si="3"/>
        <v>#DIV/0!</v>
      </c>
      <c r="Q33" s="201">
        <f t="shared" si="8"/>
        <v>4</v>
      </c>
      <c r="R33" s="199">
        <f t="shared" si="4"/>
        <v>0</v>
      </c>
      <c r="S33" s="199">
        <f t="shared" si="5"/>
        <v>0</v>
      </c>
      <c r="T33" s="209">
        <f t="shared" si="9"/>
        <v>12</v>
      </c>
    </row>
    <row r="34" spans="1:20">
      <c r="A34">
        <f t="shared" si="6"/>
        <v>26</v>
      </c>
      <c r="B34" s="207"/>
      <c r="C34" s="208"/>
      <c r="D34" s="208"/>
      <c r="E34" s="208"/>
      <c r="F34" s="200"/>
      <c r="G34" s="199"/>
      <c r="H34" s="199"/>
      <c r="I34" s="199">
        <f t="shared" si="7"/>
        <v>0</v>
      </c>
      <c r="J34" s="199" t="e">
        <f t="shared" si="0"/>
        <v>#DIV/0!</v>
      </c>
      <c r="K34" s="201">
        <f t="shared" si="1"/>
        <v>4</v>
      </c>
      <c r="L34" s="200"/>
      <c r="M34" s="199"/>
      <c r="N34" s="199"/>
      <c r="O34" s="199">
        <f t="shared" si="2"/>
        <v>0</v>
      </c>
      <c r="P34" s="199" t="e">
        <f t="shared" si="3"/>
        <v>#DIV/0!</v>
      </c>
      <c r="Q34" s="201">
        <f t="shared" si="8"/>
        <v>4</v>
      </c>
      <c r="R34" s="199">
        <f t="shared" si="4"/>
        <v>0</v>
      </c>
      <c r="S34" s="199">
        <f t="shared" si="5"/>
        <v>0</v>
      </c>
      <c r="T34" s="209">
        <f t="shared" si="9"/>
        <v>12</v>
      </c>
    </row>
    <row r="35" spans="1:20">
      <c r="A35">
        <f t="shared" si="6"/>
        <v>27</v>
      </c>
      <c r="B35" s="207"/>
      <c r="C35" s="208"/>
      <c r="D35" s="208"/>
      <c r="E35" s="208"/>
      <c r="F35" s="200"/>
      <c r="G35" s="199"/>
      <c r="H35" s="199"/>
      <c r="I35" s="199">
        <f t="shared" si="7"/>
        <v>0</v>
      </c>
      <c r="J35" s="199" t="e">
        <f t="shared" si="0"/>
        <v>#DIV/0!</v>
      </c>
      <c r="K35" s="201">
        <f t="shared" si="1"/>
        <v>4</v>
      </c>
      <c r="L35" s="200"/>
      <c r="M35" s="199"/>
      <c r="N35" s="199"/>
      <c r="O35" s="199">
        <f t="shared" si="2"/>
        <v>0</v>
      </c>
      <c r="P35" s="199" t="e">
        <f t="shared" si="3"/>
        <v>#DIV/0!</v>
      </c>
      <c r="Q35" s="201">
        <f t="shared" si="8"/>
        <v>4</v>
      </c>
      <c r="R35" s="199">
        <f t="shared" si="4"/>
        <v>0</v>
      </c>
      <c r="S35" s="199">
        <f t="shared" si="5"/>
        <v>0</v>
      </c>
      <c r="T35" s="209">
        <f t="shared" si="9"/>
        <v>12</v>
      </c>
    </row>
    <row r="36" spans="1:20">
      <c r="A36">
        <f t="shared" si="6"/>
        <v>28</v>
      </c>
      <c r="B36" s="207"/>
      <c r="C36" s="208"/>
      <c r="D36" s="208"/>
      <c r="E36" s="208"/>
      <c r="F36" s="200"/>
      <c r="G36" s="199"/>
      <c r="H36" s="199"/>
      <c r="I36" s="199">
        <f t="shared" si="7"/>
        <v>0</v>
      </c>
      <c r="J36" s="199" t="e">
        <f t="shared" si="0"/>
        <v>#DIV/0!</v>
      </c>
      <c r="K36" s="201">
        <f t="shared" si="1"/>
        <v>4</v>
      </c>
      <c r="L36" s="200"/>
      <c r="M36" s="199"/>
      <c r="N36" s="199"/>
      <c r="O36" s="199">
        <f t="shared" si="2"/>
        <v>0</v>
      </c>
      <c r="P36" s="199" t="e">
        <f t="shared" si="3"/>
        <v>#DIV/0!</v>
      </c>
      <c r="Q36" s="201">
        <f t="shared" si="8"/>
        <v>4</v>
      </c>
      <c r="R36" s="199">
        <f t="shared" si="4"/>
        <v>0</v>
      </c>
      <c r="S36" s="199">
        <f t="shared" si="5"/>
        <v>0</v>
      </c>
      <c r="T36" s="209">
        <f t="shared" si="9"/>
        <v>12</v>
      </c>
    </row>
    <row r="37" spans="1:20">
      <c r="A37">
        <f t="shared" si="6"/>
        <v>29</v>
      </c>
      <c r="B37" s="207"/>
      <c r="C37" s="208"/>
      <c r="D37" s="208"/>
      <c r="E37" s="208"/>
      <c r="F37" s="200"/>
      <c r="G37" s="199"/>
      <c r="H37" s="199"/>
      <c r="I37" s="199">
        <f t="shared" si="7"/>
        <v>0</v>
      </c>
      <c r="J37" s="199" t="e">
        <f t="shared" si="0"/>
        <v>#DIV/0!</v>
      </c>
      <c r="K37" s="201">
        <f t="shared" si="1"/>
        <v>4</v>
      </c>
      <c r="L37" s="200"/>
      <c r="M37" s="199"/>
      <c r="N37" s="199"/>
      <c r="O37" s="199">
        <f t="shared" si="2"/>
        <v>0</v>
      </c>
      <c r="P37" s="199" t="e">
        <f t="shared" si="3"/>
        <v>#DIV/0!</v>
      </c>
      <c r="Q37" s="201">
        <f t="shared" si="8"/>
        <v>4</v>
      </c>
      <c r="R37" s="199">
        <f t="shared" si="4"/>
        <v>0</v>
      </c>
      <c r="S37" s="199">
        <f t="shared" si="5"/>
        <v>0</v>
      </c>
      <c r="T37" s="209">
        <f t="shared" si="9"/>
        <v>12</v>
      </c>
    </row>
    <row r="38" spans="1:20" ht="16" thickBot="1">
      <c r="A38">
        <f t="shared" si="6"/>
        <v>30</v>
      </c>
      <c r="B38" s="210"/>
      <c r="C38" s="211"/>
      <c r="D38" s="211"/>
      <c r="E38" s="211"/>
      <c r="F38" s="202"/>
      <c r="G38" s="203"/>
      <c r="H38" s="203"/>
      <c r="I38" s="203">
        <f t="shared" si="7"/>
        <v>0</v>
      </c>
      <c r="J38" s="203" t="e">
        <f t="shared" si="0"/>
        <v>#DIV/0!</v>
      </c>
      <c r="K38" s="204">
        <f t="shared" si="1"/>
        <v>4</v>
      </c>
      <c r="L38" s="202"/>
      <c r="M38" s="203"/>
      <c r="N38" s="203"/>
      <c r="O38" s="203">
        <f t="shared" si="2"/>
        <v>0</v>
      </c>
      <c r="P38" s="203" t="e">
        <f t="shared" si="3"/>
        <v>#DIV/0!</v>
      </c>
      <c r="Q38" s="204">
        <f t="shared" si="8"/>
        <v>4</v>
      </c>
      <c r="R38" s="203">
        <f t="shared" si="4"/>
        <v>0</v>
      </c>
      <c r="S38" s="203">
        <f t="shared" si="5"/>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134</v>
      </c>
      <c r="G41" s="182">
        <f>F41/I41</f>
        <v>38.285714285714285</v>
      </c>
      <c r="H41" s="199">
        <f>G41*1.5</f>
        <v>57.428571428571431</v>
      </c>
      <c r="I41" s="182">
        <v>3.5</v>
      </c>
      <c r="J41" s="182">
        <f>H45</f>
        <v>28.82</v>
      </c>
      <c r="K41" s="183"/>
      <c r="L41" s="185">
        <v>160</v>
      </c>
      <c r="M41" s="182">
        <f>L41/O41</f>
        <v>45.714285714285715</v>
      </c>
      <c r="N41" s="199">
        <f>M41*1.5</f>
        <v>68.571428571428569</v>
      </c>
      <c r="O41" s="182">
        <v>3.5</v>
      </c>
      <c r="P41" s="182">
        <f>N52</f>
        <v>33.99</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470</v>
      </c>
      <c r="C44" s="208" t="s">
        <v>304</v>
      </c>
      <c r="D44" s="208" t="s">
        <v>428</v>
      </c>
      <c r="E44" s="208" t="s">
        <v>272</v>
      </c>
      <c r="F44" s="200">
        <v>0</v>
      </c>
      <c r="G44" s="199">
        <v>5</v>
      </c>
      <c r="H44" s="199">
        <v>31.83</v>
      </c>
      <c r="I44" s="199">
        <f>IF(H44&lt;=$H$41,IF(H44&lt;$G$41,F44+G44,F44+G44+(H44-$G$41)),50)</f>
        <v>5</v>
      </c>
      <c r="J44" s="199">
        <f>$F$41/H44</f>
        <v>4.2098649073201386</v>
      </c>
      <c r="K44" s="201">
        <f>IF(I44=0,IF(H44=$J$41,6,4),0)</f>
        <v>0</v>
      </c>
      <c r="L44" s="200">
        <v>10</v>
      </c>
      <c r="M44" s="199">
        <v>0</v>
      </c>
      <c r="N44" s="199">
        <v>37.369999999999997</v>
      </c>
      <c r="O44" s="199">
        <f>IF(N44&lt;=$N$41,IF(N44&lt;$M$41,L44+M44,L44+M44+(N44-$M$41)),50)</f>
        <v>10</v>
      </c>
      <c r="P44" s="199">
        <f>$L$41/N44</f>
        <v>4.2815092320042822</v>
      </c>
      <c r="Q44" s="201">
        <f>IF(O44=0,IF(N44=$P$41,6,4),0)</f>
        <v>0</v>
      </c>
      <c r="R44" s="199">
        <f>O44+I44</f>
        <v>15</v>
      </c>
      <c r="S44" s="199">
        <f>N44+H44</f>
        <v>69.199999999999989</v>
      </c>
      <c r="T44" s="209">
        <f>IF((O44+I44)=0,4+K44+Q44,K44+Q44)+4</f>
        <v>4</v>
      </c>
    </row>
    <row r="45" spans="1:20">
      <c r="A45">
        <f>A44+1</f>
        <v>2</v>
      </c>
      <c r="B45" s="207">
        <v>635</v>
      </c>
      <c r="C45" s="208" t="s">
        <v>527</v>
      </c>
      <c r="D45" s="208" t="s">
        <v>457</v>
      </c>
      <c r="E45" s="208" t="s">
        <v>272</v>
      </c>
      <c r="F45" s="200">
        <v>5</v>
      </c>
      <c r="G45" s="199">
        <v>0</v>
      </c>
      <c r="H45" s="199">
        <v>28.82</v>
      </c>
      <c r="I45" s="199">
        <f t="shared" ref="I45:I73" si="10">IF(H45&lt;=$H$41,IF(H45&lt;$G$41,F45+G45,F45+G45+(H45-$G$41)),50)</f>
        <v>5</v>
      </c>
      <c r="J45" s="199">
        <f t="shared" ref="J45:J73" si="11">$F$41/H45</f>
        <v>4.6495489243580845</v>
      </c>
      <c r="K45" s="201">
        <v>2</v>
      </c>
      <c r="L45" s="200">
        <v>20</v>
      </c>
      <c r="M45" s="199">
        <v>0</v>
      </c>
      <c r="N45" s="199">
        <v>43.89</v>
      </c>
      <c r="O45" s="199">
        <f>IF(N45&lt;=$N$41,IF(N45&lt;$M$41,L45+M45,L45+M45+(N45-$M$41)),50)</f>
        <v>20</v>
      </c>
      <c r="P45" s="199">
        <f t="shared" ref="P45:P73" si="12">$L$41/N45</f>
        <v>3.6454773296878558</v>
      </c>
      <c r="Q45" s="201">
        <f t="shared" ref="Q45:Q73" si="13">IF(O45=0,IF(N45=$P$41,6,4),0)</f>
        <v>0</v>
      </c>
      <c r="R45" s="199">
        <f t="shared" ref="R45:R73" si="14">O45+I45</f>
        <v>25</v>
      </c>
      <c r="S45" s="199">
        <f t="shared" ref="S45:S73" si="15">N45+H45</f>
        <v>72.710000000000008</v>
      </c>
      <c r="T45" s="209">
        <f>IF((O45+I45)=0,4+K45+Q45,K45+Q45)+2</f>
        <v>4</v>
      </c>
    </row>
    <row r="46" spans="1:20">
      <c r="A46">
        <f t="shared" ref="A46:A60" si="16">A45+1</f>
        <v>3</v>
      </c>
      <c r="B46" s="207">
        <v>619</v>
      </c>
      <c r="C46" s="208" t="s">
        <v>686</v>
      </c>
      <c r="D46" s="208" t="s">
        <v>564</v>
      </c>
      <c r="E46" s="208" t="s">
        <v>272</v>
      </c>
      <c r="F46" s="200">
        <v>10</v>
      </c>
      <c r="G46" s="199">
        <v>5</v>
      </c>
      <c r="H46" s="199">
        <v>34.47</v>
      </c>
      <c r="I46" s="199">
        <f t="shared" si="10"/>
        <v>15</v>
      </c>
      <c r="J46" s="199">
        <f t="shared" si="11"/>
        <v>3.8874383521903106</v>
      </c>
      <c r="K46" s="201">
        <f>IF(I46=0,IF(H46=$J$41,6,4),0)</f>
        <v>0</v>
      </c>
      <c r="L46" s="200">
        <v>5</v>
      </c>
      <c r="M46" s="199">
        <v>5</v>
      </c>
      <c r="N46" s="199">
        <v>46.37</v>
      </c>
      <c r="O46" s="199">
        <f t="shared" ref="O46:O73" si="17">IF(N46&lt;=$N$41,IF(N46&lt;$M$41,L46+M46,L46+M46+(N46-$M$41)),50)</f>
        <v>10.655714285714282</v>
      </c>
      <c r="P46" s="199">
        <f>$L$41/N46</f>
        <v>3.4505067931852493</v>
      </c>
      <c r="Q46" s="201">
        <f t="shared" si="13"/>
        <v>0</v>
      </c>
      <c r="R46" s="199">
        <f t="shared" si="14"/>
        <v>25.655714285714282</v>
      </c>
      <c r="S46" s="199">
        <f t="shared" si="15"/>
        <v>80.84</v>
      </c>
      <c r="T46" s="209">
        <f>IF((O46+I46)=0,4+K46+Q46,K46+Q46)+1</f>
        <v>1</v>
      </c>
    </row>
    <row r="47" spans="1:20">
      <c r="A47">
        <f t="shared" si="16"/>
        <v>4</v>
      </c>
      <c r="B47" s="207">
        <v>803</v>
      </c>
      <c r="C47" s="321" t="s">
        <v>323</v>
      </c>
      <c r="D47" s="321" t="s">
        <v>564</v>
      </c>
      <c r="E47" s="321" t="s">
        <v>272</v>
      </c>
      <c r="F47" s="200">
        <v>15</v>
      </c>
      <c r="G47" s="199">
        <v>5</v>
      </c>
      <c r="H47" s="199">
        <v>34.700000000000003</v>
      </c>
      <c r="I47" s="199">
        <f t="shared" si="10"/>
        <v>20</v>
      </c>
      <c r="J47" s="199">
        <f>$F$41/H47</f>
        <v>3.8616714697406338</v>
      </c>
      <c r="K47" s="201">
        <f t="shared" ref="K45:K73" si="18">IF(I47=0,IF(H47=$J$41,6,4),0)</f>
        <v>0</v>
      </c>
      <c r="L47" s="200">
        <v>20</v>
      </c>
      <c r="M47" s="199">
        <v>10</v>
      </c>
      <c r="N47" s="199">
        <v>46.12</v>
      </c>
      <c r="O47" s="199">
        <f t="shared" si="17"/>
        <v>30.405714285714282</v>
      </c>
      <c r="P47" s="199">
        <f>$L$41/N47</f>
        <v>3.4692107545533393</v>
      </c>
      <c r="Q47" s="201">
        <f>IF(O47=0,IF(N47=$P$41,6,4),0)</f>
        <v>0</v>
      </c>
      <c r="R47" s="199">
        <f t="shared" si="14"/>
        <v>50.405714285714282</v>
      </c>
      <c r="S47" s="199">
        <f t="shared" si="15"/>
        <v>80.819999999999993</v>
      </c>
      <c r="T47" s="209">
        <f>IF((O47+I47)=0,4+K47+Q47,K47+Q47)</f>
        <v>0</v>
      </c>
    </row>
    <row r="48" spans="1:20">
      <c r="A48">
        <f t="shared" si="16"/>
        <v>5</v>
      </c>
      <c r="B48" s="207">
        <v>636</v>
      </c>
      <c r="C48" s="321" t="s">
        <v>278</v>
      </c>
      <c r="D48" s="321" t="s">
        <v>428</v>
      </c>
      <c r="E48" s="321" t="s">
        <v>272</v>
      </c>
      <c r="F48" s="200">
        <v>0</v>
      </c>
      <c r="G48" s="199">
        <v>5</v>
      </c>
      <c r="H48" s="199">
        <v>31.78</v>
      </c>
      <c r="I48" s="199">
        <f t="shared" si="10"/>
        <v>5</v>
      </c>
      <c r="J48" s="199">
        <f t="shared" si="11"/>
        <v>4.2164883574575205</v>
      </c>
      <c r="K48" s="201">
        <f t="shared" si="18"/>
        <v>0</v>
      </c>
      <c r="L48" s="200">
        <v>50</v>
      </c>
      <c r="M48" s="199"/>
      <c r="N48" s="199"/>
      <c r="O48" s="199">
        <f t="shared" si="17"/>
        <v>50</v>
      </c>
      <c r="P48" s="199" t="e">
        <f t="shared" si="12"/>
        <v>#DIV/0!</v>
      </c>
      <c r="Q48" s="201">
        <f t="shared" si="13"/>
        <v>0</v>
      </c>
      <c r="R48" s="199">
        <f t="shared" si="14"/>
        <v>55</v>
      </c>
      <c r="S48" s="199">
        <f t="shared" si="15"/>
        <v>31.78</v>
      </c>
      <c r="T48" s="209">
        <f t="shared" ref="T48:T73" si="19">IF((O48+I48)=0,4+K48+Q48,K48+Q48)</f>
        <v>0</v>
      </c>
    </row>
    <row r="49" spans="1:20">
      <c r="A49">
        <f t="shared" si="16"/>
        <v>6</v>
      </c>
      <c r="B49" s="207">
        <v>716</v>
      </c>
      <c r="C49" s="321" t="s">
        <v>434</v>
      </c>
      <c r="D49" s="321" t="s">
        <v>435</v>
      </c>
      <c r="E49" s="321" t="s">
        <v>272</v>
      </c>
      <c r="F49" s="200">
        <v>5</v>
      </c>
      <c r="G49" s="199">
        <v>0</v>
      </c>
      <c r="H49" s="199">
        <v>33.909999999999997</v>
      </c>
      <c r="I49" s="199">
        <f t="shared" si="10"/>
        <v>5</v>
      </c>
      <c r="J49" s="199">
        <f t="shared" si="11"/>
        <v>3.9516366853435567</v>
      </c>
      <c r="K49" s="201">
        <f t="shared" si="18"/>
        <v>0</v>
      </c>
      <c r="L49" s="200">
        <v>50</v>
      </c>
      <c r="M49" s="199"/>
      <c r="N49" s="199"/>
      <c r="O49" s="199">
        <f t="shared" si="17"/>
        <v>50</v>
      </c>
      <c r="P49" s="199" t="e">
        <f t="shared" si="12"/>
        <v>#DIV/0!</v>
      </c>
      <c r="Q49" s="201">
        <f t="shared" si="13"/>
        <v>0</v>
      </c>
      <c r="R49" s="199">
        <f t="shared" si="14"/>
        <v>55</v>
      </c>
      <c r="S49" s="199">
        <f t="shared" si="15"/>
        <v>33.909999999999997</v>
      </c>
      <c r="T49" s="209">
        <f t="shared" si="19"/>
        <v>0</v>
      </c>
    </row>
    <row r="50" spans="1:20">
      <c r="A50">
        <f t="shared" si="16"/>
        <v>7</v>
      </c>
      <c r="B50" s="207">
        <v>673</v>
      </c>
      <c r="C50" s="321" t="s">
        <v>298</v>
      </c>
      <c r="D50" s="321" t="s">
        <v>451</v>
      </c>
      <c r="E50" s="321" t="s">
        <v>275</v>
      </c>
      <c r="F50" s="200">
        <v>0</v>
      </c>
      <c r="G50" s="199">
        <v>5</v>
      </c>
      <c r="H50" s="199">
        <v>34.340000000000003</v>
      </c>
      <c r="I50" s="199">
        <f t="shared" si="10"/>
        <v>5</v>
      </c>
      <c r="J50" s="199">
        <f t="shared" si="11"/>
        <v>3.9021549213744899</v>
      </c>
      <c r="K50" s="201">
        <f t="shared" si="18"/>
        <v>0</v>
      </c>
      <c r="L50" s="200">
        <v>50</v>
      </c>
      <c r="M50" s="199"/>
      <c r="N50" s="199"/>
      <c r="O50" s="199">
        <f t="shared" si="17"/>
        <v>50</v>
      </c>
      <c r="P50" s="199" t="e">
        <f t="shared" si="12"/>
        <v>#DIV/0!</v>
      </c>
      <c r="Q50" s="201">
        <f t="shared" si="13"/>
        <v>0</v>
      </c>
      <c r="R50" s="199">
        <f t="shared" si="14"/>
        <v>55</v>
      </c>
      <c r="S50" s="199">
        <f t="shared" si="15"/>
        <v>34.340000000000003</v>
      </c>
      <c r="T50" s="209">
        <f t="shared" si="19"/>
        <v>0</v>
      </c>
    </row>
    <row r="51" spans="1:20">
      <c r="A51">
        <f t="shared" si="16"/>
        <v>8</v>
      </c>
      <c r="B51" s="207">
        <v>672</v>
      </c>
      <c r="C51" s="321" t="s">
        <v>371</v>
      </c>
      <c r="D51" s="321" t="s">
        <v>427</v>
      </c>
      <c r="E51" s="332">
        <v>55</v>
      </c>
      <c r="F51" s="200">
        <v>0</v>
      </c>
      <c r="G51" s="199">
        <v>5</v>
      </c>
      <c r="H51" s="199">
        <v>36.81</v>
      </c>
      <c r="I51" s="199">
        <f t="shared" si="10"/>
        <v>5</v>
      </c>
      <c r="J51" s="199">
        <f t="shared" si="11"/>
        <v>3.6403151317576743</v>
      </c>
      <c r="K51" s="201">
        <f t="shared" si="18"/>
        <v>0</v>
      </c>
      <c r="L51" s="200">
        <v>50</v>
      </c>
      <c r="M51" s="199"/>
      <c r="N51" s="199"/>
      <c r="O51" s="199">
        <f t="shared" si="17"/>
        <v>50</v>
      </c>
      <c r="P51" s="199" t="e">
        <f t="shared" si="12"/>
        <v>#DIV/0!</v>
      </c>
      <c r="Q51" s="201">
        <f t="shared" si="13"/>
        <v>0</v>
      </c>
      <c r="R51" s="199">
        <f t="shared" si="14"/>
        <v>55</v>
      </c>
      <c r="S51" s="199">
        <f t="shared" si="15"/>
        <v>36.81</v>
      </c>
      <c r="T51" s="209">
        <f t="shared" si="19"/>
        <v>0</v>
      </c>
    </row>
    <row r="52" spans="1:20">
      <c r="A52">
        <f t="shared" si="16"/>
        <v>9</v>
      </c>
      <c r="B52" s="207">
        <v>801</v>
      </c>
      <c r="C52" s="321" t="s">
        <v>437</v>
      </c>
      <c r="D52" s="321" t="s">
        <v>418</v>
      </c>
      <c r="E52" s="321" t="s">
        <v>275</v>
      </c>
      <c r="F52" s="200">
        <v>50</v>
      </c>
      <c r="G52" s="199"/>
      <c r="H52" s="199"/>
      <c r="I52" s="199">
        <f t="shared" si="10"/>
        <v>50</v>
      </c>
      <c r="J52" s="199" t="e">
        <f t="shared" si="11"/>
        <v>#DIV/0!</v>
      </c>
      <c r="K52" s="201">
        <f t="shared" si="18"/>
        <v>0</v>
      </c>
      <c r="L52" s="200">
        <v>10</v>
      </c>
      <c r="M52" s="199">
        <v>0</v>
      </c>
      <c r="N52" s="199">
        <v>33.99</v>
      </c>
      <c r="O52" s="199">
        <f t="shared" si="17"/>
        <v>10</v>
      </c>
      <c r="P52" s="199">
        <f t="shared" si="12"/>
        <v>4.7072668431891733</v>
      </c>
      <c r="Q52" s="201">
        <v>2</v>
      </c>
      <c r="R52" s="199">
        <f t="shared" si="14"/>
        <v>60</v>
      </c>
      <c r="S52" s="199">
        <f t="shared" si="15"/>
        <v>33.99</v>
      </c>
      <c r="T52" s="209">
        <f t="shared" si="19"/>
        <v>2</v>
      </c>
    </row>
    <row r="53" spans="1:20">
      <c r="A53">
        <f t="shared" si="16"/>
        <v>10</v>
      </c>
      <c r="B53" s="207">
        <v>560</v>
      </c>
      <c r="C53" s="321" t="s">
        <v>374</v>
      </c>
      <c r="D53" s="321" t="s">
        <v>53</v>
      </c>
      <c r="E53" s="321" t="s">
        <v>272</v>
      </c>
      <c r="F53" s="200">
        <v>10</v>
      </c>
      <c r="G53" s="199">
        <v>5</v>
      </c>
      <c r="H53" s="199">
        <v>32.47</v>
      </c>
      <c r="I53" s="199">
        <f t="shared" si="10"/>
        <v>15</v>
      </c>
      <c r="J53" s="199">
        <f t="shared" si="11"/>
        <v>4.1268863566368958</v>
      </c>
      <c r="K53" s="201">
        <f t="shared" si="18"/>
        <v>0</v>
      </c>
      <c r="L53" s="200">
        <v>50</v>
      </c>
      <c r="M53" s="199"/>
      <c r="N53" s="199"/>
      <c r="O53" s="199">
        <f t="shared" si="17"/>
        <v>50</v>
      </c>
      <c r="P53" s="199" t="e">
        <f t="shared" si="12"/>
        <v>#DIV/0!</v>
      </c>
      <c r="Q53" s="201">
        <f t="shared" si="13"/>
        <v>0</v>
      </c>
      <c r="R53" s="199">
        <f t="shared" si="14"/>
        <v>65</v>
      </c>
      <c r="S53" s="199">
        <f t="shared" si="15"/>
        <v>32.47</v>
      </c>
      <c r="T53" s="209">
        <f t="shared" si="19"/>
        <v>0</v>
      </c>
    </row>
    <row r="54" spans="1:20">
      <c r="A54">
        <f t="shared" si="16"/>
        <v>11</v>
      </c>
      <c r="B54" s="207">
        <v>756</v>
      </c>
      <c r="C54" s="321" t="s">
        <v>654</v>
      </c>
      <c r="D54" s="321" t="s">
        <v>63</v>
      </c>
      <c r="E54" s="321" t="s">
        <v>272</v>
      </c>
      <c r="F54" s="200">
        <v>50</v>
      </c>
      <c r="G54" s="199"/>
      <c r="H54" s="199"/>
      <c r="I54" s="199">
        <f t="shared" si="10"/>
        <v>50</v>
      </c>
      <c r="J54" s="199" t="e">
        <f t="shared" si="11"/>
        <v>#DIV/0!</v>
      </c>
      <c r="K54" s="201">
        <f t="shared" si="18"/>
        <v>0</v>
      </c>
      <c r="L54" s="200">
        <v>50</v>
      </c>
      <c r="M54" s="199"/>
      <c r="N54" s="199"/>
      <c r="O54" s="199">
        <f t="shared" si="17"/>
        <v>50</v>
      </c>
      <c r="P54" s="199" t="e">
        <f t="shared" si="12"/>
        <v>#DIV/0!</v>
      </c>
      <c r="Q54" s="201">
        <f t="shared" si="13"/>
        <v>0</v>
      </c>
      <c r="R54" s="199">
        <f t="shared" si="14"/>
        <v>100</v>
      </c>
      <c r="S54" s="199">
        <f t="shared" si="15"/>
        <v>0</v>
      </c>
      <c r="T54" s="209">
        <f t="shared" si="19"/>
        <v>0</v>
      </c>
    </row>
    <row r="55" spans="1:20">
      <c r="A55">
        <f t="shared" si="16"/>
        <v>12</v>
      </c>
      <c r="B55" s="207">
        <v>531</v>
      </c>
      <c r="C55" s="321" t="s">
        <v>321</v>
      </c>
      <c r="D55" s="321" t="s">
        <v>322</v>
      </c>
      <c r="E55" s="321" t="s">
        <v>272</v>
      </c>
      <c r="F55" s="200">
        <v>50</v>
      </c>
      <c r="G55" s="199"/>
      <c r="H55" s="199"/>
      <c r="I55" s="199">
        <f t="shared" si="10"/>
        <v>50</v>
      </c>
      <c r="J55" s="199" t="e">
        <f t="shared" si="11"/>
        <v>#DIV/0!</v>
      </c>
      <c r="K55" s="201">
        <f t="shared" si="18"/>
        <v>0</v>
      </c>
      <c r="L55" s="200">
        <v>50</v>
      </c>
      <c r="M55" s="199"/>
      <c r="N55" s="199"/>
      <c r="O55" s="199">
        <f t="shared" si="17"/>
        <v>50</v>
      </c>
      <c r="P55" s="199" t="e">
        <f t="shared" si="12"/>
        <v>#DIV/0!</v>
      </c>
      <c r="Q55" s="201">
        <f t="shared" si="13"/>
        <v>0</v>
      </c>
      <c r="R55" s="199">
        <f t="shared" si="14"/>
        <v>100</v>
      </c>
      <c r="S55" s="199">
        <f t="shared" si="15"/>
        <v>0</v>
      </c>
      <c r="T55" s="209">
        <f t="shared" si="19"/>
        <v>0</v>
      </c>
    </row>
    <row r="56" spans="1:20">
      <c r="A56">
        <f t="shared" si="16"/>
        <v>13</v>
      </c>
      <c r="B56" s="207">
        <v>768</v>
      </c>
      <c r="C56" s="321" t="s">
        <v>353</v>
      </c>
      <c r="D56" s="321" t="s">
        <v>604</v>
      </c>
      <c r="E56" s="321" t="s">
        <v>272</v>
      </c>
      <c r="F56" s="200">
        <v>50</v>
      </c>
      <c r="G56" s="199"/>
      <c r="H56" s="199"/>
      <c r="I56" s="199">
        <f t="shared" si="10"/>
        <v>50</v>
      </c>
      <c r="J56" s="199" t="e">
        <f t="shared" si="11"/>
        <v>#DIV/0!</v>
      </c>
      <c r="K56" s="201">
        <f t="shared" si="18"/>
        <v>0</v>
      </c>
      <c r="L56" s="200">
        <v>50</v>
      </c>
      <c r="M56" s="199"/>
      <c r="N56" s="199"/>
      <c r="O56" s="199">
        <f t="shared" si="17"/>
        <v>50</v>
      </c>
      <c r="P56" s="199" t="e">
        <f t="shared" si="12"/>
        <v>#DIV/0!</v>
      </c>
      <c r="Q56" s="201">
        <f t="shared" si="13"/>
        <v>0</v>
      </c>
      <c r="R56" s="199">
        <f t="shared" si="14"/>
        <v>100</v>
      </c>
      <c r="S56" s="199">
        <f t="shared" si="15"/>
        <v>0</v>
      </c>
      <c r="T56" s="209">
        <f t="shared" si="19"/>
        <v>0</v>
      </c>
    </row>
    <row r="57" spans="1:20">
      <c r="A57">
        <f t="shared" si="16"/>
        <v>14</v>
      </c>
      <c r="B57" s="207">
        <v>809</v>
      </c>
      <c r="C57" s="321" t="s">
        <v>460</v>
      </c>
      <c r="D57" s="321" t="s">
        <v>461</v>
      </c>
      <c r="E57" s="321" t="s">
        <v>275</v>
      </c>
      <c r="F57" s="200">
        <v>50</v>
      </c>
      <c r="G57" s="199"/>
      <c r="H57" s="199"/>
      <c r="I57" s="199">
        <f>IF(H57&lt;=$H$41,IF(H57&lt;$G$41,F57+G57,F57+G57+(H57-$G$41)),50)</f>
        <v>50</v>
      </c>
      <c r="J57" s="199" t="e">
        <f t="shared" si="11"/>
        <v>#DIV/0!</v>
      </c>
      <c r="K57" s="201">
        <f t="shared" si="18"/>
        <v>0</v>
      </c>
      <c r="L57" s="200">
        <v>50</v>
      </c>
      <c r="M57" s="199"/>
      <c r="N57" s="199"/>
      <c r="O57" s="199">
        <f t="shared" si="17"/>
        <v>50</v>
      </c>
      <c r="P57" s="199" t="e">
        <f t="shared" si="12"/>
        <v>#DIV/0!</v>
      </c>
      <c r="Q57" s="201">
        <f t="shared" si="13"/>
        <v>0</v>
      </c>
      <c r="R57" s="199">
        <f t="shared" si="14"/>
        <v>100</v>
      </c>
      <c r="S57" s="199">
        <f t="shared" si="15"/>
        <v>0</v>
      </c>
      <c r="T57" s="209">
        <f t="shared" si="19"/>
        <v>0</v>
      </c>
    </row>
    <row r="58" spans="1:20">
      <c r="A58">
        <f t="shared" si="16"/>
        <v>15</v>
      </c>
      <c r="B58" s="207">
        <v>810</v>
      </c>
      <c r="C58" s="321" t="s">
        <v>462</v>
      </c>
      <c r="D58" s="321" t="s">
        <v>546</v>
      </c>
      <c r="E58" s="321" t="s">
        <v>275</v>
      </c>
      <c r="F58" s="200">
        <v>50</v>
      </c>
      <c r="G58" s="199"/>
      <c r="H58" s="199"/>
      <c r="I58" s="199">
        <f t="shared" si="10"/>
        <v>50</v>
      </c>
      <c r="J58" s="199" t="e">
        <f t="shared" si="11"/>
        <v>#DIV/0!</v>
      </c>
      <c r="K58" s="201">
        <f t="shared" si="18"/>
        <v>0</v>
      </c>
      <c r="L58" s="200">
        <v>50</v>
      </c>
      <c r="M58" s="199"/>
      <c r="N58" s="199"/>
      <c r="O58" s="199">
        <f t="shared" si="17"/>
        <v>50</v>
      </c>
      <c r="P58" s="199" t="e">
        <f t="shared" si="12"/>
        <v>#DIV/0!</v>
      </c>
      <c r="Q58" s="201">
        <f t="shared" si="13"/>
        <v>0</v>
      </c>
      <c r="R58" s="199">
        <f t="shared" si="14"/>
        <v>100</v>
      </c>
      <c r="S58" s="199">
        <f t="shared" si="15"/>
        <v>0</v>
      </c>
      <c r="T58" s="209">
        <f t="shared" si="19"/>
        <v>0</v>
      </c>
    </row>
    <row r="59" spans="1:20">
      <c r="A59">
        <f t="shared" si="16"/>
        <v>16</v>
      </c>
      <c r="B59" s="207"/>
      <c r="C59" s="208"/>
      <c r="D59" s="208"/>
      <c r="E59" s="208"/>
      <c r="F59" s="200"/>
      <c r="G59" s="199"/>
      <c r="H59" s="199"/>
      <c r="I59" s="199">
        <f t="shared" si="10"/>
        <v>0</v>
      </c>
      <c r="J59" s="199" t="e">
        <f t="shared" si="11"/>
        <v>#DIV/0!</v>
      </c>
      <c r="K59" s="201">
        <f t="shared" si="18"/>
        <v>4</v>
      </c>
      <c r="L59" s="200"/>
      <c r="M59" s="199"/>
      <c r="N59" s="199"/>
      <c r="O59" s="199">
        <f t="shared" si="17"/>
        <v>0</v>
      </c>
      <c r="P59" s="199" t="e">
        <f t="shared" si="12"/>
        <v>#DIV/0!</v>
      </c>
      <c r="Q59" s="201">
        <f t="shared" si="13"/>
        <v>4</v>
      </c>
      <c r="R59" s="199">
        <f t="shared" si="14"/>
        <v>0</v>
      </c>
      <c r="S59" s="199">
        <f t="shared" si="15"/>
        <v>0</v>
      </c>
      <c r="T59" s="209">
        <f t="shared" si="19"/>
        <v>12</v>
      </c>
    </row>
    <row r="60" spans="1:20">
      <c r="A60">
        <f t="shared" si="16"/>
        <v>17</v>
      </c>
      <c r="B60" s="207"/>
      <c r="C60" s="208"/>
      <c r="D60" s="208"/>
      <c r="E60" s="208"/>
      <c r="F60" s="200"/>
      <c r="G60" s="199"/>
      <c r="H60" s="199"/>
      <c r="I60" s="199">
        <f t="shared" si="10"/>
        <v>0</v>
      </c>
      <c r="J60" s="199" t="e">
        <f t="shared" si="11"/>
        <v>#DIV/0!</v>
      </c>
      <c r="K60" s="201">
        <f t="shared" si="18"/>
        <v>4</v>
      </c>
      <c r="L60" s="200"/>
      <c r="M60" s="199"/>
      <c r="N60" s="199"/>
      <c r="O60" s="199">
        <f t="shared" si="17"/>
        <v>0</v>
      </c>
      <c r="P60" s="199" t="e">
        <f t="shared" si="12"/>
        <v>#DIV/0!</v>
      </c>
      <c r="Q60" s="201">
        <f t="shared" si="13"/>
        <v>4</v>
      </c>
      <c r="R60" s="199">
        <f t="shared" si="14"/>
        <v>0</v>
      </c>
      <c r="S60" s="199">
        <f t="shared" si="15"/>
        <v>0</v>
      </c>
      <c r="T60" s="209">
        <f t="shared" si="19"/>
        <v>12</v>
      </c>
    </row>
    <row r="61" spans="1:20">
      <c r="A61">
        <f>A60+1</f>
        <v>18</v>
      </c>
      <c r="B61" s="207"/>
      <c r="C61" s="208"/>
      <c r="D61" s="208"/>
      <c r="E61" s="208"/>
      <c r="F61" s="200"/>
      <c r="G61" s="199"/>
      <c r="H61" s="199"/>
      <c r="I61" s="199">
        <f t="shared" si="10"/>
        <v>0</v>
      </c>
      <c r="J61" s="199" t="e">
        <f t="shared" si="11"/>
        <v>#DIV/0!</v>
      </c>
      <c r="K61" s="201">
        <f t="shared" si="18"/>
        <v>4</v>
      </c>
      <c r="L61" s="200"/>
      <c r="M61" s="199"/>
      <c r="N61" s="199"/>
      <c r="O61" s="199">
        <f t="shared" si="17"/>
        <v>0</v>
      </c>
      <c r="P61" s="199" t="e">
        <f t="shared" si="12"/>
        <v>#DIV/0!</v>
      </c>
      <c r="Q61" s="201">
        <f t="shared" si="13"/>
        <v>4</v>
      </c>
      <c r="R61" s="199">
        <f t="shared" si="14"/>
        <v>0</v>
      </c>
      <c r="S61" s="199">
        <f t="shared" si="15"/>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8"/>
        <v>4</v>
      </c>
      <c r="L62" s="200"/>
      <c r="M62" s="199"/>
      <c r="N62" s="199"/>
      <c r="O62" s="199">
        <f t="shared" si="17"/>
        <v>0</v>
      </c>
      <c r="P62" s="199" t="e">
        <f t="shared" si="12"/>
        <v>#DIV/0!</v>
      </c>
      <c r="Q62" s="201">
        <f t="shared" si="13"/>
        <v>4</v>
      </c>
      <c r="R62" s="199">
        <f t="shared" si="14"/>
        <v>0</v>
      </c>
      <c r="S62" s="199">
        <f t="shared" si="15"/>
        <v>0</v>
      </c>
      <c r="T62" s="209">
        <f t="shared" si="19"/>
        <v>12</v>
      </c>
    </row>
    <row r="63" spans="1:20">
      <c r="A63">
        <f t="shared" si="20"/>
        <v>20</v>
      </c>
      <c r="B63" s="207"/>
      <c r="C63" s="208"/>
      <c r="D63" s="208"/>
      <c r="E63" s="208"/>
      <c r="F63" s="200"/>
      <c r="G63" s="199"/>
      <c r="H63" s="199"/>
      <c r="I63" s="199">
        <f t="shared" si="10"/>
        <v>0</v>
      </c>
      <c r="J63" s="199" t="e">
        <f t="shared" si="11"/>
        <v>#DIV/0!</v>
      </c>
      <c r="K63" s="201">
        <f t="shared" si="18"/>
        <v>4</v>
      </c>
      <c r="L63" s="200"/>
      <c r="M63" s="199"/>
      <c r="N63" s="199"/>
      <c r="O63" s="199">
        <f t="shared" si="17"/>
        <v>0</v>
      </c>
      <c r="P63" s="199" t="e">
        <f t="shared" si="12"/>
        <v>#DIV/0!</v>
      </c>
      <c r="Q63" s="201">
        <f t="shared" si="13"/>
        <v>4</v>
      </c>
      <c r="R63" s="199">
        <f t="shared" si="14"/>
        <v>0</v>
      </c>
      <c r="S63" s="199">
        <f t="shared" si="15"/>
        <v>0</v>
      </c>
      <c r="T63" s="209">
        <f t="shared" si="19"/>
        <v>12</v>
      </c>
    </row>
    <row r="64" spans="1:20">
      <c r="A64">
        <f t="shared" si="20"/>
        <v>21</v>
      </c>
      <c r="B64" s="207"/>
      <c r="C64" s="208"/>
      <c r="D64" s="208"/>
      <c r="E64" s="208"/>
      <c r="F64" s="200"/>
      <c r="G64" s="199"/>
      <c r="H64" s="199"/>
      <c r="I64" s="199">
        <f t="shared" si="10"/>
        <v>0</v>
      </c>
      <c r="J64" s="199" t="e">
        <f t="shared" si="11"/>
        <v>#DIV/0!</v>
      </c>
      <c r="K64" s="201">
        <f t="shared" si="18"/>
        <v>4</v>
      </c>
      <c r="L64" s="200"/>
      <c r="M64" s="199"/>
      <c r="N64" s="199"/>
      <c r="O64" s="199">
        <f t="shared" si="17"/>
        <v>0</v>
      </c>
      <c r="P64" s="199" t="e">
        <f t="shared" si="12"/>
        <v>#DIV/0!</v>
      </c>
      <c r="Q64" s="201">
        <f t="shared" si="13"/>
        <v>4</v>
      </c>
      <c r="R64" s="199">
        <f t="shared" si="14"/>
        <v>0</v>
      </c>
      <c r="S64" s="199">
        <f t="shared" si="15"/>
        <v>0</v>
      </c>
      <c r="T64" s="209">
        <f t="shared" si="19"/>
        <v>12</v>
      </c>
    </row>
    <row r="65" spans="1:20">
      <c r="A65">
        <f t="shared" si="20"/>
        <v>22</v>
      </c>
      <c r="B65" s="207"/>
      <c r="C65" s="208"/>
      <c r="D65" s="208"/>
      <c r="E65" s="208"/>
      <c r="F65" s="200"/>
      <c r="G65" s="199"/>
      <c r="H65" s="199"/>
      <c r="I65" s="199">
        <f t="shared" si="10"/>
        <v>0</v>
      </c>
      <c r="J65" s="199" t="e">
        <f t="shared" si="11"/>
        <v>#DIV/0!</v>
      </c>
      <c r="K65" s="201">
        <f t="shared" si="18"/>
        <v>4</v>
      </c>
      <c r="L65" s="200"/>
      <c r="M65" s="199"/>
      <c r="N65" s="199"/>
      <c r="O65" s="199">
        <f t="shared" si="17"/>
        <v>0</v>
      </c>
      <c r="P65" s="199" t="e">
        <f t="shared" si="12"/>
        <v>#DIV/0!</v>
      </c>
      <c r="Q65" s="201">
        <f t="shared" si="13"/>
        <v>4</v>
      </c>
      <c r="R65" s="199">
        <f t="shared" si="14"/>
        <v>0</v>
      </c>
      <c r="S65" s="199">
        <f t="shared" si="15"/>
        <v>0</v>
      </c>
      <c r="T65" s="209">
        <f t="shared" si="19"/>
        <v>12</v>
      </c>
    </row>
    <row r="66" spans="1:20">
      <c r="A66">
        <f t="shared" si="20"/>
        <v>23</v>
      </c>
      <c r="B66" s="207"/>
      <c r="C66" s="208"/>
      <c r="D66" s="208"/>
      <c r="E66" s="208"/>
      <c r="F66" s="200"/>
      <c r="G66" s="199"/>
      <c r="H66" s="199"/>
      <c r="I66" s="199">
        <f t="shared" si="10"/>
        <v>0</v>
      </c>
      <c r="J66" s="199" t="e">
        <f t="shared" si="11"/>
        <v>#DIV/0!</v>
      </c>
      <c r="K66" s="201">
        <f t="shared" si="18"/>
        <v>4</v>
      </c>
      <c r="L66" s="200"/>
      <c r="M66" s="199"/>
      <c r="N66" s="199"/>
      <c r="O66" s="199">
        <f t="shared" si="17"/>
        <v>0</v>
      </c>
      <c r="P66" s="199" t="e">
        <f t="shared" si="12"/>
        <v>#DIV/0!</v>
      </c>
      <c r="Q66" s="201">
        <f t="shared" si="13"/>
        <v>4</v>
      </c>
      <c r="R66" s="199">
        <f t="shared" si="14"/>
        <v>0</v>
      </c>
      <c r="S66" s="199">
        <f t="shared" si="15"/>
        <v>0</v>
      </c>
      <c r="T66" s="209">
        <f t="shared" si="19"/>
        <v>12</v>
      </c>
    </row>
    <row r="67" spans="1:20">
      <c r="A67">
        <f t="shared" si="20"/>
        <v>24</v>
      </c>
      <c r="B67" s="207"/>
      <c r="C67" s="208"/>
      <c r="D67" s="208"/>
      <c r="E67" s="208"/>
      <c r="F67" s="200"/>
      <c r="G67" s="199"/>
      <c r="H67" s="199"/>
      <c r="I67" s="199">
        <f t="shared" si="10"/>
        <v>0</v>
      </c>
      <c r="J67" s="199" t="e">
        <f t="shared" si="11"/>
        <v>#DIV/0!</v>
      </c>
      <c r="K67" s="201">
        <f t="shared" si="18"/>
        <v>4</v>
      </c>
      <c r="L67" s="200"/>
      <c r="M67" s="199"/>
      <c r="N67" s="199"/>
      <c r="O67" s="199">
        <f t="shared" si="17"/>
        <v>0</v>
      </c>
      <c r="P67" s="199" t="e">
        <f t="shared" si="12"/>
        <v>#DIV/0!</v>
      </c>
      <c r="Q67" s="201">
        <f t="shared" si="13"/>
        <v>4</v>
      </c>
      <c r="R67" s="199">
        <f t="shared" si="14"/>
        <v>0</v>
      </c>
      <c r="S67" s="199">
        <f t="shared" si="15"/>
        <v>0</v>
      </c>
      <c r="T67" s="209">
        <f t="shared" si="19"/>
        <v>12</v>
      </c>
    </row>
    <row r="68" spans="1:20">
      <c r="A68">
        <f t="shared" si="20"/>
        <v>25</v>
      </c>
      <c r="B68" s="207"/>
      <c r="C68" s="208"/>
      <c r="D68" s="208"/>
      <c r="E68" s="208"/>
      <c r="F68" s="200"/>
      <c r="G68" s="199"/>
      <c r="H68" s="199"/>
      <c r="I68" s="199">
        <f t="shared" si="10"/>
        <v>0</v>
      </c>
      <c r="J68" s="199" t="e">
        <f t="shared" si="11"/>
        <v>#DIV/0!</v>
      </c>
      <c r="K68" s="201">
        <f t="shared" si="18"/>
        <v>4</v>
      </c>
      <c r="L68" s="200"/>
      <c r="M68" s="199"/>
      <c r="N68" s="199"/>
      <c r="O68" s="199">
        <f t="shared" si="17"/>
        <v>0</v>
      </c>
      <c r="P68" s="199" t="e">
        <f t="shared" si="12"/>
        <v>#DIV/0!</v>
      </c>
      <c r="Q68" s="201">
        <f t="shared" si="13"/>
        <v>4</v>
      </c>
      <c r="R68" s="199">
        <f t="shared" si="14"/>
        <v>0</v>
      </c>
      <c r="S68" s="199">
        <f t="shared" si="15"/>
        <v>0</v>
      </c>
      <c r="T68" s="209">
        <f t="shared" si="19"/>
        <v>12</v>
      </c>
    </row>
    <row r="69" spans="1:20">
      <c r="A69">
        <f t="shared" si="20"/>
        <v>26</v>
      </c>
      <c r="B69" s="207"/>
      <c r="C69" s="208"/>
      <c r="D69" s="208"/>
      <c r="E69" s="208"/>
      <c r="F69" s="200"/>
      <c r="G69" s="199"/>
      <c r="H69" s="199"/>
      <c r="I69" s="199">
        <f t="shared" si="10"/>
        <v>0</v>
      </c>
      <c r="J69" s="199" t="e">
        <f t="shared" si="11"/>
        <v>#DIV/0!</v>
      </c>
      <c r="K69" s="201">
        <f t="shared" si="18"/>
        <v>4</v>
      </c>
      <c r="L69" s="200"/>
      <c r="M69" s="199"/>
      <c r="N69" s="199"/>
      <c r="O69" s="199">
        <f t="shared" si="17"/>
        <v>0</v>
      </c>
      <c r="P69" s="199" t="e">
        <f t="shared" si="12"/>
        <v>#DIV/0!</v>
      </c>
      <c r="Q69" s="201">
        <f t="shared" si="13"/>
        <v>4</v>
      </c>
      <c r="R69" s="199">
        <f t="shared" si="14"/>
        <v>0</v>
      </c>
      <c r="S69" s="199">
        <f t="shared" si="15"/>
        <v>0</v>
      </c>
      <c r="T69" s="209">
        <f t="shared" si="19"/>
        <v>12</v>
      </c>
    </row>
    <row r="70" spans="1:20">
      <c r="A70">
        <f t="shared" si="20"/>
        <v>27</v>
      </c>
      <c r="B70" s="207"/>
      <c r="C70" s="208"/>
      <c r="D70" s="208"/>
      <c r="E70" s="208"/>
      <c r="F70" s="200"/>
      <c r="G70" s="199"/>
      <c r="H70" s="199"/>
      <c r="I70" s="199">
        <f t="shared" si="10"/>
        <v>0</v>
      </c>
      <c r="J70" s="199" t="e">
        <f t="shared" si="11"/>
        <v>#DIV/0!</v>
      </c>
      <c r="K70" s="201">
        <f t="shared" si="18"/>
        <v>4</v>
      </c>
      <c r="L70" s="200"/>
      <c r="M70" s="199"/>
      <c r="N70" s="199"/>
      <c r="O70" s="199">
        <f t="shared" si="17"/>
        <v>0</v>
      </c>
      <c r="P70" s="199" t="e">
        <f t="shared" si="12"/>
        <v>#DIV/0!</v>
      </c>
      <c r="Q70" s="201">
        <f t="shared" si="13"/>
        <v>4</v>
      </c>
      <c r="R70" s="199">
        <f t="shared" si="14"/>
        <v>0</v>
      </c>
      <c r="S70" s="199">
        <f t="shared" si="15"/>
        <v>0</v>
      </c>
      <c r="T70" s="209">
        <f t="shared" si="19"/>
        <v>12</v>
      </c>
    </row>
    <row r="71" spans="1:20">
      <c r="A71">
        <f t="shared" si="20"/>
        <v>28</v>
      </c>
      <c r="B71" s="207"/>
      <c r="C71" s="208"/>
      <c r="D71" s="208"/>
      <c r="E71" s="208"/>
      <c r="F71" s="200"/>
      <c r="G71" s="199"/>
      <c r="H71" s="199"/>
      <c r="I71" s="199">
        <f t="shared" si="10"/>
        <v>0</v>
      </c>
      <c r="J71" s="199" t="e">
        <f t="shared" si="11"/>
        <v>#DIV/0!</v>
      </c>
      <c r="K71" s="201">
        <f t="shared" si="18"/>
        <v>4</v>
      </c>
      <c r="L71" s="200"/>
      <c r="M71" s="199"/>
      <c r="N71" s="199"/>
      <c r="O71" s="199">
        <f t="shared" si="17"/>
        <v>0</v>
      </c>
      <c r="P71" s="199" t="e">
        <f t="shared" si="12"/>
        <v>#DIV/0!</v>
      </c>
      <c r="Q71" s="201">
        <f t="shared" si="13"/>
        <v>4</v>
      </c>
      <c r="R71" s="199">
        <f t="shared" si="14"/>
        <v>0</v>
      </c>
      <c r="S71" s="199">
        <f t="shared" si="15"/>
        <v>0</v>
      </c>
      <c r="T71" s="209">
        <f t="shared" si="19"/>
        <v>12</v>
      </c>
    </row>
    <row r="72" spans="1:20">
      <c r="A72">
        <f t="shared" si="20"/>
        <v>29</v>
      </c>
      <c r="B72" s="207"/>
      <c r="C72" s="208"/>
      <c r="D72" s="208"/>
      <c r="E72" s="208"/>
      <c r="F72" s="200"/>
      <c r="G72" s="199"/>
      <c r="H72" s="199"/>
      <c r="I72" s="199">
        <f t="shared" si="10"/>
        <v>0</v>
      </c>
      <c r="J72" s="199" t="e">
        <f t="shared" si="11"/>
        <v>#DIV/0!</v>
      </c>
      <c r="K72" s="201">
        <f t="shared" si="18"/>
        <v>4</v>
      </c>
      <c r="L72" s="200"/>
      <c r="M72" s="199"/>
      <c r="N72" s="199"/>
      <c r="O72" s="199">
        <f t="shared" si="17"/>
        <v>0</v>
      </c>
      <c r="P72" s="199" t="e">
        <f t="shared" si="12"/>
        <v>#DIV/0!</v>
      </c>
      <c r="Q72" s="201">
        <f t="shared" si="13"/>
        <v>4</v>
      </c>
      <c r="R72" s="199">
        <f t="shared" si="14"/>
        <v>0</v>
      </c>
      <c r="S72" s="199">
        <f t="shared" si="15"/>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8"/>
        <v>4</v>
      </c>
      <c r="L73" s="202"/>
      <c r="M73" s="203"/>
      <c r="N73" s="203"/>
      <c r="O73" s="203">
        <f t="shared" si="17"/>
        <v>0</v>
      </c>
      <c r="P73" s="203" t="e">
        <f t="shared" si="12"/>
        <v>#DIV/0!</v>
      </c>
      <c r="Q73" s="204">
        <f t="shared" si="13"/>
        <v>4</v>
      </c>
      <c r="R73" s="203">
        <f t="shared" si="14"/>
        <v>0</v>
      </c>
      <c r="S73" s="203">
        <f t="shared" si="15"/>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144</v>
      </c>
      <c r="G76" s="182">
        <f>F76/I76</f>
        <v>48</v>
      </c>
      <c r="H76" s="199">
        <f>G76*1.5</f>
        <v>72</v>
      </c>
      <c r="I76" s="182">
        <v>3</v>
      </c>
      <c r="J76" s="182"/>
      <c r="K76" s="183"/>
      <c r="L76" s="185">
        <v>157</v>
      </c>
      <c r="M76" s="182">
        <f>L76/O76</f>
        <v>52.333333333333336</v>
      </c>
      <c r="N76" s="199">
        <f>M76*1.5</f>
        <v>78.5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519</v>
      </c>
      <c r="C79" s="208" t="s">
        <v>577</v>
      </c>
      <c r="D79" s="208" t="s">
        <v>98</v>
      </c>
      <c r="E79" s="332">
        <v>55</v>
      </c>
      <c r="F79" s="219">
        <v>15</v>
      </c>
      <c r="G79" s="220">
        <v>0</v>
      </c>
      <c r="H79" s="220">
        <v>31.33</v>
      </c>
      <c r="I79" s="220">
        <f>IF(H79&lt;=$H$76,IF(H79&lt;$G$76,F79+G79,F79+G79+(H79-$G$76)),50)</f>
        <v>15</v>
      </c>
      <c r="J79" s="220">
        <f>$F$76/H79</f>
        <v>4.596233641876796</v>
      </c>
      <c r="K79" s="195"/>
      <c r="L79" s="219">
        <v>15</v>
      </c>
      <c r="M79" s="220">
        <v>0</v>
      </c>
      <c r="N79" s="220">
        <v>35</v>
      </c>
      <c r="O79" s="220">
        <f>IF(N79&lt;=$N$76,IF(N79&lt;$M$76,L79+M79,L79+M79+(N79-$M$76)),50)</f>
        <v>15</v>
      </c>
      <c r="P79" s="220">
        <f>$L$76/N79</f>
        <v>4.4857142857142858</v>
      </c>
      <c r="Q79" s="195"/>
      <c r="R79" s="199">
        <f>O79+I79</f>
        <v>30</v>
      </c>
      <c r="S79" s="199">
        <f>N79+H79</f>
        <v>66.33</v>
      </c>
      <c r="T79" s="209"/>
    </row>
    <row r="80" spans="1:20">
      <c r="A80">
        <f>A79+1</f>
        <v>2</v>
      </c>
      <c r="B80" s="207">
        <v>620</v>
      </c>
      <c r="C80" s="208" t="s">
        <v>317</v>
      </c>
      <c r="D80" s="208" t="s">
        <v>613</v>
      </c>
      <c r="E80" s="208" t="s">
        <v>272</v>
      </c>
      <c r="F80" s="200">
        <v>20</v>
      </c>
      <c r="G80" s="199">
        <v>0</v>
      </c>
      <c r="H80" s="199">
        <v>35.020000000000003</v>
      </c>
      <c r="I80" s="199">
        <f t="shared" ref="I80:I108" si="21">IF(H80&lt;=$H$76,IF(H80&lt;$G$76,F80+G80,F80+G80+(H80-$G$76)),50)</f>
        <v>20</v>
      </c>
      <c r="J80" s="199">
        <f t="shared" ref="J80:J108" si="22">$F$76/H80</f>
        <v>4.1119360365505422</v>
      </c>
      <c r="K80" s="201"/>
      <c r="L80" s="200">
        <v>15</v>
      </c>
      <c r="M80" s="199">
        <v>5</v>
      </c>
      <c r="N80" s="199">
        <v>36.659999999999997</v>
      </c>
      <c r="O80" s="199">
        <f t="shared" ref="O80:O108" si="23">IF(N80&lt;=$N$76,IF(N80&lt;$M$76,L80+M80,L80+M80+(N80-$M$76)),50)</f>
        <v>20</v>
      </c>
      <c r="P80" s="199">
        <f t="shared" ref="P80:P108" si="24">$L$76/N80</f>
        <v>4.2825968357883255</v>
      </c>
      <c r="Q80" s="201"/>
      <c r="R80" s="199">
        <f t="shared" ref="R80:R108" si="25">O80+I80</f>
        <v>40</v>
      </c>
      <c r="S80" s="199">
        <f t="shared" ref="S80:S108" si="26">N80+H80</f>
        <v>71.680000000000007</v>
      </c>
      <c r="T80" s="209"/>
    </row>
    <row r="81" spans="1:20">
      <c r="A81">
        <f t="shared" ref="A81:A95" si="27">A80+1</f>
        <v>3</v>
      </c>
      <c r="B81" s="207">
        <v>822</v>
      </c>
      <c r="C81" s="208" t="s">
        <v>709</v>
      </c>
      <c r="D81" s="208" t="s">
        <v>294</v>
      </c>
      <c r="E81" s="208" t="s">
        <v>275</v>
      </c>
      <c r="F81" s="200">
        <v>5</v>
      </c>
      <c r="G81" s="199">
        <v>0</v>
      </c>
      <c r="H81" s="199">
        <v>31.54</v>
      </c>
      <c r="I81" s="199">
        <f t="shared" si="21"/>
        <v>5</v>
      </c>
      <c r="J81" s="199">
        <f t="shared" si="22"/>
        <v>4.5656309448319599</v>
      </c>
      <c r="K81" s="201"/>
      <c r="L81" s="200">
        <v>50</v>
      </c>
      <c r="M81" s="199"/>
      <c r="N81" s="199"/>
      <c r="O81" s="199">
        <f t="shared" si="23"/>
        <v>50</v>
      </c>
      <c r="P81" s="199" t="e">
        <f>$L$76/N81</f>
        <v>#DIV/0!</v>
      </c>
      <c r="Q81" s="201"/>
      <c r="R81" s="199">
        <f t="shared" si="25"/>
        <v>55</v>
      </c>
      <c r="S81" s="199">
        <f t="shared" si="26"/>
        <v>31.54</v>
      </c>
      <c r="T81" s="209"/>
    </row>
    <row r="82" spans="1:20">
      <c r="A82">
        <f t="shared" si="27"/>
        <v>4</v>
      </c>
      <c r="B82" s="207">
        <v>749</v>
      </c>
      <c r="C82" s="321" t="s">
        <v>437</v>
      </c>
      <c r="D82" s="321" t="s">
        <v>792</v>
      </c>
      <c r="E82" s="208" t="s">
        <v>275</v>
      </c>
      <c r="F82" s="200">
        <v>0</v>
      </c>
      <c r="G82" s="199">
        <v>5</v>
      </c>
      <c r="H82" s="199">
        <v>36.6</v>
      </c>
      <c r="I82" s="199">
        <f>IF(H82&lt;=$H$76,IF(H82&lt;$G$76,F82+G82,F82+G82+(H82-$G$76)),50)</f>
        <v>5</v>
      </c>
      <c r="J82" s="199">
        <f t="shared" si="22"/>
        <v>3.9344262295081966</v>
      </c>
      <c r="K82" s="201"/>
      <c r="L82" s="200">
        <v>50</v>
      </c>
      <c r="M82" s="199"/>
      <c r="N82" s="199"/>
      <c r="O82" s="199">
        <f>IF(N82&lt;=$N$76,IF(N82&lt;$M$76,L82+M82,L82+M82+(N82-$M$76)),50)</f>
        <v>50</v>
      </c>
      <c r="P82" s="199" t="e">
        <f t="shared" si="24"/>
        <v>#DIV/0!</v>
      </c>
      <c r="Q82" s="201"/>
      <c r="R82" s="199">
        <f t="shared" si="25"/>
        <v>55</v>
      </c>
      <c r="S82" s="199">
        <f t="shared" si="26"/>
        <v>36.6</v>
      </c>
      <c r="T82" s="209"/>
    </row>
    <row r="83" spans="1:20">
      <c r="A83">
        <f t="shared" si="27"/>
        <v>5</v>
      </c>
      <c r="B83" s="207">
        <v>738</v>
      </c>
      <c r="C83" s="321" t="s">
        <v>340</v>
      </c>
      <c r="D83" s="321" t="s">
        <v>53</v>
      </c>
      <c r="E83" s="321" t="s">
        <v>272</v>
      </c>
      <c r="F83" s="200">
        <v>20</v>
      </c>
      <c r="G83" s="199">
        <v>0</v>
      </c>
      <c r="H83" s="199">
        <v>29.59</v>
      </c>
      <c r="I83" s="199">
        <f t="shared" si="21"/>
        <v>20</v>
      </c>
      <c r="J83" s="199">
        <f>$F$76/H83</f>
        <v>4.8665089557282863</v>
      </c>
      <c r="K83" s="201"/>
      <c r="L83" s="200">
        <v>50</v>
      </c>
      <c r="M83" s="199"/>
      <c r="N83" s="199"/>
      <c r="O83" s="199">
        <f t="shared" si="23"/>
        <v>50</v>
      </c>
      <c r="P83" s="199" t="e">
        <f t="shared" si="24"/>
        <v>#DIV/0!</v>
      </c>
      <c r="Q83" s="201"/>
      <c r="R83" s="199">
        <f t="shared" si="25"/>
        <v>70</v>
      </c>
      <c r="S83" s="199">
        <f t="shared" si="26"/>
        <v>29.59</v>
      </c>
      <c r="T83" s="209"/>
    </row>
    <row r="84" spans="1:20">
      <c r="A84">
        <f t="shared" si="27"/>
        <v>6</v>
      </c>
      <c r="B84" s="207">
        <v>708</v>
      </c>
      <c r="C84" s="321" t="s">
        <v>382</v>
      </c>
      <c r="D84" s="321" t="s">
        <v>383</v>
      </c>
      <c r="E84" s="321" t="s">
        <v>272</v>
      </c>
      <c r="F84" s="200">
        <v>50</v>
      </c>
      <c r="G84" s="199"/>
      <c r="H84" s="199"/>
      <c r="I84" s="199">
        <f t="shared" si="21"/>
        <v>50</v>
      </c>
      <c r="J84" s="199" t="e">
        <f t="shared" si="22"/>
        <v>#DIV/0!</v>
      </c>
      <c r="K84" s="201"/>
      <c r="L84" s="200">
        <v>50</v>
      </c>
      <c r="M84" s="199"/>
      <c r="N84" s="199"/>
      <c r="O84" s="199">
        <f t="shared" si="23"/>
        <v>50</v>
      </c>
      <c r="P84" s="199" t="e">
        <f t="shared" si="24"/>
        <v>#DIV/0!</v>
      </c>
      <c r="Q84" s="201"/>
      <c r="R84" s="199">
        <f t="shared" si="25"/>
        <v>100</v>
      </c>
      <c r="S84" s="199">
        <f t="shared" si="26"/>
        <v>0</v>
      </c>
      <c r="T84" s="209"/>
    </row>
    <row r="85" spans="1:20">
      <c r="A85">
        <f t="shared" si="27"/>
        <v>7</v>
      </c>
      <c r="B85" s="207">
        <v>858</v>
      </c>
      <c r="C85" s="321" t="s">
        <v>793</v>
      </c>
      <c r="D85" s="321" t="s">
        <v>69</v>
      </c>
      <c r="E85" s="321" t="s">
        <v>272</v>
      </c>
      <c r="F85" s="200">
        <v>50</v>
      </c>
      <c r="G85" s="199"/>
      <c r="H85" s="199"/>
      <c r="I85" s="199">
        <f t="shared" si="21"/>
        <v>50</v>
      </c>
      <c r="J85" s="199" t="e">
        <f t="shared" si="22"/>
        <v>#DIV/0!</v>
      </c>
      <c r="K85" s="201"/>
      <c r="L85" s="200">
        <v>50</v>
      </c>
      <c r="M85" s="199"/>
      <c r="N85" s="199"/>
      <c r="O85" s="199">
        <f t="shared" si="23"/>
        <v>50</v>
      </c>
      <c r="P85" s="199" t="e">
        <f t="shared" si="24"/>
        <v>#DIV/0!</v>
      </c>
      <c r="Q85" s="201"/>
      <c r="R85" s="199">
        <f t="shared" si="25"/>
        <v>100</v>
      </c>
      <c r="S85" s="199">
        <f t="shared" si="26"/>
        <v>0</v>
      </c>
      <c r="T85" s="209"/>
    </row>
    <row r="86" spans="1:20">
      <c r="A86">
        <f t="shared" si="27"/>
        <v>8</v>
      </c>
      <c r="B86" s="207">
        <v>709</v>
      </c>
      <c r="C86" s="321" t="s">
        <v>431</v>
      </c>
      <c r="D86" s="321" t="s">
        <v>614</v>
      </c>
      <c r="E86" s="321" t="s">
        <v>272</v>
      </c>
      <c r="F86" s="200">
        <v>50</v>
      </c>
      <c r="G86" s="199"/>
      <c r="H86" s="199"/>
      <c r="I86" s="199">
        <f t="shared" si="21"/>
        <v>50</v>
      </c>
      <c r="J86" s="199" t="e">
        <f t="shared" si="22"/>
        <v>#DIV/0!</v>
      </c>
      <c r="K86" s="201"/>
      <c r="L86" s="200">
        <v>50</v>
      </c>
      <c r="M86" s="199"/>
      <c r="N86" s="199"/>
      <c r="O86" s="199">
        <f t="shared" si="23"/>
        <v>50</v>
      </c>
      <c r="P86" s="199" t="e">
        <f t="shared" si="24"/>
        <v>#DIV/0!</v>
      </c>
      <c r="Q86" s="201"/>
      <c r="R86" s="199">
        <f t="shared" si="25"/>
        <v>100</v>
      </c>
      <c r="S86" s="199">
        <f t="shared" si="26"/>
        <v>0</v>
      </c>
      <c r="T86" s="209"/>
    </row>
    <row r="87" spans="1:20">
      <c r="A87">
        <f t="shared" si="27"/>
        <v>9</v>
      </c>
      <c r="B87" s="207">
        <v>854</v>
      </c>
      <c r="C87" s="321" t="s">
        <v>769</v>
      </c>
      <c r="D87" s="321" t="s">
        <v>421</v>
      </c>
      <c r="E87" s="321" t="s">
        <v>269</v>
      </c>
      <c r="F87" s="200">
        <v>50</v>
      </c>
      <c r="G87" s="199"/>
      <c r="H87" s="199"/>
      <c r="I87" s="199">
        <f t="shared" si="21"/>
        <v>50</v>
      </c>
      <c r="J87" s="199" t="e">
        <f t="shared" si="22"/>
        <v>#DIV/0!</v>
      </c>
      <c r="K87" s="201"/>
      <c r="L87" s="200">
        <v>50</v>
      </c>
      <c r="M87" s="199"/>
      <c r="N87" s="199"/>
      <c r="O87" s="199">
        <f t="shared" si="23"/>
        <v>50</v>
      </c>
      <c r="P87" s="199" t="e">
        <f t="shared" si="24"/>
        <v>#DIV/0!</v>
      </c>
      <c r="Q87" s="201"/>
      <c r="R87" s="199">
        <f t="shared" si="25"/>
        <v>100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94</v>
      </c>
      <c r="G111" s="182">
        <f>F111/I111</f>
        <v>37.6</v>
      </c>
      <c r="H111" s="199">
        <f>G111*1.5</f>
        <v>56.400000000000006</v>
      </c>
      <c r="I111" s="182">
        <v>2.5</v>
      </c>
      <c r="J111" s="182"/>
      <c r="K111" s="183"/>
      <c r="L111" s="185">
        <v>123</v>
      </c>
      <c r="M111" s="182">
        <f>L111/O111</f>
        <v>49.2</v>
      </c>
      <c r="N111" s="199">
        <f>M111*1.5</f>
        <v>73.800000000000011</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806</v>
      </c>
      <c r="C114" s="208" t="s">
        <v>394</v>
      </c>
      <c r="D114" s="208" t="s">
        <v>421</v>
      </c>
      <c r="E114" s="208" t="s">
        <v>269</v>
      </c>
      <c r="F114" s="200">
        <v>0</v>
      </c>
      <c r="G114" s="199">
        <v>0</v>
      </c>
      <c r="H114" s="199">
        <v>26.42</v>
      </c>
      <c r="I114" s="199">
        <f>IF(H114&lt;=$H$111,IF(H114&lt;$G$111,F114+G114,F114+G114+(H114-$G$111)),50)</f>
        <v>0</v>
      </c>
      <c r="J114" s="199">
        <f>$F$111/H114</f>
        <v>3.557910673732021</v>
      </c>
      <c r="K114" s="201"/>
      <c r="L114" s="200">
        <v>0</v>
      </c>
      <c r="M114" s="199">
        <v>0</v>
      </c>
      <c r="N114" s="199">
        <v>27.47</v>
      </c>
      <c r="O114" s="199">
        <f>IF(N114&lt;=$N$111,IF(N114&lt;$M$111,L114+M114,L114+M114+(N114-$M$111)),50)</f>
        <v>0</v>
      </c>
      <c r="P114" s="199">
        <f>$L$111/N114</f>
        <v>4.477611940298508</v>
      </c>
      <c r="Q114" s="201"/>
      <c r="R114" s="199">
        <f>O114+I114</f>
        <v>0</v>
      </c>
      <c r="S114" s="199">
        <f>N114+H114</f>
        <v>53.89</v>
      </c>
      <c r="T114" s="209"/>
    </row>
    <row r="115" spans="1:20">
      <c r="A115">
        <f>A114+1</f>
        <v>2</v>
      </c>
      <c r="B115" s="207">
        <v>828</v>
      </c>
      <c r="C115" s="208" t="s">
        <v>607</v>
      </c>
      <c r="D115" s="208" t="s">
        <v>680</v>
      </c>
      <c r="E115" s="332">
        <v>55</v>
      </c>
      <c r="F115" s="200">
        <v>0</v>
      </c>
      <c r="G115" s="199">
        <v>0</v>
      </c>
      <c r="H115" s="199">
        <v>29.06</v>
      </c>
      <c r="I115" s="199">
        <f t="shared" ref="I115:I133" si="29">IF(H115&lt;=$H$111,IF(H115&lt;$G$111,F115+G115,F115+G115+(H115-$G$111)),50)</f>
        <v>0</v>
      </c>
      <c r="J115" s="199">
        <f t="shared" ref="J115:J133" si="30">$F$111/H115</f>
        <v>3.2346868547832073</v>
      </c>
      <c r="K115" s="201"/>
      <c r="L115" s="200">
        <v>0</v>
      </c>
      <c r="M115" s="199">
        <v>0</v>
      </c>
      <c r="N115" s="199">
        <v>33.299999999999997</v>
      </c>
      <c r="O115" s="199">
        <f t="shared" ref="O115:O132" si="31">IF(N115&lt;=$N$111,IF(N115&lt;$M$111,L115+M115,L115+M115+(N115-$M$111)),50)</f>
        <v>0</v>
      </c>
      <c r="P115" s="199">
        <f t="shared" ref="P115:P132" si="32">$L$111/N115</f>
        <v>3.6936936936936942</v>
      </c>
      <c r="Q115" s="201"/>
      <c r="R115" s="199">
        <f t="shared" ref="R115:R149" si="33">O115+I115</f>
        <v>0</v>
      </c>
      <c r="S115" s="199">
        <f t="shared" ref="S115:S149" si="34">N115+H115</f>
        <v>62.36</v>
      </c>
      <c r="T115" s="209"/>
    </row>
    <row r="116" spans="1:20">
      <c r="A116">
        <f t="shared" ref="A116:A130" si="35">A115+1</f>
        <v>3</v>
      </c>
      <c r="B116" s="207">
        <v>839</v>
      </c>
      <c r="C116" s="208" t="s">
        <v>693</v>
      </c>
      <c r="D116" s="208" t="s">
        <v>322</v>
      </c>
      <c r="E116" s="332">
        <v>55</v>
      </c>
      <c r="F116" s="200">
        <v>5</v>
      </c>
      <c r="G116" s="199">
        <v>0</v>
      </c>
      <c r="H116" s="199">
        <v>21.46</v>
      </c>
      <c r="I116" s="199">
        <f t="shared" si="29"/>
        <v>5</v>
      </c>
      <c r="J116" s="199">
        <f t="shared" si="30"/>
        <v>4.3802423112767936</v>
      </c>
      <c r="K116" s="201"/>
      <c r="L116" s="200">
        <v>0</v>
      </c>
      <c r="M116" s="199">
        <v>5</v>
      </c>
      <c r="N116" s="199">
        <v>25.92</v>
      </c>
      <c r="O116" s="199">
        <f t="shared" si="31"/>
        <v>5</v>
      </c>
      <c r="P116" s="199">
        <f t="shared" si="32"/>
        <v>4.7453703703703702</v>
      </c>
      <c r="Q116" s="201"/>
      <c r="R116" s="199">
        <f t="shared" si="33"/>
        <v>10</v>
      </c>
      <c r="S116" s="199">
        <f t="shared" si="34"/>
        <v>47.38</v>
      </c>
      <c r="T116" s="209"/>
    </row>
    <row r="117" spans="1:20">
      <c r="A117">
        <f t="shared" si="35"/>
        <v>4</v>
      </c>
      <c r="B117" s="207">
        <v>811</v>
      </c>
      <c r="C117" s="321" t="s">
        <v>386</v>
      </c>
      <c r="D117" s="321" t="s">
        <v>436</v>
      </c>
      <c r="E117" s="208" t="s">
        <v>272</v>
      </c>
      <c r="F117" s="200">
        <v>5</v>
      </c>
      <c r="G117" s="199">
        <v>5</v>
      </c>
      <c r="H117" s="199">
        <v>28.48</v>
      </c>
      <c r="I117" s="199">
        <f t="shared" si="29"/>
        <v>10</v>
      </c>
      <c r="J117" s="199">
        <f t="shared" si="30"/>
        <v>3.3005617977528088</v>
      </c>
      <c r="K117" s="201"/>
      <c r="L117" s="200">
        <v>0</v>
      </c>
      <c r="M117" s="199">
        <v>5</v>
      </c>
      <c r="N117" s="199">
        <v>27.36</v>
      </c>
      <c r="O117" s="199">
        <f t="shared" si="31"/>
        <v>5</v>
      </c>
      <c r="P117" s="199">
        <f t="shared" si="32"/>
        <v>4.4956140350877192</v>
      </c>
      <c r="Q117" s="201"/>
      <c r="R117" s="199">
        <f t="shared" si="33"/>
        <v>15</v>
      </c>
      <c r="S117" s="199">
        <f t="shared" si="34"/>
        <v>55.84</v>
      </c>
      <c r="T117" s="209"/>
    </row>
    <row r="118" spans="1:20">
      <c r="A118">
        <f t="shared" si="35"/>
        <v>5</v>
      </c>
      <c r="B118" s="207">
        <v>769</v>
      </c>
      <c r="C118" s="321" t="s">
        <v>395</v>
      </c>
      <c r="D118" s="321" t="s">
        <v>396</v>
      </c>
      <c r="E118" s="332">
        <v>25</v>
      </c>
      <c r="F118" s="200">
        <v>0</v>
      </c>
      <c r="G118" s="199">
        <v>10</v>
      </c>
      <c r="H118" s="199">
        <v>27.96</v>
      </c>
      <c r="I118" s="199">
        <f t="shared" si="29"/>
        <v>10</v>
      </c>
      <c r="J118" s="199">
        <f t="shared" si="30"/>
        <v>3.3619456366237479</v>
      </c>
      <c r="K118" s="201"/>
      <c r="L118" s="200">
        <v>0</v>
      </c>
      <c r="M118" s="199">
        <v>15</v>
      </c>
      <c r="N118" s="199">
        <v>33.21</v>
      </c>
      <c r="O118" s="199">
        <f t="shared" si="31"/>
        <v>15</v>
      </c>
      <c r="P118" s="199">
        <f t="shared" si="32"/>
        <v>3.7037037037037037</v>
      </c>
      <c r="Q118" s="201"/>
      <c r="R118" s="199">
        <f t="shared" si="33"/>
        <v>25</v>
      </c>
      <c r="S118" s="199">
        <f t="shared" si="34"/>
        <v>61.17</v>
      </c>
      <c r="T118" s="209"/>
    </row>
    <row r="119" spans="1:20">
      <c r="A119">
        <f t="shared" si="35"/>
        <v>6</v>
      </c>
      <c r="B119" s="207">
        <v>807</v>
      </c>
      <c r="C119" s="321" t="s">
        <v>391</v>
      </c>
      <c r="D119" s="321" t="s">
        <v>549</v>
      </c>
      <c r="E119" s="334">
        <v>55</v>
      </c>
      <c r="F119" s="200">
        <v>15</v>
      </c>
      <c r="G119" s="199">
        <v>15</v>
      </c>
      <c r="H119" s="199">
        <v>33.31</v>
      </c>
      <c r="I119" s="199">
        <f t="shared" si="29"/>
        <v>30</v>
      </c>
      <c r="J119" s="199">
        <f t="shared" si="30"/>
        <v>2.8219753827679375</v>
      </c>
      <c r="K119" s="201"/>
      <c r="L119" s="200">
        <v>5</v>
      </c>
      <c r="M119" s="199">
        <v>0</v>
      </c>
      <c r="N119" s="199">
        <v>24.86</v>
      </c>
      <c r="O119" s="199">
        <f t="shared" si="31"/>
        <v>5</v>
      </c>
      <c r="P119" s="199">
        <f t="shared" si="32"/>
        <v>4.9477071600965408</v>
      </c>
      <c r="Q119" s="201"/>
      <c r="R119" s="199">
        <f t="shared" si="33"/>
        <v>35</v>
      </c>
      <c r="S119" s="199">
        <f t="shared" si="34"/>
        <v>58.17</v>
      </c>
      <c r="T119" s="209"/>
    </row>
    <row r="120" spans="1:20">
      <c r="A120">
        <f t="shared" si="35"/>
        <v>7</v>
      </c>
      <c r="B120" s="207">
        <v>853</v>
      </c>
      <c r="C120" s="321" t="s">
        <v>722</v>
      </c>
      <c r="D120" s="321" t="s">
        <v>723</v>
      </c>
      <c r="E120" s="208" t="s">
        <v>269</v>
      </c>
      <c r="F120" s="200">
        <v>50</v>
      </c>
      <c r="G120" s="199"/>
      <c r="H120" s="199"/>
      <c r="I120" s="199">
        <f t="shared" si="29"/>
        <v>50</v>
      </c>
      <c r="J120" s="199" t="e">
        <f t="shared" si="30"/>
        <v>#DIV/0!</v>
      </c>
      <c r="K120" s="201"/>
      <c r="L120" s="200">
        <v>0</v>
      </c>
      <c r="M120" s="199">
        <v>0</v>
      </c>
      <c r="N120" s="199">
        <v>29.57</v>
      </c>
      <c r="O120" s="199">
        <f t="shared" si="31"/>
        <v>0</v>
      </c>
      <c r="P120" s="199">
        <f t="shared" si="32"/>
        <v>4.1596212377409536</v>
      </c>
      <c r="Q120" s="201"/>
      <c r="R120" s="199">
        <f t="shared" si="33"/>
        <v>50</v>
      </c>
      <c r="S120" s="199">
        <f t="shared" si="34"/>
        <v>29.57</v>
      </c>
      <c r="T120" s="209"/>
    </row>
    <row r="121" spans="1:20">
      <c r="A121">
        <f t="shared" si="35"/>
        <v>8</v>
      </c>
      <c r="B121" s="207">
        <v>852</v>
      </c>
      <c r="C121" s="321" t="s">
        <v>720</v>
      </c>
      <c r="D121" s="321" t="s">
        <v>721</v>
      </c>
      <c r="E121" s="208" t="s">
        <v>269</v>
      </c>
      <c r="F121" s="200">
        <v>50</v>
      </c>
      <c r="G121" s="199"/>
      <c r="H121" s="199"/>
      <c r="I121" s="199">
        <f t="shared" si="29"/>
        <v>50</v>
      </c>
      <c r="J121" s="199" t="e">
        <f t="shared" si="30"/>
        <v>#DIV/0!</v>
      </c>
      <c r="K121" s="201"/>
      <c r="L121" s="200">
        <v>0</v>
      </c>
      <c r="M121" s="199">
        <v>5</v>
      </c>
      <c r="N121" s="199">
        <v>56.43</v>
      </c>
      <c r="O121" s="199">
        <f t="shared" si="31"/>
        <v>12.229999999999997</v>
      </c>
      <c r="P121" s="199">
        <f t="shared" si="32"/>
        <v>2.1796916533758641</v>
      </c>
      <c r="Q121" s="201"/>
      <c r="R121" s="199">
        <f t="shared" si="33"/>
        <v>62.23</v>
      </c>
      <c r="S121" s="199">
        <f t="shared" si="34"/>
        <v>56.43</v>
      </c>
      <c r="T121" s="209"/>
    </row>
    <row r="122" spans="1:20">
      <c r="A122">
        <f t="shared" si="35"/>
        <v>9</v>
      </c>
      <c r="B122" s="207">
        <v>754</v>
      </c>
      <c r="C122" s="321" t="s">
        <v>712</v>
      </c>
      <c r="D122" s="321" t="s">
        <v>312</v>
      </c>
      <c r="E122" s="321" t="s">
        <v>272</v>
      </c>
      <c r="F122" s="200">
        <v>5</v>
      </c>
      <c r="G122" s="199">
        <v>15</v>
      </c>
      <c r="H122" s="199">
        <v>28.9</v>
      </c>
      <c r="I122" s="199">
        <f t="shared" si="29"/>
        <v>20</v>
      </c>
      <c r="J122" s="199">
        <f t="shared" si="30"/>
        <v>3.2525951557093427</v>
      </c>
      <c r="K122" s="201"/>
      <c r="L122" s="200">
        <v>50</v>
      </c>
      <c r="M122" s="199"/>
      <c r="N122" s="199"/>
      <c r="O122" s="199">
        <f t="shared" si="31"/>
        <v>50</v>
      </c>
      <c r="P122" s="199" t="e">
        <f t="shared" si="32"/>
        <v>#DIV/0!</v>
      </c>
      <c r="Q122" s="201"/>
      <c r="R122" s="199">
        <f t="shared" si="33"/>
        <v>70</v>
      </c>
      <c r="S122" s="199">
        <f t="shared" si="34"/>
        <v>28.9</v>
      </c>
      <c r="T122" s="209"/>
    </row>
    <row r="123" spans="1:20">
      <c r="A123">
        <f t="shared" si="35"/>
        <v>10</v>
      </c>
      <c r="B123" s="207">
        <v>846</v>
      </c>
      <c r="C123" s="321" t="s">
        <v>708</v>
      </c>
      <c r="D123" s="321" t="s">
        <v>53</v>
      </c>
      <c r="E123" s="321" t="s">
        <v>272</v>
      </c>
      <c r="F123" s="200">
        <v>50</v>
      </c>
      <c r="G123" s="199"/>
      <c r="H123" s="199"/>
      <c r="I123" s="199">
        <f t="shared" si="29"/>
        <v>50</v>
      </c>
      <c r="J123" s="199" t="e">
        <f t="shared" si="30"/>
        <v>#DIV/0!</v>
      </c>
      <c r="K123" s="201"/>
      <c r="L123" s="200">
        <v>50</v>
      </c>
      <c r="M123" s="199"/>
      <c r="N123" s="199"/>
      <c r="O123" s="199">
        <f t="shared" si="31"/>
        <v>50</v>
      </c>
      <c r="P123" s="199" t="e">
        <f t="shared" si="32"/>
        <v>#DIV/0!</v>
      </c>
      <c r="Q123" s="201"/>
      <c r="R123" s="199">
        <f t="shared" si="33"/>
        <v>100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838</v>
      </c>
      <c r="C135" s="208" t="s">
        <v>304</v>
      </c>
      <c r="D135" s="208" t="s">
        <v>656</v>
      </c>
      <c r="E135" s="332" t="s">
        <v>275</v>
      </c>
      <c r="F135" s="219">
        <v>0</v>
      </c>
      <c r="G135" s="220">
        <v>5</v>
      </c>
      <c r="H135" s="220">
        <v>25.63</v>
      </c>
      <c r="I135" s="199">
        <f>IF(H135&lt;=$H$111,IF(H135&lt;$G$111,F135+G135,F135+G135+(H135-$G$111)),50)</f>
        <v>5</v>
      </c>
      <c r="J135" s="199">
        <f>$F$111/H135</f>
        <v>3.6675770581349982</v>
      </c>
      <c r="K135" s="201"/>
      <c r="L135" s="200">
        <v>5</v>
      </c>
      <c r="M135" s="199">
        <v>0</v>
      </c>
      <c r="N135" s="199">
        <v>25.7</v>
      </c>
      <c r="O135" s="199">
        <f>IF(N135&lt;=$N$111,IF(N135&lt;$M$111,L135+M135,L135+M135+(N135-$M$111)),50)</f>
        <v>5</v>
      </c>
      <c r="P135" s="199">
        <f>$L$111/N135</f>
        <v>4.7859922178988326</v>
      </c>
      <c r="Q135" s="201"/>
      <c r="R135" s="199">
        <f t="shared" si="33"/>
        <v>10</v>
      </c>
      <c r="S135" s="199">
        <f t="shared" si="34"/>
        <v>51.33</v>
      </c>
      <c r="T135" s="209"/>
    </row>
    <row r="136" spans="1:20">
      <c r="A136">
        <f>A135+1</f>
        <v>2</v>
      </c>
      <c r="B136" s="207">
        <v>857</v>
      </c>
      <c r="C136" s="208" t="s">
        <v>795</v>
      </c>
      <c r="D136" s="208" t="s">
        <v>796</v>
      </c>
      <c r="E136" s="332">
        <v>25</v>
      </c>
      <c r="F136" s="200">
        <v>0</v>
      </c>
      <c r="G136" s="199">
        <v>15</v>
      </c>
      <c r="H136" s="199">
        <v>34.18</v>
      </c>
      <c r="I136" s="199">
        <f t="shared" ref="I136:I149" si="37">IF(H136&lt;=$H$111,IF(H136&lt;$G$111,F136+G136,F136+G136+(H136-$G$111)),50)</f>
        <v>15</v>
      </c>
      <c r="J136" s="199">
        <f t="shared" ref="J136:J149" si="38">$F$111/H136</f>
        <v>2.7501462843768287</v>
      </c>
      <c r="K136" s="201"/>
      <c r="L136" s="200">
        <v>0</v>
      </c>
      <c r="M136" s="199">
        <v>0</v>
      </c>
      <c r="N136" s="199">
        <v>27.28</v>
      </c>
      <c r="O136" s="199">
        <f t="shared" ref="O136:O149" si="39">IF(N136&lt;=$N$111,IF(N136&lt;$M$111,L136+M136,L136+M136+(N136-$M$111)),50)</f>
        <v>0</v>
      </c>
      <c r="P136" s="199">
        <f t="shared" ref="P136:P149" si="40">$L$111/N136</f>
        <v>4.5087976539589443</v>
      </c>
      <c r="Q136" s="201"/>
      <c r="R136" s="199">
        <f t="shared" si="33"/>
        <v>15</v>
      </c>
      <c r="S136" s="199">
        <f t="shared" si="34"/>
        <v>61.46</v>
      </c>
      <c r="T136" s="209"/>
    </row>
    <row r="137" spans="1:20">
      <c r="A137">
        <f t="shared" ref="A137:A148" si="41">A136+1</f>
        <v>3</v>
      </c>
      <c r="B137" s="207">
        <v>856</v>
      </c>
      <c r="C137" s="208" t="s">
        <v>773</v>
      </c>
      <c r="D137" s="208" t="s">
        <v>461</v>
      </c>
      <c r="E137" s="208" t="s">
        <v>269</v>
      </c>
      <c r="F137" s="200">
        <v>0</v>
      </c>
      <c r="G137" s="199">
        <v>10</v>
      </c>
      <c r="H137" s="199">
        <v>30.86</v>
      </c>
      <c r="I137" s="199">
        <f t="shared" si="37"/>
        <v>10</v>
      </c>
      <c r="J137" s="199">
        <f t="shared" si="38"/>
        <v>3.0460142579390799</v>
      </c>
      <c r="K137" s="201"/>
      <c r="L137" s="200">
        <v>10</v>
      </c>
      <c r="M137" s="199">
        <v>0</v>
      </c>
      <c r="N137" s="199">
        <v>26.15</v>
      </c>
      <c r="O137" s="199">
        <f t="shared" si="39"/>
        <v>10</v>
      </c>
      <c r="P137" s="199">
        <f t="shared" si="40"/>
        <v>4.7036328871892925</v>
      </c>
      <c r="Q137" s="201"/>
      <c r="R137" s="199">
        <f t="shared" si="33"/>
        <v>20</v>
      </c>
      <c r="S137" s="199">
        <f t="shared" si="34"/>
        <v>57.01</v>
      </c>
      <c r="T137" s="209"/>
    </row>
    <row r="138" spans="1:20">
      <c r="A138">
        <f t="shared" si="41"/>
        <v>4</v>
      </c>
      <c r="B138" s="207">
        <v>837</v>
      </c>
      <c r="C138" s="321" t="s">
        <v>657</v>
      </c>
      <c r="D138" s="321" t="s">
        <v>658</v>
      </c>
      <c r="E138" s="208" t="s">
        <v>275</v>
      </c>
      <c r="F138" s="200">
        <v>15</v>
      </c>
      <c r="G138" s="199">
        <v>15</v>
      </c>
      <c r="H138" s="199">
        <v>28.26</v>
      </c>
      <c r="I138" s="199">
        <f t="shared" si="37"/>
        <v>30</v>
      </c>
      <c r="J138" s="199">
        <f t="shared" si="38"/>
        <v>3.3262561924982306</v>
      </c>
      <c r="K138" s="201"/>
      <c r="L138" s="200">
        <v>20</v>
      </c>
      <c r="M138" s="199">
        <v>0</v>
      </c>
      <c r="N138" s="199">
        <v>22.76</v>
      </c>
      <c r="O138" s="199">
        <f t="shared" si="39"/>
        <v>20</v>
      </c>
      <c r="P138" s="199">
        <f t="shared" si="40"/>
        <v>5.4042179261862913</v>
      </c>
      <c r="Q138" s="201"/>
      <c r="R138" s="199">
        <f t="shared" si="33"/>
        <v>50</v>
      </c>
      <c r="S138" s="199">
        <f t="shared" si="34"/>
        <v>51.02</v>
      </c>
      <c r="T138" s="209"/>
    </row>
    <row r="139" spans="1:20">
      <c r="A139">
        <f t="shared" si="41"/>
        <v>5</v>
      </c>
      <c r="B139" s="207">
        <v>855</v>
      </c>
      <c r="C139" s="321" t="s">
        <v>724</v>
      </c>
      <c r="D139" s="321" t="s">
        <v>721</v>
      </c>
      <c r="E139" s="332">
        <v>25</v>
      </c>
      <c r="F139" s="200">
        <v>50</v>
      </c>
      <c r="G139" s="199"/>
      <c r="H139" s="199"/>
      <c r="I139" s="199">
        <f t="shared" si="37"/>
        <v>50</v>
      </c>
      <c r="J139" s="199" t="e">
        <f t="shared" si="38"/>
        <v>#DIV/0!</v>
      </c>
      <c r="K139" s="201"/>
      <c r="L139" s="200">
        <v>0</v>
      </c>
      <c r="M139" s="199">
        <v>0</v>
      </c>
      <c r="N139" s="199">
        <v>31.33</v>
      </c>
      <c r="O139" s="199">
        <f t="shared" si="39"/>
        <v>0</v>
      </c>
      <c r="P139" s="199">
        <f t="shared" si="40"/>
        <v>3.9259495691030963</v>
      </c>
      <c r="Q139" s="201"/>
      <c r="R139" s="199">
        <f t="shared" si="33"/>
        <v>50</v>
      </c>
      <c r="S139" s="199">
        <f t="shared" si="34"/>
        <v>31.33</v>
      </c>
      <c r="T139" s="209"/>
    </row>
    <row r="140" spans="1:20">
      <c r="A140">
        <f t="shared" si="41"/>
        <v>6</v>
      </c>
      <c r="B140" s="207">
        <v>859</v>
      </c>
      <c r="C140" s="321" t="s">
        <v>797</v>
      </c>
      <c r="D140" s="321" t="s">
        <v>294</v>
      </c>
      <c r="E140" s="334" t="s">
        <v>275</v>
      </c>
      <c r="F140" s="200">
        <v>50</v>
      </c>
      <c r="G140" s="199"/>
      <c r="H140" s="199"/>
      <c r="I140" s="199">
        <f t="shared" si="37"/>
        <v>50</v>
      </c>
      <c r="J140" s="199" t="e">
        <f t="shared" si="38"/>
        <v>#DIV/0!</v>
      </c>
      <c r="K140" s="201"/>
      <c r="L140" s="200">
        <v>0</v>
      </c>
      <c r="M140" s="199">
        <v>15</v>
      </c>
      <c r="N140" s="199">
        <v>42.96</v>
      </c>
      <c r="O140" s="199">
        <f t="shared" si="39"/>
        <v>15</v>
      </c>
      <c r="P140" s="199">
        <f t="shared" si="40"/>
        <v>2.8631284916201118</v>
      </c>
      <c r="Q140" s="201"/>
      <c r="R140" s="199">
        <f t="shared" si="33"/>
        <v>65</v>
      </c>
      <c r="S140" s="199">
        <f t="shared" si="34"/>
        <v>42.96</v>
      </c>
      <c r="T140" s="209"/>
    </row>
    <row r="141" spans="1:20">
      <c r="A141">
        <f t="shared" si="41"/>
        <v>7</v>
      </c>
      <c r="B141" s="207">
        <v>845</v>
      </c>
      <c r="C141" s="321" t="s">
        <v>710</v>
      </c>
      <c r="D141" s="321" t="s">
        <v>711</v>
      </c>
      <c r="E141" s="332">
        <v>25</v>
      </c>
      <c r="F141" s="200">
        <v>50</v>
      </c>
      <c r="G141" s="199"/>
      <c r="H141" s="199"/>
      <c r="I141" s="199">
        <f t="shared" si="37"/>
        <v>50</v>
      </c>
      <c r="J141" s="199" t="e">
        <f t="shared" si="38"/>
        <v>#DIV/0!</v>
      </c>
      <c r="K141" s="201"/>
      <c r="L141" s="200">
        <v>0</v>
      </c>
      <c r="M141" s="199">
        <v>5</v>
      </c>
      <c r="N141" s="199">
        <v>67.040000000000006</v>
      </c>
      <c r="O141" s="199">
        <f t="shared" si="39"/>
        <v>22.840000000000003</v>
      </c>
      <c r="P141" s="199">
        <f t="shared" si="40"/>
        <v>1.8347255369928399</v>
      </c>
      <c r="Q141" s="201"/>
      <c r="R141" s="199">
        <f t="shared" si="33"/>
        <v>72.84</v>
      </c>
      <c r="S141" s="199">
        <f t="shared" si="34"/>
        <v>67.040000000000006</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workbookViewId="0">
      <selection activeCell="P13" sqref="P13"/>
    </sheetView>
  </sheetViews>
  <sheetFormatPr baseColWidth="10" defaultRowHeight="15" x14ac:dyDescent="0"/>
  <cols>
    <col min="1" max="1" width="3.1640625" bestFit="1" customWidth="1"/>
  </cols>
  <sheetData>
    <row r="1" spans="1:20" ht="25">
      <c r="B1" s="513" t="s">
        <v>161</v>
      </c>
      <c r="C1" s="513"/>
      <c r="D1" s="513"/>
      <c r="E1" s="513"/>
      <c r="F1" s="515" t="s">
        <v>245</v>
      </c>
      <c r="G1" s="515"/>
      <c r="H1" s="515"/>
      <c r="I1" s="515"/>
      <c r="J1" s="515"/>
      <c r="K1" s="515"/>
      <c r="L1" s="515"/>
      <c r="M1" s="515"/>
      <c r="N1" s="515"/>
      <c r="O1" s="515"/>
      <c r="P1" s="515"/>
      <c r="Q1" s="515"/>
      <c r="R1" s="221"/>
      <c r="S1" s="221"/>
    </row>
    <row r="2" spans="1:20" ht="25">
      <c r="B2" s="513" t="s">
        <v>162</v>
      </c>
      <c r="C2" s="513"/>
      <c r="D2" s="513"/>
      <c r="E2" s="513"/>
      <c r="F2" s="516" t="s">
        <v>249</v>
      </c>
      <c r="G2" s="516"/>
      <c r="H2" s="516"/>
      <c r="I2" s="516"/>
      <c r="J2" s="516"/>
      <c r="K2" s="516"/>
      <c r="L2" s="516"/>
      <c r="M2" s="516"/>
      <c r="N2" s="516"/>
      <c r="O2" s="516"/>
      <c r="P2" s="516"/>
      <c r="Q2" s="516"/>
      <c r="R2" s="221"/>
      <c r="S2" s="221"/>
    </row>
    <row r="3" spans="1:20" ht="25">
      <c r="B3" s="513" t="s">
        <v>152</v>
      </c>
      <c r="C3" s="513"/>
      <c r="D3" s="513"/>
      <c r="E3" s="513"/>
      <c r="F3" s="516" t="s">
        <v>175</v>
      </c>
      <c r="G3" s="516"/>
      <c r="H3" s="516"/>
      <c r="I3" s="516"/>
      <c r="J3" s="516"/>
      <c r="K3" s="516"/>
      <c r="L3" s="516"/>
      <c r="M3" s="516"/>
      <c r="N3" s="516"/>
      <c r="O3" s="516"/>
      <c r="P3" s="516"/>
      <c r="Q3" s="516"/>
      <c r="R3" s="221"/>
      <c r="S3" s="221"/>
    </row>
    <row r="4" spans="1:20" ht="26" thickBot="1">
      <c r="B4" s="514" t="s">
        <v>163</v>
      </c>
      <c r="C4" s="514"/>
      <c r="D4" s="514"/>
      <c r="E4" s="514"/>
      <c r="F4" s="517" t="s">
        <v>240</v>
      </c>
      <c r="G4" s="517"/>
      <c r="H4" s="517"/>
      <c r="I4" s="517"/>
      <c r="J4" s="517"/>
      <c r="K4" s="517"/>
      <c r="L4" s="517"/>
      <c r="M4" s="517"/>
      <c r="N4" s="517"/>
      <c r="O4" s="517"/>
      <c r="P4" s="517"/>
      <c r="Q4" s="517"/>
      <c r="R4" s="194"/>
      <c r="S4" s="194"/>
    </row>
    <row r="5" spans="1:20" ht="16" thickBot="1">
      <c r="B5" s="198"/>
      <c r="C5" s="305"/>
      <c r="D5" s="305"/>
      <c r="E5" s="305"/>
      <c r="F5" s="180" t="s">
        <v>132</v>
      </c>
      <c r="G5" s="180" t="s">
        <v>133</v>
      </c>
      <c r="H5" s="197" t="s">
        <v>150</v>
      </c>
      <c r="I5" s="181" t="s">
        <v>134</v>
      </c>
      <c r="J5" s="222" t="s">
        <v>151</v>
      </c>
      <c r="K5" s="183"/>
      <c r="L5" s="180" t="s">
        <v>132</v>
      </c>
      <c r="M5" s="180" t="s">
        <v>133</v>
      </c>
      <c r="N5" s="197" t="s">
        <v>150</v>
      </c>
      <c r="O5" s="184" t="s">
        <v>134</v>
      </c>
      <c r="P5" s="222" t="s">
        <v>151</v>
      </c>
      <c r="Q5" s="183"/>
      <c r="R5" s="306" t="s">
        <v>135</v>
      </c>
      <c r="S5" s="306"/>
      <c r="T5" s="307"/>
    </row>
    <row r="6" spans="1:20" ht="16" thickBot="1">
      <c r="B6" s="312" t="s">
        <v>136</v>
      </c>
      <c r="C6" s="313"/>
      <c r="D6" s="313"/>
      <c r="E6" s="313"/>
      <c r="F6" s="185"/>
      <c r="G6" s="182">
        <f>J6*1.1</f>
        <v>0</v>
      </c>
      <c r="H6" s="199">
        <f>G6*1.5</f>
        <v>0</v>
      </c>
      <c r="I6" s="182" t="e">
        <f>F6/G6</f>
        <v>#DIV/0!</v>
      </c>
      <c r="J6" s="182"/>
      <c r="K6" s="183"/>
      <c r="L6" s="185"/>
      <c r="M6" s="182">
        <f>P6*1.1</f>
        <v>0</v>
      </c>
      <c r="N6" s="199">
        <f>M6*1.5</f>
        <v>0</v>
      </c>
      <c r="O6" s="182" t="e">
        <f>L6/M6</f>
        <v>#DIV/0!</v>
      </c>
      <c r="P6" s="182"/>
      <c r="Q6" s="183"/>
      <c r="R6" s="308"/>
      <c r="S6" s="308"/>
      <c r="T6" s="309"/>
    </row>
    <row r="7" spans="1:20" ht="16" thickBot="1">
      <c r="B7" s="314"/>
      <c r="C7" s="315"/>
      <c r="D7" s="315"/>
      <c r="E7" s="315"/>
      <c r="F7" s="316" t="s">
        <v>166</v>
      </c>
      <c r="G7" s="317"/>
      <c r="H7" s="317"/>
      <c r="I7" s="317"/>
      <c r="J7" s="317"/>
      <c r="K7" s="187"/>
      <c r="L7" s="316" t="s">
        <v>167</v>
      </c>
      <c r="M7" s="317"/>
      <c r="N7" s="317"/>
      <c r="O7" s="317"/>
      <c r="P7" s="317"/>
      <c r="Q7" s="187"/>
      <c r="R7" s="310"/>
      <c r="S7" s="310"/>
      <c r="T7" s="311"/>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c r="C9" s="208"/>
      <c r="D9" s="208"/>
      <c r="E9" s="208"/>
      <c r="F9" s="200"/>
      <c r="G9" s="199"/>
      <c r="H9" s="199"/>
      <c r="I9" s="199">
        <f>IF(H9&lt;=$H$6,IF(H9&lt;$G$6,F9+G9,F9+G9+(H9-$G$6)),50)</f>
        <v>0</v>
      </c>
      <c r="J9" s="199" t="e">
        <f>$F$6/H9</f>
        <v>#DIV/0!</v>
      </c>
      <c r="K9" s="201">
        <f>IF(I9=0,IF(H9=$J$6,6,4),0)</f>
        <v>6</v>
      </c>
      <c r="L9" s="200"/>
      <c r="M9" s="199"/>
      <c r="N9" s="199"/>
      <c r="O9" s="199">
        <f>IF(N9&lt;=$N$6,IF(N9&lt;$M$6,L9+M9,L9+M9+(N9-$M$6)),50)</f>
        <v>0</v>
      </c>
      <c r="P9" s="199" t="e">
        <f>$L$6/N9</f>
        <v>#DIV/0!</v>
      </c>
      <c r="Q9" s="201">
        <f>IF(O9=0,IF(N9=$P$6,6,4),0)</f>
        <v>6</v>
      </c>
      <c r="R9" s="199">
        <f>O9+I9</f>
        <v>0</v>
      </c>
      <c r="S9" s="199">
        <f>N9+H9</f>
        <v>0</v>
      </c>
      <c r="T9" s="209">
        <f>IF((O9+I9)=0,4+K9+Q9,K9+Q9)+4</f>
        <v>20</v>
      </c>
    </row>
    <row r="10" spans="1:20">
      <c r="A10">
        <f>A9+1</f>
        <v>2</v>
      </c>
      <c r="B10" s="207"/>
      <c r="C10" s="208"/>
      <c r="D10" s="208"/>
      <c r="E10" s="208"/>
      <c r="F10" s="200"/>
      <c r="G10" s="199"/>
      <c r="H10" s="199"/>
      <c r="I10" s="199">
        <f>IF(H10&lt;=$H$6,IF(H10&lt;$G$6,F10+G10,F10+G10+(H10-$G$6)),50)</f>
        <v>0</v>
      </c>
      <c r="J10" s="199" t="e">
        <f t="shared" ref="J10:J38" si="0">$F$6/H10</f>
        <v>#DIV/0!</v>
      </c>
      <c r="K10" s="201">
        <f t="shared" ref="K10:K38" si="1">IF(I10=0,IF(H10=$J$6,6,4),0)</f>
        <v>6</v>
      </c>
      <c r="L10" s="200"/>
      <c r="M10" s="199"/>
      <c r="N10" s="199"/>
      <c r="O10" s="199">
        <f t="shared" ref="O10:O38" si="2">IF(N10&lt;=$N$6,IF(N10&lt;$M$6,L10+M10,L10+M10+(N10-$M$6)),50)</f>
        <v>0</v>
      </c>
      <c r="P10" s="199" t="e">
        <f t="shared" ref="P10:P38" si="3">$L$6/N10</f>
        <v>#DIV/0!</v>
      </c>
      <c r="Q10" s="201">
        <f>IF(O10=0,IF(N10=$P$6,6,4),0)</f>
        <v>6</v>
      </c>
      <c r="R10" s="199">
        <f t="shared" ref="R10:R38" si="4">O10+I10</f>
        <v>0</v>
      </c>
      <c r="S10" s="199">
        <f t="shared" ref="S10:S38" si="5">N10+H10</f>
        <v>0</v>
      </c>
      <c r="T10" s="209">
        <f>IF((O10+I10)=0,4+K10+Q10,K10+Q10)+2</f>
        <v>18</v>
      </c>
    </row>
    <row r="11" spans="1:20">
      <c r="A11">
        <f t="shared" ref="A11:A38" si="6">A10+1</f>
        <v>3</v>
      </c>
      <c r="B11" s="207"/>
      <c r="C11" s="208"/>
      <c r="D11" s="208"/>
      <c r="E11" s="208"/>
      <c r="F11" s="200"/>
      <c r="G11" s="199"/>
      <c r="H11" s="199"/>
      <c r="I11" s="199">
        <f t="shared" ref="I11:I38" si="7">IF(H11&lt;=$H$6,IF(H11&lt;$G$6,F11+G11,F11+G11+(H11-$G$6)),50)</f>
        <v>0</v>
      </c>
      <c r="J11" s="199" t="e">
        <f t="shared" si="0"/>
        <v>#DIV/0!</v>
      </c>
      <c r="K11" s="201">
        <f t="shared" si="1"/>
        <v>6</v>
      </c>
      <c r="L11" s="200"/>
      <c r="M11" s="199"/>
      <c r="N11" s="199"/>
      <c r="O11" s="199">
        <f>IF(N11&lt;=$N$6,IF(N11&lt;$M$6,L11+M11,L11+M11+(N11-$M$6)),50)</f>
        <v>0</v>
      </c>
      <c r="P11" s="199" t="e">
        <f t="shared" si="3"/>
        <v>#DIV/0!</v>
      </c>
      <c r="Q11" s="201">
        <f t="shared" ref="Q11:Q38" si="8">IF(O11=0,IF(N11=$P$6,6,4),0)</f>
        <v>6</v>
      </c>
      <c r="R11" s="199">
        <f t="shared" si="4"/>
        <v>0</v>
      </c>
      <c r="S11" s="199">
        <f t="shared" si="5"/>
        <v>0</v>
      </c>
      <c r="T11" s="209">
        <f>IF((O11+I11)=0,4+K11+Q11,K11+Q11)+1</f>
        <v>17</v>
      </c>
    </row>
    <row r="12" spans="1:20">
      <c r="A12">
        <f t="shared" si="6"/>
        <v>4</v>
      </c>
      <c r="B12" s="207"/>
      <c r="C12" s="208"/>
      <c r="D12" s="208"/>
      <c r="E12" s="208"/>
      <c r="F12" s="200"/>
      <c r="G12" s="199"/>
      <c r="H12" s="199"/>
      <c r="I12" s="199">
        <f t="shared" si="7"/>
        <v>0</v>
      </c>
      <c r="J12" s="199" t="e">
        <f t="shared" si="0"/>
        <v>#DIV/0!</v>
      </c>
      <c r="K12" s="201">
        <f t="shared" si="1"/>
        <v>6</v>
      </c>
      <c r="L12" s="200"/>
      <c r="M12" s="199"/>
      <c r="N12" s="199"/>
      <c r="O12" s="199">
        <f t="shared" si="2"/>
        <v>0</v>
      </c>
      <c r="P12" s="199" t="e">
        <f>$L$6/N12</f>
        <v>#DIV/0!</v>
      </c>
      <c r="Q12" s="201">
        <f t="shared" si="8"/>
        <v>6</v>
      </c>
      <c r="R12" s="199">
        <f t="shared" si="4"/>
        <v>0</v>
      </c>
      <c r="S12" s="199">
        <f t="shared" si="5"/>
        <v>0</v>
      </c>
      <c r="T12" s="209">
        <f>IF((O12+I12)=0,4+K12+Q12,K12+Q12)</f>
        <v>16</v>
      </c>
    </row>
    <row r="13" spans="1:20">
      <c r="A13">
        <f t="shared" si="6"/>
        <v>5</v>
      </c>
      <c r="B13" s="207"/>
      <c r="C13" s="208"/>
      <c r="D13" s="208"/>
      <c r="E13" s="208"/>
      <c r="F13" s="200"/>
      <c r="G13" s="199"/>
      <c r="H13" s="199"/>
      <c r="I13" s="199">
        <f t="shared" si="7"/>
        <v>0</v>
      </c>
      <c r="J13" s="199" t="e">
        <f t="shared" si="0"/>
        <v>#DIV/0!</v>
      </c>
      <c r="K13" s="201">
        <f t="shared" si="1"/>
        <v>6</v>
      </c>
      <c r="L13" s="200"/>
      <c r="M13" s="199"/>
      <c r="N13" s="199"/>
      <c r="O13" s="199">
        <f t="shared" si="2"/>
        <v>0</v>
      </c>
      <c r="P13" s="199" t="e">
        <f>$L$6/N13</f>
        <v>#DIV/0!</v>
      </c>
      <c r="Q13" s="201">
        <f t="shared" si="8"/>
        <v>6</v>
      </c>
      <c r="R13" s="199">
        <f t="shared" si="4"/>
        <v>0</v>
      </c>
      <c r="S13" s="199">
        <f t="shared" si="5"/>
        <v>0</v>
      </c>
      <c r="T13" s="209">
        <f t="shared" ref="T13:T38" si="9">IF((O13+I13)=0,4+K13+Q13,K13+Q13)</f>
        <v>16</v>
      </c>
    </row>
    <row r="14" spans="1:20">
      <c r="A14">
        <f t="shared" si="6"/>
        <v>6</v>
      </c>
      <c r="B14" s="207"/>
      <c r="C14" s="208"/>
      <c r="D14" s="208"/>
      <c r="E14" s="208"/>
      <c r="F14" s="200"/>
      <c r="G14" s="199"/>
      <c r="H14" s="199"/>
      <c r="I14" s="199">
        <f>IF(H14&lt;=$H$6,IF(H14&lt;$G$6,F14+G14,F14+G14+(H14-$G$6)),50)</f>
        <v>0</v>
      </c>
      <c r="J14" s="199" t="e">
        <f t="shared" si="0"/>
        <v>#DIV/0!</v>
      </c>
      <c r="K14" s="201">
        <f t="shared" si="1"/>
        <v>6</v>
      </c>
      <c r="L14" s="200"/>
      <c r="M14" s="199"/>
      <c r="N14" s="199"/>
      <c r="O14" s="199">
        <f t="shared" si="2"/>
        <v>0</v>
      </c>
      <c r="P14" s="199" t="e">
        <f t="shared" si="3"/>
        <v>#DIV/0!</v>
      </c>
      <c r="Q14" s="201">
        <f t="shared" si="8"/>
        <v>6</v>
      </c>
      <c r="R14" s="199">
        <f t="shared" si="4"/>
        <v>0</v>
      </c>
      <c r="S14" s="199">
        <f t="shared" si="5"/>
        <v>0</v>
      </c>
      <c r="T14" s="209">
        <f t="shared" si="9"/>
        <v>16</v>
      </c>
    </row>
    <row r="15" spans="1:20">
      <c r="A15">
        <f t="shared" si="6"/>
        <v>7</v>
      </c>
      <c r="B15" s="207"/>
      <c r="C15" s="208"/>
      <c r="D15" s="208"/>
      <c r="E15" s="208"/>
      <c r="F15" s="200"/>
      <c r="G15" s="199"/>
      <c r="H15" s="199"/>
      <c r="I15" s="199">
        <f t="shared" si="7"/>
        <v>0</v>
      </c>
      <c r="J15" s="199" t="e">
        <f t="shared" si="0"/>
        <v>#DIV/0!</v>
      </c>
      <c r="K15" s="201">
        <f t="shared" si="1"/>
        <v>6</v>
      </c>
      <c r="L15" s="200"/>
      <c r="M15" s="199"/>
      <c r="N15" s="199"/>
      <c r="O15" s="199">
        <f t="shared" si="2"/>
        <v>0</v>
      </c>
      <c r="P15" s="199" t="e">
        <f t="shared" si="3"/>
        <v>#DIV/0!</v>
      </c>
      <c r="Q15" s="201">
        <f t="shared" si="8"/>
        <v>6</v>
      </c>
      <c r="R15" s="199">
        <f t="shared" si="4"/>
        <v>0</v>
      </c>
      <c r="S15" s="199">
        <f t="shared" si="5"/>
        <v>0</v>
      </c>
      <c r="T15" s="209">
        <f t="shared" si="9"/>
        <v>16</v>
      </c>
    </row>
    <row r="16" spans="1:20">
      <c r="A16">
        <f t="shared" si="6"/>
        <v>8</v>
      </c>
      <c r="B16" s="207"/>
      <c r="C16" s="208"/>
      <c r="D16" s="208"/>
      <c r="E16" s="208"/>
      <c r="F16" s="200"/>
      <c r="G16" s="199"/>
      <c r="H16" s="199"/>
      <c r="I16" s="199">
        <f t="shared" si="7"/>
        <v>0</v>
      </c>
      <c r="J16" s="199" t="e">
        <f t="shared" si="0"/>
        <v>#DIV/0!</v>
      </c>
      <c r="K16" s="201">
        <f t="shared" si="1"/>
        <v>6</v>
      </c>
      <c r="L16" s="200"/>
      <c r="M16" s="199"/>
      <c r="N16" s="199"/>
      <c r="O16" s="199">
        <f t="shared" si="2"/>
        <v>0</v>
      </c>
      <c r="P16" s="199" t="e">
        <f t="shared" si="3"/>
        <v>#DIV/0!</v>
      </c>
      <c r="Q16" s="201">
        <f t="shared" si="8"/>
        <v>6</v>
      </c>
      <c r="R16" s="199">
        <f t="shared" si="4"/>
        <v>0</v>
      </c>
      <c r="S16" s="199">
        <f t="shared" si="5"/>
        <v>0</v>
      </c>
      <c r="T16" s="209">
        <f t="shared" si="9"/>
        <v>16</v>
      </c>
    </row>
    <row r="17" spans="1:20">
      <c r="A17">
        <f t="shared" si="6"/>
        <v>9</v>
      </c>
      <c r="B17" s="207"/>
      <c r="C17" s="208"/>
      <c r="D17" s="208"/>
      <c r="E17" s="208"/>
      <c r="F17" s="200"/>
      <c r="G17" s="199"/>
      <c r="H17" s="199"/>
      <c r="I17" s="199">
        <f t="shared" si="7"/>
        <v>0</v>
      </c>
      <c r="J17" s="199" t="e">
        <f t="shared" si="0"/>
        <v>#DIV/0!</v>
      </c>
      <c r="K17" s="201">
        <f t="shared" si="1"/>
        <v>6</v>
      </c>
      <c r="L17" s="200"/>
      <c r="M17" s="199"/>
      <c r="N17" s="199"/>
      <c r="O17" s="199">
        <f t="shared" si="2"/>
        <v>0</v>
      </c>
      <c r="P17" s="199" t="e">
        <f t="shared" si="3"/>
        <v>#DIV/0!</v>
      </c>
      <c r="Q17" s="201">
        <f t="shared" si="8"/>
        <v>6</v>
      </c>
      <c r="R17" s="199">
        <f t="shared" si="4"/>
        <v>0</v>
      </c>
      <c r="S17" s="199">
        <f t="shared" si="5"/>
        <v>0</v>
      </c>
      <c r="T17" s="209">
        <f t="shared" si="9"/>
        <v>16</v>
      </c>
    </row>
    <row r="18" spans="1:20">
      <c r="A18">
        <f t="shared" si="6"/>
        <v>10</v>
      </c>
      <c r="B18" s="207"/>
      <c r="C18" s="208"/>
      <c r="D18" s="208"/>
      <c r="E18" s="208"/>
      <c r="F18" s="200"/>
      <c r="G18" s="199"/>
      <c r="H18" s="199"/>
      <c r="I18" s="199">
        <f t="shared" si="7"/>
        <v>0</v>
      </c>
      <c r="J18" s="199" t="e">
        <f t="shared" si="0"/>
        <v>#DIV/0!</v>
      </c>
      <c r="K18" s="201">
        <f t="shared" si="1"/>
        <v>6</v>
      </c>
      <c r="L18" s="200"/>
      <c r="M18" s="199"/>
      <c r="N18" s="199"/>
      <c r="O18" s="199">
        <f t="shared" si="2"/>
        <v>0</v>
      </c>
      <c r="P18" s="199" t="e">
        <f t="shared" si="3"/>
        <v>#DIV/0!</v>
      </c>
      <c r="Q18" s="201">
        <f t="shared" si="8"/>
        <v>6</v>
      </c>
      <c r="R18" s="199">
        <f t="shared" si="4"/>
        <v>0</v>
      </c>
      <c r="S18" s="199">
        <f t="shared" si="5"/>
        <v>0</v>
      </c>
      <c r="T18" s="209">
        <f t="shared" si="9"/>
        <v>16</v>
      </c>
    </row>
    <row r="19" spans="1:20">
      <c r="A19">
        <f t="shared" si="6"/>
        <v>11</v>
      </c>
      <c r="B19" s="207"/>
      <c r="C19" s="208"/>
      <c r="D19" s="208"/>
      <c r="E19" s="208"/>
      <c r="F19" s="200"/>
      <c r="G19" s="199"/>
      <c r="H19" s="199"/>
      <c r="I19" s="199">
        <f t="shared" si="7"/>
        <v>0</v>
      </c>
      <c r="J19" s="199" t="e">
        <f t="shared" si="0"/>
        <v>#DIV/0!</v>
      </c>
      <c r="K19" s="201">
        <f t="shared" si="1"/>
        <v>6</v>
      </c>
      <c r="L19" s="200"/>
      <c r="M19" s="199"/>
      <c r="N19" s="199"/>
      <c r="O19" s="199">
        <f t="shared" si="2"/>
        <v>0</v>
      </c>
      <c r="P19" s="199" t="e">
        <f t="shared" si="3"/>
        <v>#DIV/0!</v>
      </c>
      <c r="Q19" s="201">
        <f t="shared" si="8"/>
        <v>6</v>
      </c>
      <c r="R19" s="199">
        <f t="shared" si="4"/>
        <v>0</v>
      </c>
      <c r="S19" s="199">
        <f t="shared" si="5"/>
        <v>0</v>
      </c>
      <c r="T19" s="209">
        <f t="shared" si="9"/>
        <v>16</v>
      </c>
    </row>
    <row r="20" spans="1:20">
      <c r="A20">
        <f t="shared" si="6"/>
        <v>12</v>
      </c>
      <c r="B20" s="207"/>
      <c r="C20" s="208"/>
      <c r="D20" s="208"/>
      <c r="E20" s="208"/>
      <c r="F20" s="200"/>
      <c r="G20" s="199"/>
      <c r="H20" s="199"/>
      <c r="I20" s="199">
        <f t="shared" si="7"/>
        <v>0</v>
      </c>
      <c r="J20" s="199" t="e">
        <f t="shared" si="0"/>
        <v>#DIV/0!</v>
      </c>
      <c r="K20" s="201">
        <f t="shared" si="1"/>
        <v>6</v>
      </c>
      <c r="L20" s="200"/>
      <c r="M20" s="199"/>
      <c r="N20" s="199"/>
      <c r="O20" s="199">
        <f t="shared" si="2"/>
        <v>0</v>
      </c>
      <c r="P20" s="199" t="e">
        <f t="shared" si="3"/>
        <v>#DIV/0!</v>
      </c>
      <c r="Q20" s="201">
        <f t="shared" si="8"/>
        <v>6</v>
      </c>
      <c r="R20" s="199">
        <f t="shared" si="4"/>
        <v>0</v>
      </c>
      <c r="S20" s="199">
        <f t="shared" si="5"/>
        <v>0</v>
      </c>
      <c r="T20" s="209">
        <f t="shared" si="9"/>
        <v>16</v>
      </c>
    </row>
    <row r="21" spans="1:20">
      <c r="A21">
        <f t="shared" si="6"/>
        <v>13</v>
      </c>
      <c r="B21" s="207"/>
      <c r="C21" s="208"/>
      <c r="D21" s="208"/>
      <c r="E21" s="208"/>
      <c r="F21" s="200"/>
      <c r="G21" s="199"/>
      <c r="H21" s="199"/>
      <c r="I21" s="199">
        <f t="shared" si="7"/>
        <v>0</v>
      </c>
      <c r="J21" s="199" t="e">
        <f t="shared" si="0"/>
        <v>#DIV/0!</v>
      </c>
      <c r="K21" s="201">
        <f t="shared" si="1"/>
        <v>6</v>
      </c>
      <c r="L21" s="200"/>
      <c r="M21" s="199"/>
      <c r="N21" s="199"/>
      <c r="O21" s="199">
        <f t="shared" si="2"/>
        <v>0</v>
      </c>
      <c r="P21" s="199" t="e">
        <f t="shared" si="3"/>
        <v>#DIV/0!</v>
      </c>
      <c r="Q21" s="201">
        <f t="shared" si="8"/>
        <v>6</v>
      </c>
      <c r="R21" s="199">
        <f t="shared" si="4"/>
        <v>0</v>
      </c>
      <c r="S21" s="199">
        <f t="shared" si="5"/>
        <v>0</v>
      </c>
      <c r="T21" s="209">
        <f t="shared" si="9"/>
        <v>16</v>
      </c>
    </row>
    <row r="22" spans="1:20">
      <c r="A22">
        <f t="shared" si="6"/>
        <v>14</v>
      </c>
      <c r="B22" s="207"/>
      <c r="C22" s="208"/>
      <c r="D22" s="208"/>
      <c r="E22" s="208"/>
      <c r="F22" s="200"/>
      <c r="G22" s="199"/>
      <c r="H22" s="199"/>
      <c r="I22" s="199">
        <f t="shared" si="7"/>
        <v>0</v>
      </c>
      <c r="J22" s="199" t="e">
        <f t="shared" si="0"/>
        <v>#DIV/0!</v>
      </c>
      <c r="K22" s="201">
        <f t="shared" si="1"/>
        <v>6</v>
      </c>
      <c r="L22" s="200"/>
      <c r="M22" s="199"/>
      <c r="N22" s="199"/>
      <c r="O22" s="199">
        <f t="shared" si="2"/>
        <v>0</v>
      </c>
      <c r="P22" s="199" t="e">
        <f t="shared" si="3"/>
        <v>#DIV/0!</v>
      </c>
      <c r="Q22" s="201">
        <f t="shared" si="8"/>
        <v>6</v>
      </c>
      <c r="R22" s="199">
        <f t="shared" si="4"/>
        <v>0</v>
      </c>
      <c r="S22" s="199">
        <f t="shared" si="5"/>
        <v>0</v>
      </c>
      <c r="T22" s="209">
        <f t="shared" si="9"/>
        <v>16</v>
      </c>
    </row>
    <row r="23" spans="1:20">
      <c r="A23">
        <f t="shared" si="6"/>
        <v>15</v>
      </c>
      <c r="B23" s="207"/>
      <c r="C23" s="208"/>
      <c r="D23" s="208"/>
      <c r="E23" s="208"/>
      <c r="F23" s="200"/>
      <c r="G23" s="199"/>
      <c r="H23" s="199"/>
      <c r="I23" s="199">
        <f t="shared" si="7"/>
        <v>0</v>
      </c>
      <c r="J23" s="199" t="e">
        <f t="shared" si="0"/>
        <v>#DIV/0!</v>
      </c>
      <c r="K23" s="201">
        <f t="shared" si="1"/>
        <v>6</v>
      </c>
      <c r="L23" s="200"/>
      <c r="M23" s="199"/>
      <c r="N23" s="199"/>
      <c r="O23" s="199">
        <f t="shared" si="2"/>
        <v>0</v>
      </c>
      <c r="P23" s="199" t="e">
        <f t="shared" si="3"/>
        <v>#DIV/0!</v>
      </c>
      <c r="Q23" s="201">
        <f t="shared" si="8"/>
        <v>6</v>
      </c>
      <c r="R23" s="199">
        <f t="shared" si="4"/>
        <v>0</v>
      </c>
      <c r="S23" s="199">
        <f t="shared" si="5"/>
        <v>0</v>
      </c>
      <c r="T23" s="209">
        <f t="shared" si="9"/>
        <v>16</v>
      </c>
    </row>
    <row r="24" spans="1:20">
      <c r="A24">
        <f t="shared" si="6"/>
        <v>16</v>
      </c>
      <c r="B24" s="207"/>
      <c r="C24" s="208"/>
      <c r="D24" s="208"/>
      <c r="E24" s="208"/>
      <c r="F24" s="200"/>
      <c r="G24" s="199"/>
      <c r="H24" s="199"/>
      <c r="I24" s="199">
        <f t="shared" si="7"/>
        <v>0</v>
      </c>
      <c r="J24" s="199" t="e">
        <f t="shared" si="0"/>
        <v>#DIV/0!</v>
      </c>
      <c r="K24" s="201">
        <f t="shared" si="1"/>
        <v>6</v>
      </c>
      <c r="L24" s="200"/>
      <c r="M24" s="199"/>
      <c r="N24" s="199"/>
      <c r="O24" s="199">
        <f t="shared" si="2"/>
        <v>0</v>
      </c>
      <c r="P24" s="199" t="e">
        <f t="shared" si="3"/>
        <v>#DIV/0!</v>
      </c>
      <c r="Q24" s="201">
        <f t="shared" si="8"/>
        <v>6</v>
      </c>
      <c r="R24" s="199">
        <f t="shared" si="4"/>
        <v>0</v>
      </c>
      <c r="S24" s="199">
        <f t="shared" si="5"/>
        <v>0</v>
      </c>
      <c r="T24" s="209">
        <f t="shared" si="9"/>
        <v>16</v>
      </c>
    </row>
    <row r="25" spans="1:20">
      <c r="A25">
        <f t="shared" si="6"/>
        <v>17</v>
      </c>
      <c r="B25" s="207"/>
      <c r="C25" s="208"/>
      <c r="D25" s="208"/>
      <c r="E25" s="208"/>
      <c r="F25" s="200"/>
      <c r="G25" s="199"/>
      <c r="H25" s="199"/>
      <c r="I25" s="199">
        <f t="shared" si="7"/>
        <v>0</v>
      </c>
      <c r="J25" s="199" t="e">
        <f t="shared" si="0"/>
        <v>#DIV/0!</v>
      </c>
      <c r="K25" s="201">
        <f t="shared" si="1"/>
        <v>6</v>
      </c>
      <c r="L25" s="200"/>
      <c r="M25" s="199"/>
      <c r="N25" s="199"/>
      <c r="O25" s="199">
        <f t="shared" si="2"/>
        <v>0</v>
      </c>
      <c r="P25" s="199" t="e">
        <f t="shared" si="3"/>
        <v>#DIV/0!</v>
      </c>
      <c r="Q25" s="201">
        <f t="shared" si="8"/>
        <v>6</v>
      </c>
      <c r="R25" s="199">
        <f t="shared" si="4"/>
        <v>0</v>
      </c>
      <c r="S25" s="199">
        <f t="shared" si="5"/>
        <v>0</v>
      </c>
      <c r="T25" s="209">
        <f t="shared" si="9"/>
        <v>16</v>
      </c>
    </row>
    <row r="26" spans="1:20">
      <c r="A26">
        <f>A25+1</f>
        <v>18</v>
      </c>
      <c r="B26" s="207"/>
      <c r="C26" s="208"/>
      <c r="D26" s="208"/>
      <c r="E26" s="208"/>
      <c r="F26" s="200"/>
      <c r="G26" s="199"/>
      <c r="H26" s="199"/>
      <c r="I26" s="199">
        <f t="shared" si="7"/>
        <v>0</v>
      </c>
      <c r="J26" s="199" t="e">
        <f t="shared" si="0"/>
        <v>#DIV/0!</v>
      </c>
      <c r="K26" s="201">
        <f t="shared" si="1"/>
        <v>6</v>
      </c>
      <c r="L26" s="200"/>
      <c r="M26" s="199"/>
      <c r="N26" s="199"/>
      <c r="O26" s="199">
        <f t="shared" si="2"/>
        <v>0</v>
      </c>
      <c r="P26" s="199" t="e">
        <f t="shared" si="3"/>
        <v>#DIV/0!</v>
      </c>
      <c r="Q26" s="201">
        <f t="shared" si="8"/>
        <v>6</v>
      </c>
      <c r="R26" s="199">
        <f t="shared" si="4"/>
        <v>0</v>
      </c>
      <c r="S26" s="199">
        <f t="shared" si="5"/>
        <v>0</v>
      </c>
      <c r="T26" s="209">
        <f t="shared" si="9"/>
        <v>16</v>
      </c>
    </row>
    <row r="27" spans="1:20">
      <c r="A27">
        <f t="shared" si="6"/>
        <v>19</v>
      </c>
      <c r="B27" s="207"/>
      <c r="C27" s="208"/>
      <c r="D27" s="208"/>
      <c r="E27" s="208"/>
      <c r="F27" s="200"/>
      <c r="G27" s="199"/>
      <c r="H27" s="199"/>
      <c r="I27" s="199">
        <f t="shared" si="7"/>
        <v>0</v>
      </c>
      <c r="J27" s="199" t="e">
        <f t="shared" si="0"/>
        <v>#DIV/0!</v>
      </c>
      <c r="K27" s="201">
        <f t="shared" si="1"/>
        <v>6</v>
      </c>
      <c r="L27" s="200"/>
      <c r="M27" s="199"/>
      <c r="N27" s="199"/>
      <c r="O27" s="199">
        <f t="shared" si="2"/>
        <v>0</v>
      </c>
      <c r="P27" s="199" t="e">
        <f t="shared" si="3"/>
        <v>#DIV/0!</v>
      </c>
      <c r="Q27" s="201">
        <f t="shared" si="8"/>
        <v>6</v>
      </c>
      <c r="R27" s="199">
        <f t="shared" si="4"/>
        <v>0</v>
      </c>
      <c r="S27" s="199">
        <f t="shared" si="5"/>
        <v>0</v>
      </c>
      <c r="T27" s="209">
        <f t="shared" si="9"/>
        <v>16</v>
      </c>
    </row>
    <row r="28" spans="1:20">
      <c r="A28">
        <f t="shared" si="6"/>
        <v>20</v>
      </c>
      <c r="B28" s="207"/>
      <c r="C28" s="208"/>
      <c r="D28" s="208"/>
      <c r="E28" s="208"/>
      <c r="F28" s="200"/>
      <c r="G28" s="199"/>
      <c r="H28" s="199"/>
      <c r="I28" s="199">
        <f t="shared" si="7"/>
        <v>0</v>
      </c>
      <c r="J28" s="199" t="e">
        <f t="shared" si="0"/>
        <v>#DIV/0!</v>
      </c>
      <c r="K28" s="201">
        <f t="shared" si="1"/>
        <v>6</v>
      </c>
      <c r="L28" s="200"/>
      <c r="M28" s="199"/>
      <c r="N28" s="199"/>
      <c r="O28" s="199">
        <f t="shared" si="2"/>
        <v>0</v>
      </c>
      <c r="P28" s="199" t="e">
        <f t="shared" si="3"/>
        <v>#DIV/0!</v>
      </c>
      <c r="Q28" s="201">
        <f t="shared" si="8"/>
        <v>6</v>
      </c>
      <c r="R28" s="199">
        <f t="shared" si="4"/>
        <v>0</v>
      </c>
      <c r="S28" s="199">
        <f t="shared" si="5"/>
        <v>0</v>
      </c>
      <c r="T28" s="209">
        <f t="shared" si="9"/>
        <v>16</v>
      </c>
    </row>
    <row r="29" spans="1:20">
      <c r="A29">
        <f t="shared" si="6"/>
        <v>21</v>
      </c>
      <c r="B29" s="207"/>
      <c r="C29" s="208"/>
      <c r="D29" s="208"/>
      <c r="E29" s="208"/>
      <c r="F29" s="200"/>
      <c r="G29" s="199"/>
      <c r="H29" s="199"/>
      <c r="I29" s="199">
        <f t="shared" si="7"/>
        <v>0</v>
      </c>
      <c r="J29" s="199" t="e">
        <f t="shared" si="0"/>
        <v>#DIV/0!</v>
      </c>
      <c r="K29" s="201">
        <f t="shared" si="1"/>
        <v>6</v>
      </c>
      <c r="L29" s="200"/>
      <c r="M29" s="199"/>
      <c r="N29" s="199"/>
      <c r="O29" s="199">
        <f t="shared" si="2"/>
        <v>0</v>
      </c>
      <c r="P29" s="199" t="e">
        <f t="shared" si="3"/>
        <v>#DIV/0!</v>
      </c>
      <c r="Q29" s="201">
        <f t="shared" si="8"/>
        <v>6</v>
      </c>
      <c r="R29" s="199">
        <f t="shared" si="4"/>
        <v>0</v>
      </c>
      <c r="S29" s="199">
        <f t="shared" si="5"/>
        <v>0</v>
      </c>
      <c r="T29" s="209">
        <f t="shared" si="9"/>
        <v>16</v>
      </c>
    </row>
    <row r="30" spans="1:20">
      <c r="A30">
        <f t="shared" si="6"/>
        <v>22</v>
      </c>
      <c r="B30" s="207"/>
      <c r="C30" s="208"/>
      <c r="D30" s="208"/>
      <c r="E30" s="208"/>
      <c r="F30" s="200"/>
      <c r="G30" s="199"/>
      <c r="H30" s="199"/>
      <c r="I30" s="199">
        <f t="shared" si="7"/>
        <v>0</v>
      </c>
      <c r="J30" s="199" t="e">
        <f t="shared" si="0"/>
        <v>#DIV/0!</v>
      </c>
      <c r="K30" s="201">
        <f t="shared" si="1"/>
        <v>6</v>
      </c>
      <c r="L30" s="200"/>
      <c r="M30" s="199"/>
      <c r="N30" s="199"/>
      <c r="O30" s="199">
        <f t="shared" si="2"/>
        <v>0</v>
      </c>
      <c r="P30" s="199" t="e">
        <f t="shared" si="3"/>
        <v>#DIV/0!</v>
      </c>
      <c r="Q30" s="201">
        <f t="shared" si="8"/>
        <v>6</v>
      </c>
      <c r="R30" s="199">
        <f t="shared" si="4"/>
        <v>0</v>
      </c>
      <c r="S30" s="199">
        <f t="shared" si="5"/>
        <v>0</v>
      </c>
      <c r="T30" s="209">
        <f t="shared" si="9"/>
        <v>16</v>
      </c>
    </row>
    <row r="31" spans="1:20">
      <c r="A31">
        <f t="shared" si="6"/>
        <v>23</v>
      </c>
      <c r="B31" s="207"/>
      <c r="C31" s="208"/>
      <c r="D31" s="208"/>
      <c r="E31" s="208"/>
      <c r="F31" s="200"/>
      <c r="G31" s="199"/>
      <c r="H31" s="199"/>
      <c r="I31" s="199">
        <f t="shared" si="7"/>
        <v>0</v>
      </c>
      <c r="J31" s="199" t="e">
        <f t="shared" si="0"/>
        <v>#DIV/0!</v>
      </c>
      <c r="K31" s="201">
        <f t="shared" si="1"/>
        <v>6</v>
      </c>
      <c r="L31" s="200"/>
      <c r="M31" s="199"/>
      <c r="N31" s="199"/>
      <c r="O31" s="199">
        <f t="shared" si="2"/>
        <v>0</v>
      </c>
      <c r="P31" s="199" t="e">
        <f t="shared" si="3"/>
        <v>#DIV/0!</v>
      </c>
      <c r="Q31" s="201">
        <f t="shared" si="8"/>
        <v>6</v>
      </c>
      <c r="R31" s="199">
        <f t="shared" si="4"/>
        <v>0</v>
      </c>
      <c r="S31" s="199">
        <f t="shared" si="5"/>
        <v>0</v>
      </c>
      <c r="T31" s="209">
        <f t="shared" si="9"/>
        <v>16</v>
      </c>
    </row>
    <row r="32" spans="1:20">
      <c r="A32">
        <f t="shared" si="6"/>
        <v>24</v>
      </c>
      <c r="B32" s="207"/>
      <c r="C32" s="208"/>
      <c r="D32" s="208"/>
      <c r="E32" s="208"/>
      <c r="F32" s="200"/>
      <c r="G32" s="199"/>
      <c r="H32" s="199"/>
      <c r="I32" s="199">
        <f t="shared" si="7"/>
        <v>0</v>
      </c>
      <c r="J32" s="199" t="e">
        <f t="shared" si="0"/>
        <v>#DIV/0!</v>
      </c>
      <c r="K32" s="201">
        <f t="shared" si="1"/>
        <v>6</v>
      </c>
      <c r="L32" s="200"/>
      <c r="M32" s="199"/>
      <c r="N32" s="199"/>
      <c r="O32" s="199">
        <f t="shared" si="2"/>
        <v>0</v>
      </c>
      <c r="P32" s="199" t="e">
        <f t="shared" si="3"/>
        <v>#DIV/0!</v>
      </c>
      <c r="Q32" s="201">
        <f t="shared" si="8"/>
        <v>6</v>
      </c>
      <c r="R32" s="199">
        <f t="shared" si="4"/>
        <v>0</v>
      </c>
      <c r="S32" s="199">
        <f t="shared" si="5"/>
        <v>0</v>
      </c>
      <c r="T32" s="209">
        <f t="shared" si="9"/>
        <v>16</v>
      </c>
    </row>
    <row r="33" spans="1:20">
      <c r="A33">
        <f t="shared" si="6"/>
        <v>25</v>
      </c>
      <c r="B33" s="207"/>
      <c r="C33" s="208"/>
      <c r="D33" s="208"/>
      <c r="E33" s="208"/>
      <c r="F33" s="200"/>
      <c r="G33" s="199"/>
      <c r="H33" s="199"/>
      <c r="I33" s="199">
        <f t="shared" si="7"/>
        <v>0</v>
      </c>
      <c r="J33" s="199" t="e">
        <f t="shared" si="0"/>
        <v>#DIV/0!</v>
      </c>
      <c r="K33" s="201">
        <f t="shared" si="1"/>
        <v>6</v>
      </c>
      <c r="L33" s="200"/>
      <c r="M33" s="199"/>
      <c r="N33" s="199"/>
      <c r="O33" s="199">
        <f t="shared" si="2"/>
        <v>0</v>
      </c>
      <c r="P33" s="199" t="e">
        <f t="shared" si="3"/>
        <v>#DIV/0!</v>
      </c>
      <c r="Q33" s="201">
        <f t="shared" si="8"/>
        <v>6</v>
      </c>
      <c r="R33" s="199">
        <f t="shared" si="4"/>
        <v>0</v>
      </c>
      <c r="S33" s="199">
        <f t="shared" si="5"/>
        <v>0</v>
      </c>
      <c r="T33" s="209">
        <f t="shared" si="9"/>
        <v>16</v>
      </c>
    </row>
    <row r="34" spans="1:20">
      <c r="A34">
        <f t="shared" si="6"/>
        <v>26</v>
      </c>
      <c r="B34" s="207"/>
      <c r="C34" s="208"/>
      <c r="D34" s="208"/>
      <c r="E34" s="208"/>
      <c r="F34" s="200"/>
      <c r="G34" s="199"/>
      <c r="H34" s="199"/>
      <c r="I34" s="199">
        <f t="shared" si="7"/>
        <v>0</v>
      </c>
      <c r="J34" s="199" t="e">
        <f t="shared" si="0"/>
        <v>#DIV/0!</v>
      </c>
      <c r="K34" s="201">
        <f t="shared" si="1"/>
        <v>6</v>
      </c>
      <c r="L34" s="200"/>
      <c r="M34" s="199"/>
      <c r="N34" s="199"/>
      <c r="O34" s="199">
        <f t="shared" si="2"/>
        <v>0</v>
      </c>
      <c r="P34" s="199" t="e">
        <f t="shared" si="3"/>
        <v>#DIV/0!</v>
      </c>
      <c r="Q34" s="201">
        <f t="shared" si="8"/>
        <v>6</v>
      </c>
      <c r="R34" s="199">
        <f t="shared" si="4"/>
        <v>0</v>
      </c>
      <c r="S34" s="199">
        <f t="shared" si="5"/>
        <v>0</v>
      </c>
      <c r="T34" s="209">
        <f t="shared" si="9"/>
        <v>16</v>
      </c>
    </row>
    <row r="35" spans="1:20">
      <c r="A35">
        <f t="shared" si="6"/>
        <v>27</v>
      </c>
      <c r="B35" s="207"/>
      <c r="C35" s="208"/>
      <c r="D35" s="208"/>
      <c r="E35" s="208"/>
      <c r="F35" s="200"/>
      <c r="G35" s="199"/>
      <c r="H35" s="199"/>
      <c r="I35" s="199">
        <f t="shared" si="7"/>
        <v>0</v>
      </c>
      <c r="J35" s="199" t="e">
        <f t="shared" si="0"/>
        <v>#DIV/0!</v>
      </c>
      <c r="K35" s="201">
        <f t="shared" si="1"/>
        <v>6</v>
      </c>
      <c r="L35" s="200"/>
      <c r="M35" s="199"/>
      <c r="N35" s="199"/>
      <c r="O35" s="199">
        <f t="shared" si="2"/>
        <v>0</v>
      </c>
      <c r="P35" s="199" t="e">
        <f t="shared" si="3"/>
        <v>#DIV/0!</v>
      </c>
      <c r="Q35" s="201">
        <f t="shared" si="8"/>
        <v>6</v>
      </c>
      <c r="R35" s="199">
        <f t="shared" si="4"/>
        <v>0</v>
      </c>
      <c r="S35" s="199">
        <f t="shared" si="5"/>
        <v>0</v>
      </c>
      <c r="T35" s="209">
        <f t="shared" si="9"/>
        <v>16</v>
      </c>
    </row>
    <row r="36" spans="1:20">
      <c r="A36">
        <f t="shared" si="6"/>
        <v>28</v>
      </c>
      <c r="B36" s="207"/>
      <c r="C36" s="208"/>
      <c r="D36" s="208"/>
      <c r="E36" s="208"/>
      <c r="F36" s="200"/>
      <c r="G36" s="199"/>
      <c r="H36" s="199"/>
      <c r="I36" s="199">
        <f t="shared" si="7"/>
        <v>0</v>
      </c>
      <c r="J36" s="199" t="e">
        <f t="shared" si="0"/>
        <v>#DIV/0!</v>
      </c>
      <c r="K36" s="201">
        <f t="shared" si="1"/>
        <v>6</v>
      </c>
      <c r="L36" s="200"/>
      <c r="M36" s="199"/>
      <c r="N36" s="199"/>
      <c r="O36" s="199">
        <f t="shared" si="2"/>
        <v>0</v>
      </c>
      <c r="P36" s="199" t="e">
        <f t="shared" si="3"/>
        <v>#DIV/0!</v>
      </c>
      <c r="Q36" s="201">
        <f t="shared" si="8"/>
        <v>6</v>
      </c>
      <c r="R36" s="199">
        <f t="shared" si="4"/>
        <v>0</v>
      </c>
      <c r="S36" s="199">
        <f t="shared" si="5"/>
        <v>0</v>
      </c>
      <c r="T36" s="209">
        <f t="shared" si="9"/>
        <v>16</v>
      </c>
    </row>
    <row r="37" spans="1:20">
      <c r="A37">
        <f t="shared" si="6"/>
        <v>29</v>
      </c>
      <c r="B37" s="207"/>
      <c r="C37" s="208"/>
      <c r="D37" s="208"/>
      <c r="E37" s="208"/>
      <c r="F37" s="200"/>
      <c r="G37" s="199"/>
      <c r="H37" s="199"/>
      <c r="I37" s="199">
        <f t="shared" si="7"/>
        <v>0</v>
      </c>
      <c r="J37" s="199" t="e">
        <f t="shared" si="0"/>
        <v>#DIV/0!</v>
      </c>
      <c r="K37" s="201">
        <f t="shared" si="1"/>
        <v>6</v>
      </c>
      <c r="L37" s="200"/>
      <c r="M37" s="199"/>
      <c r="N37" s="199"/>
      <c r="O37" s="199">
        <f t="shared" si="2"/>
        <v>0</v>
      </c>
      <c r="P37" s="199" t="e">
        <f t="shared" si="3"/>
        <v>#DIV/0!</v>
      </c>
      <c r="Q37" s="201">
        <f t="shared" si="8"/>
        <v>6</v>
      </c>
      <c r="R37" s="199">
        <f t="shared" si="4"/>
        <v>0</v>
      </c>
      <c r="S37" s="199">
        <f t="shared" si="5"/>
        <v>0</v>
      </c>
      <c r="T37" s="209">
        <f t="shared" si="9"/>
        <v>16</v>
      </c>
    </row>
    <row r="38" spans="1:20" ht="16" thickBot="1">
      <c r="A38">
        <f t="shared" si="6"/>
        <v>30</v>
      </c>
      <c r="B38" s="210"/>
      <c r="C38" s="211"/>
      <c r="D38" s="211"/>
      <c r="E38" s="211"/>
      <c r="F38" s="202"/>
      <c r="G38" s="203"/>
      <c r="H38" s="203"/>
      <c r="I38" s="203">
        <f t="shared" si="7"/>
        <v>0</v>
      </c>
      <c r="J38" s="203" t="e">
        <f t="shared" si="0"/>
        <v>#DIV/0!</v>
      </c>
      <c r="K38" s="204">
        <f t="shared" si="1"/>
        <v>6</v>
      </c>
      <c r="L38" s="202"/>
      <c r="M38" s="203"/>
      <c r="N38" s="203"/>
      <c r="O38" s="203">
        <f t="shared" si="2"/>
        <v>0</v>
      </c>
      <c r="P38" s="203" t="e">
        <f t="shared" si="3"/>
        <v>#DIV/0!</v>
      </c>
      <c r="Q38" s="204">
        <f t="shared" si="8"/>
        <v>6</v>
      </c>
      <c r="R38" s="203">
        <f t="shared" si="4"/>
        <v>0</v>
      </c>
      <c r="S38" s="203">
        <f t="shared" si="5"/>
        <v>0</v>
      </c>
      <c r="T38" s="212">
        <f t="shared" si="9"/>
        <v>16</v>
      </c>
    </row>
    <row r="39" spans="1:20" ht="16" thickBot="1"/>
    <row r="40" spans="1:20" ht="16" thickBot="1">
      <c r="B40" s="198"/>
      <c r="C40" s="305"/>
      <c r="D40" s="305"/>
      <c r="E40" s="305"/>
      <c r="F40" s="180" t="s">
        <v>132</v>
      </c>
      <c r="G40" s="180" t="s">
        <v>133</v>
      </c>
      <c r="H40" s="197" t="s">
        <v>150</v>
      </c>
      <c r="I40" s="181" t="s">
        <v>134</v>
      </c>
      <c r="J40" s="222" t="s">
        <v>151</v>
      </c>
      <c r="K40" s="183"/>
      <c r="L40" s="180" t="s">
        <v>132</v>
      </c>
      <c r="M40" s="180" t="s">
        <v>133</v>
      </c>
      <c r="N40" s="197" t="s">
        <v>150</v>
      </c>
      <c r="O40" s="184" t="s">
        <v>134</v>
      </c>
      <c r="P40" s="222" t="s">
        <v>151</v>
      </c>
      <c r="Q40" s="183"/>
      <c r="R40" s="306" t="s">
        <v>135</v>
      </c>
      <c r="S40" s="306"/>
      <c r="T40" s="307"/>
    </row>
    <row r="41" spans="1:20" ht="16" thickBot="1">
      <c r="B41" s="312" t="s">
        <v>155</v>
      </c>
      <c r="C41" s="313"/>
      <c r="D41" s="313"/>
      <c r="E41" s="313"/>
      <c r="F41" s="185"/>
      <c r="G41" s="182" t="e">
        <f>F41/I41</f>
        <v>#DIV/0!</v>
      </c>
      <c r="H41" s="199" t="e">
        <f>G41*1.5</f>
        <v>#DIV/0!</v>
      </c>
      <c r="I41" s="182"/>
      <c r="J41" s="182"/>
      <c r="K41" s="183"/>
      <c r="L41" s="185"/>
      <c r="M41" s="182" t="e">
        <f>L41/O41</f>
        <v>#DIV/0!</v>
      </c>
      <c r="N41" s="199" t="e">
        <f>M41*1.5</f>
        <v>#DIV/0!</v>
      </c>
      <c r="O41" s="182"/>
      <c r="P41" s="182"/>
      <c r="Q41" s="183"/>
      <c r="R41" s="308"/>
      <c r="S41" s="308"/>
      <c r="T41" s="309"/>
    </row>
    <row r="42" spans="1:20" ht="16" thickBot="1">
      <c r="B42" s="314"/>
      <c r="C42" s="315"/>
      <c r="D42" s="315"/>
      <c r="E42" s="315"/>
      <c r="F42" s="316" t="s">
        <v>166</v>
      </c>
      <c r="G42" s="317"/>
      <c r="H42" s="317"/>
      <c r="I42" s="317"/>
      <c r="J42" s="317"/>
      <c r="K42" s="187"/>
      <c r="L42" s="316" t="s">
        <v>167</v>
      </c>
      <c r="M42" s="317"/>
      <c r="N42" s="317"/>
      <c r="O42" s="317"/>
      <c r="P42" s="317"/>
      <c r="Q42" s="187"/>
      <c r="R42" s="310"/>
      <c r="S42" s="310"/>
      <c r="T42" s="311"/>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c r="C44" s="208"/>
      <c r="D44" s="208"/>
      <c r="E44" s="208"/>
      <c r="F44" s="200"/>
      <c r="G44" s="199"/>
      <c r="H44" s="199"/>
      <c r="I44" s="199" t="e">
        <f>IF(H44&lt;=$H$41,IF(H44&lt;$G$41,F44+G44,F44+G44+(H44-$G$41)),50)</f>
        <v>#DIV/0!</v>
      </c>
      <c r="J44" s="199" t="e">
        <f>$F$41/H44</f>
        <v>#DIV/0!</v>
      </c>
      <c r="K44" s="201" t="e">
        <f>IF(I44=0,IF(H44=$J$41,6,4),0)</f>
        <v>#DIV/0!</v>
      </c>
      <c r="L44" s="200"/>
      <c r="M44" s="199"/>
      <c r="N44" s="199"/>
      <c r="O44" s="199" t="e">
        <f>IF(N44&lt;=$N$41,IF(N44&lt;$M$41,L44+M44,L44+M44+(N44-$M$41)),50)</f>
        <v>#DIV/0!</v>
      </c>
      <c r="P44" s="199" t="e">
        <f>$L$41/N44</f>
        <v>#DIV/0!</v>
      </c>
      <c r="Q44" s="201" t="e">
        <f>IF(O44=0,IF(N44=$P$41,6,4),0)</f>
        <v>#DIV/0!</v>
      </c>
      <c r="R44" s="199" t="e">
        <f>O44+I44</f>
        <v>#DIV/0!</v>
      </c>
      <c r="S44" s="199">
        <f>N44+H44</f>
        <v>0</v>
      </c>
      <c r="T44" s="209" t="e">
        <f>IF((O44+I44)=0,4+K44+Q44,K44+Q44)+4</f>
        <v>#DIV/0!</v>
      </c>
    </row>
    <row r="45" spans="1:20">
      <c r="A45">
        <f>A44+1</f>
        <v>2</v>
      </c>
      <c r="B45" s="207"/>
      <c r="C45" s="208"/>
      <c r="D45" s="208"/>
      <c r="E45" s="208"/>
      <c r="F45" s="200"/>
      <c r="G45" s="199"/>
      <c r="H45" s="199"/>
      <c r="I45" s="199" t="e">
        <f t="shared" ref="I45:I73" si="10">IF(H45&lt;=$H$41,IF(H45&lt;$G$41,F45+G45,F45+G45+(H45-$G$41)),50)</f>
        <v>#DIV/0!</v>
      </c>
      <c r="J45" s="199" t="e">
        <f t="shared" ref="J45:J73" si="11">$F$41/H45</f>
        <v>#DIV/0!</v>
      </c>
      <c r="K45" s="201" t="e">
        <f t="shared" ref="K45:K73" si="12">IF(I45=0,IF(H45=$J$41,6,4),0)</f>
        <v>#DIV/0!</v>
      </c>
      <c r="L45" s="200"/>
      <c r="M45" s="199"/>
      <c r="N45" s="199"/>
      <c r="O45" s="199" t="e">
        <f>IF(N45&lt;=$N$41,IF(N45&lt;$M$41,L45+M45,L45+M45+(N45-$M$41)),50)</f>
        <v>#DIV/0!</v>
      </c>
      <c r="P45" s="199" t="e">
        <f t="shared" ref="P45:P73" si="13">$L$41/N45</f>
        <v>#DIV/0!</v>
      </c>
      <c r="Q45" s="201" t="e">
        <f t="shared" ref="Q45:Q73" si="14">IF(O45=0,IF(N45=$P$41,6,4),0)</f>
        <v>#DIV/0!</v>
      </c>
      <c r="R45" s="199" t="e">
        <f t="shared" ref="R45:R73" si="15">O45+I45</f>
        <v>#DIV/0!</v>
      </c>
      <c r="S45" s="199">
        <f t="shared" ref="S45:S73" si="16">N45+H45</f>
        <v>0</v>
      </c>
      <c r="T45" s="209" t="e">
        <f>IF((O45+I45)=0,4+K45+Q45,K45+Q45)+2</f>
        <v>#DIV/0!</v>
      </c>
    </row>
    <row r="46" spans="1:20">
      <c r="A46">
        <f t="shared" ref="A46:A60" si="17">A45+1</f>
        <v>3</v>
      </c>
      <c r="B46" s="207"/>
      <c r="C46" s="208"/>
      <c r="D46" s="208"/>
      <c r="E46" s="208"/>
      <c r="F46" s="200"/>
      <c r="G46" s="199"/>
      <c r="H46" s="199"/>
      <c r="I46" s="199" t="e">
        <f t="shared" si="10"/>
        <v>#DIV/0!</v>
      </c>
      <c r="J46" s="199" t="e">
        <f t="shared" si="11"/>
        <v>#DIV/0!</v>
      </c>
      <c r="K46" s="201" t="e">
        <f>IF(I46=0,IF(H46=$J$41,6,4),0)</f>
        <v>#DIV/0!</v>
      </c>
      <c r="L46" s="200"/>
      <c r="M46" s="199"/>
      <c r="N46" s="199"/>
      <c r="O46" s="199" t="e">
        <f t="shared" ref="O46:O73" si="18">IF(N46&lt;=$N$41,IF(N46&lt;$M$41,L46+M46,L46+M46+(N46-$M$41)),50)</f>
        <v>#DIV/0!</v>
      </c>
      <c r="P46" s="199" t="e">
        <f>$L$41/N46</f>
        <v>#DIV/0!</v>
      </c>
      <c r="Q46" s="201" t="e">
        <f t="shared" si="14"/>
        <v>#DIV/0!</v>
      </c>
      <c r="R46" s="199" t="e">
        <f t="shared" si="15"/>
        <v>#DIV/0!</v>
      </c>
      <c r="S46" s="199">
        <f t="shared" si="16"/>
        <v>0</v>
      </c>
      <c r="T46" s="209" t="e">
        <f>IF((O46+I46)=0,4+K46+Q46,K46+Q46)+1</f>
        <v>#DIV/0!</v>
      </c>
    </row>
    <row r="47" spans="1:20">
      <c r="A47">
        <f t="shared" si="17"/>
        <v>4</v>
      </c>
      <c r="B47" s="207"/>
      <c r="C47" s="208"/>
      <c r="D47" s="208"/>
      <c r="E47" s="208"/>
      <c r="F47" s="200"/>
      <c r="G47" s="199"/>
      <c r="H47" s="199"/>
      <c r="I47" s="199" t="e">
        <f t="shared" si="10"/>
        <v>#DIV/0!</v>
      </c>
      <c r="J47" s="199" t="e">
        <f>$F$41/H47</f>
        <v>#DIV/0!</v>
      </c>
      <c r="K47" s="201" t="e">
        <f t="shared" si="12"/>
        <v>#DIV/0!</v>
      </c>
      <c r="L47" s="200"/>
      <c r="M47" s="199"/>
      <c r="N47" s="199"/>
      <c r="O47" s="199" t="e">
        <f t="shared" si="18"/>
        <v>#DIV/0!</v>
      </c>
      <c r="P47" s="199" t="e">
        <f>$L$41/N47</f>
        <v>#DIV/0!</v>
      </c>
      <c r="Q47" s="201" t="e">
        <f>IF(O47=0,IF(N47=$P$41,6,4),0)</f>
        <v>#DIV/0!</v>
      </c>
      <c r="R47" s="199" t="e">
        <f t="shared" si="15"/>
        <v>#DIV/0!</v>
      </c>
      <c r="S47" s="199">
        <f t="shared" si="16"/>
        <v>0</v>
      </c>
      <c r="T47" s="209" t="e">
        <f>IF((O47+I47)=0,4+K47+Q47,K47+Q47)</f>
        <v>#DIV/0!</v>
      </c>
    </row>
    <row r="48" spans="1:20">
      <c r="A48">
        <f t="shared" si="17"/>
        <v>5</v>
      </c>
      <c r="B48" s="207"/>
      <c r="C48" s="208"/>
      <c r="D48" s="208"/>
      <c r="E48" s="208"/>
      <c r="F48" s="200"/>
      <c r="G48" s="199"/>
      <c r="H48" s="199"/>
      <c r="I48" s="199" t="e">
        <f t="shared" si="10"/>
        <v>#DIV/0!</v>
      </c>
      <c r="J48" s="199" t="e">
        <f t="shared" si="11"/>
        <v>#DIV/0!</v>
      </c>
      <c r="K48" s="201" t="e">
        <f t="shared" si="12"/>
        <v>#DIV/0!</v>
      </c>
      <c r="L48" s="200"/>
      <c r="M48" s="199"/>
      <c r="N48" s="199"/>
      <c r="O48" s="199" t="e">
        <f t="shared" si="18"/>
        <v>#DIV/0!</v>
      </c>
      <c r="P48" s="199" t="e">
        <f t="shared" si="13"/>
        <v>#DIV/0!</v>
      </c>
      <c r="Q48" s="201" t="e">
        <f t="shared" si="14"/>
        <v>#DIV/0!</v>
      </c>
      <c r="R48" s="199" t="e">
        <f t="shared" si="15"/>
        <v>#DIV/0!</v>
      </c>
      <c r="S48" s="199">
        <f t="shared" si="16"/>
        <v>0</v>
      </c>
      <c r="T48" s="209" t="e">
        <f t="shared" ref="T48:T73" si="19">IF((O48+I48)=0,4+K48+Q48,K48+Q48)</f>
        <v>#DIV/0!</v>
      </c>
    </row>
    <row r="49" spans="1:20">
      <c r="A49">
        <f t="shared" si="17"/>
        <v>6</v>
      </c>
      <c r="B49" s="207"/>
      <c r="C49" s="208"/>
      <c r="D49" s="208"/>
      <c r="E49" s="208"/>
      <c r="F49" s="200"/>
      <c r="G49" s="199"/>
      <c r="H49" s="199"/>
      <c r="I49" s="199" t="e">
        <f t="shared" si="10"/>
        <v>#DIV/0!</v>
      </c>
      <c r="J49" s="199" t="e">
        <f t="shared" si="11"/>
        <v>#DIV/0!</v>
      </c>
      <c r="K49" s="201" t="e">
        <f t="shared" si="12"/>
        <v>#DIV/0!</v>
      </c>
      <c r="L49" s="200"/>
      <c r="M49" s="199"/>
      <c r="N49" s="199"/>
      <c r="O49" s="199" t="e">
        <f t="shared" si="18"/>
        <v>#DIV/0!</v>
      </c>
      <c r="P49" s="199" t="e">
        <f t="shared" si="13"/>
        <v>#DIV/0!</v>
      </c>
      <c r="Q49" s="201" t="e">
        <f t="shared" si="14"/>
        <v>#DIV/0!</v>
      </c>
      <c r="R49" s="199" t="e">
        <f t="shared" si="15"/>
        <v>#DIV/0!</v>
      </c>
      <c r="S49" s="199">
        <f t="shared" si="16"/>
        <v>0</v>
      </c>
      <c r="T49" s="209" t="e">
        <f t="shared" si="19"/>
        <v>#DIV/0!</v>
      </c>
    </row>
    <row r="50" spans="1:20">
      <c r="A50">
        <f t="shared" si="17"/>
        <v>7</v>
      </c>
      <c r="B50" s="207"/>
      <c r="C50" s="208"/>
      <c r="D50" s="208"/>
      <c r="E50" s="208"/>
      <c r="F50" s="200"/>
      <c r="G50" s="199"/>
      <c r="H50" s="199"/>
      <c r="I50" s="199" t="e">
        <f t="shared" si="10"/>
        <v>#DIV/0!</v>
      </c>
      <c r="J50" s="199" t="e">
        <f t="shared" si="11"/>
        <v>#DIV/0!</v>
      </c>
      <c r="K50" s="201" t="e">
        <f t="shared" si="12"/>
        <v>#DIV/0!</v>
      </c>
      <c r="L50" s="200"/>
      <c r="M50" s="199"/>
      <c r="N50" s="199"/>
      <c r="O50" s="199" t="e">
        <f t="shared" si="18"/>
        <v>#DIV/0!</v>
      </c>
      <c r="P50" s="199" t="e">
        <f t="shared" si="13"/>
        <v>#DIV/0!</v>
      </c>
      <c r="Q50" s="201" t="e">
        <f t="shared" si="14"/>
        <v>#DIV/0!</v>
      </c>
      <c r="R50" s="199" t="e">
        <f t="shared" si="15"/>
        <v>#DIV/0!</v>
      </c>
      <c r="S50" s="199">
        <f t="shared" si="16"/>
        <v>0</v>
      </c>
      <c r="T50" s="209" t="e">
        <f t="shared" si="19"/>
        <v>#DIV/0!</v>
      </c>
    </row>
    <row r="51" spans="1:20">
      <c r="A51">
        <f t="shared" si="17"/>
        <v>8</v>
      </c>
      <c r="B51" s="207"/>
      <c r="C51" s="208"/>
      <c r="D51" s="208"/>
      <c r="E51" s="208"/>
      <c r="F51" s="200"/>
      <c r="G51" s="199"/>
      <c r="H51" s="199"/>
      <c r="I51" s="199" t="e">
        <f t="shared" si="10"/>
        <v>#DIV/0!</v>
      </c>
      <c r="J51" s="199" t="e">
        <f t="shared" si="11"/>
        <v>#DIV/0!</v>
      </c>
      <c r="K51" s="201" t="e">
        <f t="shared" si="12"/>
        <v>#DIV/0!</v>
      </c>
      <c r="L51" s="200"/>
      <c r="M51" s="199"/>
      <c r="N51" s="199"/>
      <c r="O51" s="199" t="e">
        <f t="shared" si="18"/>
        <v>#DIV/0!</v>
      </c>
      <c r="P51" s="199" t="e">
        <f t="shared" si="13"/>
        <v>#DIV/0!</v>
      </c>
      <c r="Q51" s="201" t="e">
        <f t="shared" si="14"/>
        <v>#DIV/0!</v>
      </c>
      <c r="R51" s="199" t="e">
        <f t="shared" si="15"/>
        <v>#DIV/0!</v>
      </c>
      <c r="S51" s="199">
        <f t="shared" si="16"/>
        <v>0</v>
      </c>
      <c r="T51" s="209" t="e">
        <f t="shared" si="19"/>
        <v>#DIV/0!</v>
      </c>
    </row>
    <row r="52" spans="1:20">
      <c r="A52">
        <f t="shared" si="17"/>
        <v>9</v>
      </c>
      <c r="B52" s="207"/>
      <c r="C52" s="208"/>
      <c r="D52" s="208"/>
      <c r="E52" s="208"/>
      <c r="F52" s="200"/>
      <c r="G52" s="199"/>
      <c r="H52" s="199"/>
      <c r="I52" s="199" t="e">
        <f t="shared" si="10"/>
        <v>#DIV/0!</v>
      </c>
      <c r="J52" s="199" t="e">
        <f t="shared" si="11"/>
        <v>#DIV/0!</v>
      </c>
      <c r="K52" s="201" t="e">
        <f t="shared" si="12"/>
        <v>#DIV/0!</v>
      </c>
      <c r="L52" s="200"/>
      <c r="M52" s="199"/>
      <c r="N52" s="199"/>
      <c r="O52" s="199" t="e">
        <f t="shared" si="18"/>
        <v>#DIV/0!</v>
      </c>
      <c r="P52" s="199" t="e">
        <f t="shared" si="13"/>
        <v>#DIV/0!</v>
      </c>
      <c r="Q52" s="201" t="e">
        <f t="shared" si="14"/>
        <v>#DIV/0!</v>
      </c>
      <c r="R52" s="199" t="e">
        <f t="shared" si="15"/>
        <v>#DIV/0!</v>
      </c>
      <c r="S52" s="199">
        <f t="shared" si="16"/>
        <v>0</v>
      </c>
      <c r="T52" s="209" t="e">
        <f t="shared" si="19"/>
        <v>#DIV/0!</v>
      </c>
    </row>
    <row r="53" spans="1:20">
      <c r="A53">
        <f t="shared" si="17"/>
        <v>10</v>
      </c>
      <c r="B53" s="207"/>
      <c r="C53" s="208"/>
      <c r="D53" s="208"/>
      <c r="E53" s="208"/>
      <c r="F53" s="200"/>
      <c r="G53" s="199"/>
      <c r="H53" s="199"/>
      <c r="I53" s="199" t="e">
        <f t="shared" si="10"/>
        <v>#DIV/0!</v>
      </c>
      <c r="J53" s="199" t="e">
        <f t="shared" si="11"/>
        <v>#DIV/0!</v>
      </c>
      <c r="K53" s="201" t="e">
        <f t="shared" si="12"/>
        <v>#DIV/0!</v>
      </c>
      <c r="L53" s="200"/>
      <c r="M53" s="199"/>
      <c r="N53" s="199"/>
      <c r="O53" s="199" t="e">
        <f t="shared" si="18"/>
        <v>#DIV/0!</v>
      </c>
      <c r="P53" s="199" t="e">
        <f t="shared" si="13"/>
        <v>#DIV/0!</v>
      </c>
      <c r="Q53" s="201" t="e">
        <f t="shared" si="14"/>
        <v>#DIV/0!</v>
      </c>
      <c r="R53" s="199" t="e">
        <f t="shared" si="15"/>
        <v>#DIV/0!</v>
      </c>
      <c r="S53" s="199">
        <f t="shared" si="16"/>
        <v>0</v>
      </c>
      <c r="T53" s="209" t="e">
        <f t="shared" si="19"/>
        <v>#DIV/0!</v>
      </c>
    </row>
    <row r="54" spans="1:20">
      <c r="A54">
        <f t="shared" si="17"/>
        <v>11</v>
      </c>
      <c r="B54" s="207"/>
      <c r="C54" s="208"/>
      <c r="D54" s="208"/>
      <c r="E54" s="208"/>
      <c r="F54" s="200"/>
      <c r="G54" s="199"/>
      <c r="H54" s="199"/>
      <c r="I54" s="199" t="e">
        <f t="shared" si="10"/>
        <v>#DIV/0!</v>
      </c>
      <c r="J54" s="199" t="e">
        <f t="shared" si="11"/>
        <v>#DIV/0!</v>
      </c>
      <c r="K54" s="201" t="e">
        <f t="shared" si="12"/>
        <v>#DIV/0!</v>
      </c>
      <c r="L54" s="200"/>
      <c r="M54" s="199"/>
      <c r="N54" s="199"/>
      <c r="O54" s="199" t="e">
        <f t="shared" si="18"/>
        <v>#DIV/0!</v>
      </c>
      <c r="P54" s="199" t="e">
        <f t="shared" si="13"/>
        <v>#DIV/0!</v>
      </c>
      <c r="Q54" s="201" t="e">
        <f t="shared" si="14"/>
        <v>#DIV/0!</v>
      </c>
      <c r="R54" s="199" t="e">
        <f t="shared" si="15"/>
        <v>#DIV/0!</v>
      </c>
      <c r="S54" s="199">
        <f t="shared" si="16"/>
        <v>0</v>
      </c>
      <c r="T54" s="209" t="e">
        <f t="shared" si="19"/>
        <v>#DIV/0!</v>
      </c>
    </row>
    <row r="55" spans="1:20">
      <c r="A55">
        <f t="shared" si="17"/>
        <v>12</v>
      </c>
      <c r="B55" s="207"/>
      <c r="C55" s="208"/>
      <c r="D55" s="208"/>
      <c r="E55" s="208"/>
      <c r="F55" s="200"/>
      <c r="G55" s="199"/>
      <c r="H55" s="199"/>
      <c r="I55" s="199" t="e">
        <f t="shared" si="10"/>
        <v>#DIV/0!</v>
      </c>
      <c r="J55" s="199" t="e">
        <f t="shared" si="11"/>
        <v>#DIV/0!</v>
      </c>
      <c r="K55" s="201" t="e">
        <f t="shared" si="12"/>
        <v>#DIV/0!</v>
      </c>
      <c r="L55" s="200"/>
      <c r="M55" s="199"/>
      <c r="N55" s="199"/>
      <c r="O55" s="199" t="e">
        <f t="shared" si="18"/>
        <v>#DIV/0!</v>
      </c>
      <c r="P55" s="199" t="e">
        <f t="shared" si="13"/>
        <v>#DIV/0!</v>
      </c>
      <c r="Q55" s="201" t="e">
        <f t="shared" si="14"/>
        <v>#DIV/0!</v>
      </c>
      <c r="R55" s="199" t="e">
        <f t="shared" si="15"/>
        <v>#DIV/0!</v>
      </c>
      <c r="S55" s="199">
        <f t="shared" si="16"/>
        <v>0</v>
      </c>
      <c r="T55" s="209" t="e">
        <f t="shared" si="19"/>
        <v>#DIV/0!</v>
      </c>
    </row>
    <row r="56" spans="1:20">
      <c r="A56">
        <f t="shared" si="17"/>
        <v>13</v>
      </c>
      <c r="B56" s="207"/>
      <c r="C56" s="208"/>
      <c r="D56" s="208"/>
      <c r="E56" s="208"/>
      <c r="F56" s="200"/>
      <c r="G56" s="199"/>
      <c r="H56" s="199"/>
      <c r="I56" s="199" t="e">
        <f t="shared" si="10"/>
        <v>#DIV/0!</v>
      </c>
      <c r="J56" s="199" t="e">
        <f t="shared" si="11"/>
        <v>#DIV/0!</v>
      </c>
      <c r="K56" s="201" t="e">
        <f t="shared" si="12"/>
        <v>#DIV/0!</v>
      </c>
      <c r="L56" s="200"/>
      <c r="M56" s="199"/>
      <c r="N56" s="199"/>
      <c r="O56" s="199" t="e">
        <f t="shared" si="18"/>
        <v>#DIV/0!</v>
      </c>
      <c r="P56" s="199" t="e">
        <f t="shared" si="13"/>
        <v>#DIV/0!</v>
      </c>
      <c r="Q56" s="201" t="e">
        <f t="shared" si="14"/>
        <v>#DIV/0!</v>
      </c>
      <c r="R56" s="199" t="e">
        <f t="shared" si="15"/>
        <v>#DIV/0!</v>
      </c>
      <c r="S56" s="199">
        <f t="shared" si="16"/>
        <v>0</v>
      </c>
      <c r="T56" s="209" t="e">
        <f t="shared" si="19"/>
        <v>#DIV/0!</v>
      </c>
    </row>
    <row r="57" spans="1:20">
      <c r="A57">
        <f t="shared" si="17"/>
        <v>14</v>
      </c>
      <c r="B57" s="207"/>
      <c r="C57" s="208"/>
      <c r="D57" s="208"/>
      <c r="E57" s="208"/>
      <c r="F57" s="200"/>
      <c r="G57" s="199"/>
      <c r="H57" s="199"/>
      <c r="I57" s="199" t="e">
        <f>IF(H57&lt;=$H$41,IF(H57&lt;$G$41,F57+G57,F57+G57+(H57-$G$41)),50)</f>
        <v>#DIV/0!</v>
      </c>
      <c r="J57" s="199" t="e">
        <f t="shared" si="11"/>
        <v>#DIV/0!</v>
      </c>
      <c r="K57" s="201" t="e">
        <f t="shared" si="12"/>
        <v>#DIV/0!</v>
      </c>
      <c r="L57" s="200"/>
      <c r="M57" s="199"/>
      <c r="N57" s="199"/>
      <c r="O57" s="199" t="e">
        <f t="shared" si="18"/>
        <v>#DIV/0!</v>
      </c>
      <c r="P57" s="199" t="e">
        <f t="shared" si="13"/>
        <v>#DIV/0!</v>
      </c>
      <c r="Q57" s="201" t="e">
        <f t="shared" si="14"/>
        <v>#DIV/0!</v>
      </c>
      <c r="R57" s="199" t="e">
        <f t="shared" si="15"/>
        <v>#DIV/0!</v>
      </c>
      <c r="S57" s="199">
        <f t="shared" si="16"/>
        <v>0</v>
      </c>
      <c r="T57" s="209" t="e">
        <f t="shared" si="19"/>
        <v>#DIV/0!</v>
      </c>
    </row>
    <row r="58" spans="1:20">
      <c r="A58">
        <f t="shared" si="17"/>
        <v>15</v>
      </c>
      <c r="B58" s="207"/>
      <c r="C58" s="208"/>
      <c r="D58" s="208"/>
      <c r="E58" s="208"/>
      <c r="F58" s="200"/>
      <c r="G58" s="199"/>
      <c r="H58" s="199"/>
      <c r="I58" s="199" t="e">
        <f t="shared" si="10"/>
        <v>#DIV/0!</v>
      </c>
      <c r="J58" s="199" t="e">
        <f t="shared" si="11"/>
        <v>#DIV/0!</v>
      </c>
      <c r="K58" s="201" t="e">
        <f t="shared" si="12"/>
        <v>#DIV/0!</v>
      </c>
      <c r="L58" s="200"/>
      <c r="M58" s="199"/>
      <c r="N58" s="199"/>
      <c r="O58" s="199" t="e">
        <f t="shared" si="18"/>
        <v>#DIV/0!</v>
      </c>
      <c r="P58" s="199" t="e">
        <f t="shared" si="13"/>
        <v>#DIV/0!</v>
      </c>
      <c r="Q58" s="201" t="e">
        <f t="shared" si="14"/>
        <v>#DIV/0!</v>
      </c>
      <c r="R58" s="199" t="e">
        <f t="shared" si="15"/>
        <v>#DIV/0!</v>
      </c>
      <c r="S58" s="199">
        <f t="shared" si="16"/>
        <v>0</v>
      </c>
      <c r="T58" s="209" t="e">
        <f t="shared" si="19"/>
        <v>#DIV/0!</v>
      </c>
    </row>
    <row r="59" spans="1:20">
      <c r="A59">
        <f t="shared" si="17"/>
        <v>16</v>
      </c>
      <c r="B59" s="207"/>
      <c r="C59" s="208"/>
      <c r="D59" s="208"/>
      <c r="E59" s="208"/>
      <c r="F59" s="200"/>
      <c r="G59" s="199"/>
      <c r="H59" s="199"/>
      <c r="I59" s="199" t="e">
        <f t="shared" si="10"/>
        <v>#DIV/0!</v>
      </c>
      <c r="J59" s="199" t="e">
        <f t="shared" si="11"/>
        <v>#DIV/0!</v>
      </c>
      <c r="K59" s="201" t="e">
        <f t="shared" si="12"/>
        <v>#DIV/0!</v>
      </c>
      <c r="L59" s="200"/>
      <c r="M59" s="199"/>
      <c r="N59" s="199"/>
      <c r="O59" s="199" t="e">
        <f t="shared" si="18"/>
        <v>#DIV/0!</v>
      </c>
      <c r="P59" s="199" t="e">
        <f t="shared" si="13"/>
        <v>#DIV/0!</v>
      </c>
      <c r="Q59" s="201" t="e">
        <f t="shared" si="14"/>
        <v>#DIV/0!</v>
      </c>
      <c r="R59" s="199" t="e">
        <f t="shared" si="15"/>
        <v>#DIV/0!</v>
      </c>
      <c r="S59" s="199">
        <f t="shared" si="16"/>
        <v>0</v>
      </c>
      <c r="T59" s="209" t="e">
        <f t="shared" si="19"/>
        <v>#DIV/0!</v>
      </c>
    </row>
    <row r="60" spans="1:20">
      <c r="A60">
        <f t="shared" si="17"/>
        <v>17</v>
      </c>
      <c r="B60" s="207"/>
      <c r="C60" s="208"/>
      <c r="D60" s="208"/>
      <c r="E60" s="208"/>
      <c r="F60" s="200"/>
      <c r="G60" s="199"/>
      <c r="H60" s="199"/>
      <c r="I60" s="199" t="e">
        <f t="shared" si="10"/>
        <v>#DIV/0!</v>
      </c>
      <c r="J60" s="199" t="e">
        <f t="shared" si="11"/>
        <v>#DIV/0!</v>
      </c>
      <c r="K60" s="201" t="e">
        <f t="shared" si="12"/>
        <v>#DIV/0!</v>
      </c>
      <c r="L60" s="200"/>
      <c r="M60" s="199"/>
      <c r="N60" s="199"/>
      <c r="O60" s="199" t="e">
        <f t="shared" si="18"/>
        <v>#DIV/0!</v>
      </c>
      <c r="P60" s="199" t="e">
        <f t="shared" si="13"/>
        <v>#DIV/0!</v>
      </c>
      <c r="Q60" s="201" t="e">
        <f t="shared" si="14"/>
        <v>#DIV/0!</v>
      </c>
      <c r="R60" s="199" t="e">
        <f t="shared" si="15"/>
        <v>#DIV/0!</v>
      </c>
      <c r="S60" s="199">
        <f t="shared" si="16"/>
        <v>0</v>
      </c>
      <c r="T60" s="209" t="e">
        <f t="shared" si="19"/>
        <v>#DIV/0!</v>
      </c>
    </row>
    <row r="61" spans="1:20">
      <c r="A61">
        <f>A60+1</f>
        <v>18</v>
      </c>
      <c r="B61" s="207"/>
      <c r="C61" s="208"/>
      <c r="D61" s="208"/>
      <c r="E61" s="208"/>
      <c r="F61" s="200"/>
      <c r="G61" s="199"/>
      <c r="H61" s="199"/>
      <c r="I61" s="199" t="e">
        <f t="shared" si="10"/>
        <v>#DIV/0!</v>
      </c>
      <c r="J61" s="199" t="e">
        <f t="shared" si="11"/>
        <v>#DIV/0!</v>
      </c>
      <c r="K61" s="201" t="e">
        <f t="shared" si="12"/>
        <v>#DIV/0!</v>
      </c>
      <c r="L61" s="200"/>
      <c r="M61" s="199"/>
      <c r="N61" s="199"/>
      <c r="O61" s="199" t="e">
        <f t="shared" si="18"/>
        <v>#DIV/0!</v>
      </c>
      <c r="P61" s="199" t="e">
        <f t="shared" si="13"/>
        <v>#DIV/0!</v>
      </c>
      <c r="Q61" s="201" t="e">
        <f t="shared" si="14"/>
        <v>#DIV/0!</v>
      </c>
      <c r="R61" s="199" t="e">
        <f t="shared" si="15"/>
        <v>#DIV/0!</v>
      </c>
      <c r="S61" s="199">
        <f t="shared" si="16"/>
        <v>0</v>
      </c>
      <c r="T61" s="209" t="e">
        <f t="shared" si="19"/>
        <v>#DIV/0!</v>
      </c>
    </row>
    <row r="62" spans="1:20">
      <c r="A62">
        <f t="shared" ref="A62:A73" si="20">A61+1</f>
        <v>19</v>
      </c>
      <c r="B62" s="207"/>
      <c r="C62" s="208"/>
      <c r="D62" s="208"/>
      <c r="E62" s="208"/>
      <c r="F62" s="200"/>
      <c r="G62" s="199"/>
      <c r="H62" s="199"/>
      <c r="I62" s="199" t="e">
        <f t="shared" si="10"/>
        <v>#DIV/0!</v>
      </c>
      <c r="J62" s="199" t="e">
        <f t="shared" si="11"/>
        <v>#DIV/0!</v>
      </c>
      <c r="K62" s="201" t="e">
        <f t="shared" si="12"/>
        <v>#DIV/0!</v>
      </c>
      <c r="L62" s="200"/>
      <c r="M62" s="199"/>
      <c r="N62" s="199"/>
      <c r="O62" s="199" t="e">
        <f t="shared" si="18"/>
        <v>#DIV/0!</v>
      </c>
      <c r="P62" s="199" t="e">
        <f t="shared" si="13"/>
        <v>#DIV/0!</v>
      </c>
      <c r="Q62" s="201" t="e">
        <f t="shared" si="14"/>
        <v>#DIV/0!</v>
      </c>
      <c r="R62" s="199" t="e">
        <f t="shared" si="15"/>
        <v>#DIV/0!</v>
      </c>
      <c r="S62" s="199">
        <f t="shared" si="16"/>
        <v>0</v>
      </c>
      <c r="T62" s="209" t="e">
        <f t="shared" si="19"/>
        <v>#DIV/0!</v>
      </c>
    </row>
    <row r="63" spans="1:20">
      <c r="A63">
        <f t="shared" si="20"/>
        <v>20</v>
      </c>
      <c r="B63" s="207"/>
      <c r="C63" s="208"/>
      <c r="D63" s="208"/>
      <c r="E63" s="208"/>
      <c r="F63" s="200"/>
      <c r="G63" s="199"/>
      <c r="H63" s="199"/>
      <c r="I63" s="199" t="e">
        <f t="shared" si="10"/>
        <v>#DIV/0!</v>
      </c>
      <c r="J63" s="199" t="e">
        <f t="shared" si="11"/>
        <v>#DIV/0!</v>
      </c>
      <c r="K63" s="201" t="e">
        <f t="shared" si="12"/>
        <v>#DIV/0!</v>
      </c>
      <c r="L63" s="200"/>
      <c r="M63" s="199"/>
      <c r="N63" s="199"/>
      <c r="O63" s="199" t="e">
        <f t="shared" si="18"/>
        <v>#DIV/0!</v>
      </c>
      <c r="P63" s="199" t="e">
        <f t="shared" si="13"/>
        <v>#DIV/0!</v>
      </c>
      <c r="Q63" s="201" t="e">
        <f t="shared" si="14"/>
        <v>#DIV/0!</v>
      </c>
      <c r="R63" s="199" t="e">
        <f t="shared" si="15"/>
        <v>#DIV/0!</v>
      </c>
      <c r="S63" s="199">
        <f t="shared" si="16"/>
        <v>0</v>
      </c>
      <c r="T63" s="209" t="e">
        <f t="shared" si="19"/>
        <v>#DIV/0!</v>
      </c>
    </row>
    <row r="64" spans="1:20">
      <c r="A64">
        <f t="shared" si="20"/>
        <v>21</v>
      </c>
      <c r="B64" s="207"/>
      <c r="C64" s="208"/>
      <c r="D64" s="208"/>
      <c r="E64" s="208"/>
      <c r="F64" s="200"/>
      <c r="G64" s="199"/>
      <c r="H64" s="199"/>
      <c r="I64" s="199" t="e">
        <f t="shared" si="10"/>
        <v>#DIV/0!</v>
      </c>
      <c r="J64" s="199" t="e">
        <f t="shared" si="11"/>
        <v>#DIV/0!</v>
      </c>
      <c r="K64" s="201" t="e">
        <f t="shared" si="12"/>
        <v>#DIV/0!</v>
      </c>
      <c r="L64" s="200"/>
      <c r="M64" s="199"/>
      <c r="N64" s="199"/>
      <c r="O64" s="199" t="e">
        <f t="shared" si="18"/>
        <v>#DIV/0!</v>
      </c>
      <c r="P64" s="199" t="e">
        <f t="shared" si="13"/>
        <v>#DIV/0!</v>
      </c>
      <c r="Q64" s="201" t="e">
        <f t="shared" si="14"/>
        <v>#DIV/0!</v>
      </c>
      <c r="R64" s="199" t="e">
        <f t="shared" si="15"/>
        <v>#DIV/0!</v>
      </c>
      <c r="S64" s="199">
        <f t="shared" si="16"/>
        <v>0</v>
      </c>
      <c r="T64" s="209" t="e">
        <f t="shared" si="19"/>
        <v>#DIV/0!</v>
      </c>
    </row>
    <row r="65" spans="1:20">
      <c r="A65">
        <f t="shared" si="20"/>
        <v>22</v>
      </c>
      <c r="B65" s="207"/>
      <c r="C65" s="208"/>
      <c r="D65" s="208"/>
      <c r="E65" s="208"/>
      <c r="F65" s="200"/>
      <c r="G65" s="199"/>
      <c r="H65" s="199"/>
      <c r="I65" s="199" t="e">
        <f t="shared" si="10"/>
        <v>#DIV/0!</v>
      </c>
      <c r="J65" s="199" t="e">
        <f t="shared" si="11"/>
        <v>#DIV/0!</v>
      </c>
      <c r="K65" s="201" t="e">
        <f t="shared" si="12"/>
        <v>#DIV/0!</v>
      </c>
      <c r="L65" s="200"/>
      <c r="M65" s="199"/>
      <c r="N65" s="199"/>
      <c r="O65" s="199" t="e">
        <f t="shared" si="18"/>
        <v>#DIV/0!</v>
      </c>
      <c r="P65" s="199" t="e">
        <f t="shared" si="13"/>
        <v>#DIV/0!</v>
      </c>
      <c r="Q65" s="201" t="e">
        <f t="shared" si="14"/>
        <v>#DIV/0!</v>
      </c>
      <c r="R65" s="199" t="e">
        <f t="shared" si="15"/>
        <v>#DIV/0!</v>
      </c>
      <c r="S65" s="199">
        <f t="shared" si="16"/>
        <v>0</v>
      </c>
      <c r="T65" s="209" t="e">
        <f t="shared" si="19"/>
        <v>#DIV/0!</v>
      </c>
    </row>
    <row r="66" spans="1:20">
      <c r="A66">
        <f t="shared" si="20"/>
        <v>23</v>
      </c>
      <c r="B66" s="207"/>
      <c r="C66" s="208"/>
      <c r="D66" s="208"/>
      <c r="E66" s="208"/>
      <c r="F66" s="200"/>
      <c r="G66" s="199"/>
      <c r="H66" s="199"/>
      <c r="I66" s="199" t="e">
        <f t="shared" si="10"/>
        <v>#DIV/0!</v>
      </c>
      <c r="J66" s="199" t="e">
        <f t="shared" si="11"/>
        <v>#DIV/0!</v>
      </c>
      <c r="K66" s="201" t="e">
        <f t="shared" si="12"/>
        <v>#DIV/0!</v>
      </c>
      <c r="L66" s="200"/>
      <c r="M66" s="199"/>
      <c r="N66" s="199"/>
      <c r="O66" s="199" t="e">
        <f t="shared" si="18"/>
        <v>#DIV/0!</v>
      </c>
      <c r="P66" s="199" t="e">
        <f t="shared" si="13"/>
        <v>#DIV/0!</v>
      </c>
      <c r="Q66" s="201" t="e">
        <f t="shared" si="14"/>
        <v>#DIV/0!</v>
      </c>
      <c r="R66" s="199" t="e">
        <f t="shared" si="15"/>
        <v>#DIV/0!</v>
      </c>
      <c r="S66" s="199">
        <f t="shared" si="16"/>
        <v>0</v>
      </c>
      <c r="T66" s="209" t="e">
        <f t="shared" si="19"/>
        <v>#DIV/0!</v>
      </c>
    </row>
    <row r="67" spans="1:20">
      <c r="A67">
        <f t="shared" si="20"/>
        <v>24</v>
      </c>
      <c r="B67" s="207"/>
      <c r="C67" s="208"/>
      <c r="D67" s="208"/>
      <c r="E67" s="208"/>
      <c r="F67" s="200"/>
      <c r="G67" s="199"/>
      <c r="H67" s="199"/>
      <c r="I67" s="199" t="e">
        <f t="shared" si="10"/>
        <v>#DIV/0!</v>
      </c>
      <c r="J67" s="199" t="e">
        <f t="shared" si="11"/>
        <v>#DIV/0!</v>
      </c>
      <c r="K67" s="201" t="e">
        <f t="shared" si="12"/>
        <v>#DIV/0!</v>
      </c>
      <c r="L67" s="200"/>
      <c r="M67" s="199"/>
      <c r="N67" s="199"/>
      <c r="O67" s="199" t="e">
        <f t="shared" si="18"/>
        <v>#DIV/0!</v>
      </c>
      <c r="P67" s="199" t="e">
        <f t="shared" si="13"/>
        <v>#DIV/0!</v>
      </c>
      <c r="Q67" s="201" t="e">
        <f t="shared" si="14"/>
        <v>#DIV/0!</v>
      </c>
      <c r="R67" s="199" t="e">
        <f t="shared" si="15"/>
        <v>#DIV/0!</v>
      </c>
      <c r="S67" s="199">
        <f t="shared" si="16"/>
        <v>0</v>
      </c>
      <c r="T67" s="209" t="e">
        <f t="shared" si="19"/>
        <v>#DIV/0!</v>
      </c>
    </row>
    <row r="68" spans="1:20">
      <c r="A68">
        <f t="shared" si="20"/>
        <v>25</v>
      </c>
      <c r="B68" s="207"/>
      <c r="C68" s="208"/>
      <c r="D68" s="208"/>
      <c r="E68" s="208"/>
      <c r="F68" s="200"/>
      <c r="G68" s="199"/>
      <c r="H68" s="199"/>
      <c r="I68" s="199" t="e">
        <f t="shared" si="10"/>
        <v>#DIV/0!</v>
      </c>
      <c r="J68" s="199" t="e">
        <f t="shared" si="11"/>
        <v>#DIV/0!</v>
      </c>
      <c r="K68" s="201" t="e">
        <f t="shared" si="12"/>
        <v>#DIV/0!</v>
      </c>
      <c r="L68" s="200"/>
      <c r="M68" s="199"/>
      <c r="N68" s="199"/>
      <c r="O68" s="199" t="e">
        <f t="shared" si="18"/>
        <v>#DIV/0!</v>
      </c>
      <c r="P68" s="199" t="e">
        <f t="shared" si="13"/>
        <v>#DIV/0!</v>
      </c>
      <c r="Q68" s="201" t="e">
        <f t="shared" si="14"/>
        <v>#DIV/0!</v>
      </c>
      <c r="R68" s="199" t="e">
        <f t="shared" si="15"/>
        <v>#DIV/0!</v>
      </c>
      <c r="S68" s="199">
        <f t="shared" si="16"/>
        <v>0</v>
      </c>
      <c r="T68" s="209" t="e">
        <f t="shared" si="19"/>
        <v>#DIV/0!</v>
      </c>
    </row>
    <row r="69" spans="1:20">
      <c r="A69">
        <f t="shared" si="20"/>
        <v>26</v>
      </c>
      <c r="B69" s="207"/>
      <c r="C69" s="208"/>
      <c r="D69" s="208"/>
      <c r="E69" s="208"/>
      <c r="F69" s="200"/>
      <c r="G69" s="199"/>
      <c r="H69" s="199"/>
      <c r="I69" s="199" t="e">
        <f t="shared" si="10"/>
        <v>#DIV/0!</v>
      </c>
      <c r="J69" s="199" t="e">
        <f t="shared" si="11"/>
        <v>#DIV/0!</v>
      </c>
      <c r="K69" s="201" t="e">
        <f t="shared" si="12"/>
        <v>#DIV/0!</v>
      </c>
      <c r="L69" s="200"/>
      <c r="M69" s="199"/>
      <c r="N69" s="199"/>
      <c r="O69" s="199" t="e">
        <f t="shared" si="18"/>
        <v>#DIV/0!</v>
      </c>
      <c r="P69" s="199" t="e">
        <f t="shared" si="13"/>
        <v>#DIV/0!</v>
      </c>
      <c r="Q69" s="201" t="e">
        <f t="shared" si="14"/>
        <v>#DIV/0!</v>
      </c>
      <c r="R69" s="199" t="e">
        <f t="shared" si="15"/>
        <v>#DIV/0!</v>
      </c>
      <c r="S69" s="199">
        <f t="shared" si="16"/>
        <v>0</v>
      </c>
      <c r="T69" s="209" t="e">
        <f t="shared" si="19"/>
        <v>#DIV/0!</v>
      </c>
    </row>
    <row r="70" spans="1:20">
      <c r="A70">
        <f t="shared" si="20"/>
        <v>27</v>
      </c>
      <c r="B70" s="207"/>
      <c r="C70" s="208"/>
      <c r="D70" s="208"/>
      <c r="E70" s="208"/>
      <c r="F70" s="200"/>
      <c r="G70" s="199"/>
      <c r="H70" s="199"/>
      <c r="I70" s="199" t="e">
        <f t="shared" si="10"/>
        <v>#DIV/0!</v>
      </c>
      <c r="J70" s="199" t="e">
        <f t="shared" si="11"/>
        <v>#DIV/0!</v>
      </c>
      <c r="K70" s="201" t="e">
        <f t="shared" si="12"/>
        <v>#DIV/0!</v>
      </c>
      <c r="L70" s="200"/>
      <c r="M70" s="199"/>
      <c r="N70" s="199"/>
      <c r="O70" s="199" t="e">
        <f t="shared" si="18"/>
        <v>#DIV/0!</v>
      </c>
      <c r="P70" s="199" t="e">
        <f t="shared" si="13"/>
        <v>#DIV/0!</v>
      </c>
      <c r="Q70" s="201" t="e">
        <f t="shared" si="14"/>
        <v>#DIV/0!</v>
      </c>
      <c r="R70" s="199" t="e">
        <f t="shared" si="15"/>
        <v>#DIV/0!</v>
      </c>
      <c r="S70" s="199">
        <f t="shared" si="16"/>
        <v>0</v>
      </c>
      <c r="T70" s="209" t="e">
        <f t="shared" si="19"/>
        <v>#DIV/0!</v>
      </c>
    </row>
    <row r="71" spans="1:20">
      <c r="A71">
        <f t="shared" si="20"/>
        <v>28</v>
      </c>
      <c r="B71" s="207"/>
      <c r="C71" s="208"/>
      <c r="D71" s="208"/>
      <c r="E71" s="208"/>
      <c r="F71" s="200"/>
      <c r="G71" s="199"/>
      <c r="H71" s="199"/>
      <c r="I71" s="199" t="e">
        <f t="shared" si="10"/>
        <v>#DIV/0!</v>
      </c>
      <c r="J71" s="199" t="e">
        <f t="shared" si="11"/>
        <v>#DIV/0!</v>
      </c>
      <c r="K71" s="201" t="e">
        <f t="shared" si="12"/>
        <v>#DIV/0!</v>
      </c>
      <c r="L71" s="200"/>
      <c r="M71" s="199"/>
      <c r="N71" s="199"/>
      <c r="O71" s="199" t="e">
        <f t="shared" si="18"/>
        <v>#DIV/0!</v>
      </c>
      <c r="P71" s="199" t="e">
        <f t="shared" si="13"/>
        <v>#DIV/0!</v>
      </c>
      <c r="Q71" s="201" t="e">
        <f t="shared" si="14"/>
        <v>#DIV/0!</v>
      </c>
      <c r="R71" s="199" t="e">
        <f t="shared" si="15"/>
        <v>#DIV/0!</v>
      </c>
      <c r="S71" s="199">
        <f t="shared" si="16"/>
        <v>0</v>
      </c>
      <c r="T71" s="209" t="e">
        <f t="shared" si="19"/>
        <v>#DIV/0!</v>
      </c>
    </row>
    <row r="72" spans="1:20">
      <c r="A72">
        <f t="shared" si="20"/>
        <v>29</v>
      </c>
      <c r="B72" s="207"/>
      <c r="C72" s="208"/>
      <c r="D72" s="208"/>
      <c r="E72" s="208"/>
      <c r="F72" s="200"/>
      <c r="G72" s="199"/>
      <c r="H72" s="199"/>
      <c r="I72" s="199" t="e">
        <f t="shared" si="10"/>
        <v>#DIV/0!</v>
      </c>
      <c r="J72" s="199" t="e">
        <f t="shared" si="11"/>
        <v>#DIV/0!</v>
      </c>
      <c r="K72" s="201" t="e">
        <f t="shared" si="12"/>
        <v>#DIV/0!</v>
      </c>
      <c r="L72" s="200"/>
      <c r="M72" s="199"/>
      <c r="N72" s="199"/>
      <c r="O72" s="199" t="e">
        <f t="shared" si="18"/>
        <v>#DIV/0!</v>
      </c>
      <c r="P72" s="199" t="e">
        <f t="shared" si="13"/>
        <v>#DIV/0!</v>
      </c>
      <c r="Q72" s="201" t="e">
        <f t="shared" si="14"/>
        <v>#DIV/0!</v>
      </c>
      <c r="R72" s="199" t="e">
        <f t="shared" si="15"/>
        <v>#DIV/0!</v>
      </c>
      <c r="S72" s="199">
        <f t="shared" si="16"/>
        <v>0</v>
      </c>
      <c r="T72" s="209" t="e">
        <f t="shared" si="19"/>
        <v>#DIV/0!</v>
      </c>
    </row>
    <row r="73" spans="1:20" ht="16" thickBot="1">
      <c r="A73">
        <f t="shared" si="20"/>
        <v>30</v>
      </c>
      <c r="B73" s="210"/>
      <c r="C73" s="211"/>
      <c r="D73" s="211"/>
      <c r="E73" s="211"/>
      <c r="F73" s="202"/>
      <c r="G73" s="203"/>
      <c r="H73" s="203"/>
      <c r="I73" s="203" t="e">
        <f t="shared" si="10"/>
        <v>#DIV/0!</v>
      </c>
      <c r="J73" s="203" t="e">
        <f t="shared" si="11"/>
        <v>#DIV/0!</v>
      </c>
      <c r="K73" s="204" t="e">
        <f t="shared" si="12"/>
        <v>#DIV/0!</v>
      </c>
      <c r="L73" s="202"/>
      <c r="M73" s="203"/>
      <c r="N73" s="203"/>
      <c r="O73" s="203" t="e">
        <f t="shared" si="18"/>
        <v>#DIV/0!</v>
      </c>
      <c r="P73" s="203" t="e">
        <f t="shared" si="13"/>
        <v>#DIV/0!</v>
      </c>
      <c r="Q73" s="204" t="e">
        <f t="shared" si="14"/>
        <v>#DIV/0!</v>
      </c>
      <c r="R73" s="203" t="e">
        <f t="shared" si="15"/>
        <v>#DIV/0!</v>
      </c>
      <c r="S73" s="203">
        <f t="shared" si="16"/>
        <v>0</v>
      </c>
      <c r="T73" s="212" t="e">
        <f t="shared" si="19"/>
        <v>#DIV/0!</v>
      </c>
    </row>
    <row r="74" spans="1:20" ht="16" thickBot="1"/>
    <row r="75" spans="1:20" ht="16" thickBot="1">
      <c r="B75" s="198"/>
      <c r="C75" s="305"/>
      <c r="D75" s="305"/>
      <c r="E75" s="305"/>
      <c r="F75" s="180" t="s">
        <v>132</v>
      </c>
      <c r="G75" s="180" t="s">
        <v>133</v>
      </c>
      <c r="H75" s="197" t="s">
        <v>150</v>
      </c>
      <c r="I75" s="181" t="s">
        <v>134</v>
      </c>
      <c r="J75" s="182"/>
      <c r="K75" s="183"/>
      <c r="L75" s="180" t="s">
        <v>132</v>
      </c>
      <c r="M75" s="180" t="s">
        <v>133</v>
      </c>
      <c r="N75" s="197" t="s">
        <v>150</v>
      </c>
      <c r="O75" s="184" t="s">
        <v>134</v>
      </c>
      <c r="P75" s="182"/>
      <c r="Q75" s="183"/>
      <c r="R75" s="306" t="s">
        <v>135</v>
      </c>
      <c r="S75" s="306"/>
      <c r="T75" s="307"/>
    </row>
    <row r="76" spans="1:20" ht="16" thickBot="1">
      <c r="B76" s="312" t="s">
        <v>157</v>
      </c>
      <c r="C76" s="313"/>
      <c r="D76" s="313"/>
      <c r="E76" s="313"/>
      <c r="F76" s="185"/>
      <c r="G76" s="182" t="e">
        <f>F76/I76</f>
        <v>#DIV/0!</v>
      </c>
      <c r="H76" s="199" t="e">
        <f>G76*1.5</f>
        <v>#DIV/0!</v>
      </c>
      <c r="I76" s="182"/>
      <c r="J76" s="182"/>
      <c r="K76" s="183"/>
      <c r="L76" s="185"/>
      <c r="M76" s="182" t="e">
        <f>L76/O76</f>
        <v>#DIV/0!</v>
      </c>
      <c r="N76" s="199" t="e">
        <f>M76*1.5</f>
        <v>#DIV/0!</v>
      </c>
      <c r="O76" s="182"/>
      <c r="P76" s="182"/>
      <c r="Q76" s="183"/>
      <c r="R76" s="308"/>
      <c r="S76" s="308"/>
      <c r="T76" s="309"/>
    </row>
    <row r="77" spans="1:20" ht="16" thickBot="1">
      <c r="B77" s="314"/>
      <c r="C77" s="315"/>
      <c r="D77" s="315"/>
      <c r="E77" s="315"/>
      <c r="F77" s="316" t="s">
        <v>166</v>
      </c>
      <c r="G77" s="317"/>
      <c r="H77" s="317"/>
      <c r="I77" s="317"/>
      <c r="J77" s="317"/>
      <c r="K77" s="187"/>
      <c r="L77" s="316" t="s">
        <v>167</v>
      </c>
      <c r="M77" s="317"/>
      <c r="N77" s="317"/>
      <c r="O77" s="317"/>
      <c r="P77" s="317"/>
      <c r="Q77" s="187"/>
      <c r="R77" s="310"/>
      <c r="S77" s="310"/>
      <c r="T77" s="311"/>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c r="C79" s="208"/>
      <c r="D79" s="208"/>
      <c r="E79" s="208"/>
      <c r="F79" s="219"/>
      <c r="G79" s="220"/>
      <c r="H79" s="220"/>
      <c r="I79" s="220" t="e">
        <f>IF(H79&lt;=$H$76,IF(H79&lt;$G$76,F79+G79,F79+G79+(H79-$G$76)),50)</f>
        <v>#DIV/0!</v>
      </c>
      <c r="J79" s="220" t="e">
        <f>$F$76/H79</f>
        <v>#DIV/0!</v>
      </c>
      <c r="K79" s="195"/>
      <c r="L79" s="219"/>
      <c r="M79" s="220"/>
      <c r="N79" s="220"/>
      <c r="O79" s="220" t="e">
        <f>IF(N79&lt;=$N$76,IF(N79&lt;$M$76,L79+M79,L79+M79+(N79-$M$76)),50)</f>
        <v>#DIV/0!</v>
      </c>
      <c r="P79" s="220" t="e">
        <f>$L$76/N79</f>
        <v>#DIV/0!</v>
      </c>
      <c r="Q79" s="195"/>
      <c r="R79" s="199" t="e">
        <f>O79+I79</f>
        <v>#DIV/0!</v>
      </c>
      <c r="S79" s="199">
        <f>N79+H79</f>
        <v>0</v>
      </c>
      <c r="T79" s="209"/>
    </row>
    <row r="80" spans="1:20">
      <c r="A80">
        <f>A79+1</f>
        <v>2</v>
      </c>
      <c r="B80" s="207"/>
      <c r="C80" s="208"/>
      <c r="D80" s="208"/>
      <c r="E80" s="208"/>
      <c r="F80" s="200"/>
      <c r="G80" s="199"/>
      <c r="H80" s="199"/>
      <c r="I80" s="199" t="e">
        <f t="shared" ref="I80:I108" si="21">IF(H80&lt;=$H$76,IF(H80&lt;$G$76,F80+G80,F80+G80+(H80-$G$76)),50)</f>
        <v>#DIV/0!</v>
      </c>
      <c r="J80" s="199" t="e">
        <f t="shared" ref="J80:J108" si="22">$F$76/H80</f>
        <v>#DIV/0!</v>
      </c>
      <c r="K80" s="201"/>
      <c r="L80" s="200"/>
      <c r="M80" s="199"/>
      <c r="N80" s="199"/>
      <c r="O80" s="199" t="e">
        <f t="shared" ref="O80:O108" si="23">IF(N80&lt;=$N$76,IF(N80&lt;$M$76,L80+M80,L80+M80+(N80-$M$76)),50)</f>
        <v>#DIV/0!</v>
      </c>
      <c r="P80" s="199" t="e">
        <f t="shared" ref="P80:P108" si="24">$L$76/N80</f>
        <v>#DIV/0!</v>
      </c>
      <c r="Q80" s="201"/>
      <c r="R80" s="199" t="e">
        <f t="shared" ref="R80:R108" si="25">O80+I80</f>
        <v>#DIV/0!</v>
      </c>
      <c r="S80" s="199">
        <f t="shared" ref="S80:S108" si="26">N80+H80</f>
        <v>0</v>
      </c>
      <c r="T80" s="209"/>
    </row>
    <row r="81" spans="1:20">
      <c r="A81">
        <f t="shared" ref="A81:A95" si="27">A80+1</f>
        <v>3</v>
      </c>
      <c r="B81" s="207"/>
      <c r="C81" s="208"/>
      <c r="D81" s="208"/>
      <c r="E81" s="208"/>
      <c r="F81" s="200"/>
      <c r="G81" s="199"/>
      <c r="H81" s="199"/>
      <c r="I81" s="199" t="e">
        <f t="shared" si="21"/>
        <v>#DIV/0!</v>
      </c>
      <c r="J81" s="199" t="e">
        <f t="shared" si="22"/>
        <v>#DIV/0!</v>
      </c>
      <c r="K81" s="201"/>
      <c r="L81" s="200"/>
      <c r="M81" s="199"/>
      <c r="N81" s="199"/>
      <c r="O81" s="199" t="e">
        <f t="shared" si="23"/>
        <v>#DIV/0!</v>
      </c>
      <c r="P81" s="199" t="e">
        <f>$L$76/N81</f>
        <v>#DIV/0!</v>
      </c>
      <c r="Q81" s="201"/>
      <c r="R81" s="199" t="e">
        <f t="shared" si="25"/>
        <v>#DIV/0!</v>
      </c>
      <c r="S81" s="199">
        <f t="shared" si="26"/>
        <v>0</v>
      </c>
      <c r="T81" s="209"/>
    </row>
    <row r="82" spans="1:20">
      <c r="A82">
        <f t="shared" si="27"/>
        <v>4</v>
      </c>
      <c r="B82" s="207"/>
      <c r="C82" s="208"/>
      <c r="D82" s="208"/>
      <c r="E82" s="208"/>
      <c r="F82" s="200"/>
      <c r="G82" s="199"/>
      <c r="H82" s="199"/>
      <c r="I82" s="199" t="e">
        <f>IF(H82&lt;=$H$76,IF(H82&lt;$G$76,F82+G82,F82+G82+(H82-$G$76)),50)</f>
        <v>#DIV/0!</v>
      </c>
      <c r="J82" s="199" t="e">
        <f t="shared" si="22"/>
        <v>#DIV/0!</v>
      </c>
      <c r="K82" s="201"/>
      <c r="L82" s="200"/>
      <c r="M82" s="199"/>
      <c r="N82" s="199"/>
      <c r="O82" s="199" t="e">
        <f>IF(N82&lt;=$N$76,IF(N82&lt;$M$76,L82+M82,L82+M82+(N82-$M$76)),50)</f>
        <v>#DIV/0!</v>
      </c>
      <c r="P82" s="199" t="e">
        <f t="shared" si="24"/>
        <v>#DIV/0!</v>
      </c>
      <c r="Q82" s="201"/>
      <c r="R82" s="199" t="e">
        <f t="shared" si="25"/>
        <v>#DIV/0!</v>
      </c>
      <c r="S82" s="199">
        <f t="shared" si="26"/>
        <v>0</v>
      </c>
      <c r="T82" s="209"/>
    </row>
    <row r="83" spans="1:20">
      <c r="A83">
        <f t="shared" si="27"/>
        <v>5</v>
      </c>
      <c r="B83" s="207"/>
      <c r="C83" s="208"/>
      <c r="D83" s="208"/>
      <c r="E83" s="208"/>
      <c r="F83" s="200"/>
      <c r="G83" s="199"/>
      <c r="H83" s="199"/>
      <c r="I83" s="199" t="e">
        <f t="shared" si="21"/>
        <v>#DIV/0!</v>
      </c>
      <c r="J83" s="199" t="e">
        <f>$F$76/H83</f>
        <v>#DIV/0!</v>
      </c>
      <c r="K83" s="201"/>
      <c r="L83" s="200"/>
      <c r="M83" s="199"/>
      <c r="N83" s="199"/>
      <c r="O83" s="199" t="e">
        <f t="shared" si="23"/>
        <v>#DIV/0!</v>
      </c>
      <c r="P83" s="199" t="e">
        <f t="shared" si="24"/>
        <v>#DIV/0!</v>
      </c>
      <c r="Q83" s="201"/>
      <c r="R83" s="199" t="e">
        <f t="shared" si="25"/>
        <v>#DIV/0!</v>
      </c>
      <c r="S83" s="199">
        <f t="shared" si="26"/>
        <v>0</v>
      </c>
      <c r="T83" s="209"/>
    </row>
    <row r="84" spans="1:20">
      <c r="A84">
        <f t="shared" si="27"/>
        <v>6</v>
      </c>
      <c r="B84" s="207"/>
      <c r="C84" s="208"/>
      <c r="D84" s="208"/>
      <c r="E84" s="208"/>
      <c r="F84" s="200"/>
      <c r="G84" s="199"/>
      <c r="H84" s="199"/>
      <c r="I84" s="199" t="e">
        <f t="shared" si="21"/>
        <v>#DIV/0!</v>
      </c>
      <c r="J84" s="199" t="e">
        <f t="shared" si="22"/>
        <v>#DIV/0!</v>
      </c>
      <c r="K84" s="201"/>
      <c r="L84" s="200"/>
      <c r="M84" s="199"/>
      <c r="N84" s="199"/>
      <c r="O84" s="199" t="e">
        <f t="shared" si="23"/>
        <v>#DIV/0!</v>
      </c>
      <c r="P84" s="199" t="e">
        <f t="shared" si="24"/>
        <v>#DIV/0!</v>
      </c>
      <c r="Q84" s="201"/>
      <c r="R84" s="199" t="e">
        <f t="shared" si="25"/>
        <v>#DIV/0!</v>
      </c>
      <c r="S84" s="199">
        <f t="shared" si="26"/>
        <v>0</v>
      </c>
      <c r="T84" s="209"/>
    </row>
    <row r="85" spans="1:20">
      <c r="A85">
        <f t="shared" si="27"/>
        <v>7</v>
      </c>
      <c r="B85" s="207"/>
      <c r="C85" s="208"/>
      <c r="D85" s="208"/>
      <c r="E85" s="208"/>
      <c r="F85" s="200"/>
      <c r="G85" s="199"/>
      <c r="H85" s="199"/>
      <c r="I85" s="199" t="e">
        <f t="shared" si="21"/>
        <v>#DIV/0!</v>
      </c>
      <c r="J85" s="199" t="e">
        <f t="shared" si="22"/>
        <v>#DIV/0!</v>
      </c>
      <c r="K85" s="201"/>
      <c r="L85" s="200"/>
      <c r="M85" s="199"/>
      <c r="N85" s="199"/>
      <c r="O85" s="199" t="e">
        <f t="shared" si="23"/>
        <v>#DIV/0!</v>
      </c>
      <c r="P85" s="199" t="e">
        <f t="shared" si="24"/>
        <v>#DIV/0!</v>
      </c>
      <c r="Q85" s="201"/>
      <c r="R85" s="199" t="e">
        <f t="shared" si="25"/>
        <v>#DIV/0!</v>
      </c>
      <c r="S85" s="199">
        <f t="shared" si="26"/>
        <v>0</v>
      </c>
      <c r="T85" s="209"/>
    </row>
    <row r="86" spans="1:20">
      <c r="A86">
        <f t="shared" si="27"/>
        <v>8</v>
      </c>
      <c r="B86" s="207"/>
      <c r="C86" s="208"/>
      <c r="D86" s="208"/>
      <c r="E86" s="208"/>
      <c r="F86" s="200"/>
      <c r="G86" s="199"/>
      <c r="H86" s="199"/>
      <c r="I86" s="199" t="e">
        <f t="shared" si="21"/>
        <v>#DIV/0!</v>
      </c>
      <c r="J86" s="199" t="e">
        <f t="shared" si="22"/>
        <v>#DIV/0!</v>
      </c>
      <c r="K86" s="201"/>
      <c r="L86" s="200"/>
      <c r="M86" s="199"/>
      <c r="N86" s="199"/>
      <c r="O86" s="199" t="e">
        <f t="shared" si="23"/>
        <v>#DIV/0!</v>
      </c>
      <c r="P86" s="199" t="e">
        <f t="shared" si="24"/>
        <v>#DIV/0!</v>
      </c>
      <c r="Q86" s="201"/>
      <c r="R86" s="199" t="e">
        <f t="shared" si="25"/>
        <v>#DIV/0!</v>
      </c>
      <c r="S86" s="199">
        <f t="shared" si="26"/>
        <v>0</v>
      </c>
      <c r="T86" s="209"/>
    </row>
    <row r="87" spans="1:20">
      <c r="A87">
        <f t="shared" si="27"/>
        <v>9</v>
      </c>
      <c r="B87" s="207"/>
      <c r="C87" s="208"/>
      <c r="D87" s="208"/>
      <c r="E87" s="208"/>
      <c r="F87" s="200"/>
      <c r="G87" s="199"/>
      <c r="H87" s="199"/>
      <c r="I87" s="199" t="e">
        <f t="shared" si="21"/>
        <v>#DIV/0!</v>
      </c>
      <c r="J87" s="199" t="e">
        <f t="shared" si="22"/>
        <v>#DIV/0!</v>
      </c>
      <c r="K87" s="201"/>
      <c r="L87" s="200"/>
      <c r="M87" s="199"/>
      <c r="N87" s="199"/>
      <c r="O87" s="199" t="e">
        <f t="shared" si="23"/>
        <v>#DIV/0!</v>
      </c>
      <c r="P87" s="199" t="e">
        <f t="shared" si="24"/>
        <v>#DIV/0!</v>
      </c>
      <c r="Q87" s="201"/>
      <c r="R87" s="199" t="e">
        <f t="shared" si="25"/>
        <v>#DIV/0!</v>
      </c>
      <c r="S87" s="199">
        <f t="shared" si="26"/>
        <v>0</v>
      </c>
      <c r="T87" s="209"/>
    </row>
    <row r="88" spans="1:20">
      <c r="A88">
        <f t="shared" si="27"/>
        <v>10</v>
      </c>
      <c r="B88" s="207"/>
      <c r="C88" s="208"/>
      <c r="D88" s="208"/>
      <c r="E88" s="208"/>
      <c r="F88" s="200"/>
      <c r="G88" s="199"/>
      <c r="H88" s="199"/>
      <c r="I88" s="199" t="e">
        <f t="shared" si="21"/>
        <v>#DIV/0!</v>
      </c>
      <c r="J88" s="199" t="e">
        <f t="shared" si="22"/>
        <v>#DIV/0!</v>
      </c>
      <c r="K88" s="201"/>
      <c r="L88" s="200"/>
      <c r="M88" s="199"/>
      <c r="N88" s="199"/>
      <c r="O88" s="199" t="e">
        <f t="shared" si="23"/>
        <v>#DIV/0!</v>
      </c>
      <c r="P88" s="199" t="e">
        <f t="shared" si="24"/>
        <v>#DIV/0!</v>
      </c>
      <c r="Q88" s="201"/>
      <c r="R88" s="199" t="e">
        <f t="shared" si="25"/>
        <v>#DIV/0!</v>
      </c>
      <c r="S88" s="199">
        <f t="shared" si="26"/>
        <v>0</v>
      </c>
      <c r="T88" s="209"/>
    </row>
    <row r="89" spans="1:20">
      <c r="A89">
        <f t="shared" si="27"/>
        <v>11</v>
      </c>
      <c r="B89" s="207"/>
      <c r="C89" s="208"/>
      <c r="D89" s="208"/>
      <c r="E89" s="208"/>
      <c r="F89" s="200"/>
      <c r="G89" s="199"/>
      <c r="H89" s="199"/>
      <c r="I89" s="199" t="e">
        <f t="shared" si="21"/>
        <v>#DIV/0!</v>
      </c>
      <c r="J89" s="199" t="e">
        <f t="shared" si="22"/>
        <v>#DIV/0!</v>
      </c>
      <c r="K89" s="201"/>
      <c r="L89" s="200"/>
      <c r="M89" s="199"/>
      <c r="N89" s="199"/>
      <c r="O89" s="199" t="e">
        <f t="shared" si="23"/>
        <v>#DIV/0!</v>
      </c>
      <c r="P89" s="199" t="e">
        <f t="shared" si="24"/>
        <v>#DIV/0!</v>
      </c>
      <c r="Q89" s="201"/>
      <c r="R89" s="199" t="e">
        <f t="shared" si="25"/>
        <v>#DIV/0!</v>
      </c>
      <c r="S89" s="199">
        <f t="shared" si="26"/>
        <v>0</v>
      </c>
      <c r="T89" s="209"/>
    </row>
    <row r="90" spans="1:20">
      <c r="A90">
        <f t="shared" si="27"/>
        <v>12</v>
      </c>
      <c r="B90" s="207"/>
      <c r="C90" s="208"/>
      <c r="D90" s="208"/>
      <c r="E90" s="208"/>
      <c r="F90" s="200"/>
      <c r="G90" s="199"/>
      <c r="H90" s="199"/>
      <c r="I90" s="199" t="e">
        <f t="shared" si="21"/>
        <v>#DIV/0!</v>
      </c>
      <c r="J90" s="199" t="e">
        <f t="shared" si="22"/>
        <v>#DIV/0!</v>
      </c>
      <c r="K90" s="201"/>
      <c r="L90" s="200"/>
      <c r="M90" s="199"/>
      <c r="N90" s="199"/>
      <c r="O90" s="199" t="e">
        <f t="shared" si="23"/>
        <v>#DIV/0!</v>
      </c>
      <c r="P90" s="199" t="e">
        <f t="shared" si="24"/>
        <v>#DIV/0!</v>
      </c>
      <c r="Q90" s="201"/>
      <c r="R90" s="199" t="e">
        <f t="shared" si="25"/>
        <v>#DIV/0!</v>
      </c>
      <c r="S90" s="199">
        <f t="shared" si="26"/>
        <v>0</v>
      </c>
      <c r="T90" s="209"/>
    </row>
    <row r="91" spans="1:20">
      <c r="A91">
        <f t="shared" si="27"/>
        <v>13</v>
      </c>
      <c r="B91" s="207"/>
      <c r="C91" s="208"/>
      <c r="D91" s="208"/>
      <c r="E91" s="208"/>
      <c r="F91" s="200"/>
      <c r="G91" s="199"/>
      <c r="H91" s="199"/>
      <c r="I91" s="199" t="e">
        <f t="shared" si="21"/>
        <v>#DIV/0!</v>
      </c>
      <c r="J91" s="199" t="e">
        <f t="shared" si="22"/>
        <v>#DIV/0!</v>
      </c>
      <c r="K91" s="201"/>
      <c r="L91" s="200"/>
      <c r="M91" s="199"/>
      <c r="N91" s="199"/>
      <c r="O91" s="199" t="e">
        <f t="shared" si="23"/>
        <v>#DIV/0!</v>
      </c>
      <c r="P91" s="199" t="e">
        <f t="shared" si="24"/>
        <v>#DIV/0!</v>
      </c>
      <c r="Q91" s="201"/>
      <c r="R91" s="199" t="e">
        <f t="shared" si="25"/>
        <v>#DIV/0!</v>
      </c>
      <c r="S91" s="199">
        <f t="shared" si="26"/>
        <v>0</v>
      </c>
      <c r="T91" s="209"/>
    </row>
    <row r="92" spans="1:20">
      <c r="A92">
        <f t="shared" si="27"/>
        <v>14</v>
      </c>
      <c r="B92" s="207"/>
      <c r="C92" s="208"/>
      <c r="D92" s="208"/>
      <c r="E92" s="208"/>
      <c r="F92" s="200"/>
      <c r="G92" s="199"/>
      <c r="H92" s="199"/>
      <c r="I92" s="199" t="e">
        <f t="shared" si="21"/>
        <v>#DIV/0!</v>
      </c>
      <c r="J92" s="199" t="e">
        <f t="shared" si="22"/>
        <v>#DIV/0!</v>
      </c>
      <c r="K92" s="201"/>
      <c r="L92" s="200"/>
      <c r="M92" s="199"/>
      <c r="N92" s="199"/>
      <c r="O92" s="199" t="e">
        <f t="shared" si="23"/>
        <v>#DIV/0!</v>
      </c>
      <c r="P92" s="199" t="e">
        <f t="shared" si="24"/>
        <v>#DIV/0!</v>
      </c>
      <c r="Q92" s="201"/>
      <c r="R92" s="199" t="e">
        <f t="shared" si="25"/>
        <v>#DIV/0!</v>
      </c>
      <c r="S92" s="199">
        <f t="shared" si="26"/>
        <v>0</v>
      </c>
      <c r="T92" s="209"/>
    </row>
    <row r="93" spans="1:20">
      <c r="A93">
        <f t="shared" si="27"/>
        <v>15</v>
      </c>
      <c r="B93" s="207"/>
      <c r="C93" s="208"/>
      <c r="D93" s="208"/>
      <c r="E93" s="208"/>
      <c r="F93" s="200"/>
      <c r="G93" s="199"/>
      <c r="H93" s="199"/>
      <c r="I93" s="199" t="e">
        <f t="shared" si="21"/>
        <v>#DIV/0!</v>
      </c>
      <c r="J93" s="199" t="e">
        <f t="shared" si="22"/>
        <v>#DIV/0!</v>
      </c>
      <c r="K93" s="201"/>
      <c r="L93" s="200"/>
      <c r="M93" s="199"/>
      <c r="N93" s="199"/>
      <c r="O93" s="199" t="e">
        <f t="shared" si="23"/>
        <v>#DIV/0!</v>
      </c>
      <c r="P93" s="199" t="e">
        <f t="shared" si="24"/>
        <v>#DIV/0!</v>
      </c>
      <c r="Q93" s="201"/>
      <c r="R93" s="199" t="e">
        <f t="shared" si="25"/>
        <v>#DIV/0!</v>
      </c>
      <c r="S93" s="199">
        <f t="shared" si="26"/>
        <v>0</v>
      </c>
      <c r="T93" s="209"/>
    </row>
    <row r="94" spans="1:20">
      <c r="A94">
        <f t="shared" si="27"/>
        <v>16</v>
      </c>
      <c r="B94" s="207"/>
      <c r="C94" s="208"/>
      <c r="D94" s="208"/>
      <c r="E94" s="208"/>
      <c r="F94" s="200"/>
      <c r="G94" s="199"/>
      <c r="H94" s="199"/>
      <c r="I94" s="199" t="e">
        <f t="shared" si="21"/>
        <v>#DIV/0!</v>
      </c>
      <c r="J94" s="199" t="e">
        <f t="shared" si="22"/>
        <v>#DIV/0!</v>
      </c>
      <c r="K94" s="201"/>
      <c r="L94" s="200"/>
      <c r="M94" s="199"/>
      <c r="N94" s="199"/>
      <c r="O94" s="199" t="e">
        <f t="shared" si="23"/>
        <v>#DIV/0!</v>
      </c>
      <c r="P94" s="199" t="e">
        <f t="shared" si="24"/>
        <v>#DIV/0!</v>
      </c>
      <c r="Q94" s="201"/>
      <c r="R94" s="199" t="e">
        <f t="shared" si="25"/>
        <v>#DIV/0!</v>
      </c>
      <c r="S94" s="199">
        <f t="shared" si="26"/>
        <v>0</v>
      </c>
      <c r="T94" s="209"/>
    </row>
    <row r="95" spans="1:20">
      <c r="A95">
        <f t="shared" si="27"/>
        <v>17</v>
      </c>
      <c r="B95" s="207"/>
      <c r="C95" s="208"/>
      <c r="D95" s="208"/>
      <c r="E95" s="208"/>
      <c r="F95" s="200"/>
      <c r="G95" s="199"/>
      <c r="H95" s="199"/>
      <c r="I95" s="199" t="e">
        <f t="shared" si="21"/>
        <v>#DIV/0!</v>
      </c>
      <c r="J95" s="199" t="e">
        <f t="shared" si="22"/>
        <v>#DIV/0!</v>
      </c>
      <c r="K95" s="201"/>
      <c r="L95" s="200"/>
      <c r="M95" s="199"/>
      <c r="N95" s="199"/>
      <c r="O95" s="199" t="e">
        <f t="shared" si="23"/>
        <v>#DIV/0!</v>
      </c>
      <c r="P95" s="199" t="e">
        <f t="shared" si="24"/>
        <v>#DIV/0!</v>
      </c>
      <c r="Q95" s="201"/>
      <c r="R95" s="199" t="e">
        <f t="shared" si="25"/>
        <v>#DIV/0!</v>
      </c>
      <c r="S95" s="199">
        <f t="shared" si="26"/>
        <v>0</v>
      </c>
      <c r="T95" s="209"/>
    </row>
    <row r="96" spans="1:20">
      <c r="A96">
        <f>A95+1</f>
        <v>18</v>
      </c>
      <c r="B96" s="207"/>
      <c r="C96" s="208"/>
      <c r="D96" s="208"/>
      <c r="E96" s="208"/>
      <c r="F96" s="200"/>
      <c r="G96" s="199"/>
      <c r="H96" s="199"/>
      <c r="I96" s="199" t="e">
        <f t="shared" si="21"/>
        <v>#DIV/0!</v>
      </c>
      <c r="J96" s="199" t="e">
        <f t="shared" si="22"/>
        <v>#DIV/0!</v>
      </c>
      <c r="K96" s="201"/>
      <c r="L96" s="200"/>
      <c r="M96" s="199"/>
      <c r="N96" s="199"/>
      <c r="O96" s="199" t="e">
        <f t="shared" si="23"/>
        <v>#DIV/0!</v>
      </c>
      <c r="P96" s="199" t="e">
        <f t="shared" si="24"/>
        <v>#DIV/0!</v>
      </c>
      <c r="Q96" s="201"/>
      <c r="R96" s="199" t="e">
        <f t="shared" si="25"/>
        <v>#DIV/0!</v>
      </c>
      <c r="S96" s="199">
        <f t="shared" si="26"/>
        <v>0</v>
      </c>
      <c r="T96" s="209"/>
    </row>
    <row r="97" spans="1:20">
      <c r="A97">
        <f t="shared" ref="A97:A108" si="28">A96+1</f>
        <v>19</v>
      </c>
      <c r="B97" s="207"/>
      <c r="C97" s="208"/>
      <c r="D97" s="208"/>
      <c r="E97" s="208"/>
      <c r="F97" s="200"/>
      <c r="G97" s="199"/>
      <c r="H97" s="199"/>
      <c r="I97" s="199" t="e">
        <f t="shared" si="21"/>
        <v>#DIV/0!</v>
      </c>
      <c r="J97" s="199" t="e">
        <f t="shared" si="22"/>
        <v>#DIV/0!</v>
      </c>
      <c r="K97" s="201"/>
      <c r="L97" s="200"/>
      <c r="M97" s="199"/>
      <c r="N97" s="199"/>
      <c r="O97" s="199" t="e">
        <f t="shared" si="23"/>
        <v>#DIV/0!</v>
      </c>
      <c r="P97" s="199" t="e">
        <f t="shared" si="24"/>
        <v>#DIV/0!</v>
      </c>
      <c r="Q97" s="201"/>
      <c r="R97" s="199" t="e">
        <f t="shared" si="25"/>
        <v>#DIV/0!</v>
      </c>
      <c r="S97" s="199">
        <f t="shared" si="26"/>
        <v>0</v>
      </c>
      <c r="T97" s="209"/>
    </row>
    <row r="98" spans="1:20">
      <c r="A98">
        <f t="shared" si="28"/>
        <v>20</v>
      </c>
      <c r="B98" s="207"/>
      <c r="C98" s="208"/>
      <c r="D98" s="208"/>
      <c r="E98" s="208"/>
      <c r="F98" s="200"/>
      <c r="G98" s="199"/>
      <c r="H98" s="199"/>
      <c r="I98" s="199" t="e">
        <f t="shared" si="21"/>
        <v>#DIV/0!</v>
      </c>
      <c r="J98" s="199" t="e">
        <f t="shared" si="22"/>
        <v>#DIV/0!</v>
      </c>
      <c r="K98" s="201"/>
      <c r="L98" s="200"/>
      <c r="M98" s="199"/>
      <c r="N98" s="199"/>
      <c r="O98" s="199" t="e">
        <f t="shared" si="23"/>
        <v>#DIV/0!</v>
      </c>
      <c r="P98" s="199" t="e">
        <f t="shared" si="24"/>
        <v>#DIV/0!</v>
      </c>
      <c r="Q98" s="201"/>
      <c r="R98" s="199" t="e">
        <f t="shared" si="25"/>
        <v>#DIV/0!</v>
      </c>
      <c r="S98" s="199">
        <f t="shared" si="26"/>
        <v>0</v>
      </c>
      <c r="T98" s="209"/>
    </row>
    <row r="99" spans="1:20">
      <c r="A99">
        <f t="shared" si="28"/>
        <v>21</v>
      </c>
      <c r="B99" s="207"/>
      <c r="C99" s="208"/>
      <c r="D99" s="208"/>
      <c r="E99" s="208"/>
      <c r="F99" s="200"/>
      <c r="G99" s="199"/>
      <c r="H99" s="199"/>
      <c r="I99" s="199" t="e">
        <f t="shared" si="21"/>
        <v>#DIV/0!</v>
      </c>
      <c r="J99" s="199" t="e">
        <f t="shared" si="22"/>
        <v>#DIV/0!</v>
      </c>
      <c r="K99" s="201"/>
      <c r="L99" s="200"/>
      <c r="M99" s="199"/>
      <c r="N99" s="199"/>
      <c r="O99" s="199" t="e">
        <f t="shared" si="23"/>
        <v>#DIV/0!</v>
      </c>
      <c r="P99" s="199" t="e">
        <f t="shared" si="24"/>
        <v>#DIV/0!</v>
      </c>
      <c r="Q99" s="201"/>
      <c r="R99" s="199" t="e">
        <f t="shared" si="25"/>
        <v>#DIV/0!</v>
      </c>
      <c r="S99" s="199">
        <f t="shared" si="26"/>
        <v>0</v>
      </c>
      <c r="T99" s="209"/>
    </row>
    <row r="100" spans="1:20">
      <c r="A100">
        <f t="shared" si="28"/>
        <v>22</v>
      </c>
      <c r="B100" s="207"/>
      <c r="C100" s="208"/>
      <c r="D100" s="208"/>
      <c r="E100" s="208"/>
      <c r="F100" s="200"/>
      <c r="G100" s="199"/>
      <c r="H100" s="199"/>
      <c r="I100" s="199" t="e">
        <f t="shared" si="21"/>
        <v>#DIV/0!</v>
      </c>
      <c r="J100" s="199" t="e">
        <f t="shared" si="22"/>
        <v>#DIV/0!</v>
      </c>
      <c r="K100" s="201"/>
      <c r="L100" s="200"/>
      <c r="M100" s="199"/>
      <c r="N100" s="199"/>
      <c r="O100" s="199" t="e">
        <f t="shared" si="23"/>
        <v>#DIV/0!</v>
      </c>
      <c r="P100" s="199" t="e">
        <f t="shared" si="24"/>
        <v>#DIV/0!</v>
      </c>
      <c r="Q100" s="201"/>
      <c r="R100" s="199" t="e">
        <f t="shared" si="25"/>
        <v>#DIV/0!</v>
      </c>
      <c r="S100" s="199">
        <f t="shared" si="26"/>
        <v>0</v>
      </c>
      <c r="T100" s="209"/>
    </row>
    <row r="101" spans="1:20">
      <c r="A101">
        <f t="shared" si="28"/>
        <v>23</v>
      </c>
      <c r="B101" s="207"/>
      <c r="C101" s="208"/>
      <c r="D101" s="208"/>
      <c r="E101" s="208"/>
      <c r="F101" s="200"/>
      <c r="G101" s="199"/>
      <c r="H101" s="199"/>
      <c r="I101" s="199" t="e">
        <f t="shared" si="21"/>
        <v>#DIV/0!</v>
      </c>
      <c r="J101" s="199" t="e">
        <f t="shared" si="22"/>
        <v>#DIV/0!</v>
      </c>
      <c r="K101" s="201"/>
      <c r="L101" s="200"/>
      <c r="M101" s="199"/>
      <c r="N101" s="199"/>
      <c r="O101" s="199" t="e">
        <f t="shared" si="23"/>
        <v>#DIV/0!</v>
      </c>
      <c r="P101" s="199" t="e">
        <f t="shared" si="24"/>
        <v>#DIV/0!</v>
      </c>
      <c r="Q101" s="201"/>
      <c r="R101" s="199" t="e">
        <f t="shared" si="25"/>
        <v>#DIV/0!</v>
      </c>
      <c r="S101" s="199">
        <f t="shared" si="26"/>
        <v>0</v>
      </c>
      <c r="T101" s="209"/>
    </row>
    <row r="102" spans="1:20">
      <c r="A102">
        <f t="shared" si="28"/>
        <v>24</v>
      </c>
      <c r="B102" s="207"/>
      <c r="C102" s="208"/>
      <c r="D102" s="208"/>
      <c r="E102" s="208"/>
      <c r="F102" s="200"/>
      <c r="G102" s="199"/>
      <c r="H102" s="199"/>
      <c r="I102" s="199" t="e">
        <f t="shared" si="21"/>
        <v>#DIV/0!</v>
      </c>
      <c r="J102" s="199" t="e">
        <f t="shared" si="22"/>
        <v>#DIV/0!</v>
      </c>
      <c r="K102" s="201"/>
      <c r="L102" s="200"/>
      <c r="M102" s="199"/>
      <c r="N102" s="199"/>
      <c r="O102" s="199" t="e">
        <f t="shared" si="23"/>
        <v>#DIV/0!</v>
      </c>
      <c r="P102" s="199" t="e">
        <f t="shared" si="24"/>
        <v>#DIV/0!</v>
      </c>
      <c r="Q102" s="201"/>
      <c r="R102" s="199" t="e">
        <f t="shared" si="25"/>
        <v>#DIV/0!</v>
      </c>
      <c r="S102" s="199">
        <f t="shared" si="26"/>
        <v>0</v>
      </c>
      <c r="T102" s="209"/>
    </row>
    <row r="103" spans="1:20">
      <c r="A103">
        <f t="shared" si="28"/>
        <v>25</v>
      </c>
      <c r="B103" s="207"/>
      <c r="C103" s="208"/>
      <c r="D103" s="208"/>
      <c r="E103" s="208"/>
      <c r="F103" s="200"/>
      <c r="G103" s="199"/>
      <c r="H103" s="199"/>
      <c r="I103" s="199" t="e">
        <f t="shared" si="21"/>
        <v>#DIV/0!</v>
      </c>
      <c r="J103" s="199" t="e">
        <f t="shared" si="22"/>
        <v>#DIV/0!</v>
      </c>
      <c r="K103" s="201"/>
      <c r="L103" s="200"/>
      <c r="M103" s="199"/>
      <c r="N103" s="199"/>
      <c r="O103" s="199" t="e">
        <f t="shared" si="23"/>
        <v>#DIV/0!</v>
      </c>
      <c r="P103" s="199" t="e">
        <f t="shared" si="24"/>
        <v>#DIV/0!</v>
      </c>
      <c r="Q103" s="201"/>
      <c r="R103" s="199" t="e">
        <f t="shared" si="25"/>
        <v>#DIV/0!</v>
      </c>
      <c r="S103" s="199">
        <f t="shared" si="26"/>
        <v>0</v>
      </c>
      <c r="T103" s="209"/>
    </row>
    <row r="104" spans="1:20">
      <c r="A104">
        <f t="shared" si="28"/>
        <v>26</v>
      </c>
      <c r="B104" s="207"/>
      <c r="C104" s="208"/>
      <c r="D104" s="208"/>
      <c r="E104" s="208"/>
      <c r="F104" s="200"/>
      <c r="G104" s="199"/>
      <c r="H104" s="199"/>
      <c r="I104" s="199" t="e">
        <f t="shared" si="21"/>
        <v>#DIV/0!</v>
      </c>
      <c r="J104" s="199" t="e">
        <f t="shared" si="22"/>
        <v>#DIV/0!</v>
      </c>
      <c r="K104" s="201"/>
      <c r="L104" s="200"/>
      <c r="M104" s="199"/>
      <c r="N104" s="199"/>
      <c r="O104" s="199" t="e">
        <f t="shared" si="23"/>
        <v>#DIV/0!</v>
      </c>
      <c r="P104" s="199" t="e">
        <f t="shared" si="24"/>
        <v>#DIV/0!</v>
      </c>
      <c r="Q104" s="201"/>
      <c r="R104" s="199" t="e">
        <f t="shared" si="25"/>
        <v>#DIV/0!</v>
      </c>
      <c r="S104" s="199">
        <f t="shared" si="26"/>
        <v>0</v>
      </c>
      <c r="T104" s="209"/>
    </row>
    <row r="105" spans="1:20">
      <c r="A105">
        <f t="shared" si="28"/>
        <v>27</v>
      </c>
      <c r="B105" s="207"/>
      <c r="C105" s="208"/>
      <c r="D105" s="208"/>
      <c r="E105" s="208"/>
      <c r="F105" s="200"/>
      <c r="G105" s="199"/>
      <c r="H105" s="199"/>
      <c r="I105" s="199" t="e">
        <f t="shared" si="21"/>
        <v>#DIV/0!</v>
      </c>
      <c r="J105" s="199" t="e">
        <f t="shared" si="22"/>
        <v>#DIV/0!</v>
      </c>
      <c r="K105" s="201"/>
      <c r="L105" s="200"/>
      <c r="M105" s="199"/>
      <c r="N105" s="199"/>
      <c r="O105" s="199" t="e">
        <f t="shared" si="23"/>
        <v>#DIV/0!</v>
      </c>
      <c r="P105" s="199" t="e">
        <f t="shared" si="24"/>
        <v>#DIV/0!</v>
      </c>
      <c r="Q105" s="201"/>
      <c r="R105" s="199" t="e">
        <f t="shared" si="25"/>
        <v>#DIV/0!</v>
      </c>
      <c r="S105" s="199">
        <f t="shared" si="26"/>
        <v>0</v>
      </c>
      <c r="T105" s="209"/>
    </row>
    <row r="106" spans="1:20">
      <c r="A106">
        <f t="shared" si="28"/>
        <v>28</v>
      </c>
      <c r="B106" s="207"/>
      <c r="C106" s="208"/>
      <c r="D106" s="208"/>
      <c r="E106" s="208"/>
      <c r="F106" s="200"/>
      <c r="G106" s="199"/>
      <c r="H106" s="199"/>
      <c r="I106" s="199" t="e">
        <f t="shared" si="21"/>
        <v>#DIV/0!</v>
      </c>
      <c r="J106" s="199" t="e">
        <f t="shared" si="22"/>
        <v>#DIV/0!</v>
      </c>
      <c r="K106" s="201"/>
      <c r="L106" s="200"/>
      <c r="M106" s="199"/>
      <c r="N106" s="199"/>
      <c r="O106" s="199" t="e">
        <f t="shared" si="23"/>
        <v>#DIV/0!</v>
      </c>
      <c r="P106" s="199" t="e">
        <f t="shared" si="24"/>
        <v>#DIV/0!</v>
      </c>
      <c r="Q106" s="201"/>
      <c r="R106" s="199" t="e">
        <f t="shared" si="25"/>
        <v>#DIV/0!</v>
      </c>
      <c r="S106" s="199">
        <f t="shared" si="26"/>
        <v>0</v>
      </c>
      <c r="T106" s="209"/>
    </row>
    <row r="107" spans="1:20">
      <c r="A107">
        <f t="shared" si="28"/>
        <v>29</v>
      </c>
      <c r="B107" s="207"/>
      <c r="C107" s="208"/>
      <c r="D107" s="208"/>
      <c r="E107" s="208"/>
      <c r="F107" s="200"/>
      <c r="G107" s="199"/>
      <c r="H107" s="199"/>
      <c r="I107" s="199" t="e">
        <f t="shared" si="21"/>
        <v>#DIV/0!</v>
      </c>
      <c r="J107" s="199" t="e">
        <f t="shared" si="22"/>
        <v>#DIV/0!</v>
      </c>
      <c r="K107" s="201"/>
      <c r="L107" s="200"/>
      <c r="M107" s="199"/>
      <c r="N107" s="199"/>
      <c r="O107" s="199" t="e">
        <f t="shared" si="23"/>
        <v>#DIV/0!</v>
      </c>
      <c r="P107" s="199" t="e">
        <f t="shared" si="24"/>
        <v>#DIV/0!</v>
      </c>
      <c r="Q107" s="201"/>
      <c r="R107" s="199" t="e">
        <f t="shared" si="25"/>
        <v>#DIV/0!</v>
      </c>
      <c r="S107" s="199">
        <f t="shared" si="26"/>
        <v>0</v>
      </c>
      <c r="T107" s="209"/>
    </row>
    <row r="108" spans="1:20" ht="16" thickBot="1">
      <c r="A108">
        <f t="shared" si="28"/>
        <v>30</v>
      </c>
      <c r="B108" s="210"/>
      <c r="C108" s="211"/>
      <c r="D108" s="211"/>
      <c r="E108" s="211"/>
      <c r="F108" s="202"/>
      <c r="G108" s="203"/>
      <c r="H108" s="203"/>
      <c r="I108" s="203" t="e">
        <f t="shared" si="21"/>
        <v>#DIV/0!</v>
      </c>
      <c r="J108" s="203" t="e">
        <f t="shared" si="22"/>
        <v>#DIV/0!</v>
      </c>
      <c r="K108" s="204"/>
      <c r="L108" s="202"/>
      <c r="M108" s="203"/>
      <c r="N108" s="203"/>
      <c r="O108" s="203" t="e">
        <f t="shared" si="23"/>
        <v>#DIV/0!</v>
      </c>
      <c r="P108" s="203" t="e">
        <f t="shared" si="24"/>
        <v>#DIV/0!</v>
      </c>
      <c r="Q108" s="204"/>
      <c r="R108" s="203" t="e">
        <f t="shared" si="25"/>
        <v>#DIV/0!</v>
      </c>
      <c r="S108" s="203">
        <f t="shared" si="26"/>
        <v>0</v>
      </c>
      <c r="T108" s="212"/>
    </row>
    <row r="109" spans="1:20" ht="16" thickBot="1"/>
    <row r="110" spans="1:20" ht="16" thickBot="1">
      <c r="B110" s="198"/>
      <c r="C110" s="305"/>
      <c r="D110" s="305"/>
      <c r="E110" s="305"/>
      <c r="F110" s="180" t="s">
        <v>132</v>
      </c>
      <c r="G110" s="180" t="s">
        <v>133</v>
      </c>
      <c r="H110" s="197" t="s">
        <v>150</v>
      </c>
      <c r="I110" s="181" t="s">
        <v>134</v>
      </c>
      <c r="J110" s="182"/>
      <c r="K110" s="183"/>
      <c r="L110" s="180" t="s">
        <v>132</v>
      </c>
      <c r="M110" s="180" t="s">
        <v>133</v>
      </c>
      <c r="N110" s="197" t="s">
        <v>150</v>
      </c>
      <c r="O110" s="184" t="s">
        <v>134</v>
      </c>
      <c r="P110" s="182"/>
      <c r="Q110" s="183"/>
      <c r="R110" s="306" t="s">
        <v>135</v>
      </c>
      <c r="S110" s="306"/>
      <c r="T110" s="307"/>
    </row>
    <row r="111" spans="1:20" ht="16" thickBot="1">
      <c r="B111" s="312" t="s">
        <v>158</v>
      </c>
      <c r="C111" s="313"/>
      <c r="D111" s="313"/>
      <c r="E111" s="313"/>
      <c r="F111" s="185"/>
      <c r="G111" s="182" t="e">
        <f>F111/I111</f>
        <v>#DIV/0!</v>
      </c>
      <c r="H111" s="199" t="e">
        <f>G111*1.5</f>
        <v>#DIV/0!</v>
      </c>
      <c r="I111" s="182"/>
      <c r="J111" s="182"/>
      <c r="K111" s="183"/>
      <c r="L111" s="185"/>
      <c r="M111" s="182" t="e">
        <f>L111/O111</f>
        <v>#DIV/0!</v>
      </c>
      <c r="N111" s="199" t="e">
        <f>M111*1.5</f>
        <v>#DIV/0!</v>
      </c>
      <c r="O111" s="182"/>
      <c r="P111" s="182"/>
      <c r="Q111" s="183"/>
      <c r="R111" s="308"/>
      <c r="S111" s="308"/>
      <c r="T111" s="309"/>
    </row>
    <row r="112" spans="1:20" ht="16" thickBot="1">
      <c r="B112" s="314"/>
      <c r="C112" s="315"/>
      <c r="D112" s="315"/>
      <c r="E112" s="315"/>
      <c r="F112" s="316" t="s">
        <v>168</v>
      </c>
      <c r="G112" s="317"/>
      <c r="H112" s="317"/>
      <c r="I112" s="317"/>
      <c r="J112" s="317"/>
      <c r="K112" s="187"/>
      <c r="L112" s="316" t="s">
        <v>169</v>
      </c>
      <c r="M112" s="317"/>
      <c r="N112" s="317"/>
      <c r="O112" s="317"/>
      <c r="P112" s="317"/>
      <c r="Q112" s="187"/>
      <c r="R112" s="310"/>
      <c r="S112" s="310"/>
      <c r="T112" s="311"/>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c r="C114" s="208"/>
      <c r="D114" s="208"/>
      <c r="E114" s="208"/>
      <c r="F114" s="200"/>
      <c r="G114" s="199"/>
      <c r="H114" s="199"/>
      <c r="I114" s="199" t="e">
        <f>IF(H114&lt;=$H$111,IF(H114&lt;$G$111,F114+G114,F114+G114+(H114-$G$111)),50)</f>
        <v>#DIV/0!</v>
      </c>
      <c r="J114" s="199" t="e">
        <f>$F$111/H114</f>
        <v>#DIV/0!</v>
      </c>
      <c r="K114" s="201"/>
      <c r="L114" s="200"/>
      <c r="M114" s="199"/>
      <c r="N114" s="199"/>
      <c r="O114" s="199" t="e">
        <f>IF(N114&lt;=$N$111,IF(N114&lt;$M$111,L114+M114,L114+M114+(N114-$M$111)),50)</f>
        <v>#DIV/0!</v>
      </c>
      <c r="P114" s="199" t="e">
        <f>$L$111/N114</f>
        <v>#DIV/0!</v>
      </c>
      <c r="Q114" s="201"/>
      <c r="R114" s="199" t="e">
        <f>O114+I114</f>
        <v>#DIV/0!</v>
      </c>
      <c r="S114" s="199">
        <f>N114+H114</f>
        <v>0</v>
      </c>
      <c r="T114" s="209"/>
    </row>
    <row r="115" spans="1:20">
      <c r="A115">
        <f>A114+1</f>
        <v>2</v>
      </c>
      <c r="B115" s="207"/>
      <c r="C115" s="208"/>
      <c r="D115" s="208"/>
      <c r="E115" s="208"/>
      <c r="F115" s="200"/>
      <c r="G115" s="199"/>
      <c r="H115" s="199"/>
      <c r="I115" s="199" t="e">
        <f t="shared" ref="I115:I133" si="29">IF(H115&lt;=$H$111,IF(H115&lt;$G$111,F115+G115,F115+G115+(H115-$G$111)),50)</f>
        <v>#DIV/0!</v>
      </c>
      <c r="J115" s="199" t="e">
        <f t="shared" ref="J115:J133" si="30">$F$111/H115</f>
        <v>#DIV/0!</v>
      </c>
      <c r="K115" s="201"/>
      <c r="L115" s="200"/>
      <c r="M115" s="199"/>
      <c r="N115" s="199"/>
      <c r="O115" s="199" t="e">
        <f t="shared" ref="O115:O132" si="31">IF(N115&lt;=$N$111,IF(N115&lt;$M$111,L115+M115,L115+M115+(N115-$M$111)),50)</f>
        <v>#DIV/0!</v>
      </c>
      <c r="P115" s="199" t="e">
        <f t="shared" ref="P115:P132" si="32">$L$111/N115</f>
        <v>#DIV/0!</v>
      </c>
      <c r="Q115" s="201"/>
      <c r="R115" s="199" t="e">
        <f t="shared" ref="R115:R149" si="33">O115+I115</f>
        <v>#DIV/0!</v>
      </c>
      <c r="S115" s="199">
        <f t="shared" ref="S115:S149" si="34">N115+H115</f>
        <v>0</v>
      </c>
      <c r="T115" s="209"/>
    </row>
    <row r="116" spans="1:20">
      <c r="A116">
        <f t="shared" ref="A116:A130" si="35">A115+1</f>
        <v>3</v>
      </c>
      <c r="B116" s="207"/>
      <c r="C116" s="208"/>
      <c r="D116" s="208"/>
      <c r="E116" s="208"/>
      <c r="F116" s="200"/>
      <c r="G116" s="199"/>
      <c r="H116" s="199"/>
      <c r="I116" s="199" t="e">
        <f t="shared" si="29"/>
        <v>#DIV/0!</v>
      </c>
      <c r="J116" s="199" t="e">
        <f t="shared" si="30"/>
        <v>#DIV/0!</v>
      </c>
      <c r="K116" s="201"/>
      <c r="L116" s="200"/>
      <c r="M116" s="199"/>
      <c r="N116" s="199"/>
      <c r="O116" s="199" t="e">
        <f t="shared" si="31"/>
        <v>#DIV/0!</v>
      </c>
      <c r="P116" s="199" t="e">
        <f t="shared" si="32"/>
        <v>#DIV/0!</v>
      </c>
      <c r="Q116" s="201"/>
      <c r="R116" s="199" t="e">
        <f t="shared" si="33"/>
        <v>#DIV/0!</v>
      </c>
      <c r="S116" s="199">
        <f t="shared" si="34"/>
        <v>0</v>
      </c>
      <c r="T116" s="209"/>
    </row>
    <row r="117" spans="1:20">
      <c r="A117">
        <f t="shared" si="35"/>
        <v>4</v>
      </c>
      <c r="B117" s="207"/>
      <c r="C117" s="208"/>
      <c r="D117" s="208"/>
      <c r="E117" s="208"/>
      <c r="F117" s="200"/>
      <c r="G117" s="199"/>
      <c r="H117" s="199"/>
      <c r="I117" s="199" t="e">
        <f t="shared" si="29"/>
        <v>#DIV/0!</v>
      </c>
      <c r="J117" s="199" t="e">
        <f t="shared" si="30"/>
        <v>#DIV/0!</v>
      </c>
      <c r="K117" s="201"/>
      <c r="L117" s="200"/>
      <c r="M117" s="199"/>
      <c r="N117" s="199"/>
      <c r="O117" s="199" t="e">
        <f t="shared" si="31"/>
        <v>#DIV/0!</v>
      </c>
      <c r="P117" s="199" t="e">
        <f t="shared" si="32"/>
        <v>#DIV/0!</v>
      </c>
      <c r="Q117" s="201"/>
      <c r="R117" s="199" t="e">
        <f t="shared" si="33"/>
        <v>#DIV/0!</v>
      </c>
      <c r="S117" s="199">
        <f t="shared" si="34"/>
        <v>0</v>
      </c>
      <c r="T117" s="209"/>
    </row>
    <row r="118" spans="1:20">
      <c r="A118">
        <f t="shared" si="35"/>
        <v>5</v>
      </c>
      <c r="B118" s="207"/>
      <c r="C118" s="208"/>
      <c r="D118" s="208"/>
      <c r="E118" s="208"/>
      <c r="F118" s="200"/>
      <c r="G118" s="199"/>
      <c r="H118" s="199"/>
      <c r="I118" s="199" t="e">
        <f t="shared" si="29"/>
        <v>#DIV/0!</v>
      </c>
      <c r="J118" s="199" t="e">
        <f t="shared" si="30"/>
        <v>#DIV/0!</v>
      </c>
      <c r="K118" s="201"/>
      <c r="L118" s="200"/>
      <c r="M118" s="199"/>
      <c r="N118" s="199"/>
      <c r="O118" s="199" t="e">
        <f t="shared" si="31"/>
        <v>#DIV/0!</v>
      </c>
      <c r="P118" s="199" t="e">
        <f t="shared" si="32"/>
        <v>#DIV/0!</v>
      </c>
      <c r="Q118" s="201"/>
      <c r="R118" s="199" t="e">
        <f t="shared" si="33"/>
        <v>#DIV/0!</v>
      </c>
      <c r="S118" s="199">
        <f t="shared" si="34"/>
        <v>0</v>
      </c>
      <c r="T118" s="209"/>
    </row>
    <row r="119" spans="1:20">
      <c r="A119">
        <f t="shared" si="35"/>
        <v>6</v>
      </c>
      <c r="B119" s="207"/>
      <c r="C119" s="208"/>
      <c r="D119" s="208"/>
      <c r="E119" s="208"/>
      <c r="F119" s="200"/>
      <c r="G119" s="199"/>
      <c r="H119" s="199"/>
      <c r="I119" s="199" t="e">
        <f t="shared" si="29"/>
        <v>#DIV/0!</v>
      </c>
      <c r="J119" s="199" t="e">
        <f t="shared" si="30"/>
        <v>#DIV/0!</v>
      </c>
      <c r="K119" s="201"/>
      <c r="L119" s="200"/>
      <c r="M119" s="199"/>
      <c r="N119" s="199"/>
      <c r="O119" s="199" t="e">
        <f t="shared" si="31"/>
        <v>#DIV/0!</v>
      </c>
      <c r="P119" s="199" t="e">
        <f t="shared" si="32"/>
        <v>#DIV/0!</v>
      </c>
      <c r="Q119" s="201"/>
      <c r="R119" s="199" t="e">
        <f t="shared" si="33"/>
        <v>#DIV/0!</v>
      </c>
      <c r="S119" s="199">
        <f t="shared" si="34"/>
        <v>0</v>
      </c>
      <c r="T119" s="209"/>
    </row>
    <row r="120" spans="1:20">
      <c r="A120">
        <f t="shared" si="35"/>
        <v>7</v>
      </c>
      <c r="B120" s="207"/>
      <c r="C120" s="208"/>
      <c r="D120" s="208"/>
      <c r="E120" s="208"/>
      <c r="F120" s="200"/>
      <c r="G120" s="199"/>
      <c r="H120" s="199"/>
      <c r="I120" s="199" t="e">
        <f t="shared" si="29"/>
        <v>#DIV/0!</v>
      </c>
      <c r="J120" s="199" t="e">
        <f t="shared" si="30"/>
        <v>#DIV/0!</v>
      </c>
      <c r="K120" s="201"/>
      <c r="L120" s="200"/>
      <c r="M120" s="199"/>
      <c r="N120" s="199"/>
      <c r="O120" s="199" t="e">
        <f t="shared" si="31"/>
        <v>#DIV/0!</v>
      </c>
      <c r="P120" s="199" t="e">
        <f t="shared" si="32"/>
        <v>#DIV/0!</v>
      </c>
      <c r="Q120" s="201"/>
      <c r="R120" s="199" t="e">
        <f t="shared" si="33"/>
        <v>#DIV/0!</v>
      </c>
      <c r="S120" s="199">
        <f t="shared" si="34"/>
        <v>0</v>
      </c>
      <c r="T120" s="209"/>
    </row>
    <row r="121" spans="1:20">
      <c r="A121">
        <f t="shared" si="35"/>
        <v>8</v>
      </c>
      <c r="B121" s="207"/>
      <c r="C121" s="208"/>
      <c r="D121" s="208"/>
      <c r="E121" s="208"/>
      <c r="F121" s="200"/>
      <c r="G121" s="199"/>
      <c r="H121" s="199"/>
      <c r="I121" s="199" t="e">
        <f t="shared" si="29"/>
        <v>#DIV/0!</v>
      </c>
      <c r="J121" s="199" t="e">
        <f t="shared" si="30"/>
        <v>#DIV/0!</v>
      </c>
      <c r="K121" s="201"/>
      <c r="L121" s="200"/>
      <c r="M121" s="199"/>
      <c r="N121" s="199"/>
      <c r="O121" s="199" t="e">
        <f t="shared" si="31"/>
        <v>#DIV/0!</v>
      </c>
      <c r="P121" s="199" t="e">
        <f t="shared" si="32"/>
        <v>#DIV/0!</v>
      </c>
      <c r="Q121" s="201"/>
      <c r="R121" s="199" t="e">
        <f t="shared" si="33"/>
        <v>#DIV/0!</v>
      </c>
      <c r="S121" s="199">
        <f t="shared" si="34"/>
        <v>0</v>
      </c>
      <c r="T121" s="209"/>
    </row>
    <row r="122" spans="1:20">
      <c r="A122">
        <f t="shared" si="35"/>
        <v>9</v>
      </c>
      <c r="B122" s="207"/>
      <c r="C122" s="208"/>
      <c r="D122" s="208"/>
      <c r="E122" s="208"/>
      <c r="F122" s="200"/>
      <c r="G122" s="199"/>
      <c r="H122" s="199"/>
      <c r="I122" s="199" t="e">
        <f t="shared" si="29"/>
        <v>#DIV/0!</v>
      </c>
      <c r="J122" s="199" t="e">
        <f t="shared" si="30"/>
        <v>#DIV/0!</v>
      </c>
      <c r="K122" s="201"/>
      <c r="L122" s="200"/>
      <c r="M122" s="199"/>
      <c r="N122" s="199"/>
      <c r="O122" s="199" t="e">
        <f t="shared" si="31"/>
        <v>#DIV/0!</v>
      </c>
      <c r="P122" s="199" t="e">
        <f t="shared" si="32"/>
        <v>#DIV/0!</v>
      </c>
      <c r="Q122" s="201"/>
      <c r="R122" s="199" t="e">
        <f t="shared" si="33"/>
        <v>#DIV/0!</v>
      </c>
      <c r="S122" s="199">
        <f t="shared" si="34"/>
        <v>0</v>
      </c>
      <c r="T122" s="209"/>
    </row>
    <row r="123" spans="1:20">
      <c r="A123">
        <f t="shared" si="35"/>
        <v>10</v>
      </c>
      <c r="B123" s="207"/>
      <c r="C123" s="208"/>
      <c r="D123" s="208"/>
      <c r="E123" s="208"/>
      <c r="F123" s="200"/>
      <c r="G123" s="199"/>
      <c r="H123" s="199"/>
      <c r="I123" s="199" t="e">
        <f t="shared" si="29"/>
        <v>#DIV/0!</v>
      </c>
      <c r="J123" s="199" t="e">
        <f t="shared" si="30"/>
        <v>#DIV/0!</v>
      </c>
      <c r="K123" s="201"/>
      <c r="L123" s="200"/>
      <c r="M123" s="199"/>
      <c r="N123" s="199"/>
      <c r="O123" s="199" t="e">
        <f t="shared" si="31"/>
        <v>#DIV/0!</v>
      </c>
      <c r="P123" s="199" t="e">
        <f t="shared" si="32"/>
        <v>#DIV/0!</v>
      </c>
      <c r="Q123" s="201"/>
      <c r="R123" s="199" t="e">
        <f t="shared" si="33"/>
        <v>#DIV/0!</v>
      </c>
      <c r="S123" s="199">
        <f t="shared" si="34"/>
        <v>0</v>
      </c>
      <c r="T123" s="209"/>
    </row>
    <row r="124" spans="1:20">
      <c r="A124">
        <f t="shared" si="35"/>
        <v>11</v>
      </c>
      <c r="B124" s="207"/>
      <c r="C124" s="208"/>
      <c r="D124" s="208"/>
      <c r="E124" s="208"/>
      <c r="F124" s="200"/>
      <c r="G124" s="199"/>
      <c r="H124" s="199"/>
      <c r="I124" s="199" t="e">
        <f t="shared" si="29"/>
        <v>#DIV/0!</v>
      </c>
      <c r="J124" s="199" t="e">
        <f t="shared" si="30"/>
        <v>#DIV/0!</v>
      </c>
      <c r="K124" s="201"/>
      <c r="L124" s="200"/>
      <c r="M124" s="199"/>
      <c r="N124" s="199"/>
      <c r="O124" s="199" t="e">
        <f t="shared" si="31"/>
        <v>#DIV/0!</v>
      </c>
      <c r="P124" s="199" t="e">
        <f t="shared" si="32"/>
        <v>#DIV/0!</v>
      </c>
      <c r="Q124" s="201"/>
      <c r="R124" s="199" t="e">
        <f t="shared" si="33"/>
        <v>#DIV/0!</v>
      </c>
      <c r="S124" s="199">
        <f t="shared" si="34"/>
        <v>0</v>
      </c>
      <c r="T124" s="209"/>
    </row>
    <row r="125" spans="1:20">
      <c r="A125">
        <f t="shared" si="35"/>
        <v>12</v>
      </c>
      <c r="B125" s="207"/>
      <c r="C125" s="208"/>
      <c r="D125" s="208"/>
      <c r="E125" s="208"/>
      <c r="F125" s="200"/>
      <c r="G125" s="199"/>
      <c r="H125" s="199"/>
      <c r="I125" s="199" t="e">
        <f t="shared" si="29"/>
        <v>#DIV/0!</v>
      </c>
      <c r="J125" s="199" t="e">
        <f t="shared" si="30"/>
        <v>#DIV/0!</v>
      </c>
      <c r="K125" s="201"/>
      <c r="L125" s="200"/>
      <c r="M125" s="199"/>
      <c r="N125" s="199"/>
      <c r="O125" s="199" t="e">
        <f t="shared" si="31"/>
        <v>#DIV/0!</v>
      </c>
      <c r="P125" s="199" t="e">
        <f t="shared" si="32"/>
        <v>#DIV/0!</v>
      </c>
      <c r="Q125" s="201"/>
      <c r="R125" s="199" t="e">
        <f t="shared" si="33"/>
        <v>#DIV/0!</v>
      </c>
      <c r="S125" s="199">
        <f t="shared" si="34"/>
        <v>0</v>
      </c>
      <c r="T125" s="209"/>
    </row>
    <row r="126" spans="1:20">
      <c r="A126">
        <f t="shared" si="35"/>
        <v>13</v>
      </c>
      <c r="B126" s="207"/>
      <c r="C126" s="208"/>
      <c r="D126" s="208"/>
      <c r="E126" s="208"/>
      <c r="F126" s="200"/>
      <c r="G126" s="199"/>
      <c r="H126" s="199"/>
      <c r="I126" s="199" t="e">
        <f t="shared" si="29"/>
        <v>#DIV/0!</v>
      </c>
      <c r="J126" s="199" t="e">
        <f t="shared" si="30"/>
        <v>#DIV/0!</v>
      </c>
      <c r="K126" s="201"/>
      <c r="L126" s="200"/>
      <c r="M126" s="199"/>
      <c r="N126" s="199"/>
      <c r="O126" s="199" t="e">
        <f t="shared" si="31"/>
        <v>#DIV/0!</v>
      </c>
      <c r="P126" s="199" t="e">
        <f t="shared" si="32"/>
        <v>#DIV/0!</v>
      </c>
      <c r="Q126" s="201"/>
      <c r="R126" s="199" t="e">
        <f t="shared" si="33"/>
        <v>#DIV/0!</v>
      </c>
      <c r="S126" s="199">
        <f t="shared" si="34"/>
        <v>0</v>
      </c>
      <c r="T126" s="209"/>
    </row>
    <row r="127" spans="1:20">
      <c r="A127">
        <f t="shared" si="35"/>
        <v>14</v>
      </c>
      <c r="B127" s="207"/>
      <c r="C127" s="208"/>
      <c r="D127" s="208"/>
      <c r="E127" s="208"/>
      <c r="F127" s="200"/>
      <c r="G127" s="199"/>
      <c r="H127" s="199"/>
      <c r="I127" s="199" t="e">
        <f t="shared" si="29"/>
        <v>#DIV/0!</v>
      </c>
      <c r="J127" s="199" t="e">
        <f t="shared" si="30"/>
        <v>#DIV/0!</v>
      </c>
      <c r="K127" s="201"/>
      <c r="L127" s="200"/>
      <c r="M127" s="199"/>
      <c r="N127" s="199"/>
      <c r="O127" s="199" t="e">
        <f t="shared" si="31"/>
        <v>#DIV/0!</v>
      </c>
      <c r="P127" s="199" t="e">
        <f t="shared" si="32"/>
        <v>#DIV/0!</v>
      </c>
      <c r="Q127" s="201"/>
      <c r="R127" s="199" t="e">
        <f t="shared" si="33"/>
        <v>#DIV/0!</v>
      </c>
      <c r="S127" s="199">
        <f t="shared" si="34"/>
        <v>0</v>
      </c>
      <c r="T127" s="209"/>
    </row>
    <row r="128" spans="1:20">
      <c r="A128">
        <f t="shared" si="35"/>
        <v>15</v>
      </c>
      <c r="B128" s="207"/>
      <c r="C128" s="208"/>
      <c r="D128" s="208"/>
      <c r="E128" s="208"/>
      <c r="F128" s="200"/>
      <c r="G128" s="199"/>
      <c r="H128" s="199"/>
      <c r="I128" s="199" t="e">
        <f t="shared" si="29"/>
        <v>#DIV/0!</v>
      </c>
      <c r="J128" s="199" t="e">
        <f t="shared" si="30"/>
        <v>#DIV/0!</v>
      </c>
      <c r="K128" s="201"/>
      <c r="L128" s="200"/>
      <c r="M128" s="199"/>
      <c r="N128" s="199"/>
      <c r="O128" s="199" t="e">
        <f t="shared" si="31"/>
        <v>#DIV/0!</v>
      </c>
      <c r="P128" s="199" t="e">
        <f t="shared" si="32"/>
        <v>#DIV/0!</v>
      </c>
      <c r="Q128" s="201"/>
      <c r="R128" s="199" t="e">
        <f t="shared" si="33"/>
        <v>#DIV/0!</v>
      </c>
      <c r="S128" s="199">
        <f t="shared" si="34"/>
        <v>0</v>
      </c>
      <c r="T128" s="209"/>
    </row>
    <row r="129" spans="1:20">
      <c r="A129">
        <f t="shared" si="35"/>
        <v>16</v>
      </c>
      <c r="B129" s="207"/>
      <c r="C129" s="208"/>
      <c r="D129" s="208"/>
      <c r="E129" s="208"/>
      <c r="F129" s="200"/>
      <c r="G129" s="199"/>
      <c r="H129" s="199"/>
      <c r="I129" s="199" t="e">
        <f t="shared" si="29"/>
        <v>#DIV/0!</v>
      </c>
      <c r="J129" s="199" t="e">
        <f t="shared" si="30"/>
        <v>#DIV/0!</v>
      </c>
      <c r="K129" s="201"/>
      <c r="L129" s="200"/>
      <c r="M129" s="199"/>
      <c r="N129" s="199"/>
      <c r="O129" s="199" t="e">
        <f t="shared" si="31"/>
        <v>#DIV/0!</v>
      </c>
      <c r="P129" s="199" t="e">
        <f>$L$111/N129</f>
        <v>#DIV/0!</v>
      </c>
      <c r="Q129" s="201"/>
      <c r="R129" s="199" t="e">
        <f t="shared" si="33"/>
        <v>#DIV/0!</v>
      </c>
      <c r="S129" s="199">
        <f t="shared" si="34"/>
        <v>0</v>
      </c>
      <c r="T129" s="209"/>
    </row>
    <row r="130" spans="1:20">
      <c r="A130">
        <f t="shared" si="35"/>
        <v>17</v>
      </c>
      <c r="B130" s="207"/>
      <c r="C130" s="208"/>
      <c r="D130" s="208"/>
      <c r="E130" s="208"/>
      <c r="F130" s="200"/>
      <c r="G130" s="199"/>
      <c r="H130" s="199"/>
      <c r="I130" s="199" t="e">
        <f t="shared" si="29"/>
        <v>#DIV/0!</v>
      </c>
      <c r="J130" s="199" t="e">
        <f t="shared" si="30"/>
        <v>#DIV/0!</v>
      </c>
      <c r="K130" s="201"/>
      <c r="L130" s="200"/>
      <c r="M130" s="199"/>
      <c r="N130" s="199"/>
      <c r="O130" s="199" t="e">
        <f t="shared" si="31"/>
        <v>#DIV/0!</v>
      </c>
      <c r="P130" s="199" t="e">
        <f t="shared" si="32"/>
        <v>#DIV/0!</v>
      </c>
      <c r="Q130" s="201"/>
      <c r="R130" s="199" t="e">
        <f t="shared" si="33"/>
        <v>#DIV/0!</v>
      </c>
      <c r="S130" s="199">
        <f t="shared" si="34"/>
        <v>0</v>
      </c>
      <c r="T130" s="209"/>
    </row>
    <row r="131" spans="1:20">
      <c r="A131">
        <f>A130+1</f>
        <v>18</v>
      </c>
      <c r="B131" s="207"/>
      <c r="C131" s="208"/>
      <c r="D131" s="208"/>
      <c r="E131" s="208"/>
      <c r="F131" s="200"/>
      <c r="G131" s="199"/>
      <c r="H131" s="199"/>
      <c r="I131" s="199" t="e">
        <f t="shared" si="29"/>
        <v>#DIV/0!</v>
      </c>
      <c r="J131" s="199" t="e">
        <f t="shared" si="30"/>
        <v>#DIV/0!</v>
      </c>
      <c r="K131" s="201"/>
      <c r="L131" s="200"/>
      <c r="M131" s="199"/>
      <c r="N131" s="199"/>
      <c r="O131" s="199" t="e">
        <f t="shared" si="31"/>
        <v>#DIV/0!</v>
      </c>
      <c r="P131" s="199" t="e">
        <f t="shared" si="32"/>
        <v>#DIV/0!</v>
      </c>
      <c r="Q131" s="201"/>
      <c r="R131" s="199" t="e">
        <f t="shared" si="33"/>
        <v>#DIV/0!</v>
      </c>
      <c r="S131" s="199">
        <f t="shared" si="34"/>
        <v>0</v>
      </c>
      <c r="T131" s="209"/>
    </row>
    <row r="132" spans="1:20">
      <c r="A132">
        <f t="shared" ref="A132:A133" si="36">A131+1</f>
        <v>19</v>
      </c>
      <c r="B132" s="207"/>
      <c r="C132" s="208"/>
      <c r="D132" s="208"/>
      <c r="E132" s="208"/>
      <c r="F132" s="200"/>
      <c r="G132" s="199"/>
      <c r="H132" s="199"/>
      <c r="I132" s="199" t="e">
        <f t="shared" si="29"/>
        <v>#DIV/0!</v>
      </c>
      <c r="J132" s="199" t="e">
        <f t="shared" si="30"/>
        <v>#DIV/0!</v>
      </c>
      <c r="K132" s="201"/>
      <c r="L132" s="200"/>
      <c r="M132" s="199"/>
      <c r="N132" s="199"/>
      <c r="O132" s="199" t="e">
        <f t="shared" si="31"/>
        <v>#DIV/0!</v>
      </c>
      <c r="P132" s="199" t="e">
        <f t="shared" si="32"/>
        <v>#DIV/0!</v>
      </c>
      <c r="Q132" s="201"/>
      <c r="R132" s="199" t="e">
        <f t="shared" si="33"/>
        <v>#DIV/0!</v>
      </c>
      <c r="S132" s="199">
        <f t="shared" si="34"/>
        <v>0</v>
      </c>
      <c r="T132" s="209"/>
    </row>
    <row r="133" spans="1:20" ht="16" thickBot="1">
      <c r="A133">
        <f t="shared" si="36"/>
        <v>20</v>
      </c>
      <c r="B133" s="207"/>
      <c r="C133" s="208"/>
      <c r="D133" s="208"/>
      <c r="E133" s="208"/>
      <c r="F133" s="200"/>
      <c r="G133" s="199"/>
      <c r="H133" s="199"/>
      <c r="I133" s="199" t="e">
        <f t="shared" si="29"/>
        <v>#DIV/0!</v>
      </c>
      <c r="J133" s="199" t="e">
        <f t="shared" si="30"/>
        <v>#DIV/0!</v>
      </c>
      <c r="K133" s="201"/>
      <c r="L133" s="200"/>
      <c r="M133" s="199"/>
      <c r="N133" s="199"/>
      <c r="O133" s="199" t="e">
        <f>IF(N133&lt;=$N$111,IF(N133&lt;$M$111,L133+M133,L133+M133+(N133-$M$111)),50)</f>
        <v>#DIV/0!</v>
      </c>
      <c r="P133" s="199" t="e">
        <f>$L$111/N133</f>
        <v>#DIV/0!</v>
      </c>
      <c r="Q133" s="201"/>
      <c r="R133" s="199" t="e">
        <f t="shared" si="33"/>
        <v>#DIV/0!</v>
      </c>
      <c r="S133" s="199">
        <f t="shared" si="34"/>
        <v>0</v>
      </c>
      <c r="T133" s="209"/>
    </row>
    <row r="134" spans="1:20" ht="16" thickBot="1">
      <c r="B134" s="318" t="s">
        <v>159</v>
      </c>
      <c r="C134" s="319"/>
      <c r="D134" s="319"/>
      <c r="E134" s="320"/>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c r="C135" s="208"/>
      <c r="D135" s="208"/>
      <c r="E135" s="208"/>
      <c r="F135" s="219"/>
      <c r="G135" s="220"/>
      <c r="H135" s="220"/>
      <c r="I135" s="199" t="e">
        <f>IF(H135&lt;=$H$111,IF(H135&lt;$G$111,F135+G135,F135+G135+(H135-$G$111)),50)</f>
        <v>#DIV/0!</v>
      </c>
      <c r="J135" s="199" t="e">
        <f>$F$111/H135</f>
        <v>#DIV/0!</v>
      </c>
      <c r="K135" s="201"/>
      <c r="L135" s="200"/>
      <c r="M135" s="199"/>
      <c r="N135" s="199"/>
      <c r="O135" s="199" t="e">
        <f>IF(N135&lt;=$N$111,IF(N135&lt;$M$111,L135+M135,L135+M135+(N135-$M$111)),50)</f>
        <v>#DIV/0!</v>
      </c>
      <c r="P135" s="199" t="e">
        <f>$L$111/N135</f>
        <v>#DIV/0!</v>
      </c>
      <c r="Q135" s="201"/>
      <c r="R135" s="199" t="e">
        <f t="shared" si="33"/>
        <v>#DIV/0!</v>
      </c>
      <c r="S135" s="199">
        <f t="shared" si="34"/>
        <v>0</v>
      </c>
      <c r="T135" s="209"/>
    </row>
    <row r="136" spans="1:20">
      <c r="A136">
        <f>A135+1</f>
        <v>2</v>
      </c>
      <c r="B136" s="207"/>
      <c r="C136" s="208"/>
      <c r="D136" s="208"/>
      <c r="E136" s="208"/>
      <c r="F136" s="200"/>
      <c r="G136" s="199"/>
      <c r="H136" s="199"/>
      <c r="I136" s="199" t="e">
        <f t="shared" ref="I136:I149" si="37">IF(H136&lt;=$H$111,IF(H136&lt;$G$111,F136+G136,F136+G136+(H136-$G$111)),50)</f>
        <v>#DIV/0!</v>
      </c>
      <c r="J136" s="199" t="e">
        <f t="shared" ref="J136:J149" si="38">$F$111/H136</f>
        <v>#DIV/0!</v>
      </c>
      <c r="K136" s="201"/>
      <c r="L136" s="200"/>
      <c r="M136" s="199"/>
      <c r="N136" s="199"/>
      <c r="O136" s="199" t="e">
        <f t="shared" ref="O136:O149" si="39">IF(N136&lt;=$N$111,IF(N136&lt;$M$111,L136+M136,L136+M136+(N136-$M$111)),50)</f>
        <v>#DIV/0!</v>
      </c>
      <c r="P136" s="199" t="e">
        <f t="shared" ref="P136:P149" si="40">$L$111/N136</f>
        <v>#DIV/0!</v>
      </c>
      <c r="Q136" s="201"/>
      <c r="R136" s="199" t="e">
        <f t="shared" si="33"/>
        <v>#DIV/0!</v>
      </c>
      <c r="S136" s="199">
        <f t="shared" si="34"/>
        <v>0</v>
      </c>
      <c r="T136" s="209"/>
    </row>
    <row r="137" spans="1:20">
      <c r="A137">
        <f t="shared" ref="A137:A148" si="41">A136+1</f>
        <v>3</v>
      </c>
      <c r="B137" s="207"/>
      <c r="C137" s="208"/>
      <c r="D137" s="208"/>
      <c r="E137" s="208"/>
      <c r="F137" s="200"/>
      <c r="G137" s="199"/>
      <c r="H137" s="199"/>
      <c r="I137" s="199" t="e">
        <f t="shared" si="37"/>
        <v>#DIV/0!</v>
      </c>
      <c r="J137" s="199" t="e">
        <f t="shared" si="38"/>
        <v>#DIV/0!</v>
      </c>
      <c r="K137" s="201"/>
      <c r="L137" s="200"/>
      <c r="M137" s="199"/>
      <c r="N137" s="199"/>
      <c r="O137" s="199" t="e">
        <f t="shared" si="39"/>
        <v>#DIV/0!</v>
      </c>
      <c r="P137" s="199" t="e">
        <f t="shared" si="40"/>
        <v>#DIV/0!</v>
      </c>
      <c r="Q137" s="201"/>
      <c r="R137" s="199" t="e">
        <f t="shared" si="33"/>
        <v>#DIV/0!</v>
      </c>
      <c r="S137" s="199">
        <f t="shared" si="34"/>
        <v>0</v>
      </c>
      <c r="T137" s="209"/>
    </row>
    <row r="138" spans="1:20">
      <c r="A138">
        <f t="shared" si="41"/>
        <v>4</v>
      </c>
      <c r="B138" s="207"/>
      <c r="C138" s="208"/>
      <c r="D138" s="208"/>
      <c r="E138" s="208"/>
      <c r="F138" s="200"/>
      <c r="G138" s="199"/>
      <c r="H138" s="199"/>
      <c r="I138" s="199" t="e">
        <f t="shared" si="37"/>
        <v>#DIV/0!</v>
      </c>
      <c r="J138" s="199" t="e">
        <f t="shared" si="38"/>
        <v>#DIV/0!</v>
      </c>
      <c r="K138" s="201"/>
      <c r="L138" s="200"/>
      <c r="M138" s="199"/>
      <c r="N138" s="199"/>
      <c r="O138" s="199" t="e">
        <f t="shared" si="39"/>
        <v>#DIV/0!</v>
      </c>
      <c r="P138" s="199" t="e">
        <f t="shared" si="40"/>
        <v>#DIV/0!</v>
      </c>
      <c r="Q138" s="201"/>
      <c r="R138" s="199" t="e">
        <f t="shared" si="33"/>
        <v>#DIV/0!</v>
      </c>
      <c r="S138" s="199">
        <f t="shared" si="34"/>
        <v>0</v>
      </c>
      <c r="T138" s="209"/>
    </row>
    <row r="139" spans="1:20">
      <c r="A139">
        <f t="shared" si="41"/>
        <v>5</v>
      </c>
      <c r="B139" s="207"/>
      <c r="C139" s="208"/>
      <c r="D139" s="208"/>
      <c r="E139" s="208"/>
      <c r="F139" s="200"/>
      <c r="G139" s="199"/>
      <c r="H139" s="199"/>
      <c r="I139" s="199" t="e">
        <f t="shared" si="37"/>
        <v>#DIV/0!</v>
      </c>
      <c r="J139" s="199" t="e">
        <f t="shared" si="38"/>
        <v>#DIV/0!</v>
      </c>
      <c r="K139" s="201"/>
      <c r="L139" s="200"/>
      <c r="M139" s="199"/>
      <c r="N139" s="199"/>
      <c r="O139" s="199" t="e">
        <f t="shared" si="39"/>
        <v>#DIV/0!</v>
      </c>
      <c r="P139" s="199" t="e">
        <f t="shared" si="40"/>
        <v>#DIV/0!</v>
      </c>
      <c r="Q139" s="201"/>
      <c r="R139" s="199" t="e">
        <f t="shared" si="33"/>
        <v>#DIV/0!</v>
      </c>
      <c r="S139" s="199">
        <f t="shared" si="34"/>
        <v>0</v>
      </c>
      <c r="T139" s="209"/>
    </row>
    <row r="140" spans="1:20">
      <c r="A140">
        <f t="shared" si="41"/>
        <v>6</v>
      </c>
      <c r="B140" s="207"/>
      <c r="C140" s="208"/>
      <c r="D140" s="208"/>
      <c r="E140" s="208"/>
      <c r="F140" s="200"/>
      <c r="G140" s="199"/>
      <c r="H140" s="199"/>
      <c r="I140" s="199" t="e">
        <f t="shared" si="37"/>
        <v>#DIV/0!</v>
      </c>
      <c r="J140" s="199" t="e">
        <f t="shared" si="38"/>
        <v>#DIV/0!</v>
      </c>
      <c r="K140" s="201"/>
      <c r="L140" s="200"/>
      <c r="M140" s="199"/>
      <c r="N140" s="199"/>
      <c r="O140" s="199" t="e">
        <f t="shared" si="39"/>
        <v>#DIV/0!</v>
      </c>
      <c r="P140" s="199" t="e">
        <f t="shared" si="40"/>
        <v>#DIV/0!</v>
      </c>
      <c r="Q140" s="201"/>
      <c r="R140" s="199" t="e">
        <f t="shared" si="33"/>
        <v>#DIV/0!</v>
      </c>
      <c r="S140" s="199">
        <f t="shared" si="34"/>
        <v>0</v>
      </c>
      <c r="T140" s="209"/>
    </row>
    <row r="141" spans="1:20">
      <c r="A141">
        <f t="shared" si="41"/>
        <v>7</v>
      </c>
      <c r="B141" s="207"/>
      <c r="C141" s="208"/>
      <c r="D141" s="208"/>
      <c r="E141" s="208"/>
      <c r="F141" s="200"/>
      <c r="G141" s="199"/>
      <c r="H141" s="199"/>
      <c r="I141" s="199" t="e">
        <f t="shared" si="37"/>
        <v>#DIV/0!</v>
      </c>
      <c r="J141" s="199" t="e">
        <f t="shared" si="38"/>
        <v>#DIV/0!</v>
      </c>
      <c r="K141" s="201"/>
      <c r="L141" s="200"/>
      <c r="M141" s="199"/>
      <c r="N141" s="199"/>
      <c r="O141" s="199" t="e">
        <f t="shared" si="39"/>
        <v>#DIV/0!</v>
      </c>
      <c r="P141" s="199" t="e">
        <f t="shared" si="40"/>
        <v>#DIV/0!</v>
      </c>
      <c r="Q141" s="201"/>
      <c r="R141" s="199" t="e">
        <f t="shared" si="33"/>
        <v>#DIV/0!</v>
      </c>
      <c r="S141" s="199">
        <f t="shared" si="34"/>
        <v>0</v>
      </c>
      <c r="T141" s="209"/>
    </row>
    <row r="142" spans="1:20">
      <c r="A142">
        <f t="shared" si="41"/>
        <v>8</v>
      </c>
      <c r="B142" s="207"/>
      <c r="C142" s="208"/>
      <c r="D142" s="208"/>
      <c r="E142" s="208"/>
      <c r="F142" s="200"/>
      <c r="G142" s="199"/>
      <c r="H142" s="199"/>
      <c r="I142" s="199" t="e">
        <f t="shared" si="37"/>
        <v>#DIV/0!</v>
      </c>
      <c r="J142" s="199" t="e">
        <f t="shared" si="38"/>
        <v>#DIV/0!</v>
      </c>
      <c r="K142" s="201"/>
      <c r="L142" s="200"/>
      <c r="M142" s="199"/>
      <c r="N142" s="199"/>
      <c r="O142" s="199" t="e">
        <f t="shared" si="39"/>
        <v>#DIV/0!</v>
      </c>
      <c r="P142" s="199" t="e">
        <f t="shared" si="40"/>
        <v>#DIV/0!</v>
      </c>
      <c r="Q142" s="201"/>
      <c r="R142" s="199" t="e">
        <f t="shared" si="33"/>
        <v>#DIV/0!</v>
      </c>
      <c r="S142" s="199">
        <f t="shared" si="34"/>
        <v>0</v>
      </c>
      <c r="T142" s="209"/>
    </row>
    <row r="143" spans="1:20">
      <c r="A143">
        <f t="shared" si="41"/>
        <v>9</v>
      </c>
      <c r="B143" s="207"/>
      <c r="C143" s="208"/>
      <c r="D143" s="208"/>
      <c r="E143" s="208"/>
      <c r="F143" s="200"/>
      <c r="G143" s="199"/>
      <c r="H143" s="199"/>
      <c r="I143" s="199" t="e">
        <f t="shared" si="37"/>
        <v>#DIV/0!</v>
      </c>
      <c r="J143" s="199" t="e">
        <f t="shared" si="38"/>
        <v>#DIV/0!</v>
      </c>
      <c r="K143" s="201"/>
      <c r="L143" s="200"/>
      <c r="M143" s="199"/>
      <c r="N143" s="199"/>
      <c r="O143" s="199" t="e">
        <f>IF(N143&lt;=$N$111,IF(N143&lt;$M$111,L143+M143,L143+M143+(N143-$M$111)),50)</f>
        <v>#DIV/0!</v>
      </c>
      <c r="P143" s="199" t="e">
        <f t="shared" si="40"/>
        <v>#DIV/0!</v>
      </c>
      <c r="Q143" s="201"/>
      <c r="R143" s="199" t="e">
        <f t="shared" si="33"/>
        <v>#DIV/0!</v>
      </c>
      <c r="S143" s="199">
        <f t="shared" si="34"/>
        <v>0</v>
      </c>
      <c r="T143" s="209"/>
    </row>
    <row r="144" spans="1:20">
      <c r="A144">
        <f t="shared" si="41"/>
        <v>10</v>
      </c>
      <c r="B144" s="207"/>
      <c r="C144" s="208"/>
      <c r="D144" s="208"/>
      <c r="E144" s="208"/>
      <c r="F144" s="200"/>
      <c r="G144" s="199"/>
      <c r="H144" s="199"/>
      <c r="I144" s="199" t="e">
        <f t="shared" si="37"/>
        <v>#DIV/0!</v>
      </c>
      <c r="J144" s="199" t="e">
        <f t="shared" si="38"/>
        <v>#DIV/0!</v>
      </c>
      <c r="K144" s="201"/>
      <c r="L144" s="200"/>
      <c r="M144" s="199"/>
      <c r="N144" s="199"/>
      <c r="O144" s="199" t="e">
        <f t="shared" si="39"/>
        <v>#DIV/0!</v>
      </c>
      <c r="P144" s="199" t="e">
        <f t="shared" si="40"/>
        <v>#DIV/0!</v>
      </c>
      <c r="Q144" s="201"/>
      <c r="R144" s="199" t="e">
        <f t="shared" si="33"/>
        <v>#DIV/0!</v>
      </c>
      <c r="S144" s="199">
        <f t="shared" si="34"/>
        <v>0</v>
      </c>
      <c r="T144" s="209"/>
    </row>
    <row r="145" spans="1:20">
      <c r="A145">
        <f t="shared" si="41"/>
        <v>11</v>
      </c>
      <c r="B145" s="207"/>
      <c r="C145" s="208"/>
      <c r="D145" s="208"/>
      <c r="E145" s="208"/>
      <c r="F145" s="200"/>
      <c r="G145" s="199"/>
      <c r="H145" s="199"/>
      <c r="I145" s="199" t="e">
        <f t="shared" si="37"/>
        <v>#DIV/0!</v>
      </c>
      <c r="J145" s="199" t="e">
        <f t="shared" si="38"/>
        <v>#DIV/0!</v>
      </c>
      <c r="K145" s="201"/>
      <c r="L145" s="200"/>
      <c r="M145" s="199"/>
      <c r="N145" s="199"/>
      <c r="O145" s="199" t="e">
        <f t="shared" si="39"/>
        <v>#DIV/0!</v>
      </c>
      <c r="P145" s="199" t="e">
        <f t="shared" si="40"/>
        <v>#DIV/0!</v>
      </c>
      <c r="Q145" s="201"/>
      <c r="R145" s="199" t="e">
        <f t="shared" si="33"/>
        <v>#DIV/0!</v>
      </c>
      <c r="S145" s="199">
        <f t="shared" si="34"/>
        <v>0</v>
      </c>
      <c r="T145" s="209"/>
    </row>
    <row r="146" spans="1:20">
      <c r="A146">
        <f t="shared" si="41"/>
        <v>12</v>
      </c>
      <c r="B146" s="207"/>
      <c r="C146" s="208"/>
      <c r="D146" s="208"/>
      <c r="E146" s="208"/>
      <c r="F146" s="200"/>
      <c r="G146" s="199"/>
      <c r="H146" s="199"/>
      <c r="I146" s="199" t="e">
        <f t="shared" si="37"/>
        <v>#DIV/0!</v>
      </c>
      <c r="J146" s="199" t="e">
        <f t="shared" si="38"/>
        <v>#DIV/0!</v>
      </c>
      <c r="K146" s="201"/>
      <c r="L146" s="200"/>
      <c r="M146" s="199"/>
      <c r="N146" s="199"/>
      <c r="O146" s="199" t="e">
        <f t="shared" si="39"/>
        <v>#DIV/0!</v>
      </c>
      <c r="P146" s="199" t="e">
        <f t="shared" si="40"/>
        <v>#DIV/0!</v>
      </c>
      <c r="Q146" s="201"/>
      <c r="R146" s="199" t="e">
        <f t="shared" si="33"/>
        <v>#DIV/0!</v>
      </c>
      <c r="S146" s="199">
        <f t="shared" si="34"/>
        <v>0</v>
      </c>
      <c r="T146" s="209"/>
    </row>
    <row r="147" spans="1:20">
      <c r="A147">
        <f t="shared" si="41"/>
        <v>13</v>
      </c>
      <c r="B147" s="207"/>
      <c r="C147" s="208"/>
      <c r="D147" s="208"/>
      <c r="E147" s="208"/>
      <c r="F147" s="200"/>
      <c r="G147" s="199"/>
      <c r="H147" s="199"/>
      <c r="I147" s="199" t="e">
        <f t="shared" si="37"/>
        <v>#DIV/0!</v>
      </c>
      <c r="J147" s="199" t="e">
        <f t="shared" si="38"/>
        <v>#DIV/0!</v>
      </c>
      <c r="K147" s="201"/>
      <c r="L147" s="200"/>
      <c r="M147" s="199"/>
      <c r="N147" s="199"/>
      <c r="O147" s="199" t="e">
        <f t="shared" si="39"/>
        <v>#DIV/0!</v>
      </c>
      <c r="P147" s="199" t="e">
        <f t="shared" si="40"/>
        <v>#DIV/0!</v>
      </c>
      <c r="Q147" s="201"/>
      <c r="R147" s="199" t="e">
        <f t="shared" si="33"/>
        <v>#DIV/0!</v>
      </c>
      <c r="S147" s="199">
        <f t="shared" si="34"/>
        <v>0</v>
      </c>
      <c r="T147" s="209"/>
    </row>
    <row r="148" spans="1:20">
      <c r="A148">
        <f t="shared" si="41"/>
        <v>14</v>
      </c>
      <c r="B148" s="207"/>
      <c r="C148" s="208"/>
      <c r="D148" s="208"/>
      <c r="E148" s="208"/>
      <c r="F148" s="200"/>
      <c r="G148" s="199"/>
      <c r="H148" s="199"/>
      <c r="I148" s="199" t="e">
        <f t="shared" si="37"/>
        <v>#DIV/0!</v>
      </c>
      <c r="J148" s="199" t="e">
        <f t="shared" si="38"/>
        <v>#DIV/0!</v>
      </c>
      <c r="K148" s="201"/>
      <c r="L148" s="200"/>
      <c r="M148" s="199"/>
      <c r="N148" s="199"/>
      <c r="O148" s="199" t="e">
        <f t="shared" si="39"/>
        <v>#DIV/0!</v>
      </c>
      <c r="P148" s="199" t="e">
        <f t="shared" si="40"/>
        <v>#DIV/0!</v>
      </c>
      <c r="Q148" s="201"/>
      <c r="R148" s="199" t="e">
        <f t="shared" si="33"/>
        <v>#DIV/0!</v>
      </c>
      <c r="S148" s="199">
        <f t="shared" si="34"/>
        <v>0</v>
      </c>
      <c r="T148" s="209"/>
    </row>
    <row r="149" spans="1:20" ht="16" thickBot="1">
      <c r="A149">
        <f>A148+1</f>
        <v>15</v>
      </c>
      <c r="B149" s="210"/>
      <c r="C149" s="211"/>
      <c r="D149" s="211"/>
      <c r="E149" s="211"/>
      <c r="F149" s="202"/>
      <c r="G149" s="203"/>
      <c r="H149" s="203"/>
      <c r="I149" s="199" t="e">
        <f t="shared" si="37"/>
        <v>#DIV/0!</v>
      </c>
      <c r="J149" s="199" t="e">
        <f t="shared" si="38"/>
        <v>#DIV/0!</v>
      </c>
      <c r="K149" s="201"/>
      <c r="L149" s="200"/>
      <c r="M149" s="199"/>
      <c r="N149" s="199"/>
      <c r="O149" s="199" t="e">
        <f t="shared" si="39"/>
        <v>#DIV/0!</v>
      </c>
      <c r="P149" s="199" t="e">
        <f t="shared" si="40"/>
        <v>#DIV/0!</v>
      </c>
      <c r="Q149" s="204"/>
      <c r="R149" s="203" t="e">
        <f t="shared" si="33"/>
        <v>#DIV/0!</v>
      </c>
      <c r="S149" s="203">
        <f t="shared" si="34"/>
        <v>0</v>
      </c>
      <c r="T149" s="212"/>
    </row>
    <row r="150" spans="1:20" ht="16" thickBot="1">
      <c r="B150" s="318" t="s">
        <v>160</v>
      </c>
      <c r="C150" s="319"/>
      <c r="D150" s="319"/>
      <c r="E150" s="320"/>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t="e">
        <f>IF(H151&lt;=$H$111,IF(H151&lt;$G$111,F151+G151,F151+G151+(H151-$G$111)),50)</f>
        <v>#DIV/0!</v>
      </c>
      <c r="J151" s="220" t="e">
        <f>$F$111/H151</f>
        <v>#DIV/0!</v>
      </c>
      <c r="K151" s="195"/>
      <c r="L151" s="219"/>
      <c r="M151" s="220"/>
      <c r="N151" s="220"/>
      <c r="O151" s="220" t="e">
        <f>IF(N151&lt;=$N$111,IF(N151&lt;$M$111,L151+M151,L151+M151+(N151-$M$111)),50)</f>
        <v>#DIV/0!</v>
      </c>
      <c r="P151" s="220" t="e">
        <f>$L$111/N151</f>
        <v>#DIV/0!</v>
      </c>
      <c r="Q151" s="195"/>
      <c r="R151" s="199" t="e">
        <f t="shared" ref="R151:R165" si="42">O151+I151</f>
        <v>#DIV/0!</v>
      </c>
      <c r="S151" s="199">
        <f t="shared" ref="S151:S165" si="43">N151+H151</f>
        <v>0</v>
      </c>
      <c r="T151" s="209"/>
    </row>
    <row r="152" spans="1:20">
      <c r="A152">
        <f>A151+1</f>
        <v>2</v>
      </c>
      <c r="B152" s="207"/>
      <c r="C152" s="208"/>
      <c r="D152" s="208"/>
      <c r="E152" s="208"/>
      <c r="F152" s="200"/>
      <c r="G152" s="199"/>
      <c r="H152" s="199"/>
      <c r="I152" s="199" t="e">
        <f t="shared" ref="I152:I165" si="44">IF(H152&lt;=$H$111,IF(H152&lt;$G$111,F152+G152,F152+G152+(H152-$G$111)),50)</f>
        <v>#DIV/0!</v>
      </c>
      <c r="J152" s="199" t="e">
        <f t="shared" ref="J152:J165" si="45">$F$111/H152</f>
        <v>#DIV/0!</v>
      </c>
      <c r="K152" s="201"/>
      <c r="L152" s="200"/>
      <c r="M152" s="199"/>
      <c r="N152" s="199"/>
      <c r="O152" s="199" t="e">
        <f t="shared" ref="O152:O158" si="46">IF(N152&lt;=$N$111,IF(N152&lt;$M$111,L152+M152,L152+M152+(N152-$M$111)),50)</f>
        <v>#DIV/0!</v>
      </c>
      <c r="P152" s="199" t="e">
        <f t="shared" ref="P152:P165" si="47">$L$111/N152</f>
        <v>#DIV/0!</v>
      </c>
      <c r="Q152" s="201"/>
      <c r="R152" s="199" t="e">
        <f t="shared" si="42"/>
        <v>#DIV/0!</v>
      </c>
      <c r="S152" s="199">
        <f t="shared" si="43"/>
        <v>0</v>
      </c>
      <c r="T152" s="209"/>
    </row>
    <row r="153" spans="1:20">
      <c r="A153">
        <f t="shared" ref="A153:A164" si="48">A152+1</f>
        <v>3</v>
      </c>
      <c r="B153" s="207"/>
      <c r="C153" s="208"/>
      <c r="D153" s="208"/>
      <c r="E153" s="208"/>
      <c r="F153" s="200"/>
      <c r="G153" s="199"/>
      <c r="H153" s="199"/>
      <c r="I153" s="199" t="e">
        <f t="shared" si="44"/>
        <v>#DIV/0!</v>
      </c>
      <c r="J153" s="199" t="e">
        <f t="shared" si="45"/>
        <v>#DIV/0!</v>
      </c>
      <c r="K153" s="201"/>
      <c r="L153" s="200"/>
      <c r="M153" s="199"/>
      <c r="N153" s="199"/>
      <c r="O153" s="199" t="e">
        <f t="shared" si="46"/>
        <v>#DIV/0!</v>
      </c>
      <c r="P153" s="199" t="e">
        <f t="shared" si="47"/>
        <v>#DIV/0!</v>
      </c>
      <c r="Q153" s="201"/>
      <c r="R153" s="199" t="e">
        <f t="shared" si="42"/>
        <v>#DIV/0!</v>
      </c>
      <c r="S153" s="199">
        <f t="shared" si="43"/>
        <v>0</v>
      </c>
      <c r="T153" s="209"/>
    </row>
    <row r="154" spans="1:20">
      <c r="A154">
        <f t="shared" si="48"/>
        <v>4</v>
      </c>
      <c r="B154" s="207"/>
      <c r="C154" s="208"/>
      <c r="D154" s="208"/>
      <c r="E154" s="208"/>
      <c r="F154" s="200"/>
      <c r="G154" s="199"/>
      <c r="H154" s="199"/>
      <c r="I154" s="199" t="e">
        <f t="shared" si="44"/>
        <v>#DIV/0!</v>
      </c>
      <c r="J154" s="199" t="e">
        <f t="shared" si="45"/>
        <v>#DIV/0!</v>
      </c>
      <c r="K154" s="201"/>
      <c r="L154" s="200"/>
      <c r="M154" s="199"/>
      <c r="N154" s="199"/>
      <c r="O154" s="199" t="e">
        <f t="shared" si="46"/>
        <v>#DIV/0!</v>
      </c>
      <c r="P154" s="199" t="e">
        <f t="shared" si="47"/>
        <v>#DIV/0!</v>
      </c>
      <c r="Q154" s="201"/>
      <c r="R154" s="199" t="e">
        <f t="shared" si="42"/>
        <v>#DIV/0!</v>
      </c>
      <c r="S154" s="199">
        <f t="shared" si="43"/>
        <v>0</v>
      </c>
      <c r="T154" s="209"/>
    </row>
    <row r="155" spans="1:20">
      <c r="A155">
        <f t="shared" si="48"/>
        <v>5</v>
      </c>
      <c r="B155" s="207"/>
      <c r="C155" s="208"/>
      <c r="D155" s="208"/>
      <c r="E155" s="208"/>
      <c r="F155" s="200"/>
      <c r="G155" s="199"/>
      <c r="H155" s="199"/>
      <c r="I155" s="199" t="e">
        <f t="shared" si="44"/>
        <v>#DIV/0!</v>
      </c>
      <c r="J155" s="199" t="e">
        <f t="shared" si="45"/>
        <v>#DIV/0!</v>
      </c>
      <c r="K155" s="201"/>
      <c r="L155" s="200"/>
      <c r="M155" s="199"/>
      <c r="N155" s="199"/>
      <c r="O155" s="199" t="e">
        <f t="shared" si="46"/>
        <v>#DIV/0!</v>
      </c>
      <c r="P155" s="199" t="e">
        <f t="shared" si="47"/>
        <v>#DIV/0!</v>
      </c>
      <c r="Q155" s="201"/>
      <c r="R155" s="199" t="e">
        <f t="shared" si="42"/>
        <v>#DIV/0!</v>
      </c>
      <c r="S155" s="199">
        <f t="shared" si="43"/>
        <v>0</v>
      </c>
      <c r="T155" s="209"/>
    </row>
    <row r="156" spans="1:20">
      <c r="A156">
        <f t="shared" si="48"/>
        <v>6</v>
      </c>
      <c r="B156" s="207"/>
      <c r="C156" s="208"/>
      <c r="D156" s="208"/>
      <c r="E156" s="208"/>
      <c r="F156" s="200"/>
      <c r="G156" s="199"/>
      <c r="H156" s="199"/>
      <c r="I156" s="199" t="e">
        <f t="shared" si="44"/>
        <v>#DIV/0!</v>
      </c>
      <c r="J156" s="199" t="e">
        <f t="shared" si="45"/>
        <v>#DIV/0!</v>
      </c>
      <c r="K156" s="201"/>
      <c r="L156" s="200"/>
      <c r="M156" s="199"/>
      <c r="N156" s="199"/>
      <c r="O156" s="199" t="e">
        <f t="shared" si="46"/>
        <v>#DIV/0!</v>
      </c>
      <c r="P156" s="199" t="e">
        <f t="shared" si="47"/>
        <v>#DIV/0!</v>
      </c>
      <c r="Q156" s="201"/>
      <c r="R156" s="199" t="e">
        <f t="shared" si="42"/>
        <v>#DIV/0!</v>
      </c>
      <c r="S156" s="199">
        <f t="shared" si="43"/>
        <v>0</v>
      </c>
      <c r="T156" s="209"/>
    </row>
    <row r="157" spans="1:20">
      <c r="A157">
        <f t="shared" si="48"/>
        <v>7</v>
      </c>
      <c r="B157" s="207"/>
      <c r="C157" s="208"/>
      <c r="D157" s="208"/>
      <c r="E157" s="208"/>
      <c r="F157" s="200"/>
      <c r="G157" s="199"/>
      <c r="H157" s="199"/>
      <c r="I157" s="199" t="e">
        <f t="shared" si="44"/>
        <v>#DIV/0!</v>
      </c>
      <c r="J157" s="199" t="e">
        <f t="shared" si="45"/>
        <v>#DIV/0!</v>
      </c>
      <c r="K157" s="201"/>
      <c r="L157" s="200"/>
      <c r="M157" s="199"/>
      <c r="N157" s="199"/>
      <c r="O157" s="199" t="e">
        <f t="shared" si="46"/>
        <v>#DIV/0!</v>
      </c>
      <c r="P157" s="199" t="e">
        <f t="shared" si="47"/>
        <v>#DIV/0!</v>
      </c>
      <c r="Q157" s="201"/>
      <c r="R157" s="199" t="e">
        <f t="shared" si="42"/>
        <v>#DIV/0!</v>
      </c>
      <c r="S157" s="199">
        <f t="shared" si="43"/>
        <v>0</v>
      </c>
      <c r="T157" s="209"/>
    </row>
    <row r="158" spans="1:20">
      <c r="A158">
        <f t="shared" si="48"/>
        <v>8</v>
      </c>
      <c r="B158" s="207"/>
      <c r="C158" s="208"/>
      <c r="D158" s="208"/>
      <c r="E158" s="208"/>
      <c r="F158" s="200"/>
      <c r="G158" s="199"/>
      <c r="H158" s="199"/>
      <c r="I158" s="199" t="e">
        <f t="shared" si="44"/>
        <v>#DIV/0!</v>
      </c>
      <c r="J158" s="199" t="e">
        <f t="shared" si="45"/>
        <v>#DIV/0!</v>
      </c>
      <c r="K158" s="201"/>
      <c r="L158" s="200"/>
      <c r="M158" s="199"/>
      <c r="N158" s="199"/>
      <c r="O158" s="199" t="e">
        <f t="shared" si="46"/>
        <v>#DIV/0!</v>
      </c>
      <c r="P158" s="199" t="e">
        <f t="shared" si="47"/>
        <v>#DIV/0!</v>
      </c>
      <c r="Q158" s="201"/>
      <c r="R158" s="199" t="e">
        <f t="shared" si="42"/>
        <v>#DIV/0!</v>
      </c>
      <c r="S158" s="199">
        <f t="shared" si="43"/>
        <v>0</v>
      </c>
      <c r="T158" s="209"/>
    </row>
    <row r="159" spans="1:20">
      <c r="A159">
        <f t="shared" si="48"/>
        <v>9</v>
      </c>
      <c r="B159" s="207"/>
      <c r="C159" s="208"/>
      <c r="D159" s="208"/>
      <c r="E159" s="208"/>
      <c r="F159" s="200"/>
      <c r="G159" s="199"/>
      <c r="H159" s="199"/>
      <c r="I159" s="199" t="e">
        <f t="shared" si="44"/>
        <v>#DIV/0!</v>
      </c>
      <c r="J159" s="199" t="e">
        <f t="shared" si="45"/>
        <v>#DIV/0!</v>
      </c>
      <c r="K159" s="201"/>
      <c r="L159" s="200"/>
      <c r="M159" s="199"/>
      <c r="N159" s="199"/>
      <c r="O159" s="199" t="e">
        <f>IF(N159&lt;=$N$111,IF(N159&lt;$M$111,L159+M159,L159+M159+(N159-$M$111)),50)</f>
        <v>#DIV/0!</v>
      </c>
      <c r="P159" s="199" t="e">
        <f t="shared" si="47"/>
        <v>#DIV/0!</v>
      </c>
      <c r="Q159" s="201"/>
      <c r="R159" s="199" t="e">
        <f t="shared" si="42"/>
        <v>#DIV/0!</v>
      </c>
      <c r="S159" s="199">
        <f t="shared" si="43"/>
        <v>0</v>
      </c>
      <c r="T159" s="209"/>
    </row>
    <row r="160" spans="1:20">
      <c r="A160">
        <f t="shared" si="48"/>
        <v>10</v>
      </c>
      <c r="B160" s="207"/>
      <c r="C160" s="208"/>
      <c r="D160" s="208"/>
      <c r="E160" s="208"/>
      <c r="F160" s="200"/>
      <c r="G160" s="199"/>
      <c r="H160" s="199"/>
      <c r="I160" s="199" t="e">
        <f t="shared" si="44"/>
        <v>#DIV/0!</v>
      </c>
      <c r="J160" s="199" t="e">
        <f t="shared" si="45"/>
        <v>#DIV/0!</v>
      </c>
      <c r="K160" s="201"/>
      <c r="L160" s="200"/>
      <c r="M160" s="199"/>
      <c r="N160" s="199"/>
      <c r="O160" s="199" t="e">
        <f t="shared" ref="O160:O165" si="49">IF(N160&lt;=$N$111,IF(N160&lt;$M$111,L160+M160,L160+M160+(N160-$M$111)),50)</f>
        <v>#DIV/0!</v>
      </c>
      <c r="P160" s="199" t="e">
        <f t="shared" si="47"/>
        <v>#DIV/0!</v>
      </c>
      <c r="Q160" s="201"/>
      <c r="R160" s="199" t="e">
        <f t="shared" si="42"/>
        <v>#DIV/0!</v>
      </c>
      <c r="S160" s="199">
        <f t="shared" si="43"/>
        <v>0</v>
      </c>
      <c r="T160" s="209"/>
    </row>
    <row r="161" spans="1:20">
      <c r="A161">
        <f t="shared" si="48"/>
        <v>11</v>
      </c>
      <c r="B161" s="207"/>
      <c r="C161" s="208"/>
      <c r="D161" s="208"/>
      <c r="E161" s="208"/>
      <c r="F161" s="200"/>
      <c r="G161" s="199"/>
      <c r="H161" s="199"/>
      <c r="I161" s="199" t="e">
        <f t="shared" si="44"/>
        <v>#DIV/0!</v>
      </c>
      <c r="J161" s="199" t="e">
        <f t="shared" si="45"/>
        <v>#DIV/0!</v>
      </c>
      <c r="K161" s="201"/>
      <c r="L161" s="200"/>
      <c r="M161" s="199"/>
      <c r="N161" s="199"/>
      <c r="O161" s="199" t="e">
        <f t="shared" si="49"/>
        <v>#DIV/0!</v>
      </c>
      <c r="P161" s="199" t="e">
        <f t="shared" si="47"/>
        <v>#DIV/0!</v>
      </c>
      <c r="Q161" s="201"/>
      <c r="R161" s="199" t="e">
        <f t="shared" si="42"/>
        <v>#DIV/0!</v>
      </c>
      <c r="S161" s="199">
        <f t="shared" si="43"/>
        <v>0</v>
      </c>
      <c r="T161" s="209"/>
    </row>
    <row r="162" spans="1:20">
      <c r="A162">
        <f t="shared" si="48"/>
        <v>12</v>
      </c>
      <c r="B162" s="207"/>
      <c r="C162" s="208"/>
      <c r="D162" s="208"/>
      <c r="E162" s="208"/>
      <c r="F162" s="200"/>
      <c r="G162" s="199"/>
      <c r="H162" s="199"/>
      <c r="I162" s="199" t="e">
        <f t="shared" si="44"/>
        <v>#DIV/0!</v>
      </c>
      <c r="J162" s="199" t="e">
        <f t="shared" si="45"/>
        <v>#DIV/0!</v>
      </c>
      <c r="K162" s="201"/>
      <c r="L162" s="200"/>
      <c r="M162" s="199"/>
      <c r="N162" s="199"/>
      <c r="O162" s="199" t="e">
        <f t="shared" si="49"/>
        <v>#DIV/0!</v>
      </c>
      <c r="P162" s="199" t="e">
        <f t="shared" si="47"/>
        <v>#DIV/0!</v>
      </c>
      <c r="Q162" s="201"/>
      <c r="R162" s="199" t="e">
        <f t="shared" si="42"/>
        <v>#DIV/0!</v>
      </c>
      <c r="S162" s="199">
        <f t="shared" si="43"/>
        <v>0</v>
      </c>
      <c r="T162" s="209"/>
    </row>
    <row r="163" spans="1:20">
      <c r="A163">
        <f t="shared" si="48"/>
        <v>13</v>
      </c>
      <c r="B163" s="207"/>
      <c r="C163" s="208"/>
      <c r="D163" s="208"/>
      <c r="E163" s="208"/>
      <c r="F163" s="200"/>
      <c r="G163" s="199"/>
      <c r="H163" s="199"/>
      <c r="I163" s="199" t="e">
        <f t="shared" si="44"/>
        <v>#DIV/0!</v>
      </c>
      <c r="J163" s="199" t="e">
        <f t="shared" si="45"/>
        <v>#DIV/0!</v>
      </c>
      <c r="K163" s="201"/>
      <c r="L163" s="200"/>
      <c r="M163" s="199"/>
      <c r="N163" s="199"/>
      <c r="O163" s="199" t="e">
        <f t="shared" si="49"/>
        <v>#DIV/0!</v>
      </c>
      <c r="P163" s="199" t="e">
        <f t="shared" si="47"/>
        <v>#DIV/0!</v>
      </c>
      <c r="Q163" s="201"/>
      <c r="R163" s="199" t="e">
        <f t="shared" si="42"/>
        <v>#DIV/0!</v>
      </c>
      <c r="S163" s="199">
        <f t="shared" si="43"/>
        <v>0</v>
      </c>
      <c r="T163" s="209"/>
    </row>
    <row r="164" spans="1:20">
      <c r="A164">
        <f t="shared" si="48"/>
        <v>14</v>
      </c>
      <c r="B164" s="207"/>
      <c r="C164" s="208"/>
      <c r="D164" s="208"/>
      <c r="E164" s="208"/>
      <c r="F164" s="200"/>
      <c r="G164" s="199"/>
      <c r="H164" s="199"/>
      <c r="I164" s="199" t="e">
        <f t="shared" si="44"/>
        <v>#DIV/0!</v>
      </c>
      <c r="J164" s="199" t="e">
        <f t="shared" si="45"/>
        <v>#DIV/0!</v>
      </c>
      <c r="K164" s="201"/>
      <c r="L164" s="200"/>
      <c r="M164" s="199"/>
      <c r="N164" s="199"/>
      <c r="O164" s="199" t="e">
        <f t="shared" si="49"/>
        <v>#DIV/0!</v>
      </c>
      <c r="P164" s="199" t="e">
        <f t="shared" si="47"/>
        <v>#DIV/0!</v>
      </c>
      <c r="Q164" s="201"/>
      <c r="R164" s="199" t="e">
        <f t="shared" si="42"/>
        <v>#DIV/0!</v>
      </c>
      <c r="S164" s="199">
        <f t="shared" si="43"/>
        <v>0</v>
      </c>
      <c r="T164" s="209"/>
    </row>
    <row r="165" spans="1:20" ht="16" thickBot="1">
      <c r="A165">
        <f>A164+1</f>
        <v>15</v>
      </c>
      <c r="B165" s="210"/>
      <c r="C165" s="211"/>
      <c r="D165" s="211"/>
      <c r="E165" s="211"/>
      <c r="F165" s="202"/>
      <c r="G165" s="203"/>
      <c r="H165" s="203"/>
      <c r="I165" s="203" t="e">
        <f t="shared" si="44"/>
        <v>#DIV/0!</v>
      </c>
      <c r="J165" s="203" t="e">
        <f t="shared" si="45"/>
        <v>#DIV/0!</v>
      </c>
      <c r="K165" s="204"/>
      <c r="L165" s="202"/>
      <c r="M165" s="203"/>
      <c r="N165" s="203"/>
      <c r="O165" s="203" t="e">
        <f t="shared" si="49"/>
        <v>#DIV/0!</v>
      </c>
      <c r="P165" s="203" t="e">
        <f t="shared" si="47"/>
        <v>#DIV/0!</v>
      </c>
      <c r="Q165" s="204"/>
      <c r="R165" s="203" t="e">
        <f t="shared" si="42"/>
        <v>#DIV/0!</v>
      </c>
      <c r="S165" s="203">
        <f t="shared" si="43"/>
        <v>0</v>
      </c>
      <c r="T165" s="212"/>
    </row>
  </sheetData>
  <mergeCells count="8">
    <mergeCell ref="B4:E4"/>
    <mergeCell ref="F4:Q4"/>
    <mergeCell ref="B1:E1"/>
    <mergeCell ref="F1:Q1"/>
    <mergeCell ref="B2:E2"/>
    <mergeCell ref="F2:Q2"/>
    <mergeCell ref="B3:E3"/>
    <mergeCell ref="F3:Q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T107"/>
  <sheetViews>
    <sheetView workbookViewId="0">
      <selection activeCell="K12" sqref="K12"/>
    </sheetView>
  </sheetViews>
  <sheetFormatPr baseColWidth="10" defaultRowHeight="15" x14ac:dyDescent="0"/>
  <cols>
    <col min="1" max="1" width="3.1640625" bestFit="1" customWidth="1"/>
    <col min="6" max="6" width="10.83203125" customWidth="1"/>
    <col min="7" max="7" width="12.33203125" bestFit="1" customWidth="1"/>
  </cols>
  <sheetData>
    <row r="1" spans="1:20" s="194" customFormat="1" ht="16" thickBot="1">
      <c r="F1" s="194">
        <v>1</v>
      </c>
      <c r="G1" s="194">
        <f>F1+1</f>
        <v>2</v>
      </c>
      <c r="H1" s="194">
        <f t="shared" ref="H1:K1" si="0">G1+1</f>
        <v>3</v>
      </c>
      <c r="I1" s="194">
        <f t="shared" si="0"/>
        <v>4</v>
      </c>
      <c r="J1" s="194">
        <f t="shared" si="0"/>
        <v>5</v>
      </c>
      <c r="K1" s="194">
        <f t="shared" si="0"/>
        <v>6</v>
      </c>
    </row>
    <row r="2" spans="1:20" s="267" customFormat="1" ht="14">
      <c r="B2" s="588" t="s">
        <v>136</v>
      </c>
      <c r="C2" s="589"/>
      <c r="D2" s="589"/>
      <c r="E2" s="589"/>
      <c r="F2" s="263" t="s">
        <v>172</v>
      </c>
      <c r="G2" s="263" t="s">
        <v>173</v>
      </c>
      <c r="H2" s="286" t="s">
        <v>183</v>
      </c>
      <c r="I2" s="263" t="s">
        <v>184</v>
      </c>
      <c r="J2" s="269" t="s">
        <v>251</v>
      </c>
      <c r="K2" s="263" t="s">
        <v>253</v>
      </c>
      <c r="L2" s="585" t="s">
        <v>257</v>
      </c>
    </row>
    <row r="3" spans="1:20" s="267" customFormat="1" thickBot="1">
      <c r="B3" s="590"/>
      <c r="C3" s="591"/>
      <c r="D3" s="591"/>
      <c r="E3" s="591"/>
      <c r="F3" s="271" t="s">
        <v>171</v>
      </c>
      <c r="G3" s="271" t="s">
        <v>171</v>
      </c>
      <c r="H3" s="293" t="s">
        <v>182</v>
      </c>
      <c r="I3" s="271" t="s">
        <v>182</v>
      </c>
      <c r="J3" s="274" t="s">
        <v>193</v>
      </c>
      <c r="K3" s="271" t="s">
        <v>193</v>
      </c>
      <c r="L3" s="586"/>
    </row>
    <row r="4" spans="1:20" s="265" customFormat="1" thickBot="1">
      <c r="B4" s="188" t="s">
        <v>137</v>
      </c>
      <c r="C4" s="189" t="s">
        <v>138</v>
      </c>
      <c r="D4" s="189" t="s">
        <v>139</v>
      </c>
      <c r="E4" s="189" t="s">
        <v>140</v>
      </c>
      <c r="F4" s="280" t="s">
        <v>247</v>
      </c>
      <c r="G4" s="280" t="s">
        <v>175</v>
      </c>
      <c r="H4" s="260" t="s">
        <v>181</v>
      </c>
      <c r="I4" s="300" t="s">
        <v>185</v>
      </c>
      <c r="J4" s="275" t="s">
        <v>252</v>
      </c>
      <c r="K4" s="276" t="s">
        <v>192</v>
      </c>
      <c r="L4" s="587"/>
      <c r="M4" s="259"/>
      <c r="N4" s="259"/>
      <c r="O4" s="259"/>
      <c r="P4" s="259"/>
      <c r="Q4" s="259"/>
      <c r="R4" s="259"/>
      <c r="S4" s="259"/>
      <c r="T4" s="259"/>
    </row>
    <row r="5" spans="1:20">
      <c r="A5">
        <v>1</v>
      </c>
      <c r="B5" s="207">
        <v>662</v>
      </c>
      <c r="C5" s="208" t="s">
        <v>267</v>
      </c>
      <c r="D5" s="208" t="s">
        <v>268</v>
      </c>
      <c r="E5" s="208" t="s">
        <v>269</v>
      </c>
      <c r="F5" s="261">
        <f>IFERROR(VLOOKUP(B5,'FEB1 Guican'!$B$9:$T$38,19,FALSE),0)</f>
        <v>16</v>
      </c>
      <c r="G5" s="261">
        <f>IFERROR(VLOOKUP($B5,'FEB2 Guican'!$B$9:$T$38,19,FALSE),0)</f>
        <v>6</v>
      </c>
      <c r="H5" s="207">
        <f>IFERROR(VLOOKUP($B5,'FEB15 K-nes'!$B$9:$T$38,19,FALSE),0)</f>
        <v>7</v>
      </c>
      <c r="I5" s="261">
        <f>IFERROR(VLOOKUP($B5,'FEB16 K-nes'!$B$9:$T$38,19,FALSE),0)</f>
        <v>0</v>
      </c>
      <c r="J5" s="207">
        <f>IFERROR(VLOOKUP($B5,'MAR1 Lucky dogs'!$B$9:$T$38,19,FALSE),0)</f>
        <v>0</v>
      </c>
      <c r="K5" s="207">
        <f>IFERROR(VLOOKUP($B5,'MAR2 Lucky dogs'!$B$9:$T$38,19,FALSE),0)</f>
        <v>10</v>
      </c>
      <c r="L5" s="303">
        <f t="shared" ref="L5:L23" si="1">SUM(F5:K5)</f>
        <v>39</v>
      </c>
    </row>
    <row r="6" spans="1:20">
      <c r="A6">
        <f t="shared" ref="A6:A23" si="2">A5+1</f>
        <v>2</v>
      </c>
      <c r="B6" s="207">
        <v>512</v>
      </c>
      <c r="C6" s="321" t="s">
        <v>290</v>
      </c>
      <c r="D6" s="321" t="s">
        <v>291</v>
      </c>
      <c r="E6" s="321" t="s">
        <v>272</v>
      </c>
      <c r="F6" s="261">
        <f>IFERROR(VLOOKUP(B6,'FEB1 Guican'!$B$9:$T$38,19,FALSE),0)</f>
        <v>4</v>
      </c>
      <c r="G6" s="261">
        <f>IFERROR(VLOOKUP($B6,'FEB2 Guican'!$B$9:$T$38,19,FALSE),0)</f>
        <v>20</v>
      </c>
      <c r="H6" s="207">
        <f>IFERROR(VLOOKUP($B6,'FEB15 K-nes'!$B$9:$T$38,19,FALSE),0)</f>
        <v>0</v>
      </c>
      <c r="I6" s="261">
        <f>IFERROR(VLOOKUP($B6,'FEB16 K-nes'!$B$9:$T$38,19,FALSE),0)</f>
        <v>4</v>
      </c>
      <c r="J6" s="207">
        <f>IFERROR(VLOOKUP($B6,'MAR1 Lucky dogs'!$B$9:$T$38,19,FALSE),0)</f>
        <v>0</v>
      </c>
      <c r="K6" s="207">
        <f>IFERROR(VLOOKUP($B6,'MAR2 Lucky dogs'!$B$9:$T$38,19,FALSE),0)</f>
        <v>4</v>
      </c>
      <c r="L6" s="303">
        <f t="shared" si="1"/>
        <v>32</v>
      </c>
    </row>
    <row r="7" spans="1:20">
      <c r="A7">
        <f t="shared" si="2"/>
        <v>3</v>
      </c>
      <c r="B7" s="207">
        <v>486</v>
      </c>
      <c r="C7" s="321" t="s">
        <v>280</v>
      </c>
      <c r="D7" s="321" t="s">
        <v>281</v>
      </c>
      <c r="E7" s="321" t="s">
        <v>272</v>
      </c>
      <c r="F7" s="261">
        <f>IFERROR(VLOOKUP(B7,'FEB1 Guican'!$B$9:$T$38,19,FALSE),0)</f>
        <v>0</v>
      </c>
      <c r="G7" s="261">
        <f>IFERROR(VLOOKUP($B7,'FEB2 Guican'!$B$9:$T$38,19,FALSE),0)</f>
        <v>4</v>
      </c>
      <c r="H7" s="207">
        <f>IFERROR(VLOOKUP($B7,'FEB15 K-nes'!$B$9:$T$38,19,FALSE),0)</f>
        <v>16</v>
      </c>
      <c r="I7" s="261">
        <f>IFERROR(VLOOKUP($B7,'FEB16 K-nes'!$B$9:$T$38,19,FALSE),0)</f>
        <v>0</v>
      </c>
      <c r="J7" s="207">
        <f>IFERROR(VLOOKUP($B7,'MAR1 Lucky dogs'!$B$9:$T$38,19,FALSE),0)</f>
        <v>5</v>
      </c>
      <c r="K7" s="207">
        <f>IFERROR(VLOOKUP($B7,'MAR2 Lucky dogs'!$B$9:$T$38,19,FALSE),0)</f>
        <v>6</v>
      </c>
      <c r="L7" s="303">
        <f t="shared" si="1"/>
        <v>31</v>
      </c>
      <c r="N7" s="208"/>
      <c r="O7" s="208"/>
      <c r="P7" s="208"/>
    </row>
    <row r="8" spans="1:20">
      <c r="A8">
        <f t="shared" si="2"/>
        <v>4</v>
      </c>
      <c r="B8" s="207">
        <v>654</v>
      </c>
      <c r="C8" s="208" t="s">
        <v>270</v>
      </c>
      <c r="D8" s="208" t="s">
        <v>271</v>
      </c>
      <c r="E8" s="208" t="s">
        <v>272</v>
      </c>
      <c r="F8" s="261">
        <f>IFERROR(VLOOKUP(B8,'FEB1 Guican'!$B$9:$T$38,19,FALSE),0)</f>
        <v>6</v>
      </c>
      <c r="G8" s="261">
        <f>IFERROR(VLOOKUP($B8,'FEB2 Guican'!$B$9:$T$38,19,FALSE),0)</f>
        <v>0</v>
      </c>
      <c r="H8" s="207">
        <f>IFERROR(VLOOKUP($B8,'FEB15 K-nes'!$B$9:$T$38,19,FALSE),0)</f>
        <v>8</v>
      </c>
      <c r="I8" s="261">
        <f>IFERROR(VLOOKUP($B8,'FEB16 K-nes'!$B$9:$T$38,19,FALSE),0)</f>
        <v>0</v>
      </c>
      <c r="J8" s="207">
        <f>IFERROR(VLOOKUP($B8,'MAR1 Lucky dogs'!$B$9:$T$38,19,FALSE),0)</f>
        <v>8</v>
      </c>
      <c r="K8" s="207">
        <f>IFERROR(VLOOKUP($B8,'MAR2 Lucky dogs'!$B$9:$T$38,19,FALSE),0)</f>
        <v>0</v>
      </c>
      <c r="L8" s="303">
        <f t="shared" si="1"/>
        <v>22</v>
      </c>
      <c r="N8" s="208"/>
      <c r="O8" s="208"/>
      <c r="P8" s="208"/>
    </row>
    <row r="9" spans="1:20">
      <c r="A9">
        <f t="shared" si="2"/>
        <v>5</v>
      </c>
      <c r="B9" s="207">
        <v>636</v>
      </c>
      <c r="C9" s="321" t="s">
        <v>278</v>
      </c>
      <c r="D9" s="321" t="s">
        <v>279</v>
      </c>
      <c r="E9" s="321" t="s">
        <v>272</v>
      </c>
      <c r="F9" s="261">
        <f>IFERROR(VLOOKUP(B9,'FEB1 Guican'!$B$9:$T$38,19,FALSE),0)</f>
        <v>4</v>
      </c>
      <c r="G9" s="261">
        <f>IFERROR(VLOOKUP($B9,'FEB2 Guican'!$B$9:$T$38,19,FALSE),0)</f>
        <v>0</v>
      </c>
      <c r="H9" s="207">
        <f>IFERROR(VLOOKUP($B9,'FEB15 K-nes'!$B$9:$T$38,19,FALSE),0)</f>
        <v>0</v>
      </c>
      <c r="I9" s="261">
        <f>IFERROR(VLOOKUP($B9,'FEB16 K-nes'!$B$9:$T$38,19,FALSE),0)</f>
        <v>16</v>
      </c>
      <c r="J9" s="207">
        <f>IFERROR(VLOOKUP($B9,'MAR1 Lucky dogs'!$B$9:$T$38,19,FALSE),0)</f>
        <v>0</v>
      </c>
      <c r="K9" s="207">
        <f>IFERROR(VLOOKUP($B9,'MAR2 Lucky dogs'!$B$9:$T$38,19,FALSE),0)</f>
        <v>0</v>
      </c>
      <c r="L9" s="303">
        <f t="shared" si="1"/>
        <v>20</v>
      </c>
      <c r="N9" s="208"/>
      <c r="O9" s="208"/>
      <c r="P9" s="208"/>
    </row>
    <row r="10" spans="1:20">
      <c r="A10">
        <f t="shared" si="2"/>
        <v>6</v>
      </c>
      <c r="B10" s="207">
        <v>574</v>
      </c>
      <c r="C10" s="321" t="s">
        <v>288</v>
      </c>
      <c r="D10" s="321" t="s">
        <v>281</v>
      </c>
      <c r="E10" s="321" t="s">
        <v>272</v>
      </c>
      <c r="F10" s="261">
        <f>IFERROR(VLOOKUP(B10,'FEB1 Guican'!$B$9:$T$38,19,FALSE),0)</f>
        <v>6</v>
      </c>
      <c r="G10" s="261">
        <f>IFERROR(VLOOKUP($B10,'FEB2 Guican'!$B$9:$T$38,19,FALSE),0)</f>
        <v>4</v>
      </c>
      <c r="H10" s="207">
        <f>IFERROR(VLOOKUP($B10,'FEB15 K-nes'!$B$9:$T$38,19,FALSE),0)</f>
        <v>0</v>
      </c>
      <c r="I10" s="261">
        <f>IFERROR(VLOOKUP($B10,'FEB16 K-nes'!$B$9:$T$38,19,FALSE),0)</f>
        <v>0</v>
      </c>
      <c r="J10" s="207">
        <f>IFERROR(VLOOKUP($B10,'MAR1 Lucky dogs'!$B$9:$T$38,19,FALSE),0)</f>
        <v>6</v>
      </c>
      <c r="K10" s="207">
        <f>IFERROR(VLOOKUP($B10,'MAR2 Lucky dogs'!$B$9:$T$38,19,FALSE),0)</f>
        <v>0</v>
      </c>
      <c r="L10" s="303">
        <f t="shared" si="1"/>
        <v>16</v>
      </c>
      <c r="N10" s="321"/>
      <c r="O10" s="321"/>
      <c r="P10" s="321"/>
    </row>
    <row r="11" spans="1:20">
      <c r="A11">
        <f t="shared" si="2"/>
        <v>7</v>
      </c>
      <c r="B11" s="207">
        <v>481</v>
      </c>
      <c r="C11" s="321" t="s">
        <v>292</v>
      </c>
      <c r="D11" s="321" t="s">
        <v>279</v>
      </c>
      <c r="E11" s="321" t="s">
        <v>272</v>
      </c>
      <c r="F11" s="261">
        <f>IFERROR(VLOOKUP(B11,'FEB1 Guican'!$B$9:$T$38,19,FALSE),0)</f>
        <v>0</v>
      </c>
      <c r="G11" s="261">
        <f>IFERROR(VLOOKUP($B11,'FEB2 Guican'!$B$9:$T$38,19,FALSE),0)</f>
        <v>0</v>
      </c>
      <c r="H11" s="207">
        <f>IFERROR(VLOOKUP($B11,'FEB15 K-nes'!$B$9:$T$38,19,FALSE),0)</f>
        <v>0</v>
      </c>
      <c r="I11" s="261">
        <f>IFERROR(VLOOKUP($B11,'FEB16 K-nes'!$B$9:$T$38,19,FALSE),0)</f>
        <v>8</v>
      </c>
      <c r="J11" s="207">
        <f>IFERROR(VLOOKUP($B11,'MAR1 Lucky dogs'!$B$9:$T$38,19,FALSE),0)</f>
        <v>0</v>
      </c>
      <c r="K11" s="207">
        <f>IFERROR(VLOOKUP($B11,'MAR2 Lucky dogs'!$B$9:$T$38,19,FALSE),0)</f>
        <v>4</v>
      </c>
      <c r="L11" s="303">
        <f t="shared" si="1"/>
        <v>12</v>
      </c>
      <c r="N11" s="321"/>
      <c r="O11" s="321"/>
      <c r="P11" s="321"/>
    </row>
    <row r="12" spans="1:20">
      <c r="A12">
        <f t="shared" si="2"/>
        <v>8</v>
      </c>
      <c r="B12" s="207">
        <v>334</v>
      </c>
      <c r="C12" s="208" t="s">
        <v>273</v>
      </c>
      <c r="D12" s="208" t="s">
        <v>274</v>
      </c>
      <c r="E12" s="208" t="s">
        <v>275</v>
      </c>
      <c r="F12" s="261">
        <f>IFERROR(VLOOKUP(B12,'FEB1 Guican'!$B$9:$T$38,19,FALSE),0)</f>
        <v>5</v>
      </c>
      <c r="G12" s="261">
        <f>IFERROR(VLOOKUP($B12,'FEB2 Guican'!$B$9:$T$38,19,FALSE),0)</f>
        <v>0</v>
      </c>
      <c r="H12" s="207">
        <f>IFERROR(VLOOKUP($B12,'FEB15 K-nes'!$B$9:$T$38,19,FALSE),0)</f>
        <v>0</v>
      </c>
      <c r="I12" s="261">
        <f>IFERROR(VLOOKUP($B12,'FEB16 K-nes'!$B$9:$T$38,19,FALSE),0)</f>
        <v>0</v>
      </c>
      <c r="J12" s="207">
        <f>IFERROR(VLOOKUP($B12,'MAR1 Lucky dogs'!$B$9:$T$38,19,FALSE),0)</f>
        <v>2</v>
      </c>
      <c r="K12" s="207">
        <f>IFERROR(VLOOKUP($B12,'MAR2 Lucky dogs'!$B$9:$T$38,19,FALSE),0)</f>
        <v>5</v>
      </c>
      <c r="L12" s="303">
        <f t="shared" si="1"/>
        <v>12</v>
      </c>
      <c r="N12" s="321"/>
      <c r="O12" s="321"/>
      <c r="P12" s="321"/>
    </row>
    <row r="13" spans="1:20">
      <c r="A13">
        <f t="shared" si="2"/>
        <v>9</v>
      </c>
      <c r="B13" s="207">
        <v>602</v>
      </c>
      <c r="C13" s="321" t="s">
        <v>285</v>
      </c>
      <c r="D13" s="321" t="s">
        <v>286</v>
      </c>
      <c r="E13" s="321" t="s">
        <v>272</v>
      </c>
      <c r="F13" s="261">
        <f>IFERROR(VLOOKUP(B13,'FEB1 Guican'!$B$9:$T$38,19,FALSE),0)</f>
        <v>6</v>
      </c>
      <c r="G13" s="261">
        <f>IFERROR(VLOOKUP($B13,'FEB2 Guican'!$B$9:$T$38,19,FALSE),0)</f>
        <v>1</v>
      </c>
      <c r="H13" s="207">
        <f>IFERROR(VLOOKUP($B13,'FEB15 K-nes'!$B$9:$T$38,19,FALSE),0)</f>
        <v>0</v>
      </c>
      <c r="I13" s="261">
        <f>IFERROR(VLOOKUP($B13,'FEB16 K-nes'!$B$9:$T$38,19,FALSE),0)</f>
        <v>0</v>
      </c>
      <c r="J13" s="207">
        <f>IFERROR(VLOOKUP($B13,'MAR1 Lucky dogs'!$B$9:$T$38,19,FALSE),0)</f>
        <v>0</v>
      </c>
      <c r="K13" s="207">
        <f>IFERROR(VLOOKUP($B13,'MAR2 Lucky dogs'!$B$9:$T$38,19,FALSE),0)</f>
        <v>0</v>
      </c>
      <c r="L13" s="303">
        <f t="shared" si="1"/>
        <v>7</v>
      </c>
      <c r="N13" s="321"/>
      <c r="O13" s="321"/>
      <c r="P13" s="321"/>
    </row>
    <row r="14" spans="1:20">
      <c r="A14">
        <f t="shared" si="2"/>
        <v>10</v>
      </c>
      <c r="B14" s="207">
        <v>720</v>
      </c>
      <c r="C14" s="321" t="s">
        <v>300</v>
      </c>
      <c r="D14" s="321" t="s">
        <v>366</v>
      </c>
      <c r="E14" s="321" t="s">
        <v>272</v>
      </c>
      <c r="F14" s="261">
        <f>IFERROR(VLOOKUP(B14,'FEB1 Guican'!$B$9:$T$38,19,FALSE),0)</f>
        <v>0</v>
      </c>
      <c r="G14" s="261">
        <f>IFERROR(VLOOKUP($B14,'FEB2 Guican'!$B$9:$T$38,19,FALSE),0)</f>
        <v>0</v>
      </c>
      <c r="H14" s="207">
        <f>IFERROR(VLOOKUP($B14,'FEB15 K-nes'!$B$9:$T$38,19,FALSE),0)</f>
        <v>0</v>
      </c>
      <c r="I14" s="261">
        <f>IFERROR(VLOOKUP($B14,'FEB16 K-nes'!$B$9:$T$38,19,FALSE),0)</f>
        <v>7</v>
      </c>
      <c r="J14" s="207">
        <f>IFERROR(VLOOKUP($B14,'MAR1 Lucky dogs'!$B$9:$T$38,19,FALSE),0)</f>
        <v>0</v>
      </c>
      <c r="K14" s="207">
        <f>IFERROR(VLOOKUP($B14,'MAR2 Lucky dogs'!$B$9:$T$38,19,FALSE),0)</f>
        <v>0</v>
      </c>
      <c r="L14" s="303">
        <f t="shared" si="1"/>
        <v>7</v>
      </c>
      <c r="N14" s="321"/>
      <c r="O14" s="321"/>
      <c r="P14" s="321"/>
    </row>
    <row r="15" spans="1:20">
      <c r="A15">
        <f t="shared" si="2"/>
        <v>11</v>
      </c>
      <c r="B15" s="207">
        <v>534</v>
      </c>
      <c r="C15" s="321" t="s">
        <v>309</v>
      </c>
      <c r="D15" s="321" t="s">
        <v>310</v>
      </c>
      <c r="E15" s="321" t="s">
        <v>272</v>
      </c>
      <c r="F15" s="261">
        <f>IFERROR(VLOOKUP(B15,'FEB1 Guican'!$B$9:$T$38,19,FALSE),0)</f>
        <v>0</v>
      </c>
      <c r="G15" s="261">
        <f>IFERROR(VLOOKUP($B15,'FEB2 Guican'!$B$9:$T$38,19,FALSE),0)</f>
        <v>0</v>
      </c>
      <c r="H15" s="207">
        <f>IFERROR(VLOOKUP($B15,'FEB15 K-nes'!$B$9:$T$38,19,FALSE),0)</f>
        <v>0</v>
      </c>
      <c r="I15" s="261">
        <f>IFERROR(VLOOKUP($B15,'FEB16 K-nes'!$B$9:$T$38,19,FALSE),0)</f>
        <v>0</v>
      </c>
      <c r="J15" s="207">
        <f>IFERROR(VLOOKUP($B15,'MAR1 Lucky dogs'!$B$9:$T$38,19,FALSE),0)</f>
        <v>0</v>
      </c>
      <c r="K15" s="207">
        <f>IFERROR(VLOOKUP($B15,'MAR2 Lucky dogs'!$B$9:$T$38,19,FALSE),0)</f>
        <v>6</v>
      </c>
      <c r="L15" s="303">
        <f t="shared" si="1"/>
        <v>6</v>
      </c>
      <c r="N15" s="321"/>
      <c r="O15" s="321"/>
      <c r="P15" s="321"/>
    </row>
    <row r="16" spans="1:20">
      <c r="A16">
        <f t="shared" si="2"/>
        <v>12</v>
      </c>
      <c r="B16" s="207">
        <v>663</v>
      </c>
      <c r="C16" s="321" t="s">
        <v>289</v>
      </c>
      <c r="D16" s="321" t="s">
        <v>274</v>
      </c>
      <c r="E16" s="321" t="s">
        <v>275</v>
      </c>
      <c r="F16" s="261">
        <f>IFERROR(VLOOKUP(B16,'FEB1 Guican'!$B$9:$T$38,19,FALSE),0)</f>
        <v>4</v>
      </c>
      <c r="G16" s="261">
        <f>IFERROR(VLOOKUP($B16,'FEB2 Guican'!$B$9:$T$38,19,FALSE),0)</f>
        <v>0</v>
      </c>
      <c r="H16" s="207">
        <f>IFERROR(VLOOKUP($B16,'FEB15 K-nes'!$B$9:$T$38,19,FALSE),0)</f>
        <v>0</v>
      </c>
      <c r="I16" s="261">
        <f>IFERROR(VLOOKUP($B16,'FEB16 K-nes'!$B$9:$T$38,19,FALSE),0)</f>
        <v>0</v>
      </c>
      <c r="J16" s="207">
        <f>IFERROR(VLOOKUP($B16,'MAR1 Lucky dogs'!$B$9:$T$38,19,FALSE),0)</f>
        <v>0</v>
      </c>
      <c r="K16" s="207">
        <f>IFERROR(VLOOKUP($B16,'MAR2 Lucky dogs'!$B$9:$T$38,19,FALSE),0)</f>
        <v>0</v>
      </c>
      <c r="L16" s="303">
        <f t="shared" si="1"/>
        <v>4</v>
      </c>
      <c r="N16" s="321"/>
      <c r="O16" s="321"/>
      <c r="P16" s="321"/>
    </row>
    <row r="17" spans="1:16">
      <c r="A17">
        <f t="shared" si="2"/>
        <v>13</v>
      </c>
      <c r="B17" s="207">
        <v>693</v>
      </c>
      <c r="C17" s="321" t="s">
        <v>276</v>
      </c>
      <c r="D17" s="321" t="s">
        <v>277</v>
      </c>
      <c r="E17" s="321" t="s">
        <v>272</v>
      </c>
      <c r="F17" s="261">
        <f>IFERROR(VLOOKUP(B17,'FEB1 Guican'!$B$9:$T$38,19,FALSE),0)</f>
        <v>0</v>
      </c>
      <c r="G17" s="261">
        <f>IFERROR(VLOOKUP($B17,'FEB2 Guican'!$B$9:$T$38,19,FALSE),0)</f>
        <v>0</v>
      </c>
      <c r="H17" s="207">
        <f>IFERROR(VLOOKUP($B17,'FEB15 K-nes'!$B$9:$T$38,19,FALSE),0)</f>
        <v>0</v>
      </c>
      <c r="I17" s="261">
        <f>IFERROR(VLOOKUP($B17,'FEB16 K-nes'!$B$9:$T$38,19,FALSE),0)</f>
        <v>0</v>
      </c>
      <c r="J17" s="207">
        <f>IFERROR(VLOOKUP($B17,'MAR1 Lucky dogs'!$B$9:$T$38,19,FALSE),0)</f>
        <v>0</v>
      </c>
      <c r="K17" s="207">
        <f>IFERROR(VLOOKUP($B17,'MAR2 Lucky dogs'!$B$9:$T$38,19,FALSE),0)</f>
        <v>0</v>
      </c>
      <c r="L17" s="303">
        <f t="shared" si="1"/>
        <v>0</v>
      </c>
      <c r="N17" s="321"/>
      <c r="O17" s="321"/>
      <c r="P17" s="321"/>
    </row>
    <row r="18" spans="1:16">
      <c r="A18">
        <f t="shared" si="2"/>
        <v>14</v>
      </c>
      <c r="B18" s="207">
        <v>637</v>
      </c>
      <c r="C18" s="321" t="s">
        <v>282</v>
      </c>
      <c r="D18" s="321" t="s">
        <v>279</v>
      </c>
      <c r="E18" s="321" t="s">
        <v>272</v>
      </c>
      <c r="F18" s="261">
        <f>IFERROR(VLOOKUP(B18,'FEB1 Guican'!$B$9:$T$38,19,FALSE),0)</f>
        <v>0</v>
      </c>
      <c r="G18" s="261">
        <f>IFERROR(VLOOKUP($B18,'FEB2 Guican'!$B$9:$T$38,19,FALSE),0)</f>
        <v>0</v>
      </c>
      <c r="H18" s="207">
        <f>IFERROR(VLOOKUP($B18,'FEB15 K-nes'!$B$9:$T$38,19,FALSE),0)</f>
        <v>0</v>
      </c>
      <c r="I18" s="261">
        <f>IFERROR(VLOOKUP($B18,'FEB16 K-nes'!$B$9:$T$38,19,FALSE),0)</f>
        <v>0</v>
      </c>
      <c r="J18" s="207">
        <f>IFERROR(VLOOKUP($B18,'MAR1 Lucky dogs'!$B$9:$T$38,19,FALSE),0)</f>
        <v>0</v>
      </c>
      <c r="K18" s="207">
        <f>IFERROR(VLOOKUP($B18,'MAR2 Lucky dogs'!$B$9:$T$38,19,FALSE),0)</f>
        <v>0</v>
      </c>
      <c r="L18" s="303">
        <f t="shared" si="1"/>
        <v>0</v>
      </c>
      <c r="N18" s="321"/>
      <c r="O18" s="321"/>
      <c r="P18" s="321"/>
    </row>
    <row r="19" spans="1:16">
      <c r="A19">
        <f t="shared" si="2"/>
        <v>15</v>
      </c>
      <c r="B19" s="207">
        <v>628</v>
      </c>
      <c r="C19" s="321" t="s">
        <v>364</v>
      </c>
      <c r="D19" s="321" t="s">
        <v>365</v>
      </c>
      <c r="E19" s="321" t="s">
        <v>272</v>
      </c>
      <c r="F19" s="261">
        <f>IFERROR(VLOOKUP(B19,'FEB1 Guican'!$B$9:$T$38,19,FALSE),0)</f>
        <v>0</v>
      </c>
      <c r="G19" s="261">
        <f>IFERROR(VLOOKUP($B19,'FEB2 Guican'!$B$9:$T$38,19,FALSE),0)</f>
        <v>0</v>
      </c>
      <c r="H19" s="207">
        <f>IFERROR(VLOOKUP($B19,'FEB15 K-nes'!$B$9:$T$38,19,FALSE),0)</f>
        <v>0</v>
      </c>
      <c r="I19" s="261">
        <f>IFERROR(VLOOKUP($B19,'FEB16 K-nes'!$B$9:$T$38,19,FALSE),0)</f>
        <v>0</v>
      </c>
      <c r="J19" s="207">
        <f>IFERROR(VLOOKUP($B19,'MAR1 Lucky dogs'!$B$9:$T$38,19,FALSE),0)</f>
        <v>0</v>
      </c>
      <c r="K19" s="207">
        <f>IFERROR(VLOOKUP($B19,'MAR2 Lucky dogs'!$B$9:$T$38,19,FALSE),0)</f>
        <v>0</v>
      </c>
      <c r="L19" s="303">
        <f t="shared" si="1"/>
        <v>0</v>
      </c>
      <c r="N19" s="321"/>
      <c r="O19" s="321"/>
      <c r="P19" s="321"/>
    </row>
    <row r="20" spans="1:16">
      <c r="A20">
        <f t="shared" si="2"/>
        <v>16</v>
      </c>
      <c r="B20" s="207">
        <v>610</v>
      </c>
      <c r="C20" s="321" t="s">
        <v>287</v>
      </c>
      <c r="D20" s="321" t="s">
        <v>63</v>
      </c>
      <c r="E20" s="321" t="s">
        <v>272</v>
      </c>
      <c r="F20" s="261">
        <f>IFERROR(VLOOKUP(B20,'FEB1 Guican'!$B$9:$T$38,19,FALSE),0)</f>
        <v>0</v>
      </c>
      <c r="G20" s="261">
        <f>IFERROR(VLOOKUP($B20,'FEB2 Guican'!$B$9:$T$38,19,FALSE),0)</f>
        <v>0</v>
      </c>
      <c r="H20" s="207">
        <f>IFERROR(VLOOKUP($B20,'FEB15 K-nes'!$B$9:$T$38,19,FALSE),0)</f>
        <v>0</v>
      </c>
      <c r="I20" s="261">
        <f>IFERROR(VLOOKUP($B20,'FEB16 K-nes'!$B$9:$T$38,19,FALSE),0)</f>
        <v>0</v>
      </c>
      <c r="J20" s="207">
        <f>IFERROR(VLOOKUP($B20,'MAR1 Lucky dogs'!$B$9:$T$38,19,FALSE),0)</f>
        <v>0</v>
      </c>
      <c r="K20" s="207">
        <f>IFERROR(VLOOKUP($B20,'MAR2 Lucky dogs'!$B$9:$T$38,19,FALSE),0)</f>
        <v>0</v>
      </c>
      <c r="L20" s="303">
        <f t="shared" si="1"/>
        <v>0</v>
      </c>
      <c r="N20" s="321"/>
      <c r="O20" s="321"/>
      <c r="P20" s="321"/>
    </row>
    <row r="21" spans="1:16">
      <c r="A21">
        <f t="shared" si="2"/>
        <v>17</v>
      </c>
      <c r="B21" s="207">
        <v>597</v>
      </c>
      <c r="C21" s="321" t="s">
        <v>283</v>
      </c>
      <c r="D21" s="321" t="s">
        <v>284</v>
      </c>
      <c r="E21" s="321" t="s">
        <v>272</v>
      </c>
      <c r="F21" s="261">
        <f>IFERROR(VLOOKUP(B21,'FEB1 Guican'!$B$9:$T$38,19,FALSE),0)</f>
        <v>0</v>
      </c>
      <c r="G21" s="261">
        <f>IFERROR(VLOOKUP($B21,'FEB2 Guican'!$B$9:$T$38,19,FALSE),0)</f>
        <v>0</v>
      </c>
      <c r="H21" s="207">
        <f>IFERROR(VLOOKUP($B21,'FEB15 K-nes'!$B$9:$T$38,19,FALSE),0)</f>
        <v>0</v>
      </c>
      <c r="I21" s="261">
        <f>IFERROR(VLOOKUP($B21,'FEB16 K-nes'!$B$9:$T$38,19,FALSE),0)</f>
        <v>0</v>
      </c>
      <c r="J21" s="207">
        <f>IFERROR(VLOOKUP($B21,'MAR1 Lucky dogs'!$B$9:$T$38,19,FALSE),0)</f>
        <v>0</v>
      </c>
      <c r="K21" s="207">
        <f>IFERROR(VLOOKUP($B21,'MAR2 Lucky dogs'!$B$9:$T$38,19,FALSE),0)</f>
        <v>0</v>
      </c>
      <c r="L21" s="303">
        <f t="shared" si="1"/>
        <v>0</v>
      </c>
      <c r="N21" s="321"/>
      <c r="O21" s="321"/>
      <c r="P21" s="321"/>
    </row>
    <row r="22" spans="1:16">
      <c r="A22">
        <f t="shared" si="2"/>
        <v>18</v>
      </c>
      <c r="B22" s="207">
        <v>579</v>
      </c>
      <c r="C22" s="321" t="s">
        <v>293</v>
      </c>
      <c r="D22" s="321" t="s">
        <v>294</v>
      </c>
      <c r="E22" s="321" t="s">
        <v>275</v>
      </c>
      <c r="F22" s="261">
        <f>IFERROR(VLOOKUP(B22,'FEB1 Guican'!$B$9:$T$38,19,FALSE),0)</f>
        <v>0</v>
      </c>
      <c r="G22" s="261">
        <f>IFERROR(VLOOKUP($B22,'FEB2 Guican'!$B$9:$T$38,19,FALSE),0)</f>
        <v>0</v>
      </c>
      <c r="H22" s="207">
        <f>IFERROR(VLOOKUP($B22,'FEB15 K-nes'!$B$9:$T$38,19,FALSE),0)</f>
        <v>0</v>
      </c>
      <c r="I22" s="261">
        <f>IFERROR(VLOOKUP($B22,'FEB16 K-nes'!$B$9:$T$38,19,FALSE),0)</f>
        <v>0</v>
      </c>
      <c r="J22" s="207">
        <f>IFERROR(VLOOKUP($B22,'MAR1 Lucky dogs'!$B$9:$T$38,19,FALSE),0)</f>
        <v>0</v>
      </c>
      <c r="K22" s="207">
        <f>IFERROR(VLOOKUP($B22,'MAR2 Lucky dogs'!$B$9:$T$38,19,FALSE),0)</f>
        <v>0</v>
      </c>
      <c r="L22" s="303">
        <f t="shared" si="1"/>
        <v>0</v>
      </c>
    </row>
    <row r="23" spans="1:16">
      <c r="A23">
        <f t="shared" si="2"/>
        <v>19</v>
      </c>
      <c r="B23" s="207">
        <v>517</v>
      </c>
      <c r="C23" s="321" t="s">
        <v>361</v>
      </c>
      <c r="D23" s="321" t="s">
        <v>362</v>
      </c>
      <c r="E23" s="321" t="s">
        <v>275</v>
      </c>
      <c r="F23" s="261">
        <f>IFERROR(VLOOKUP(B23,'FEB1 Guican'!$B$9:$T$38,19,FALSE),0)</f>
        <v>0</v>
      </c>
      <c r="G23" s="261">
        <f>IFERROR(VLOOKUP($B23,'FEB2 Guican'!$B$9:$T$38,19,FALSE),0)</f>
        <v>0</v>
      </c>
      <c r="H23" s="207">
        <f>IFERROR(VLOOKUP($B23,'FEB15 K-nes'!$B$9:$T$38,19,FALSE),0)</f>
        <v>0</v>
      </c>
      <c r="I23" s="261">
        <f>IFERROR(VLOOKUP($B23,'FEB16 K-nes'!$B$9:$T$38,19,FALSE),0)</f>
        <v>0</v>
      </c>
      <c r="J23" s="207">
        <f>IFERROR(VLOOKUP($B23,'MAR1 Lucky dogs'!$B$9:$T$38,19,FALSE),0)</f>
        <v>0</v>
      </c>
      <c r="K23" s="207">
        <f>IFERROR(VLOOKUP($B23,'MAR2 Lucky dogs'!$B$9:$T$38,19,FALSE),0)</f>
        <v>0</v>
      </c>
      <c r="L23" s="303">
        <f t="shared" si="1"/>
        <v>0</v>
      </c>
    </row>
    <row r="24" spans="1:16">
      <c r="A24">
        <f t="shared" ref="A24:A44" si="3">A23+1</f>
        <v>20</v>
      </c>
      <c r="B24" s="207"/>
      <c r="C24" s="208"/>
      <c r="D24" s="208"/>
      <c r="E24" s="208"/>
      <c r="F24" s="261">
        <f>IFERROR(VLOOKUP(B24,'FEB1 Guican'!$B$9:$T$38,19,FALSE),0)</f>
        <v>0</v>
      </c>
      <c r="G24" s="261">
        <f>IFERROR(VLOOKUP($B24,'FEB2 Guican'!$B$9:$T$38,19,FALSE),0)</f>
        <v>0</v>
      </c>
      <c r="H24" s="207">
        <f>IFERROR(VLOOKUP($B24,'FEB15 K-nes'!$B$9:$T$38,19,FALSE),0)</f>
        <v>0</v>
      </c>
      <c r="I24" s="261">
        <f>IFERROR(VLOOKUP($B24,'FEB16 K-nes'!$B$9:$T$38,19,FALSE),0)</f>
        <v>0</v>
      </c>
      <c r="J24" s="207">
        <f>IFERROR(VLOOKUP($B24,'MAR1 Lucky dogs'!$B$9:$T$38,19,FALSE),0)</f>
        <v>0</v>
      </c>
      <c r="K24" s="207">
        <f>IFERROR(VLOOKUP($B24,'MAR2 Lucky dogs'!$B$9:$T$38,19,FALSE),0)</f>
        <v>0</v>
      </c>
      <c r="L24" s="303">
        <f t="shared" ref="L24:L44" si="4">SUM(F24:K24)</f>
        <v>0</v>
      </c>
    </row>
    <row r="25" spans="1:16">
      <c r="A25">
        <f t="shared" si="3"/>
        <v>21</v>
      </c>
      <c r="B25" s="207"/>
      <c r="C25" s="321"/>
      <c r="D25" s="321"/>
      <c r="E25" s="321"/>
      <c r="F25" s="261">
        <f>IFERROR(VLOOKUP(B25,'FEB1 Guican'!$B$9:$T$38,19,FALSE),0)</f>
        <v>0</v>
      </c>
      <c r="G25" s="261">
        <f>IFERROR(VLOOKUP($B25,'FEB2 Guican'!$B$9:$T$38,19,FALSE),0)</f>
        <v>0</v>
      </c>
      <c r="H25" s="207">
        <f>IFERROR(VLOOKUP($B25,'FEB15 K-nes'!$B$9:$T$38,19,FALSE),0)</f>
        <v>0</v>
      </c>
      <c r="I25" s="261">
        <f>IFERROR(VLOOKUP($B25,'FEB16 K-nes'!$B$9:$T$38,19,FALSE),0)</f>
        <v>0</v>
      </c>
      <c r="J25" s="207">
        <f>IFERROR(VLOOKUP($B25,'MAR1 Lucky dogs'!$B$9:$T$38,19,FALSE),0)</f>
        <v>0</v>
      </c>
      <c r="K25" s="207">
        <f>IFERROR(VLOOKUP($B25,'MAR2 Lucky dogs'!$B$9:$T$38,19,FALSE),0)</f>
        <v>0</v>
      </c>
      <c r="L25" s="303">
        <f t="shared" si="4"/>
        <v>0</v>
      </c>
    </row>
    <row r="26" spans="1:16">
      <c r="A26">
        <f t="shared" si="3"/>
        <v>22</v>
      </c>
      <c r="B26" s="207"/>
      <c r="C26" s="321"/>
      <c r="D26" s="321"/>
      <c r="E26" s="321"/>
      <c r="F26" s="261">
        <f>IFERROR(VLOOKUP(B26,'FEB1 Guican'!$B$9:$T$38,19,FALSE),0)</f>
        <v>0</v>
      </c>
      <c r="G26" s="261">
        <f>IFERROR(VLOOKUP($B26,'FEB2 Guican'!$B$9:$T$38,19,FALSE),0)</f>
        <v>0</v>
      </c>
      <c r="H26" s="207">
        <f>IFERROR(VLOOKUP($B26,'FEB15 K-nes'!$B$9:$T$38,19,FALSE),0)</f>
        <v>0</v>
      </c>
      <c r="I26" s="261">
        <f>IFERROR(VLOOKUP($B26,'FEB16 K-nes'!$B$9:$T$38,19,FALSE),0)</f>
        <v>0</v>
      </c>
      <c r="J26" s="207">
        <f>IFERROR(VLOOKUP($B26,'MAR1 Lucky dogs'!$B$9:$T$38,19,FALSE),0)</f>
        <v>0</v>
      </c>
      <c r="K26" s="207">
        <f>IFERROR(VLOOKUP($B26,'MAR2 Lucky dogs'!$B$9:$T$38,19,FALSE),0)</f>
        <v>0</v>
      </c>
      <c r="L26" s="303">
        <f t="shared" si="4"/>
        <v>0</v>
      </c>
    </row>
    <row r="27" spans="1:16">
      <c r="A27">
        <f t="shared" si="3"/>
        <v>23</v>
      </c>
      <c r="B27" s="207"/>
      <c r="C27" s="321"/>
      <c r="D27" s="321"/>
      <c r="E27" s="321"/>
      <c r="F27" s="261">
        <f>IFERROR(VLOOKUP(B27,'FEB1 Guican'!$B$9:$T$38,19,FALSE),0)</f>
        <v>0</v>
      </c>
      <c r="G27" s="261">
        <f>IFERROR(VLOOKUP($B27,'FEB2 Guican'!$B$9:$T$38,19,FALSE),0)</f>
        <v>0</v>
      </c>
      <c r="H27" s="207">
        <f>IFERROR(VLOOKUP($B27,'FEB15 K-nes'!$B$9:$T$38,19,FALSE),0)</f>
        <v>0</v>
      </c>
      <c r="I27" s="261">
        <f>IFERROR(VLOOKUP($B27,'FEB16 K-nes'!$B$9:$T$38,19,FALSE),0)</f>
        <v>0</v>
      </c>
      <c r="J27" s="207">
        <f>IFERROR(VLOOKUP($B27,'MAR1 Lucky dogs'!$B$9:$T$38,19,FALSE),0)</f>
        <v>0</v>
      </c>
      <c r="K27" s="207">
        <f>IFERROR(VLOOKUP($B27,'MAR2 Lucky dogs'!$B$9:$T$38,19,FALSE),0)</f>
        <v>0</v>
      </c>
      <c r="L27" s="303">
        <f t="shared" si="4"/>
        <v>0</v>
      </c>
    </row>
    <row r="28" spans="1:16">
      <c r="A28">
        <f t="shared" si="3"/>
        <v>24</v>
      </c>
      <c r="B28" s="207"/>
      <c r="C28" s="321"/>
      <c r="D28" s="321"/>
      <c r="E28" s="321"/>
      <c r="F28" s="261">
        <f>IFERROR(VLOOKUP(B28,'FEB1 Guican'!$B$9:$T$38,19,FALSE),0)</f>
        <v>0</v>
      </c>
      <c r="G28" s="261">
        <f>IFERROR(VLOOKUP($B28,'FEB2 Guican'!$B$9:$T$38,19,FALSE),0)</f>
        <v>0</v>
      </c>
      <c r="H28" s="207">
        <f>IFERROR(VLOOKUP($B28,'FEB15 K-nes'!$B$9:$T$38,19,FALSE),0)</f>
        <v>0</v>
      </c>
      <c r="I28" s="261">
        <f>IFERROR(VLOOKUP($B28,'FEB16 K-nes'!$B$9:$T$38,19,FALSE),0)</f>
        <v>0</v>
      </c>
      <c r="J28" s="207">
        <f>IFERROR(VLOOKUP($B28,'MAR1 Lucky dogs'!$B$9:$T$38,19,FALSE),0)</f>
        <v>0</v>
      </c>
      <c r="K28" s="207">
        <f>IFERROR(VLOOKUP($B28,'MAR2 Lucky dogs'!$B$9:$T$38,19,FALSE),0)</f>
        <v>0</v>
      </c>
      <c r="L28" s="303">
        <f t="shared" si="4"/>
        <v>0</v>
      </c>
    </row>
    <row r="29" spans="1:16">
      <c r="A29">
        <f t="shared" si="3"/>
        <v>25</v>
      </c>
      <c r="B29" s="207"/>
      <c r="C29" s="321"/>
      <c r="D29" s="321"/>
      <c r="E29" s="321"/>
      <c r="F29" s="261">
        <f>IFERROR(VLOOKUP(B29,'FEB1 Guican'!$B$9:$T$38,19,FALSE),0)</f>
        <v>0</v>
      </c>
      <c r="G29" s="261">
        <f>IFERROR(VLOOKUP($B29,'FEB2 Guican'!$B$9:$T$38,19,FALSE),0)</f>
        <v>0</v>
      </c>
      <c r="H29" s="207">
        <f>IFERROR(VLOOKUP($B29,'FEB15 K-nes'!$B$9:$T$38,19,FALSE),0)</f>
        <v>0</v>
      </c>
      <c r="I29" s="261">
        <f>IFERROR(VLOOKUP($B29,'FEB16 K-nes'!$B$9:$T$38,19,FALSE),0)</f>
        <v>0</v>
      </c>
      <c r="J29" s="207">
        <f>IFERROR(VLOOKUP($B29,'MAR1 Lucky dogs'!$B$9:$T$38,19,FALSE),0)</f>
        <v>0</v>
      </c>
      <c r="K29" s="207">
        <f>IFERROR(VLOOKUP($B29,'MAR2 Lucky dogs'!$B$9:$T$38,19,FALSE),0)</f>
        <v>0</v>
      </c>
      <c r="L29" s="303">
        <f t="shared" si="4"/>
        <v>0</v>
      </c>
    </row>
    <row r="30" spans="1:16">
      <c r="A30">
        <f t="shared" si="3"/>
        <v>26</v>
      </c>
      <c r="B30" s="207"/>
      <c r="C30" s="321"/>
      <c r="D30" s="321"/>
      <c r="E30" s="321"/>
      <c r="F30" s="261">
        <f>IFERROR(VLOOKUP(B30,'FEB1 Guican'!$B$9:$T$38,19,FALSE),0)</f>
        <v>0</v>
      </c>
      <c r="G30" s="261">
        <f>IFERROR(VLOOKUP($B30,'FEB2 Guican'!$B$9:$T$38,19,FALSE),0)</f>
        <v>0</v>
      </c>
      <c r="H30" s="207">
        <f>IFERROR(VLOOKUP($B30,'FEB15 K-nes'!$B$9:$T$38,19,FALSE),0)</f>
        <v>0</v>
      </c>
      <c r="I30" s="261">
        <f>IFERROR(VLOOKUP($B30,'FEB16 K-nes'!$B$9:$T$38,19,FALSE),0)</f>
        <v>0</v>
      </c>
      <c r="J30" s="207">
        <f>IFERROR(VLOOKUP($B30,'MAR1 Lucky dogs'!$B$9:$T$38,19,FALSE),0)</f>
        <v>0</v>
      </c>
      <c r="K30" s="207">
        <f>IFERROR(VLOOKUP($B30,'MAR2 Lucky dogs'!$B$9:$T$38,19,FALSE),0)</f>
        <v>0</v>
      </c>
      <c r="L30" s="303">
        <f t="shared" si="4"/>
        <v>0</v>
      </c>
    </row>
    <row r="31" spans="1:16">
      <c r="A31">
        <f t="shared" si="3"/>
        <v>27</v>
      </c>
      <c r="B31" s="207"/>
      <c r="C31" s="321"/>
      <c r="D31" s="321"/>
      <c r="E31" s="321"/>
      <c r="F31" s="261">
        <f>IFERROR(VLOOKUP(B31,'FEB1 Guican'!$B$9:$T$38,19,FALSE),0)</f>
        <v>0</v>
      </c>
      <c r="G31" s="261">
        <f>IFERROR(VLOOKUP($B31,'FEB2 Guican'!$B$9:$T$38,19,FALSE),0)</f>
        <v>0</v>
      </c>
      <c r="H31" s="207">
        <f>IFERROR(VLOOKUP($B31,'FEB15 K-nes'!$B$9:$T$38,19,FALSE),0)</f>
        <v>0</v>
      </c>
      <c r="I31" s="261">
        <f>IFERROR(VLOOKUP($B31,'FEB16 K-nes'!$B$9:$T$38,19,FALSE),0)</f>
        <v>0</v>
      </c>
      <c r="J31" s="207">
        <f>IFERROR(VLOOKUP($B31,'MAR1 Lucky dogs'!$B$9:$T$38,19,FALSE),0)</f>
        <v>0</v>
      </c>
      <c r="K31" s="207">
        <f>IFERROR(VLOOKUP($B31,'MAR2 Lucky dogs'!$B$9:$T$38,19,FALSE),0)</f>
        <v>0</v>
      </c>
      <c r="L31" s="303">
        <f t="shared" si="4"/>
        <v>0</v>
      </c>
    </row>
    <row r="32" spans="1:16">
      <c r="A32">
        <f t="shared" si="3"/>
        <v>28</v>
      </c>
      <c r="B32" s="207"/>
      <c r="C32" s="321"/>
      <c r="D32" s="321"/>
      <c r="E32" s="321"/>
      <c r="F32" s="261">
        <f>IFERROR(VLOOKUP(B32,'FEB1 Guican'!$B$9:$T$38,19,FALSE),0)</f>
        <v>0</v>
      </c>
      <c r="G32" s="261">
        <f>IFERROR(VLOOKUP($B32,'FEB2 Guican'!$B$9:$T$38,19,FALSE),0)</f>
        <v>0</v>
      </c>
      <c r="H32" s="207">
        <f>IFERROR(VLOOKUP($B32,'FEB15 K-nes'!$B$9:$T$38,19,FALSE),0)</f>
        <v>0</v>
      </c>
      <c r="I32" s="261">
        <f>IFERROR(VLOOKUP($B32,'FEB16 K-nes'!$B$9:$T$38,19,FALSE),0)</f>
        <v>0</v>
      </c>
      <c r="J32" s="207">
        <f>IFERROR(VLOOKUP($B32,'MAR1 Lucky dogs'!$B$9:$T$38,19,FALSE),0)</f>
        <v>0</v>
      </c>
      <c r="K32" s="207">
        <f>IFERROR(VLOOKUP($B32,'MAR2 Lucky dogs'!$B$9:$T$38,19,FALSE),0)</f>
        <v>0</v>
      </c>
      <c r="L32" s="303">
        <f t="shared" si="4"/>
        <v>0</v>
      </c>
    </row>
    <row r="33" spans="1:14">
      <c r="A33">
        <f t="shared" si="3"/>
        <v>29</v>
      </c>
      <c r="B33" s="207"/>
      <c r="C33" s="321"/>
      <c r="D33" s="321"/>
      <c r="E33" s="321"/>
      <c r="F33" s="261">
        <f>IFERROR(VLOOKUP(B33,'FEB1 Guican'!$B$9:$T$38,19,FALSE),0)</f>
        <v>0</v>
      </c>
      <c r="G33" s="261">
        <f>IFERROR(VLOOKUP($B33,'FEB2 Guican'!$B$9:$T$38,19,FALSE),0)</f>
        <v>0</v>
      </c>
      <c r="H33" s="207">
        <f>IFERROR(VLOOKUP($B33,'FEB15 K-nes'!$B$9:$T$38,19,FALSE),0)</f>
        <v>0</v>
      </c>
      <c r="I33" s="261">
        <f>IFERROR(VLOOKUP($B33,'FEB16 K-nes'!$B$9:$T$38,19,FALSE),0)</f>
        <v>0</v>
      </c>
      <c r="J33" s="207">
        <f>IFERROR(VLOOKUP($B33,'MAR1 Lucky dogs'!$B$9:$T$38,19,FALSE),0)</f>
        <v>0</v>
      </c>
      <c r="K33" s="207">
        <f>IFERROR(VLOOKUP($B33,'MAR2 Lucky dogs'!$B$9:$T$38,19,FALSE),0)</f>
        <v>0</v>
      </c>
      <c r="L33" s="303">
        <f t="shared" si="4"/>
        <v>0</v>
      </c>
    </row>
    <row r="34" spans="1:14">
      <c r="A34">
        <f t="shared" si="3"/>
        <v>30</v>
      </c>
      <c r="B34" s="207"/>
      <c r="C34" s="321"/>
      <c r="D34" s="321"/>
      <c r="E34" s="321"/>
      <c r="F34" s="261">
        <f>IFERROR(VLOOKUP(B34,'FEB1 Guican'!$B$9:$T$38,19,FALSE),0)</f>
        <v>0</v>
      </c>
      <c r="G34" s="261">
        <f>IFERROR(VLOOKUP($B34,'FEB2 Guican'!$B$9:$T$38,19,FALSE),0)</f>
        <v>0</v>
      </c>
      <c r="H34" s="207">
        <f>IFERROR(VLOOKUP($B34,'FEB15 K-nes'!$B$9:$T$38,19,FALSE),0)</f>
        <v>0</v>
      </c>
      <c r="I34" s="261">
        <f>IFERROR(VLOOKUP($B34,'FEB16 K-nes'!$B$9:$T$38,19,FALSE),0)</f>
        <v>0</v>
      </c>
      <c r="J34" s="207">
        <f>IFERROR(VLOOKUP($B34,'MAR1 Lucky dogs'!$B$9:$T$38,19,FALSE),0)</f>
        <v>0</v>
      </c>
      <c r="K34" s="207">
        <f>IFERROR(VLOOKUP($B34,'MAR2 Lucky dogs'!$B$9:$T$38,19,FALSE),0)</f>
        <v>0</v>
      </c>
      <c r="L34" s="303">
        <f t="shared" si="4"/>
        <v>0</v>
      </c>
    </row>
    <row r="35" spans="1:14">
      <c r="A35">
        <f t="shared" si="3"/>
        <v>31</v>
      </c>
      <c r="B35" s="207"/>
      <c r="C35" s="321"/>
      <c r="D35" s="321"/>
      <c r="E35" s="321"/>
      <c r="F35" s="261">
        <f>IFERROR(VLOOKUP(B35,'FEB1 Guican'!$B$9:$T$38,19,FALSE),0)</f>
        <v>0</v>
      </c>
      <c r="G35" s="261">
        <f>IFERROR(VLOOKUP($B35,'FEB2 Guican'!$B$9:$T$38,19,FALSE),0)</f>
        <v>0</v>
      </c>
      <c r="H35" s="207">
        <f>IFERROR(VLOOKUP($B35,'FEB15 K-nes'!$B$9:$T$38,19,FALSE),0)</f>
        <v>0</v>
      </c>
      <c r="I35" s="261">
        <f>IFERROR(VLOOKUP($B35,'FEB16 K-nes'!$B$9:$T$38,19,FALSE),0)</f>
        <v>0</v>
      </c>
      <c r="J35" s="207">
        <f>IFERROR(VLOOKUP($B35,'MAR1 Lucky dogs'!$B$9:$T$38,19,FALSE),0)</f>
        <v>0</v>
      </c>
      <c r="K35" s="207">
        <f>IFERROR(VLOOKUP($B35,'MAR2 Lucky dogs'!$B$9:$T$38,19,FALSE),0)</f>
        <v>0</v>
      </c>
      <c r="L35" s="303">
        <f t="shared" si="4"/>
        <v>0</v>
      </c>
    </row>
    <row r="36" spans="1:14">
      <c r="A36">
        <f t="shared" si="3"/>
        <v>32</v>
      </c>
      <c r="B36" s="207"/>
      <c r="C36" s="321"/>
      <c r="D36" s="321"/>
      <c r="E36" s="321"/>
      <c r="F36" s="261">
        <f>IFERROR(VLOOKUP(B36,'FEB1 Guican'!$B$9:$T$38,19,FALSE),0)</f>
        <v>0</v>
      </c>
      <c r="G36" s="261">
        <f>IFERROR(VLOOKUP($B36,'FEB2 Guican'!$B$9:$T$38,19,FALSE),0)</f>
        <v>0</v>
      </c>
      <c r="H36" s="207">
        <f>IFERROR(VLOOKUP($B36,'FEB15 K-nes'!$B$9:$T$38,19,FALSE),0)</f>
        <v>0</v>
      </c>
      <c r="I36" s="261">
        <f>IFERROR(VLOOKUP($B36,'FEB16 K-nes'!$B$9:$T$38,19,FALSE),0)</f>
        <v>0</v>
      </c>
      <c r="J36" s="207">
        <f>IFERROR(VLOOKUP($B36,'MAR1 Lucky dogs'!$B$9:$T$38,19,FALSE),0)</f>
        <v>0</v>
      </c>
      <c r="K36" s="207">
        <f>IFERROR(VLOOKUP($B36,'MAR2 Lucky dogs'!$B$9:$T$38,19,FALSE),0)</f>
        <v>0</v>
      </c>
      <c r="L36" s="303">
        <f t="shared" si="4"/>
        <v>0</v>
      </c>
    </row>
    <row r="37" spans="1:14">
      <c r="A37">
        <f t="shared" si="3"/>
        <v>33</v>
      </c>
      <c r="B37" s="207"/>
      <c r="C37" s="321"/>
      <c r="D37" s="321"/>
      <c r="E37" s="321"/>
      <c r="F37" s="261">
        <f>IFERROR(VLOOKUP(B37,'FEB1 Guican'!$B$9:$T$38,19,FALSE),0)</f>
        <v>0</v>
      </c>
      <c r="G37" s="261">
        <f>IFERROR(VLOOKUP($B37,'FEB2 Guican'!$B$9:$T$38,19,FALSE),0)</f>
        <v>0</v>
      </c>
      <c r="H37" s="207">
        <f>IFERROR(VLOOKUP($B37,'FEB15 K-nes'!$B$9:$T$38,19,FALSE),0)</f>
        <v>0</v>
      </c>
      <c r="I37" s="261">
        <f>IFERROR(VLOOKUP($B37,'FEB16 K-nes'!$B$9:$T$38,19,FALSE),0)</f>
        <v>0</v>
      </c>
      <c r="J37" s="207">
        <f>IFERROR(VLOOKUP($B37,'MAR1 Lucky dogs'!$B$9:$T$38,19,FALSE),0)</f>
        <v>0</v>
      </c>
      <c r="K37" s="207">
        <f>IFERROR(VLOOKUP($B37,'MAR2 Lucky dogs'!$B$9:$T$38,19,FALSE),0)</f>
        <v>0</v>
      </c>
      <c r="L37" s="303">
        <f t="shared" si="4"/>
        <v>0</v>
      </c>
    </row>
    <row r="38" spans="1:14">
      <c r="A38">
        <f t="shared" si="3"/>
        <v>34</v>
      </c>
      <c r="B38" s="207"/>
      <c r="C38" s="208"/>
      <c r="D38" s="208"/>
      <c r="E38" s="250"/>
      <c r="F38" s="261">
        <f>IFERROR(VLOOKUP(B38,'FEB1 Guican'!$B$9:$T$38,19,FALSE),0)</f>
        <v>0</v>
      </c>
      <c r="G38" s="261">
        <f>IFERROR(VLOOKUP($B38,'FEB2 Guican'!$B$9:$T$38,19,FALSE),0)</f>
        <v>0</v>
      </c>
      <c r="H38" s="207">
        <f>IFERROR(VLOOKUP($B38,'FEB15 K-nes'!$B$9:$T$38,19,FALSE),0)</f>
        <v>0</v>
      </c>
      <c r="I38" s="261">
        <f>IFERROR(VLOOKUP($B38,'FEB16 K-nes'!$B$9:$T$38,19,FALSE),0)</f>
        <v>0</v>
      </c>
      <c r="J38" s="207">
        <f>IFERROR(VLOOKUP($B38,'MAR1 Lucky dogs'!$B$9:$T$38,19,FALSE),0)</f>
        <v>0</v>
      </c>
      <c r="K38" s="207">
        <f>IFERROR(VLOOKUP($B38,'MAR2 Lucky dogs'!$B$9:$T$38,19,FALSE),0)</f>
        <v>0</v>
      </c>
      <c r="L38" s="303">
        <f t="shared" si="4"/>
        <v>0</v>
      </c>
    </row>
    <row r="39" spans="1:14">
      <c r="A39">
        <f t="shared" si="3"/>
        <v>35</v>
      </c>
      <c r="B39" s="207"/>
      <c r="C39" s="208"/>
      <c r="D39" s="208"/>
      <c r="E39" s="250"/>
      <c r="F39" s="261">
        <f>IFERROR(VLOOKUP(B39,'FEB1 Guican'!$B$9:$T$38,19,FALSE),0)</f>
        <v>0</v>
      </c>
      <c r="G39" s="261">
        <f>IFERROR(VLOOKUP($B39,'FEB2 Guican'!$B$9:$T$38,19,FALSE),0)</f>
        <v>0</v>
      </c>
      <c r="H39" s="207">
        <f>IFERROR(VLOOKUP($B39,'FEB15 K-nes'!$B$9:$T$38,19,FALSE),0)</f>
        <v>0</v>
      </c>
      <c r="I39" s="261">
        <f>IFERROR(VLOOKUP($B39,'FEB16 K-nes'!$B$9:$T$38,19,FALSE),0)</f>
        <v>0</v>
      </c>
      <c r="J39" s="207">
        <f>IFERROR(VLOOKUP($B39,'MAR1 Lucky dogs'!$B$9:$T$38,19,FALSE),0)</f>
        <v>0</v>
      </c>
      <c r="K39" s="207">
        <f>IFERROR(VLOOKUP($B39,'MAR2 Lucky dogs'!$B$9:$T$38,19,FALSE),0)</f>
        <v>0</v>
      </c>
      <c r="L39" s="303">
        <f t="shared" si="4"/>
        <v>0</v>
      </c>
    </row>
    <row r="40" spans="1:14">
      <c r="A40">
        <f t="shared" si="3"/>
        <v>36</v>
      </c>
      <c r="B40" s="207"/>
      <c r="C40" s="208"/>
      <c r="D40" s="208"/>
      <c r="E40" s="250"/>
      <c r="F40" s="261">
        <f>IFERROR(VLOOKUP(B40,'FEB1 Guican'!$B$9:$T$38,19,FALSE),0)</f>
        <v>0</v>
      </c>
      <c r="G40" s="261">
        <f>IFERROR(VLOOKUP($B40,'FEB2 Guican'!$B$9:$T$38,19,FALSE),0)</f>
        <v>0</v>
      </c>
      <c r="H40" s="207">
        <f>IFERROR(VLOOKUP($B40,'FEB15 K-nes'!$B$9:$T$38,19,FALSE),0)</f>
        <v>0</v>
      </c>
      <c r="I40" s="261">
        <f>IFERROR(VLOOKUP($B40,'FEB16 K-nes'!$B$9:$T$38,19,FALSE),0)</f>
        <v>0</v>
      </c>
      <c r="J40" s="207">
        <f>IFERROR(VLOOKUP($B40,'MAR1 Lucky dogs'!$B$9:$T$38,19,FALSE),0)</f>
        <v>0</v>
      </c>
      <c r="K40" s="207">
        <f>IFERROR(VLOOKUP($B40,'MAR2 Lucky dogs'!$B$9:$T$38,19,FALSE),0)</f>
        <v>0</v>
      </c>
      <c r="L40" s="303">
        <f t="shared" si="4"/>
        <v>0</v>
      </c>
    </row>
    <row r="41" spans="1:14">
      <c r="A41">
        <f t="shared" si="3"/>
        <v>37</v>
      </c>
      <c r="B41" s="207"/>
      <c r="C41" s="208"/>
      <c r="D41" s="208"/>
      <c r="E41" s="250"/>
      <c r="F41" s="261">
        <f>IFERROR(VLOOKUP(B41,'FEB1 Guican'!$B$9:$T$38,19,FALSE),0)</f>
        <v>0</v>
      </c>
      <c r="G41" s="261">
        <f>IFERROR(VLOOKUP($B41,'FEB2 Guican'!$B$9:$T$38,19,FALSE),0)</f>
        <v>0</v>
      </c>
      <c r="H41" s="207">
        <f>IFERROR(VLOOKUP($B41,'FEB15 K-nes'!$B$9:$T$38,19,FALSE),0)</f>
        <v>0</v>
      </c>
      <c r="I41" s="261">
        <f>IFERROR(VLOOKUP($B41,'FEB16 K-nes'!$B$9:$T$38,19,FALSE),0)</f>
        <v>0</v>
      </c>
      <c r="J41" s="207">
        <f>IFERROR(VLOOKUP($B41,'MAR1 Lucky dogs'!$B$9:$T$38,19,FALSE),0)</f>
        <v>0</v>
      </c>
      <c r="K41" s="207">
        <f>IFERROR(VLOOKUP($B41,'MAR2 Lucky dogs'!$B$9:$T$38,19,FALSE),0)</f>
        <v>0</v>
      </c>
      <c r="L41" s="303">
        <f t="shared" si="4"/>
        <v>0</v>
      </c>
    </row>
    <row r="42" spans="1:14">
      <c r="A42">
        <f t="shared" si="3"/>
        <v>38</v>
      </c>
      <c r="B42" s="207"/>
      <c r="C42" s="208"/>
      <c r="D42" s="208"/>
      <c r="E42" s="250"/>
      <c r="F42" s="261">
        <f>IFERROR(VLOOKUP(B42,'FEB1 Guican'!$B$9:$T$38,19,FALSE),0)</f>
        <v>0</v>
      </c>
      <c r="G42" s="261">
        <f>IFERROR(VLOOKUP($B42,'FEB2 Guican'!$B$9:$T$38,19,FALSE),0)</f>
        <v>0</v>
      </c>
      <c r="H42" s="207">
        <f>IFERROR(VLOOKUP($B42,'FEB15 K-nes'!$B$9:$T$38,19,FALSE),0)</f>
        <v>0</v>
      </c>
      <c r="I42" s="261">
        <f>IFERROR(VLOOKUP($B42,'FEB16 K-nes'!$B$9:$T$38,19,FALSE),0)</f>
        <v>0</v>
      </c>
      <c r="J42" s="207">
        <f>IFERROR(VLOOKUP($B42,'MAR1 Lucky dogs'!$B$9:$T$38,19,FALSE),0)</f>
        <v>0</v>
      </c>
      <c r="K42" s="207">
        <f>IFERROR(VLOOKUP($B42,'MAR2 Lucky dogs'!$B$9:$T$38,19,FALSE),0)</f>
        <v>0</v>
      </c>
      <c r="L42" s="303">
        <f t="shared" si="4"/>
        <v>0</v>
      </c>
    </row>
    <row r="43" spans="1:14">
      <c r="A43">
        <f t="shared" si="3"/>
        <v>39</v>
      </c>
      <c r="B43" s="207"/>
      <c r="C43" s="208"/>
      <c r="D43" s="208"/>
      <c r="E43" s="250"/>
      <c r="F43" s="261">
        <f>IFERROR(VLOOKUP(B43,'FEB1 Guican'!$B$9:$T$38,19,FALSE),0)</f>
        <v>0</v>
      </c>
      <c r="G43" s="261">
        <f>IFERROR(VLOOKUP($B43,'FEB2 Guican'!$B$9:$T$38,19,FALSE),0)</f>
        <v>0</v>
      </c>
      <c r="H43" s="207">
        <f>IFERROR(VLOOKUP($B43,'FEB15 K-nes'!$B$9:$T$38,19,FALSE),0)</f>
        <v>0</v>
      </c>
      <c r="I43" s="261">
        <f>IFERROR(VLOOKUP($B43,'FEB16 K-nes'!$B$9:$T$38,19,FALSE),0)</f>
        <v>0</v>
      </c>
      <c r="J43" s="207">
        <f>IFERROR(VLOOKUP($B43,'MAR1 Lucky dogs'!$B$9:$T$38,19,FALSE),0)</f>
        <v>0</v>
      </c>
      <c r="K43" s="207">
        <f>IFERROR(VLOOKUP($B43,'MAR2 Lucky dogs'!$B$9:$T$38,19,FALSE),0)</f>
        <v>0</v>
      </c>
      <c r="L43" s="303">
        <f t="shared" si="4"/>
        <v>0</v>
      </c>
    </row>
    <row r="44" spans="1:14" ht="16" thickBot="1">
      <c r="A44">
        <f t="shared" si="3"/>
        <v>40</v>
      </c>
      <c r="B44" s="210"/>
      <c r="C44" s="211"/>
      <c r="D44" s="211"/>
      <c r="E44" s="234"/>
      <c r="F44" s="261">
        <f>IFERROR(VLOOKUP(B44,'FEB1 Guican'!$B$9:$T$38,19,FALSE),0)</f>
        <v>0</v>
      </c>
      <c r="G44" s="261">
        <f>IFERROR(VLOOKUP($B44,'FEB2 Guican'!$B$9:$T$38,19,FALSE),0)</f>
        <v>0</v>
      </c>
      <c r="H44" s="207">
        <f>IFERROR(VLOOKUP($B44,'FEB15 K-nes'!$B$9:$T$38,19,FALSE),0)</f>
        <v>0</v>
      </c>
      <c r="I44" s="261">
        <f>IFERROR(VLOOKUP($B44,'FEB16 K-nes'!$B$9:$T$38,19,FALSE),0)</f>
        <v>0</v>
      </c>
      <c r="J44" s="207">
        <f>IFERROR(VLOOKUP($B44,'MAR1 Lucky dogs'!$B$9:$T$38,19,FALSE),0)</f>
        <v>0</v>
      </c>
      <c r="K44" s="207">
        <f>IFERROR(VLOOKUP($B44,'MAR2 Lucky dogs'!$B$9:$T$38,19,FALSE),0)</f>
        <v>0</v>
      </c>
      <c r="L44" s="304">
        <f t="shared" si="4"/>
        <v>0</v>
      </c>
    </row>
    <row r="45" spans="1:14">
      <c r="B45" s="525" t="s">
        <v>155</v>
      </c>
      <c r="C45" s="526"/>
      <c r="D45" s="526"/>
      <c r="E45" s="526"/>
      <c r="F45" s="269" t="s">
        <v>172</v>
      </c>
      <c r="G45" s="263" t="s">
        <v>173</v>
      </c>
      <c r="H45" s="263" t="s">
        <v>183</v>
      </c>
      <c r="I45" s="263" t="s">
        <v>184</v>
      </c>
      <c r="J45" s="269" t="s">
        <v>251</v>
      </c>
      <c r="K45" s="271" t="s">
        <v>253</v>
      </c>
      <c r="L45" s="586" t="s">
        <v>257</v>
      </c>
    </row>
    <row r="46" spans="1:14" ht="16" thickBot="1">
      <c r="B46" s="527"/>
      <c r="C46" s="528"/>
      <c r="D46" s="528"/>
      <c r="E46" s="528"/>
      <c r="F46" s="270" t="s">
        <v>171</v>
      </c>
      <c r="G46" s="264" t="s">
        <v>171</v>
      </c>
      <c r="H46" s="271" t="s">
        <v>182</v>
      </c>
      <c r="I46" s="271" t="s">
        <v>182</v>
      </c>
      <c r="J46" s="274" t="s">
        <v>193</v>
      </c>
      <c r="K46" s="271" t="s">
        <v>193</v>
      </c>
      <c r="L46" s="586"/>
    </row>
    <row r="47" spans="1:14" ht="16" thickBot="1">
      <c r="B47" s="188" t="s">
        <v>137</v>
      </c>
      <c r="C47" s="189" t="s">
        <v>138</v>
      </c>
      <c r="D47" s="189" t="s">
        <v>139</v>
      </c>
      <c r="E47" s="323" t="s">
        <v>140</v>
      </c>
      <c r="F47" s="270" t="s">
        <v>247</v>
      </c>
      <c r="G47" s="264" t="s">
        <v>175</v>
      </c>
      <c r="H47" s="300" t="s">
        <v>181</v>
      </c>
      <c r="I47" s="266" t="s">
        <v>185</v>
      </c>
      <c r="J47" s="301" t="s">
        <v>252</v>
      </c>
      <c r="K47" s="273" t="s">
        <v>192</v>
      </c>
      <c r="L47" s="586"/>
    </row>
    <row r="48" spans="1:14">
      <c r="A48">
        <v>1</v>
      </c>
      <c r="B48" s="207">
        <v>739</v>
      </c>
      <c r="C48" s="208" t="s">
        <v>295</v>
      </c>
      <c r="D48" s="208" t="s">
        <v>281</v>
      </c>
      <c r="E48" s="208" t="s">
        <v>272</v>
      </c>
      <c r="F48" s="272">
        <f>IFERROR(VLOOKUP(B48,'FEB1 Guican'!$B$44:$T$73,19,FALSE),0)</f>
        <v>18</v>
      </c>
      <c r="G48" s="254">
        <f>IFERROR(VLOOKUP(B48,'FEB2 Guican'!$B$44:$T$73,19,FALSE),0)</f>
        <v>0</v>
      </c>
      <c r="H48" s="230">
        <f>IFERROR(VLOOKUP($B48,'FEB15 K-nes'!$B$44:$T$73,19,FALSE),0)</f>
        <v>8</v>
      </c>
      <c r="I48" s="272">
        <f>IFERROR(VLOOKUP($B48,'FEB16 K-nes'!$B$44:$T$73,19,FALSE),0)</f>
        <v>0</v>
      </c>
      <c r="J48" s="272">
        <f>IFERROR(VLOOKUP($B48,'MAR1 Lucky dogs'!$B$44:$T$73,19,FALSE),0)</f>
        <v>0</v>
      </c>
      <c r="K48" s="253">
        <f>IFERROR(VLOOKUP($B48,'MAR2 Lucky dogs'!$B$44:$T$73,19,FALSE),0)</f>
        <v>0</v>
      </c>
      <c r="L48" s="302">
        <f t="shared" ref="L48:L72" si="5">SUM(F48:K48)</f>
        <v>26</v>
      </c>
      <c r="N48" s="208"/>
    </row>
    <row r="49" spans="1:14">
      <c r="A49">
        <f t="shared" ref="A49:A77" si="6">A48+1</f>
        <v>2</v>
      </c>
      <c r="B49" s="207">
        <v>534</v>
      </c>
      <c r="C49" s="321" t="s">
        <v>309</v>
      </c>
      <c r="D49" s="321" t="s">
        <v>310</v>
      </c>
      <c r="E49" s="321" t="s">
        <v>272</v>
      </c>
      <c r="F49" s="261">
        <f>IFERROR(VLOOKUP(B49,'FEB1 Guican'!$B$44:$T$73,19,FALSE),0)</f>
        <v>0</v>
      </c>
      <c r="G49" s="250">
        <f>IFERROR(VLOOKUP(B49,'FEB2 Guican'!$B$44:$T$73,19,FALSE),0)</f>
        <v>10</v>
      </c>
      <c r="H49" s="208">
        <f>IFERROR(VLOOKUP($B49,'FEB15 K-nes'!$B$44:$T$73,19,FALSE),0)</f>
        <v>6</v>
      </c>
      <c r="I49" s="261">
        <f>IFERROR(VLOOKUP($B49,'FEB16 K-nes'!$B$44:$T$73,19,FALSE),0)</f>
        <v>0</v>
      </c>
      <c r="J49" s="261">
        <f>IFERROR(VLOOKUP($B49,'MAR1 Lucky dogs'!$B$44:$T$73,19,FALSE),0)</f>
        <v>8</v>
      </c>
      <c r="K49" s="207">
        <f>IFERROR(VLOOKUP($B49,'MAR2 Lucky dogs'!$B$44:$T$73,19,FALSE),0)</f>
        <v>0</v>
      </c>
      <c r="L49" s="303">
        <f t="shared" si="5"/>
        <v>24</v>
      </c>
      <c r="N49" s="208"/>
    </row>
    <row r="50" spans="1:14">
      <c r="A50">
        <f t="shared" si="6"/>
        <v>3</v>
      </c>
      <c r="B50" s="207">
        <v>680</v>
      </c>
      <c r="C50" s="321" t="s">
        <v>311</v>
      </c>
      <c r="D50" s="321" t="s">
        <v>312</v>
      </c>
      <c r="E50" s="321" t="s">
        <v>272</v>
      </c>
      <c r="F50" s="261">
        <f>IFERROR(VLOOKUP(B50,'FEB1 Guican'!$B$44:$T$73,19,FALSE),0)</f>
        <v>4</v>
      </c>
      <c r="G50" s="250">
        <f>IFERROR(VLOOKUP(B50,'FEB2 Guican'!$B$44:$T$73,19,FALSE),0)</f>
        <v>0</v>
      </c>
      <c r="H50" s="208">
        <f>IFERROR(VLOOKUP($B50,'FEB15 K-nes'!$B$44:$T$73,19,FALSE),0)</f>
        <v>0</v>
      </c>
      <c r="I50" s="261">
        <f>IFERROR(VLOOKUP($B50,'FEB16 K-nes'!$B$44:$T$73,19,FALSE),0)</f>
        <v>16</v>
      </c>
      <c r="J50" s="261">
        <f>IFERROR(VLOOKUP($B50,'MAR1 Lucky dogs'!$B$44:$T$73,19,FALSE),0)</f>
        <v>0</v>
      </c>
      <c r="K50" s="207">
        <f>IFERROR(VLOOKUP($B50,'MAR2 Lucky dogs'!$B$44:$T$73,19,FALSE),0)</f>
        <v>0</v>
      </c>
      <c r="L50" s="303">
        <f t="shared" si="5"/>
        <v>20</v>
      </c>
      <c r="N50" s="208"/>
    </row>
    <row r="51" spans="1:14">
      <c r="A51">
        <f t="shared" si="6"/>
        <v>4</v>
      </c>
      <c r="B51" s="207">
        <v>536</v>
      </c>
      <c r="C51" s="208" t="s">
        <v>296</v>
      </c>
      <c r="D51" s="208" t="s">
        <v>284</v>
      </c>
      <c r="E51" s="208" t="s">
        <v>269</v>
      </c>
      <c r="F51" s="261">
        <f>IFERROR(VLOOKUP(B51,'FEB1 Guican'!$B$44:$T$73,19,FALSE),0)</f>
        <v>6</v>
      </c>
      <c r="G51" s="250">
        <f>IFERROR(VLOOKUP(B51,'FEB2 Guican'!$B$44:$T$73,19,FALSE),0)</f>
        <v>0</v>
      </c>
      <c r="H51" s="208">
        <f>IFERROR(VLOOKUP($B51,'FEB15 K-nes'!$B$44:$T$73,19,FALSE),0)</f>
        <v>0</v>
      </c>
      <c r="I51" s="261">
        <f>IFERROR(VLOOKUP($B51,'FEB16 K-nes'!$B$44:$T$73,19,FALSE),0)</f>
        <v>0</v>
      </c>
      <c r="J51" s="261">
        <f>IFERROR(VLOOKUP($B51,'MAR1 Lucky dogs'!$B$44:$T$73,19,FALSE),0)</f>
        <v>0</v>
      </c>
      <c r="K51" s="207">
        <f>IFERROR(VLOOKUP($B51,'MAR2 Lucky dogs'!$B$44:$T$73,19,FALSE),0)</f>
        <v>10</v>
      </c>
      <c r="L51" s="303">
        <f t="shared" si="5"/>
        <v>16</v>
      </c>
      <c r="N51" s="321"/>
    </row>
    <row r="52" spans="1:14">
      <c r="A52">
        <f t="shared" si="6"/>
        <v>5</v>
      </c>
      <c r="B52" s="207">
        <v>470</v>
      </c>
      <c r="C52" s="321" t="s">
        <v>304</v>
      </c>
      <c r="D52" s="321" t="s">
        <v>305</v>
      </c>
      <c r="E52" s="321" t="s">
        <v>272</v>
      </c>
      <c r="F52" s="261">
        <f>IFERROR(VLOOKUP(B52,'FEB1 Guican'!$B$44:$T$73,19,FALSE),0)</f>
        <v>0</v>
      </c>
      <c r="G52" s="250">
        <f>IFERROR(VLOOKUP(B52,'FEB2 Guican'!$B$44:$T$73,19,FALSE),0)</f>
        <v>5</v>
      </c>
      <c r="H52" s="208">
        <f>IFERROR(VLOOKUP($B52,'FEB15 K-nes'!$B$44:$T$73,19,FALSE),0)</f>
        <v>0</v>
      </c>
      <c r="I52" s="261">
        <f>IFERROR(VLOOKUP($B52,'FEB16 K-nes'!$B$44:$T$73,19,FALSE),0)</f>
        <v>6</v>
      </c>
      <c r="J52" s="261">
        <f>IFERROR(VLOOKUP($B52,'MAR1 Lucky dogs'!$B$44:$T$73,19,FALSE),0)</f>
        <v>4</v>
      </c>
      <c r="K52" s="207">
        <f>IFERROR(VLOOKUP($B52,'MAR2 Lucky dogs'!$B$44:$T$73,19,FALSE),0)</f>
        <v>0</v>
      </c>
      <c r="L52" s="303">
        <f t="shared" si="5"/>
        <v>15</v>
      </c>
      <c r="N52" s="321"/>
    </row>
    <row r="53" spans="1:14">
      <c r="A53">
        <f t="shared" si="6"/>
        <v>6</v>
      </c>
      <c r="B53" s="207">
        <v>698</v>
      </c>
      <c r="C53" s="208" t="s">
        <v>320</v>
      </c>
      <c r="D53" s="208" t="s">
        <v>68</v>
      </c>
      <c r="E53" s="208" t="s">
        <v>272</v>
      </c>
      <c r="F53" s="261">
        <f>IFERROR(VLOOKUP(B53,'FEB1 Guican'!$B$44:$T$73,19,FALSE),0)</f>
        <v>0</v>
      </c>
      <c r="G53" s="250">
        <f>IFERROR(VLOOKUP(B53,'FEB2 Guican'!$B$44:$T$73,19,FALSE),0)</f>
        <v>0</v>
      </c>
      <c r="H53" s="208">
        <f>IFERROR(VLOOKUP($B53,'FEB15 K-nes'!$B$44:$T$73,19,FALSE),0)</f>
        <v>8</v>
      </c>
      <c r="I53" s="261">
        <f>IFERROR(VLOOKUP($B53,'FEB16 K-nes'!$B$44:$T$73,19,FALSE),0)</f>
        <v>0</v>
      </c>
      <c r="J53" s="261">
        <f>IFERROR(VLOOKUP($B53,'MAR1 Lucky dogs'!$B$44:$T$73,19,FALSE),0)</f>
        <v>5</v>
      </c>
      <c r="K53" s="207">
        <f>IFERROR(VLOOKUP($B53,'MAR2 Lucky dogs'!$B$44:$T$73,19,FALSE),0)</f>
        <v>0</v>
      </c>
      <c r="L53" s="303">
        <f t="shared" si="5"/>
        <v>13</v>
      </c>
      <c r="N53" s="321"/>
    </row>
    <row r="54" spans="1:14">
      <c r="A54">
        <f t="shared" si="6"/>
        <v>7</v>
      </c>
      <c r="B54" s="207">
        <v>616</v>
      </c>
      <c r="C54" s="321" t="s">
        <v>302</v>
      </c>
      <c r="D54" s="321" t="s">
        <v>303</v>
      </c>
      <c r="E54" s="321" t="s">
        <v>272</v>
      </c>
      <c r="F54" s="261">
        <f>IFERROR(VLOOKUP(B54,'FEB1 Guican'!$B$44:$T$73,19,FALSE),0)</f>
        <v>6</v>
      </c>
      <c r="G54" s="250">
        <f>IFERROR(VLOOKUP(B54,'FEB2 Guican'!$B$44:$T$73,19,FALSE),0)</f>
        <v>0</v>
      </c>
      <c r="H54" s="208">
        <f>IFERROR(VLOOKUP($B54,'FEB15 K-nes'!$B$44:$T$73,19,FALSE),0)</f>
        <v>0</v>
      </c>
      <c r="I54" s="261">
        <f>IFERROR(VLOOKUP($B54,'FEB16 K-nes'!$B$44:$T$73,19,FALSE),0)</f>
        <v>4</v>
      </c>
      <c r="J54" s="261">
        <f>IFERROR(VLOOKUP($B54,'MAR1 Lucky dogs'!$B$44:$T$73,19,FALSE),0)</f>
        <v>0</v>
      </c>
      <c r="K54" s="207">
        <f>IFERROR(VLOOKUP($B54,'MAR2 Lucky dogs'!$B$44:$T$73,19,FALSE),0)</f>
        <v>0</v>
      </c>
      <c r="L54" s="303">
        <f t="shared" si="5"/>
        <v>10</v>
      </c>
      <c r="N54" s="321"/>
    </row>
    <row r="55" spans="1:14">
      <c r="A55">
        <f t="shared" si="6"/>
        <v>8</v>
      </c>
      <c r="B55" s="207">
        <v>729</v>
      </c>
      <c r="C55" s="321" t="s">
        <v>300</v>
      </c>
      <c r="D55" s="321" t="s">
        <v>301</v>
      </c>
      <c r="E55" s="321" t="s">
        <v>272</v>
      </c>
      <c r="F55" s="261">
        <f>IFERROR(VLOOKUP(B55,'FEB1 Guican'!$B$44:$T$73,19,FALSE),0)</f>
        <v>0</v>
      </c>
      <c r="G55" s="250">
        <f>IFERROR(VLOOKUP(B55,'FEB2 Guican'!$B$44:$T$73,19,FALSE),0)</f>
        <v>8</v>
      </c>
      <c r="H55" s="208">
        <f>IFERROR(VLOOKUP($B55,'FEB15 K-nes'!$B$44:$T$73,19,FALSE),0)</f>
        <v>0</v>
      </c>
      <c r="I55" s="261">
        <f>IFERROR(VLOOKUP($B55,'FEB16 K-nes'!$B$44:$T$73,19,FALSE),0)</f>
        <v>0</v>
      </c>
      <c r="J55" s="261">
        <f>IFERROR(VLOOKUP($B55,'MAR1 Lucky dogs'!$B$44:$T$73,19,FALSE),0)</f>
        <v>0</v>
      </c>
      <c r="K55" s="207">
        <f>IFERROR(VLOOKUP($B55,'MAR2 Lucky dogs'!$B$44:$T$73,19,FALSE),0)</f>
        <v>0</v>
      </c>
      <c r="L55" s="303">
        <f t="shared" si="5"/>
        <v>8</v>
      </c>
      <c r="N55" s="321"/>
    </row>
    <row r="56" spans="1:14">
      <c r="A56">
        <f t="shared" si="6"/>
        <v>9</v>
      </c>
      <c r="B56" s="207">
        <v>664</v>
      </c>
      <c r="C56" s="321" t="s">
        <v>313</v>
      </c>
      <c r="D56" s="321" t="s">
        <v>112</v>
      </c>
      <c r="E56" s="321" t="s">
        <v>275</v>
      </c>
      <c r="F56" s="261">
        <f>IFERROR(VLOOKUP(B56,'FEB1 Guican'!$B$44:$T$73,19,FALSE),0)</f>
        <v>4</v>
      </c>
      <c r="G56" s="250">
        <f>IFERROR(VLOOKUP(B56,'FEB2 Guican'!$B$44:$T$73,19,FALSE),0)</f>
        <v>0</v>
      </c>
      <c r="H56" s="208">
        <f>IFERROR(VLOOKUP($B56,'FEB15 K-nes'!$B$44:$T$73,19,FALSE),0)</f>
        <v>0</v>
      </c>
      <c r="I56" s="261">
        <f>IFERROR(VLOOKUP($B56,'FEB16 K-nes'!$B$44:$T$73,19,FALSE),0)</f>
        <v>4</v>
      </c>
      <c r="J56" s="261">
        <f>IFERROR(VLOOKUP($B56,'MAR1 Lucky dogs'!$B$44:$T$73,19,FALSE),0)</f>
        <v>0</v>
      </c>
      <c r="K56" s="207">
        <f>IFERROR(VLOOKUP($B56,'MAR2 Lucky dogs'!$B$44:$T$73,19,FALSE),0)</f>
        <v>0</v>
      </c>
      <c r="L56" s="303">
        <f t="shared" si="5"/>
        <v>8</v>
      </c>
      <c r="N56" s="321"/>
    </row>
    <row r="57" spans="1:14">
      <c r="A57">
        <f t="shared" si="6"/>
        <v>10</v>
      </c>
      <c r="B57" s="207">
        <v>469</v>
      </c>
      <c r="C57" s="321" t="s">
        <v>308</v>
      </c>
      <c r="D57" s="321" t="s">
        <v>271</v>
      </c>
      <c r="E57" s="321" t="s">
        <v>272</v>
      </c>
      <c r="F57" s="261">
        <f>IFERROR(VLOOKUP(B57,'FEB1 Guican'!$B$44:$T$73,19,FALSE),0)</f>
        <v>4</v>
      </c>
      <c r="G57" s="250">
        <f>IFERROR(VLOOKUP(B57,'FEB2 Guican'!$B$44:$T$73,19,FALSE),0)</f>
        <v>0</v>
      </c>
      <c r="H57" s="208">
        <f>IFERROR(VLOOKUP($B57,'FEB15 K-nes'!$B$44:$T$73,19,FALSE),0)</f>
        <v>0</v>
      </c>
      <c r="I57" s="261">
        <f>IFERROR(VLOOKUP($B57,'FEB16 K-nes'!$B$44:$T$73,19,FALSE),0)</f>
        <v>0</v>
      </c>
      <c r="J57" s="261">
        <f>IFERROR(VLOOKUP($B57,'MAR1 Lucky dogs'!$B$44:$T$73,19,FALSE),0)</f>
        <v>4</v>
      </c>
      <c r="K57" s="207">
        <f>IFERROR(VLOOKUP($B57,'MAR2 Lucky dogs'!$B$44:$T$73,19,FALSE),0)</f>
        <v>0</v>
      </c>
      <c r="L57" s="303">
        <f t="shared" si="5"/>
        <v>8</v>
      </c>
    </row>
    <row r="58" spans="1:14">
      <c r="A58">
        <f t="shared" si="6"/>
        <v>11</v>
      </c>
      <c r="B58" s="207">
        <v>649</v>
      </c>
      <c r="C58" s="321" t="s">
        <v>369</v>
      </c>
      <c r="D58" s="321" t="s">
        <v>370</v>
      </c>
      <c r="E58" s="334" t="s">
        <v>275</v>
      </c>
      <c r="F58" s="261">
        <f>IFERROR(VLOOKUP(B58,'FEB1 Guican'!$B$44:$T$73,19,FALSE),0)</f>
        <v>0</v>
      </c>
      <c r="G58" s="250">
        <f>IFERROR(VLOOKUP(B58,'FEB2 Guican'!$B$44:$T$73,19,FALSE),0)</f>
        <v>0</v>
      </c>
      <c r="H58" s="208">
        <f>IFERROR(VLOOKUP($B58,'FEB15 K-nes'!$B$44:$T$73,19,FALSE),0)</f>
        <v>0</v>
      </c>
      <c r="I58" s="261">
        <f>IFERROR(VLOOKUP($B58,'FEB16 K-nes'!$B$44:$T$73,19,FALSE),0)</f>
        <v>0</v>
      </c>
      <c r="J58" s="261">
        <f>IFERROR(VLOOKUP($B58,'MAR1 Lucky dogs'!$B$44:$T$73,19,FALSE),0)</f>
        <v>0</v>
      </c>
      <c r="K58" s="207">
        <f>IFERROR(VLOOKUP($B58,'MAR2 Lucky dogs'!$B$44:$T$73,19,FALSE),0)</f>
        <v>7</v>
      </c>
      <c r="L58" s="303">
        <f t="shared" si="5"/>
        <v>7</v>
      </c>
      <c r="N58" s="321"/>
    </row>
    <row r="59" spans="1:14">
      <c r="A59">
        <f t="shared" si="6"/>
        <v>12</v>
      </c>
      <c r="B59" s="207">
        <v>719</v>
      </c>
      <c r="C59" s="321" t="s">
        <v>314</v>
      </c>
      <c r="D59" s="321" t="s">
        <v>112</v>
      </c>
      <c r="E59" s="321" t="s">
        <v>272</v>
      </c>
      <c r="F59" s="261">
        <f>IFERROR(VLOOKUP(B59,'FEB1 Guican'!$B$44:$T$73,19,FALSE),0)</f>
        <v>0</v>
      </c>
      <c r="G59" s="250">
        <f>IFERROR(VLOOKUP(B59,'FEB2 Guican'!$B$44:$T$73,19,FALSE),0)</f>
        <v>0</v>
      </c>
      <c r="H59" s="208">
        <f>IFERROR(VLOOKUP($B59,'FEB15 K-nes'!$B$44:$T$73,19,FALSE),0)</f>
        <v>0</v>
      </c>
      <c r="I59" s="261">
        <f>IFERROR(VLOOKUP($B59,'FEB16 K-nes'!$B$44:$T$73,19,FALSE),0)</f>
        <v>0</v>
      </c>
      <c r="J59" s="261">
        <f>IFERROR(VLOOKUP($B59,'MAR1 Lucky dogs'!$B$44:$T$73,19,FALSE),0)</f>
        <v>4</v>
      </c>
      <c r="K59" s="207">
        <f>IFERROR(VLOOKUP($B59,'MAR2 Lucky dogs'!$B$44:$T$73,19,FALSE),0)</f>
        <v>2</v>
      </c>
      <c r="L59" s="303">
        <f t="shared" si="5"/>
        <v>6</v>
      </c>
      <c r="N59" s="321"/>
    </row>
    <row r="60" spans="1:14">
      <c r="A60">
        <f t="shared" si="6"/>
        <v>13</v>
      </c>
      <c r="B60" s="207">
        <v>504</v>
      </c>
      <c r="C60" s="208" t="s">
        <v>297</v>
      </c>
      <c r="D60" s="208" t="s">
        <v>291</v>
      </c>
      <c r="E60" s="208" t="s">
        <v>272</v>
      </c>
      <c r="F60" s="261">
        <f>IFERROR(VLOOKUP(B60,'FEB1 Guican'!$B$44:$T$73,19,FALSE),0)</f>
        <v>5</v>
      </c>
      <c r="G60" s="250">
        <f>IFERROR(VLOOKUP(B60,'FEB2 Guican'!$B$44:$T$73,19,FALSE),0)</f>
        <v>0</v>
      </c>
      <c r="H60" s="208">
        <f>IFERROR(VLOOKUP($B60,'FEB15 K-nes'!$B$44:$T$73,19,FALSE),0)</f>
        <v>0</v>
      </c>
      <c r="I60" s="261">
        <f>IFERROR(VLOOKUP($B60,'FEB16 K-nes'!$B$44:$T$73,19,FALSE),0)</f>
        <v>0</v>
      </c>
      <c r="J60" s="261">
        <f>IFERROR(VLOOKUP($B60,'MAR1 Lucky dogs'!$B$44:$T$73,19,FALSE),0)</f>
        <v>0</v>
      </c>
      <c r="K60" s="207">
        <f>IFERROR(VLOOKUP($B60,'MAR2 Lucky dogs'!$B$44:$T$73,19,FALSE),0)</f>
        <v>0</v>
      </c>
      <c r="L60" s="303">
        <f t="shared" si="5"/>
        <v>5</v>
      </c>
      <c r="N60" s="321"/>
    </row>
    <row r="61" spans="1:14">
      <c r="A61">
        <f t="shared" si="6"/>
        <v>14</v>
      </c>
      <c r="B61" s="207">
        <v>673</v>
      </c>
      <c r="C61" s="321" t="s">
        <v>298</v>
      </c>
      <c r="D61" s="321" t="s">
        <v>299</v>
      </c>
      <c r="E61" s="321" t="s">
        <v>275</v>
      </c>
      <c r="F61" s="261">
        <f>IFERROR(VLOOKUP(B61,'FEB1 Guican'!$B$44:$T$73,19,FALSE),0)</f>
        <v>4</v>
      </c>
      <c r="G61" s="250">
        <f>IFERROR(VLOOKUP(B61,'FEB2 Guican'!$B$44:$T$73,19,FALSE),0)</f>
        <v>0</v>
      </c>
      <c r="H61" s="208">
        <f>IFERROR(VLOOKUP($B61,'FEB15 K-nes'!$B$44:$T$73,19,FALSE),0)</f>
        <v>0</v>
      </c>
      <c r="I61" s="261">
        <f>IFERROR(VLOOKUP($B61,'FEB16 K-nes'!$B$44:$T$73,19,FALSE),0)</f>
        <v>0</v>
      </c>
      <c r="J61" s="261">
        <f>IFERROR(VLOOKUP($B61,'MAR1 Lucky dogs'!$B$44:$T$73,19,FALSE),0)</f>
        <v>0</v>
      </c>
      <c r="K61" s="207">
        <f>IFERROR(VLOOKUP($B61,'MAR2 Lucky dogs'!$B$44:$T$73,19,FALSE),0)</f>
        <v>0</v>
      </c>
      <c r="L61" s="303">
        <f t="shared" si="5"/>
        <v>4</v>
      </c>
      <c r="N61" s="321"/>
    </row>
    <row r="62" spans="1:14">
      <c r="A62">
        <f t="shared" si="6"/>
        <v>15</v>
      </c>
      <c r="B62" s="207">
        <v>767</v>
      </c>
      <c r="C62" s="321" t="s">
        <v>306</v>
      </c>
      <c r="D62" s="321" t="s">
        <v>307</v>
      </c>
      <c r="E62" s="321" t="s">
        <v>272</v>
      </c>
      <c r="F62" s="261">
        <f>IFERROR(VLOOKUP(B62,'FEB1 Guican'!$B$44:$T$73,19,FALSE),0)</f>
        <v>4</v>
      </c>
      <c r="G62" s="250">
        <f>IFERROR(VLOOKUP(B62,'FEB2 Guican'!$B$44:$T$73,19,FALSE),0)</f>
        <v>0</v>
      </c>
      <c r="H62" s="208">
        <f>IFERROR(VLOOKUP($B62,'FEB15 K-nes'!$B$44:$T$73,19,FALSE),0)</f>
        <v>0</v>
      </c>
      <c r="I62" s="261">
        <f>IFERROR(VLOOKUP($B62,'FEB16 K-nes'!$B$44:$T$73,19,FALSE),0)</f>
        <v>0</v>
      </c>
      <c r="J62" s="261">
        <f>IFERROR(VLOOKUP($B62,'MAR1 Lucky dogs'!$B$44:$T$73,19,FALSE),0)</f>
        <v>0</v>
      </c>
      <c r="K62" s="207">
        <f>IFERROR(VLOOKUP($B62,'MAR2 Lucky dogs'!$B$44:$T$73,19,FALSE),0)</f>
        <v>0</v>
      </c>
      <c r="L62" s="303">
        <f t="shared" si="5"/>
        <v>4</v>
      </c>
      <c r="N62" s="321"/>
    </row>
    <row r="63" spans="1:14">
      <c r="A63">
        <f t="shared" si="6"/>
        <v>16</v>
      </c>
      <c r="B63" s="207">
        <v>514</v>
      </c>
      <c r="C63" s="321" t="s">
        <v>318</v>
      </c>
      <c r="D63" s="321" t="s">
        <v>319</v>
      </c>
      <c r="E63" s="321" t="s">
        <v>272</v>
      </c>
      <c r="F63" s="261">
        <f>IFERROR(VLOOKUP(B63,'FEB1 Guican'!$B$44:$T$73,19,FALSE),0)</f>
        <v>0</v>
      </c>
      <c r="G63" s="250">
        <f>IFERROR(VLOOKUP(B63,'FEB2 Guican'!$B$44:$T$73,19,FALSE),0)</f>
        <v>4</v>
      </c>
      <c r="H63" s="208">
        <f>IFERROR(VLOOKUP($B63,'FEB15 K-nes'!$B$44:$T$73,19,FALSE),0)</f>
        <v>0</v>
      </c>
      <c r="I63" s="261">
        <f>IFERROR(VLOOKUP($B63,'FEB16 K-nes'!$B$44:$T$73,19,FALSE),0)</f>
        <v>0</v>
      </c>
      <c r="J63" s="261">
        <f>IFERROR(VLOOKUP($B63,'MAR1 Lucky dogs'!$B$44:$T$73,19,FALSE),0)</f>
        <v>0</v>
      </c>
      <c r="K63" s="207">
        <f>IFERROR(VLOOKUP($B63,'MAR2 Lucky dogs'!$B$44:$T$73,19,FALSE),0)</f>
        <v>0</v>
      </c>
      <c r="L63" s="303">
        <f t="shared" si="5"/>
        <v>4</v>
      </c>
    </row>
    <row r="64" spans="1:14">
      <c r="A64">
        <f t="shared" si="6"/>
        <v>17</v>
      </c>
      <c r="B64" s="207">
        <v>625</v>
      </c>
      <c r="C64" s="208" t="s">
        <v>424</v>
      </c>
      <c r="D64" s="208" t="s">
        <v>425</v>
      </c>
      <c r="E64" s="208" t="s">
        <v>272</v>
      </c>
      <c r="F64" s="261">
        <f>IFERROR(VLOOKUP(B64,'FEB1 Guican'!$B$44:$T$73,19,FALSE),0)</f>
        <v>0</v>
      </c>
      <c r="G64" s="250">
        <f>IFERROR(VLOOKUP(B64,'FEB2 Guican'!$B$44:$T$73,19,FALSE),0)</f>
        <v>0</v>
      </c>
      <c r="H64" s="208">
        <f>IFERROR(VLOOKUP($B64,'FEB15 K-nes'!$B$44:$T$73,19,FALSE),0)</f>
        <v>1</v>
      </c>
      <c r="I64" s="261">
        <f>IFERROR(VLOOKUP($B64,'FEB16 K-nes'!$B$44:$T$73,19,FALSE),0)</f>
        <v>0</v>
      </c>
      <c r="J64" s="261">
        <f>IFERROR(VLOOKUP($B64,'MAR1 Lucky dogs'!$B$44:$T$73,19,FALSE),0)</f>
        <v>0</v>
      </c>
      <c r="K64" s="207">
        <f>IFERROR(VLOOKUP($B64,'MAR2 Lucky dogs'!$B$44:$T$73,19,FALSE),0)</f>
        <v>0</v>
      </c>
      <c r="L64" s="303">
        <f t="shared" si="5"/>
        <v>1</v>
      </c>
    </row>
    <row r="65" spans="1:12">
      <c r="A65">
        <f t="shared" si="6"/>
        <v>18</v>
      </c>
      <c r="B65" s="207">
        <v>617</v>
      </c>
      <c r="C65" s="321" t="s">
        <v>315</v>
      </c>
      <c r="D65" s="321" t="s">
        <v>316</v>
      </c>
      <c r="E65" s="321" t="s">
        <v>272</v>
      </c>
      <c r="F65" s="261">
        <f>IFERROR(VLOOKUP(B65,'FEB1 Guican'!$B$44:$T$73,19,FALSE),0)</f>
        <v>0</v>
      </c>
      <c r="G65" s="250">
        <f>IFERROR(VLOOKUP(B65,'FEB2 Guican'!$B$44:$T$73,19,FALSE),0)</f>
        <v>0</v>
      </c>
      <c r="H65" s="208">
        <f>IFERROR(VLOOKUP($B65,'FEB15 K-nes'!$B$44:$T$73,19,FALSE),0)</f>
        <v>0</v>
      </c>
      <c r="I65" s="261">
        <f>IFERROR(VLOOKUP($B65,'FEB16 K-nes'!$B$44:$T$73,19,FALSE),0)</f>
        <v>0</v>
      </c>
      <c r="J65" s="261">
        <f>IFERROR(VLOOKUP($B65,'MAR1 Lucky dogs'!$B$44:$T$73,19,FALSE),0)</f>
        <v>0</v>
      </c>
      <c r="K65" s="207">
        <f>IFERROR(VLOOKUP($B65,'MAR2 Lucky dogs'!$B$44:$T$73,19,FALSE),0)</f>
        <v>0</v>
      </c>
      <c r="L65" s="303">
        <f t="shared" si="5"/>
        <v>0</v>
      </c>
    </row>
    <row r="66" spans="1:12">
      <c r="A66">
        <f t="shared" si="6"/>
        <v>19</v>
      </c>
      <c r="B66" s="207">
        <v>620</v>
      </c>
      <c r="C66" s="321" t="s">
        <v>317</v>
      </c>
      <c r="D66" s="321" t="s">
        <v>98</v>
      </c>
      <c r="E66" s="321" t="s">
        <v>272</v>
      </c>
      <c r="F66" s="261">
        <f>IFERROR(VLOOKUP(B66,'FEB1 Guican'!$B$44:$T$73,19,FALSE),0)</f>
        <v>0</v>
      </c>
      <c r="G66" s="250">
        <f>IFERROR(VLOOKUP(B66,'FEB2 Guican'!$B$44:$T$73,19,FALSE),0)</f>
        <v>0</v>
      </c>
      <c r="H66" s="208">
        <f>IFERROR(VLOOKUP($B66,'FEB15 K-nes'!$B$44:$T$73,19,FALSE),0)</f>
        <v>0</v>
      </c>
      <c r="I66" s="261">
        <f>IFERROR(VLOOKUP($B66,'FEB16 K-nes'!$B$44:$T$73,19,FALSE),0)</f>
        <v>0</v>
      </c>
      <c r="J66" s="261">
        <f>IFERROR(VLOOKUP($B66,'MAR1 Lucky dogs'!$B$44:$T$73,19,FALSE),0)</f>
        <v>0</v>
      </c>
      <c r="K66" s="207">
        <f>IFERROR(VLOOKUP($B66,'MAR2 Lucky dogs'!$B$44:$T$73,19,FALSE),0)</f>
        <v>0</v>
      </c>
      <c r="L66" s="303">
        <f t="shared" si="5"/>
        <v>0</v>
      </c>
    </row>
    <row r="67" spans="1:12">
      <c r="A67">
        <f t="shared" si="6"/>
        <v>20</v>
      </c>
      <c r="B67" s="207">
        <v>442</v>
      </c>
      <c r="C67" s="321" t="s">
        <v>367</v>
      </c>
      <c r="D67" s="321" t="s">
        <v>368</v>
      </c>
      <c r="E67" s="332">
        <v>55</v>
      </c>
      <c r="F67" s="261">
        <f>IFERROR(VLOOKUP(B67,'FEB1 Guican'!$B$44:$T$73,19,FALSE),0)</f>
        <v>0</v>
      </c>
      <c r="G67" s="250">
        <f>IFERROR(VLOOKUP(B67,'FEB2 Guican'!$B$44:$T$73,19,FALSE),0)</f>
        <v>0</v>
      </c>
      <c r="H67" s="208">
        <f>IFERROR(VLOOKUP($B67,'FEB15 K-nes'!$B$44:$T$73,19,FALSE),0)</f>
        <v>0</v>
      </c>
      <c r="I67" s="261">
        <f>IFERROR(VLOOKUP($B67,'FEB16 K-nes'!$B$44:$T$73,19,FALSE),0)</f>
        <v>0</v>
      </c>
      <c r="J67" s="261">
        <f>IFERROR(VLOOKUP($B67,'MAR1 Lucky dogs'!$B$44:$T$73,19,FALSE),0)</f>
        <v>0</v>
      </c>
      <c r="K67" s="207">
        <f>IFERROR(VLOOKUP($B67,'MAR2 Lucky dogs'!$B$44:$T$73,19,FALSE),0)</f>
        <v>0</v>
      </c>
      <c r="L67" s="303">
        <f t="shared" si="5"/>
        <v>0</v>
      </c>
    </row>
    <row r="68" spans="1:12">
      <c r="A68">
        <f t="shared" si="6"/>
        <v>21</v>
      </c>
      <c r="B68" s="207">
        <v>672</v>
      </c>
      <c r="C68" s="321" t="s">
        <v>371</v>
      </c>
      <c r="D68" s="321" t="s">
        <v>375</v>
      </c>
      <c r="E68" s="332">
        <v>55</v>
      </c>
      <c r="F68" s="261">
        <f>IFERROR(VLOOKUP(#REF!,'FEB1 Guican'!$B$44:$T$73,19,FALSE),0)</f>
        <v>0</v>
      </c>
      <c r="G68" s="250">
        <f>IFERROR(VLOOKUP(#REF!,'FEB2 Guican'!$B$44:$T$73,19,FALSE),0)</f>
        <v>0</v>
      </c>
      <c r="H68" s="208">
        <f>IFERROR(VLOOKUP(#REF!,'FEB15 K-nes'!$B$44:$T$73,19,FALSE),0)</f>
        <v>0</v>
      </c>
      <c r="I68" s="261">
        <f>IFERROR(VLOOKUP(#REF!,'FEB16 K-nes'!$B$44:$T$73,19,FALSE),0)</f>
        <v>0</v>
      </c>
      <c r="J68" s="261">
        <f>IFERROR(VLOOKUP(#REF!,'MAR1 Lucky dogs'!$B$44:$T$73,19,FALSE),0)</f>
        <v>0</v>
      </c>
      <c r="K68" s="207">
        <f>IFERROR(VLOOKUP(#REF!,'MAR2 Lucky dogs'!$B$44:$T$73,19,FALSE),0)</f>
        <v>0</v>
      </c>
      <c r="L68" s="303">
        <f t="shared" si="5"/>
        <v>0</v>
      </c>
    </row>
    <row r="69" spans="1:12">
      <c r="A69">
        <f t="shared" si="6"/>
        <v>22</v>
      </c>
      <c r="B69" s="207">
        <v>560</v>
      </c>
      <c r="C69" s="321" t="s">
        <v>374</v>
      </c>
      <c r="D69" s="321" t="s">
        <v>376</v>
      </c>
      <c r="E69" s="321" t="s">
        <v>272</v>
      </c>
      <c r="F69" s="261">
        <f>IFERROR(VLOOKUP(#REF!,'FEB1 Guican'!$B$44:$T$73,19,FALSE),0)</f>
        <v>0</v>
      </c>
      <c r="G69" s="250">
        <f>IFERROR(VLOOKUP(#REF!,'FEB2 Guican'!$B$44:$T$73,19,FALSE),0)</f>
        <v>0</v>
      </c>
      <c r="H69" s="208">
        <f>IFERROR(VLOOKUP(#REF!,'FEB15 K-nes'!$B$44:$T$73,19,FALSE),0)</f>
        <v>0</v>
      </c>
      <c r="I69" s="261">
        <f>IFERROR(VLOOKUP(#REF!,'FEB16 K-nes'!$B$44:$T$73,19,FALSE),0)</f>
        <v>0</v>
      </c>
      <c r="J69" s="261">
        <f>IFERROR(VLOOKUP(#REF!,'MAR1 Lucky dogs'!$B$44:$T$73,19,FALSE),0)</f>
        <v>0</v>
      </c>
      <c r="K69" s="207">
        <f>IFERROR(VLOOKUP(#REF!,'MAR2 Lucky dogs'!$B$44:$T$73,19,FALSE),0)</f>
        <v>0</v>
      </c>
      <c r="L69" s="303">
        <f t="shared" si="5"/>
        <v>0</v>
      </c>
    </row>
    <row r="70" spans="1:12">
      <c r="A70">
        <f t="shared" si="6"/>
        <v>23</v>
      </c>
      <c r="B70" s="207">
        <v>580</v>
      </c>
      <c r="C70" s="321" t="s">
        <v>377</v>
      </c>
      <c r="D70" s="321" t="s">
        <v>44</v>
      </c>
      <c r="E70" s="321" t="s">
        <v>272</v>
      </c>
      <c r="F70" s="261">
        <f>IFERROR(VLOOKUP(#REF!,'FEB1 Guican'!$B$44:$T$73,19,FALSE),0)</f>
        <v>0</v>
      </c>
      <c r="G70" s="250">
        <f>IFERROR(VLOOKUP(#REF!,'FEB2 Guican'!$B$44:$T$73,19,FALSE),0)</f>
        <v>0</v>
      </c>
      <c r="H70" s="208">
        <f>IFERROR(VLOOKUP(#REF!,'FEB15 K-nes'!$B$44:$T$73,19,FALSE),0)</f>
        <v>0</v>
      </c>
      <c r="I70" s="261">
        <f>IFERROR(VLOOKUP(#REF!,'FEB16 K-nes'!$B$44:$T$73,19,FALSE),0)</f>
        <v>0</v>
      </c>
      <c r="J70" s="261">
        <f>IFERROR(VLOOKUP(#REF!,'MAR1 Lucky dogs'!$B$44:$T$73,19,FALSE),0)</f>
        <v>0</v>
      </c>
      <c r="K70" s="207">
        <f>IFERROR(VLOOKUP(#REF!,'MAR2 Lucky dogs'!$B$44:$T$73,19,FALSE),0)</f>
        <v>0</v>
      </c>
      <c r="L70" s="303">
        <f t="shared" si="5"/>
        <v>0</v>
      </c>
    </row>
    <row r="71" spans="1:12">
      <c r="A71">
        <f t="shared" si="6"/>
        <v>24</v>
      </c>
      <c r="B71" s="207">
        <v>418</v>
      </c>
      <c r="C71" s="321" t="s">
        <v>426</v>
      </c>
      <c r="D71" s="321" t="s">
        <v>69</v>
      </c>
      <c r="E71" s="321" t="s">
        <v>272</v>
      </c>
      <c r="F71" s="261">
        <f>IFERROR(VLOOKUP(B71,'FEB1 Guican'!$B$44:$T$73,19,FALSE),0)</f>
        <v>0</v>
      </c>
      <c r="G71" s="250">
        <f>IFERROR(VLOOKUP(B71,'FEB2 Guican'!$B$44:$T$73,19,FALSE),0)</f>
        <v>0</v>
      </c>
      <c r="H71" s="208">
        <f>IFERROR(VLOOKUP($B71,'FEB15 K-nes'!$B$44:$T$73,19,FALSE),0)</f>
        <v>0</v>
      </c>
      <c r="I71" s="261">
        <f>IFERROR(VLOOKUP($B71,'FEB16 K-nes'!$B$44:$T$73,19,FALSE),0)</f>
        <v>0</v>
      </c>
      <c r="J71" s="261">
        <f>IFERROR(VLOOKUP($B71,'MAR1 Lucky dogs'!$B$44:$T$73,19,FALSE),0)</f>
        <v>0</v>
      </c>
      <c r="K71" s="207">
        <f>IFERROR(VLOOKUP($B71,'MAR2 Lucky dogs'!$B$44:$T$73,19,FALSE),0)</f>
        <v>0</v>
      </c>
      <c r="L71" s="303">
        <f t="shared" si="5"/>
        <v>0</v>
      </c>
    </row>
    <row r="72" spans="1:12">
      <c r="A72">
        <f t="shared" si="6"/>
        <v>25</v>
      </c>
      <c r="B72" s="207">
        <v>732</v>
      </c>
      <c r="C72" s="321" t="s">
        <v>338</v>
      </c>
      <c r="D72" s="321" t="s">
        <v>339</v>
      </c>
      <c r="E72" s="321" t="s">
        <v>269</v>
      </c>
      <c r="F72" s="261">
        <f>IFERROR(VLOOKUP(#REF!,'FEB1 Guican'!$B$44:$T$73,19,FALSE),0)</f>
        <v>0</v>
      </c>
      <c r="G72" s="250">
        <f>IFERROR(VLOOKUP(#REF!,'FEB2 Guican'!$B$44:$T$73,19,FALSE),0)</f>
        <v>0</v>
      </c>
      <c r="H72" s="208">
        <f>IFERROR(VLOOKUP(#REF!,'FEB15 K-nes'!$B$44:$T$73,19,FALSE),0)</f>
        <v>0</v>
      </c>
      <c r="I72" s="261">
        <f>IFERROR(VLOOKUP(#REF!,'FEB16 K-nes'!$B$44:$T$73,19,FALSE),0)</f>
        <v>0</v>
      </c>
      <c r="J72" s="261">
        <f>IFERROR(VLOOKUP(#REF!,'MAR1 Lucky dogs'!$B$44:$T$73,19,FALSE),0)</f>
        <v>0</v>
      </c>
      <c r="K72" s="207">
        <f>IFERROR(VLOOKUP(#REF!,'MAR2 Lucky dogs'!$B$44:$T$73,19,FALSE),0)</f>
        <v>0</v>
      </c>
      <c r="L72" s="303">
        <f t="shared" si="5"/>
        <v>0</v>
      </c>
    </row>
    <row r="73" spans="1:12">
      <c r="A73">
        <f t="shared" si="6"/>
        <v>26</v>
      </c>
      <c r="B73" s="207"/>
      <c r="C73" s="208"/>
      <c r="D73" s="208"/>
      <c r="E73" s="208"/>
      <c r="F73" s="261">
        <f>IFERROR(VLOOKUP(B73,'FEB1 Guican'!$B$44:$T$73,19,FALSE),0)</f>
        <v>0</v>
      </c>
      <c r="G73" s="250">
        <f>IFERROR(VLOOKUP(B73,'FEB2 Guican'!$B$44:$T$73,19,FALSE),0)</f>
        <v>0</v>
      </c>
      <c r="H73" s="208">
        <f>IFERROR(VLOOKUP($B73,'FEB15 K-nes'!$B$44:$T$73,19,FALSE),0)</f>
        <v>0</v>
      </c>
      <c r="I73" s="261">
        <f>IFERROR(VLOOKUP($B73,'FEB16 K-nes'!$B$44:$T$73,19,FALSE),0)</f>
        <v>0</v>
      </c>
      <c r="J73" s="261">
        <f>IFERROR(VLOOKUP($B73,'MAR1 Lucky dogs'!$B$44:$T$73,19,FALSE),0)</f>
        <v>0</v>
      </c>
      <c r="K73" s="207">
        <f>IFERROR(VLOOKUP($B73,'MAR2 Lucky dogs'!$B$44:$T$73,19,FALSE),0)</f>
        <v>0</v>
      </c>
      <c r="L73" s="303">
        <f t="shared" ref="L73:L107" si="7">SUM(F73:K73)</f>
        <v>0</v>
      </c>
    </row>
    <row r="74" spans="1:12">
      <c r="A74">
        <f t="shared" si="6"/>
        <v>27</v>
      </c>
      <c r="B74" s="207"/>
      <c r="C74" s="208"/>
      <c r="D74" s="208"/>
      <c r="E74" s="208"/>
      <c r="F74" s="261">
        <f>IFERROR(VLOOKUP(B74,'FEB1 Guican'!$B$44:$T$73,19,FALSE),0)</f>
        <v>0</v>
      </c>
      <c r="G74" s="250">
        <f>IFERROR(VLOOKUP(B74,'FEB2 Guican'!$B$44:$T$73,19,FALSE),0)</f>
        <v>0</v>
      </c>
      <c r="H74" s="208">
        <f>IFERROR(VLOOKUP($B74,'FEB15 K-nes'!$B$44:$T$73,19,FALSE),0)</f>
        <v>0</v>
      </c>
      <c r="I74" s="261">
        <f>IFERROR(VLOOKUP($B74,'FEB16 K-nes'!$B$44:$T$73,19,FALSE),0)</f>
        <v>0</v>
      </c>
      <c r="J74" s="261">
        <f>IFERROR(VLOOKUP($B74,'MAR1 Lucky dogs'!$B$44:$T$73,19,FALSE),0)</f>
        <v>0</v>
      </c>
      <c r="K74" s="207">
        <f>IFERROR(VLOOKUP($B74,'MAR2 Lucky dogs'!$B$44:$T$73,19,FALSE),0)</f>
        <v>0</v>
      </c>
      <c r="L74" s="303">
        <f t="shared" si="7"/>
        <v>0</v>
      </c>
    </row>
    <row r="75" spans="1:12">
      <c r="A75">
        <f t="shared" si="6"/>
        <v>28</v>
      </c>
      <c r="B75" s="207"/>
      <c r="C75" s="321"/>
      <c r="D75" s="321"/>
      <c r="E75" s="321"/>
      <c r="F75" s="261">
        <f>IFERROR(VLOOKUP(B75,'FEB1 Guican'!$B$44:$T$73,19,FALSE),0)</f>
        <v>0</v>
      </c>
      <c r="G75" s="250">
        <f>IFERROR(VLOOKUP(B75,'FEB2 Guican'!$B$44:$T$73,19,FALSE),0)</f>
        <v>0</v>
      </c>
      <c r="H75" s="208">
        <f>IFERROR(VLOOKUP($B75,'FEB15 K-nes'!$B$44:$T$73,19,FALSE),0)</f>
        <v>0</v>
      </c>
      <c r="I75" s="261">
        <f>IFERROR(VLOOKUP($B75,'FEB16 K-nes'!$B$44:$T$73,19,FALSE),0)</f>
        <v>0</v>
      </c>
      <c r="J75" s="261">
        <f>IFERROR(VLOOKUP($B75,'MAR1 Lucky dogs'!$B$44:$T$73,19,FALSE),0)</f>
        <v>0</v>
      </c>
      <c r="K75" s="207">
        <f>IFERROR(VLOOKUP($B75,'MAR2 Lucky dogs'!$B$44:$T$73,19,FALSE),0)</f>
        <v>0</v>
      </c>
      <c r="L75" s="303">
        <f t="shared" si="7"/>
        <v>0</v>
      </c>
    </row>
    <row r="76" spans="1:12">
      <c r="A76">
        <f t="shared" si="6"/>
        <v>29</v>
      </c>
      <c r="B76" s="207"/>
      <c r="C76" s="321"/>
      <c r="D76" s="321"/>
      <c r="E76" s="321"/>
      <c r="F76" s="261">
        <f>IFERROR(VLOOKUP(B76,'FEB1 Guican'!$B$44:$T$73,19,FALSE),0)</f>
        <v>0</v>
      </c>
      <c r="G76" s="250">
        <f>IFERROR(VLOOKUP(B76,'FEB2 Guican'!$B$44:$T$73,19,FALSE),0)</f>
        <v>0</v>
      </c>
      <c r="H76" s="208">
        <f>IFERROR(VLOOKUP($B76,'FEB15 K-nes'!$B$44:$T$73,19,FALSE),0)</f>
        <v>0</v>
      </c>
      <c r="I76" s="261">
        <f>IFERROR(VLOOKUP($B76,'FEB16 K-nes'!$B$44:$T$73,19,FALSE),0)</f>
        <v>0</v>
      </c>
      <c r="J76" s="261">
        <f>IFERROR(VLOOKUP($B76,'MAR1 Lucky dogs'!$B$44:$T$73,19,FALSE),0)</f>
        <v>0</v>
      </c>
      <c r="K76" s="207">
        <f>IFERROR(VLOOKUP($B76,'MAR2 Lucky dogs'!$B$44:$T$73,19,FALSE),0)</f>
        <v>0</v>
      </c>
      <c r="L76" s="303">
        <f t="shared" si="7"/>
        <v>0</v>
      </c>
    </row>
    <row r="77" spans="1:12">
      <c r="A77">
        <f t="shared" si="6"/>
        <v>30</v>
      </c>
      <c r="B77" s="207"/>
      <c r="C77" s="321"/>
      <c r="D77" s="321"/>
      <c r="E77" s="332"/>
      <c r="F77" s="261">
        <f>IFERROR(VLOOKUP(B77,'FEB1 Guican'!$B$44:$T$73,19,FALSE),0)</f>
        <v>0</v>
      </c>
      <c r="G77" s="250">
        <f>IFERROR(VLOOKUP(B77,'FEB2 Guican'!$B$44:$T$73,19,FALSE),0)</f>
        <v>0</v>
      </c>
      <c r="H77" s="208">
        <f>IFERROR(VLOOKUP($B77,'FEB15 K-nes'!$B$44:$T$73,19,FALSE),0)</f>
        <v>0</v>
      </c>
      <c r="I77" s="261">
        <f>IFERROR(VLOOKUP($B77,'FEB16 K-nes'!$B$44:$T$73,19,FALSE),0)</f>
        <v>0</v>
      </c>
      <c r="J77" s="261">
        <f>IFERROR(VLOOKUP($B77,'MAR1 Lucky dogs'!$B$44:$T$73,19,FALSE),0)</f>
        <v>0</v>
      </c>
      <c r="K77" s="207">
        <f>IFERROR(VLOOKUP($B77,'MAR2 Lucky dogs'!$B$44:$T$73,19,FALSE),0)</f>
        <v>0</v>
      </c>
      <c r="L77" s="303">
        <f t="shared" si="7"/>
        <v>0</v>
      </c>
    </row>
    <row r="78" spans="1:12">
      <c r="A78">
        <f t="shared" ref="A78:A107" si="8">A77+1</f>
        <v>31</v>
      </c>
      <c r="B78" s="207"/>
      <c r="C78" s="321"/>
      <c r="D78" s="321"/>
      <c r="E78" s="332"/>
      <c r="F78" s="261">
        <f>IFERROR(VLOOKUP(B78,'FEB1 Guican'!$B$44:$T$73,19,FALSE),0)</f>
        <v>0</v>
      </c>
      <c r="G78" s="250">
        <f>IFERROR(VLOOKUP(B78,'FEB2 Guican'!$B$44:$T$73,19,FALSE),0)</f>
        <v>0</v>
      </c>
      <c r="H78" s="208">
        <f>IFERROR(VLOOKUP($B78,'FEB15 K-nes'!$B$44:$T$73,19,FALSE),0)</f>
        <v>0</v>
      </c>
      <c r="I78" s="261">
        <f>IFERROR(VLOOKUP($B78,'FEB16 K-nes'!$B$44:$T$73,19,FALSE),0)</f>
        <v>0</v>
      </c>
      <c r="J78" s="261">
        <f>IFERROR(VLOOKUP($B78,'MAR1 Lucky dogs'!$B$44:$T$73,19,FALSE),0)</f>
        <v>0</v>
      </c>
      <c r="K78" s="207">
        <f>IFERROR(VLOOKUP($B78,'MAR2 Lucky dogs'!$B$44:$T$73,19,FALSE),0)</f>
        <v>0</v>
      </c>
      <c r="L78" s="303">
        <f t="shared" si="7"/>
        <v>0</v>
      </c>
    </row>
    <row r="79" spans="1:12">
      <c r="A79">
        <f t="shared" si="8"/>
        <v>32</v>
      </c>
      <c r="B79" s="207"/>
      <c r="C79" s="321"/>
      <c r="D79" s="321"/>
      <c r="E79" s="321"/>
      <c r="F79" s="261">
        <f>IFERROR(VLOOKUP(B79,'FEB1 Guican'!$B$44:$T$73,19,FALSE),0)</f>
        <v>0</v>
      </c>
      <c r="G79" s="250">
        <f>IFERROR(VLOOKUP(B79,'FEB2 Guican'!$B$44:$T$73,19,FALSE),0)</f>
        <v>0</v>
      </c>
      <c r="H79" s="208">
        <f>IFERROR(VLOOKUP($B79,'FEB15 K-nes'!$B$44:$T$73,19,FALSE),0)</f>
        <v>0</v>
      </c>
      <c r="I79" s="261">
        <f>IFERROR(VLOOKUP($B79,'FEB16 K-nes'!$B$44:$T$73,19,FALSE),0)</f>
        <v>0</v>
      </c>
      <c r="J79" s="261">
        <f>IFERROR(VLOOKUP($B79,'MAR1 Lucky dogs'!$B$44:$T$73,19,FALSE),0)</f>
        <v>0</v>
      </c>
      <c r="K79" s="207">
        <f>IFERROR(VLOOKUP($B79,'MAR2 Lucky dogs'!$B$44:$T$73,19,FALSE),0)</f>
        <v>0</v>
      </c>
      <c r="L79" s="303">
        <f t="shared" si="7"/>
        <v>0</v>
      </c>
    </row>
    <row r="80" spans="1:12">
      <c r="A80">
        <f t="shared" si="8"/>
        <v>33</v>
      </c>
      <c r="B80" s="207"/>
      <c r="C80" s="321"/>
      <c r="D80" s="321"/>
      <c r="E80" s="321"/>
      <c r="F80" s="261">
        <f>IFERROR(VLOOKUP(B80,'FEB1 Guican'!$B$44:$T$73,19,FALSE),0)</f>
        <v>0</v>
      </c>
      <c r="G80" s="250">
        <f>IFERROR(VLOOKUP(B80,'FEB2 Guican'!$B$44:$T$73,19,FALSE),0)</f>
        <v>0</v>
      </c>
      <c r="H80" s="208">
        <f>IFERROR(VLOOKUP($B80,'FEB15 K-nes'!$B$44:$T$73,19,FALSE),0)</f>
        <v>0</v>
      </c>
      <c r="I80" s="261">
        <f>IFERROR(VLOOKUP($B80,'FEB16 K-nes'!$B$44:$T$73,19,FALSE),0)</f>
        <v>0</v>
      </c>
      <c r="J80" s="261">
        <f>IFERROR(VLOOKUP($B80,'MAR1 Lucky dogs'!$B$44:$T$73,19,FALSE),0)</f>
        <v>0</v>
      </c>
      <c r="K80" s="207">
        <f>IFERROR(VLOOKUP($B80,'MAR2 Lucky dogs'!$B$44:$T$73,19,FALSE),0)</f>
        <v>0</v>
      </c>
      <c r="L80" s="303">
        <f t="shared" si="7"/>
        <v>0</v>
      </c>
    </row>
    <row r="81" spans="1:12">
      <c r="A81">
        <f t="shared" si="8"/>
        <v>34</v>
      </c>
      <c r="B81" s="207"/>
      <c r="C81" s="321"/>
      <c r="D81" s="321"/>
      <c r="E81" s="321"/>
      <c r="F81" s="261">
        <f>IFERROR(VLOOKUP(B68,'FEB1 Guican'!$B$44:$T$73,19,FALSE),0)</f>
        <v>0</v>
      </c>
      <c r="G81" s="250">
        <f>IFERROR(VLOOKUP(B68,'FEB2 Guican'!$B$44:$T$73,19,FALSE),0)</f>
        <v>0</v>
      </c>
      <c r="H81" s="208">
        <f>IFERROR(VLOOKUP($B68,'FEB15 K-nes'!$B$44:$T$73,19,FALSE),0)</f>
        <v>0</v>
      </c>
      <c r="I81" s="261">
        <f>IFERROR(VLOOKUP($B68,'FEB16 K-nes'!$B$44:$T$73,19,FALSE),0)</f>
        <v>0</v>
      </c>
      <c r="J81" s="261">
        <f>IFERROR(VLOOKUP($B68,'MAR1 Lucky dogs'!$B$44:$T$73,19,FALSE),0)</f>
        <v>4</v>
      </c>
      <c r="K81" s="207">
        <f>IFERROR(VLOOKUP($B68,'MAR2 Lucky dogs'!$B$44:$T$73,19,FALSE),0)</f>
        <v>0</v>
      </c>
      <c r="L81" s="303">
        <f t="shared" si="7"/>
        <v>4</v>
      </c>
    </row>
    <row r="82" spans="1:12">
      <c r="A82">
        <f t="shared" si="8"/>
        <v>35</v>
      </c>
      <c r="B82" s="207"/>
      <c r="C82" s="321"/>
      <c r="D82" s="321"/>
      <c r="E82" s="321"/>
      <c r="F82" s="261">
        <f>IFERROR(VLOOKUP(B82,'FEB1 Guican'!$B$44:$T$73,19,FALSE),0)</f>
        <v>0</v>
      </c>
      <c r="G82" s="250">
        <f>IFERROR(VLOOKUP(B82,'FEB2 Guican'!$B$44:$T$73,19,FALSE),0)</f>
        <v>0</v>
      </c>
      <c r="H82" s="208">
        <f>IFERROR(VLOOKUP($B82,'FEB15 K-nes'!$B$44:$T$73,19,FALSE),0)</f>
        <v>0</v>
      </c>
      <c r="I82" s="261">
        <f>IFERROR(VLOOKUP($B82,'FEB16 K-nes'!$B$44:$T$73,19,FALSE),0)</f>
        <v>0</v>
      </c>
      <c r="J82" s="261">
        <f>IFERROR(VLOOKUP($B82,'MAR1 Lucky dogs'!$B$44:$T$73,19,FALSE),0)</f>
        <v>0</v>
      </c>
      <c r="K82" s="207">
        <f>IFERROR(VLOOKUP($B82,'MAR2 Lucky dogs'!$B$44:$T$73,19,FALSE),0)</f>
        <v>0</v>
      </c>
      <c r="L82" s="303">
        <f t="shared" si="7"/>
        <v>0</v>
      </c>
    </row>
    <row r="83" spans="1:12">
      <c r="A83">
        <f t="shared" si="8"/>
        <v>36</v>
      </c>
      <c r="B83" s="207"/>
      <c r="C83" s="321"/>
      <c r="D83" s="321"/>
      <c r="E83" s="321"/>
      <c r="F83" s="261">
        <f>IFERROR(VLOOKUP(B83,'FEB1 Guican'!$B$44:$T$73,19,FALSE),0)</f>
        <v>0</v>
      </c>
      <c r="G83" s="250">
        <f>IFERROR(VLOOKUP(B83,'FEB2 Guican'!$B$44:$T$73,19,FALSE),0)</f>
        <v>0</v>
      </c>
      <c r="H83" s="208">
        <f>IFERROR(VLOOKUP($B83,'FEB15 K-nes'!$B$44:$T$73,19,FALSE),0)</f>
        <v>0</v>
      </c>
      <c r="I83" s="261">
        <f>IFERROR(VLOOKUP($B83,'FEB16 K-nes'!$B$44:$T$73,19,FALSE),0)</f>
        <v>0</v>
      </c>
      <c r="J83" s="261">
        <f>IFERROR(VLOOKUP($B83,'MAR1 Lucky dogs'!$B$44:$T$73,19,FALSE),0)</f>
        <v>0</v>
      </c>
      <c r="K83" s="207">
        <f>IFERROR(VLOOKUP($B83,'MAR2 Lucky dogs'!$B$44:$T$73,19,FALSE),0)</f>
        <v>0</v>
      </c>
      <c r="L83" s="303">
        <f t="shared" si="7"/>
        <v>0</v>
      </c>
    </row>
    <row r="84" spans="1:12">
      <c r="A84">
        <f t="shared" si="8"/>
        <v>37</v>
      </c>
      <c r="B84" s="207"/>
      <c r="C84" s="321"/>
      <c r="D84" s="321"/>
      <c r="E84" s="321"/>
      <c r="F84" s="261">
        <f>IFERROR(VLOOKUP(B84,'FEB1 Guican'!$B$44:$T$73,19,FALSE),0)</f>
        <v>0</v>
      </c>
      <c r="G84" s="250">
        <f>IFERROR(VLOOKUP(B84,'FEB2 Guican'!$B$44:$T$73,19,FALSE),0)</f>
        <v>0</v>
      </c>
      <c r="H84" s="208">
        <f>IFERROR(VLOOKUP($B84,'FEB15 K-nes'!$B$44:$T$73,19,FALSE),0)</f>
        <v>0</v>
      </c>
      <c r="I84" s="261">
        <f>IFERROR(VLOOKUP($B84,'FEB16 K-nes'!$B$44:$T$73,19,FALSE),0)</f>
        <v>0</v>
      </c>
      <c r="J84" s="261">
        <f>IFERROR(VLOOKUP($B84,'MAR1 Lucky dogs'!$B$44:$T$73,19,FALSE),0)</f>
        <v>0</v>
      </c>
      <c r="K84" s="207">
        <f>IFERROR(VLOOKUP($B84,'MAR2 Lucky dogs'!$B$44:$T$73,19,FALSE),0)</f>
        <v>0</v>
      </c>
      <c r="L84" s="303">
        <f t="shared" si="7"/>
        <v>0</v>
      </c>
    </row>
    <row r="85" spans="1:12">
      <c r="A85">
        <f t="shared" si="8"/>
        <v>38</v>
      </c>
      <c r="B85" s="207"/>
      <c r="C85" s="321"/>
      <c r="D85" s="321"/>
      <c r="E85" s="321"/>
      <c r="F85" s="261">
        <f>IFERROR(VLOOKUP(B85,'FEB1 Guican'!$B$44:$T$73,19,FALSE),0)</f>
        <v>0</v>
      </c>
      <c r="G85" s="250">
        <f>IFERROR(VLOOKUP(B85,'FEB2 Guican'!$B$44:$T$73,19,FALSE),0)</f>
        <v>0</v>
      </c>
      <c r="H85" s="208">
        <f>IFERROR(VLOOKUP($B85,'FEB15 K-nes'!$B$44:$T$73,19,FALSE),0)</f>
        <v>0</v>
      </c>
      <c r="I85" s="261">
        <f>IFERROR(VLOOKUP($B85,'FEB16 K-nes'!$B$44:$T$73,19,FALSE),0)</f>
        <v>0</v>
      </c>
      <c r="J85" s="261">
        <f>IFERROR(VLOOKUP($B85,'MAR1 Lucky dogs'!$B$44:$T$73,19,FALSE),0)</f>
        <v>0</v>
      </c>
      <c r="K85" s="207">
        <f>IFERROR(VLOOKUP($B85,'MAR2 Lucky dogs'!$B$44:$T$73,19,FALSE),0)</f>
        <v>0</v>
      </c>
      <c r="L85" s="303">
        <f t="shared" si="7"/>
        <v>0</v>
      </c>
    </row>
    <row r="86" spans="1:12">
      <c r="A86">
        <f t="shared" si="8"/>
        <v>39</v>
      </c>
      <c r="B86" s="207"/>
      <c r="C86" s="321"/>
      <c r="D86" s="321"/>
      <c r="E86" s="321"/>
      <c r="F86" s="261">
        <f>IFERROR(VLOOKUP(B86,'FEB1 Guican'!$B$44:$T$73,19,FALSE),0)</f>
        <v>0</v>
      </c>
      <c r="G86" s="250">
        <f>IFERROR(VLOOKUP(B86,'FEB2 Guican'!$B$44:$T$73,19,FALSE),0)</f>
        <v>0</v>
      </c>
      <c r="H86" s="208">
        <f>IFERROR(VLOOKUP($B86,'FEB15 K-nes'!$B$44:$T$73,19,FALSE),0)</f>
        <v>0</v>
      </c>
      <c r="I86" s="261">
        <f>IFERROR(VLOOKUP($B86,'FEB16 K-nes'!$B$44:$T$73,19,FALSE),0)</f>
        <v>0</v>
      </c>
      <c r="J86" s="261">
        <f>IFERROR(VLOOKUP($B86,'MAR1 Lucky dogs'!$B$44:$T$73,19,FALSE),0)</f>
        <v>0</v>
      </c>
      <c r="K86" s="207">
        <f>IFERROR(VLOOKUP($B86,'MAR2 Lucky dogs'!$B$44:$T$73,19,FALSE),0)</f>
        <v>0</v>
      </c>
      <c r="L86" s="303">
        <f t="shared" si="7"/>
        <v>0</v>
      </c>
    </row>
    <row r="87" spans="1:12">
      <c r="A87">
        <f t="shared" si="8"/>
        <v>40</v>
      </c>
      <c r="B87" s="207"/>
      <c r="C87" s="321"/>
      <c r="D87" s="321"/>
      <c r="E87" s="321"/>
      <c r="F87" s="261">
        <f>IFERROR(VLOOKUP(B87,'FEB1 Guican'!$B$44:$T$73,19,FALSE),0)</f>
        <v>0</v>
      </c>
      <c r="G87" s="250">
        <f>IFERROR(VLOOKUP(B87,'FEB2 Guican'!$B$44:$T$73,19,FALSE),0)</f>
        <v>0</v>
      </c>
      <c r="H87" s="208">
        <f>IFERROR(VLOOKUP($B87,'FEB15 K-nes'!$B$44:$T$73,19,FALSE),0)</f>
        <v>0</v>
      </c>
      <c r="I87" s="261">
        <f>IFERROR(VLOOKUP($B87,'FEB16 K-nes'!$B$44:$T$73,19,FALSE),0)</f>
        <v>0</v>
      </c>
      <c r="J87" s="261">
        <f>IFERROR(VLOOKUP($B87,'MAR1 Lucky dogs'!$B$44:$T$73,19,FALSE),0)</f>
        <v>0</v>
      </c>
      <c r="K87" s="207">
        <f>IFERROR(VLOOKUP($B87,'MAR2 Lucky dogs'!$B$44:$T$73,19,FALSE),0)</f>
        <v>0</v>
      </c>
      <c r="L87" s="303">
        <f t="shared" si="7"/>
        <v>0</v>
      </c>
    </row>
    <row r="88" spans="1:12">
      <c r="A88">
        <f t="shared" si="8"/>
        <v>41</v>
      </c>
      <c r="B88" s="207"/>
      <c r="C88" s="321"/>
      <c r="D88" s="321"/>
      <c r="E88" s="321"/>
      <c r="F88" s="261">
        <f>IFERROR(VLOOKUP(B88,'FEB1 Guican'!$B$44:$T$73,19,FALSE),0)</f>
        <v>0</v>
      </c>
      <c r="G88" s="250">
        <f>IFERROR(VLOOKUP(B88,'FEB2 Guican'!$B$44:$T$73,19,FALSE),0)</f>
        <v>0</v>
      </c>
      <c r="H88" s="208">
        <f>IFERROR(VLOOKUP($B88,'FEB15 K-nes'!$B$44:$T$73,19,FALSE),0)</f>
        <v>0</v>
      </c>
      <c r="I88" s="261">
        <f>IFERROR(VLOOKUP($B88,'FEB16 K-nes'!$B$44:$T$73,19,FALSE),0)</f>
        <v>0</v>
      </c>
      <c r="J88" s="261">
        <f>IFERROR(VLOOKUP($B88,'MAR1 Lucky dogs'!$B$44:$T$73,19,FALSE),0)</f>
        <v>0</v>
      </c>
      <c r="K88" s="207">
        <f>IFERROR(VLOOKUP($B88,'MAR2 Lucky dogs'!$B$44:$T$73,19,FALSE),0)</f>
        <v>0</v>
      </c>
      <c r="L88" s="303">
        <f t="shared" si="7"/>
        <v>0</v>
      </c>
    </row>
    <row r="89" spans="1:12">
      <c r="A89">
        <f t="shared" si="8"/>
        <v>42</v>
      </c>
      <c r="F89" s="261">
        <f>IFERROR(VLOOKUP(B72,'FEB1 Guican'!$B$44:$T$73,19,FALSE),0)</f>
        <v>0</v>
      </c>
      <c r="G89" s="250">
        <f>IFERROR(VLOOKUP(B72,'FEB2 Guican'!$B$44:$T$73,19,FALSE),0)</f>
        <v>0</v>
      </c>
      <c r="H89" s="208">
        <f>IFERROR(VLOOKUP($B72,'FEB15 K-nes'!$B$44:$T$73,19,FALSE),0)</f>
        <v>0</v>
      </c>
      <c r="I89" s="261">
        <f>IFERROR(VLOOKUP($B72,'FEB16 K-nes'!$B$44:$T$73,19,FALSE),0)</f>
        <v>0</v>
      </c>
      <c r="J89" s="261">
        <f>IFERROR(VLOOKUP($B72,'MAR1 Lucky dogs'!$B$44:$T$73,19,FALSE),0)</f>
        <v>8</v>
      </c>
      <c r="K89" s="207">
        <f>IFERROR(VLOOKUP($B72,'MAR2 Lucky dogs'!$B$44:$T$73,19,FALSE),0)</f>
        <v>4</v>
      </c>
      <c r="L89" s="303">
        <f t="shared" si="7"/>
        <v>12</v>
      </c>
    </row>
    <row r="90" spans="1:12">
      <c r="A90">
        <f t="shared" si="8"/>
        <v>43</v>
      </c>
      <c r="B90" s="207"/>
      <c r="C90" s="321"/>
      <c r="D90" s="321"/>
      <c r="E90" s="321"/>
      <c r="F90" s="261">
        <f>IFERROR(VLOOKUP(B90,'FEB1 Guican'!$B$44:$T$73,19,FALSE),0)</f>
        <v>0</v>
      </c>
      <c r="G90" s="250">
        <f>IFERROR(VLOOKUP(B90,'FEB2 Guican'!$B$44:$T$73,19,FALSE),0)</f>
        <v>0</v>
      </c>
      <c r="H90" s="208">
        <f>IFERROR(VLOOKUP($B90,'FEB15 K-nes'!$B$44:$T$73,19,FALSE),0)</f>
        <v>0</v>
      </c>
      <c r="I90" s="261">
        <f>IFERROR(VLOOKUP($B90,'FEB16 K-nes'!$B$44:$T$73,19,FALSE),0)</f>
        <v>0</v>
      </c>
      <c r="J90" s="261">
        <f>IFERROR(VLOOKUP($B90,'MAR1 Lucky dogs'!$B$44:$T$73,19,FALSE),0)</f>
        <v>0</v>
      </c>
      <c r="K90" s="207">
        <f>IFERROR(VLOOKUP($B90,'MAR2 Lucky dogs'!$B$44:$T$73,19,FALSE),0)</f>
        <v>0</v>
      </c>
      <c r="L90" s="303">
        <f t="shared" si="7"/>
        <v>0</v>
      </c>
    </row>
    <row r="91" spans="1:12">
      <c r="A91">
        <f t="shared" si="8"/>
        <v>44</v>
      </c>
      <c r="B91" s="207"/>
      <c r="C91" s="321"/>
      <c r="D91" s="321"/>
      <c r="E91" s="321"/>
      <c r="F91" s="261">
        <f>IFERROR(VLOOKUP(B91,'FEB1 Guican'!$B$44:$T$73,19,FALSE),0)</f>
        <v>0</v>
      </c>
      <c r="G91" s="250">
        <f>IFERROR(VLOOKUP(B91,'FEB2 Guican'!$B$44:$T$73,19,FALSE),0)</f>
        <v>0</v>
      </c>
      <c r="H91" s="208">
        <f>IFERROR(VLOOKUP($B91,'FEB15 K-nes'!$B$44:$T$73,19,FALSE),0)</f>
        <v>0</v>
      </c>
      <c r="I91" s="261">
        <f>IFERROR(VLOOKUP($B91,'FEB16 K-nes'!$B$44:$T$73,19,FALSE),0)</f>
        <v>0</v>
      </c>
      <c r="J91" s="261">
        <f>IFERROR(VLOOKUP($B91,'MAR1 Lucky dogs'!$B$44:$T$73,19,FALSE),0)</f>
        <v>0</v>
      </c>
      <c r="K91" s="207">
        <f>IFERROR(VLOOKUP($B91,'MAR2 Lucky dogs'!$B$44:$T$73,19,FALSE),0)</f>
        <v>0</v>
      </c>
      <c r="L91" s="303">
        <f t="shared" si="7"/>
        <v>0</v>
      </c>
    </row>
    <row r="92" spans="1:12">
      <c r="A92">
        <f t="shared" si="8"/>
        <v>45</v>
      </c>
      <c r="B92" s="207"/>
      <c r="C92" s="321"/>
      <c r="D92" s="321"/>
      <c r="E92" s="321"/>
      <c r="F92" s="261">
        <f>IFERROR(VLOOKUP(B92,'FEB1 Guican'!$B$44:$T$73,19,FALSE),0)</f>
        <v>0</v>
      </c>
      <c r="G92" s="250">
        <f>IFERROR(VLOOKUP(B92,'FEB2 Guican'!$B$44:$T$73,19,FALSE),0)</f>
        <v>0</v>
      </c>
      <c r="H92" s="208">
        <f>IFERROR(VLOOKUP($B92,'FEB15 K-nes'!$B$44:$T$73,19,FALSE),0)</f>
        <v>0</v>
      </c>
      <c r="I92" s="261">
        <f>IFERROR(VLOOKUP($B92,'FEB16 K-nes'!$B$44:$T$73,19,FALSE),0)</f>
        <v>0</v>
      </c>
      <c r="J92" s="261">
        <f>IFERROR(VLOOKUP($B92,'MAR1 Lucky dogs'!$B$44:$T$73,19,FALSE),0)</f>
        <v>0</v>
      </c>
      <c r="K92" s="207">
        <f>IFERROR(VLOOKUP($B92,'MAR2 Lucky dogs'!$B$44:$T$73,19,FALSE),0)</f>
        <v>0</v>
      </c>
      <c r="L92" s="303">
        <f t="shared" si="7"/>
        <v>0</v>
      </c>
    </row>
    <row r="93" spans="1:12">
      <c r="A93">
        <f t="shared" si="8"/>
        <v>46</v>
      </c>
      <c r="B93" s="207"/>
      <c r="C93" s="321"/>
      <c r="D93" s="321"/>
      <c r="E93" s="321"/>
      <c r="F93" s="261">
        <f>IFERROR(VLOOKUP(B93,'FEB1 Guican'!$B$44:$T$73,19,FALSE),0)</f>
        <v>0</v>
      </c>
      <c r="G93" s="250">
        <f>IFERROR(VLOOKUP(B93,'FEB2 Guican'!$B$44:$T$73,19,FALSE),0)</f>
        <v>0</v>
      </c>
      <c r="H93" s="208">
        <f>IFERROR(VLOOKUP($B93,'FEB15 K-nes'!$B$44:$T$73,19,FALSE),0)</f>
        <v>0</v>
      </c>
      <c r="I93" s="261">
        <f>IFERROR(VLOOKUP($B93,'FEB16 K-nes'!$B$44:$T$73,19,FALSE),0)</f>
        <v>0</v>
      </c>
      <c r="J93" s="261">
        <f>IFERROR(VLOOKUP($B93,'MAR1 Lucky dogs'!$B$44:$T$73,19,FALSE),0)</f>
        <v>0</v>
      </c>
      <c r="K93" s="207">
        <f>IFERROR(VLOOKUP($B93,'MAR2 Lucky dogs'!$B$44:$T$73,19,FALSE),0)</f>
        <v>0</v>
      </c>
      <c r="L93" s="303">
        <f t="shared" si="7"/>
        <v>0</v>
      </c>
    </row>
    <row r="94" spans="1:12">
      <c r="A94">
        <f t="shared" si="8"/>
        <v>47</v>
      </c>
      <c r="B94" s="207"/>
      <c r="C94" s="208"/>
      <c r="D94" s="208"/>
      <c r="E94" s="208"/>
      <c r="F94" s="261">
        <f>IFERROR(VLOOKUP(B94,'FEB1 Guican'!$B$44:$T$73,19,FALSE),0)</f>
        <v>0</v>
      </c>
      <c r="G94" s="250">
        <f>IFERROR(VLOOKUP(B94,'FEB2 Guican'!$B$44:$T$73,19,FALSE),0)</f>
        <v>0</v>
      </c>
      <c r="H94" s="208">
        <f>IFERROR(VLOOKUP($B94,'FEB15 K-nes'!$B$44:$T$73,19,FALSE),0)</f>
        <v>0</v>
      </c>
      <c r="I94" s="261">
        <f>IFERROR(VLOOKUP($B94,'FEB16 K-nes'!$B$44:$T$73,19,FALSE),0)</f>
        <v>0</v>
      </c>
      <c r="J94" s="261">
        <f>IFERROR(VLOOKUP($B94,'MAR1 Lucky dogs'!$B$44:$T$73,19,FALSE),0)</f>
        <v>0</v>
      </c>
      <c r="K94" s="207">
        <f>IFERROR(VLOOKUP($B94,'MAR2 Lucky dogs'!$B$44:$T$73,19,FALSE),0)</f>
        <v>0</v>
      </c>
      <c r="L94" s="303">
        <f t="shared" si="7"/>
        <v>0</v>
      </c>
    </row>
    <row r="95" spans="1:12">
      <c r="A95">
        <f t="shared" si="8"/>
        <v>48</v>
      </c>
      <c r="B95" s="207"/>
      <c r="C95" s="208"/>
      <c r="D95" s="208"/>
      <c r="E95" s="208"/>
      <c r="F95" s="261">
        <f>IFERROR(VLOOKUP(B95,'FEB1 Guican'!$B$44:$T$73,19,FALSE),0)</f>
        <v>0</v>
      </c>
      <c r="G95" s="250">
        <f>IFERROR(VLOOKUP(B95,'FEB2 Guican'!$B$44:$T$73,19,FALSE),0)</f>
        <v>0</v>
      </c>
      <c r="H95" s="208">
        <f>IFERROR(VLOOKUP($B95,'FEB15 K-nes'!$B$44:$T$73,19,FALSE),0)</f>
        <v>0</v>
      </c>
      <c r="I95" s="261">
        <f>IFERROR(VLOOKUP($B95,'FEB16 K-nes'!$B$44:$T$73,19,FALSE),0)</f>
        <v>0</v>
      </c>
      <c r="J95" s="261">
        <f>IFERROR(VLOOKUP($B95,'MAR1 Lucky dogs'!$B$44:$T$73,19,FALSE),0)</f>
        <v>0</v>
      </c>
      <c r="K95" s="207">
        <f>IFERROR(VLOOKUP($B95,'MAR2 Lucky dogs'!$B$44:$T$73,19,FALSE),0)</f>
        <v>0</v>
      </c>
      <c r="L95" s="303">
        <f t="shared" si="7"/>
        <v>0</v>
      </c>
    </row>
    <row r="96" spans="1:12">
      <c r="A96">
        <f t="shared" si="8"/>
        <v>49</v>
      </c>
      <c r="B96" s="207"/>
      <c r="C96" s="208"/>
      <c r="D96" s="208"/>
      <c r="E96" s="208"/>
      <c r="F96" s="261">
        <f>IFERROR(VLOOKUP(B96,'FEB1 Guican'!$B$44:$T$73,19,FALSE),0)</f>
        <v>0</v>
      </c>
      <c r="G96" s="250">
        <f>IFERROR(VLOOKUP(B96,'FEB2 Guican'!$B$44:$T$73,19,FALSE),0)</f>
        <v>0</v>
      </c>
      <c r="H96" s="208">
        <f>IFERROR(VLOOKUP($B96,'FEB15 K-nes'!$B$44:$T$73,19,FALSE),0)</f>
        <v>0</v>
      </c>
      <c r="I96" s="261">
        <f>IFERROR(VLOOKUP($B96,'FEB16 K-nes'!$B$44:$T$73,19,FALSE),0)</f>
        <v>0</v>
      </c>
      <c r="J96" s="261">
        <f>IFERROR(VLOOKUP($B96,'MAR1 Lucky dogs'!$B$44:$T$73,19,FALSE),0)</f>
        <v>0</v>
      </c>
      <c r="K96" s="207">
        <f>IFERROR(VLOOKUP($B96,'MAR2 Lucky dogs'!$B$44:$T$73,19,FALSE),0)</f>
        <v>0</v>
      </c>
      <c r="L96" s="303">
        <f t="shared" si="7"/>
        <v>0</v>
      </c>
    </row>
    <row r="97" spans="1:12">
      <c r="A97">
        <f t="shared" si="8"/>
        <v>50</v>
      </c>
      <c r="B97" s="207"/>
      <c r="C97" s="208"/>
      <c r="D97" s="208"/>
      <c r="E97" s="208"/>
      <c r="F97" s="261">
        <f>IFERROR(VLOOKUP(B97,'FEB1 Guican'!$B$44:$T$73,19,FALSE),0)</f>
        <v>0</v>
      </c>
      <c r="G97" s="250">
        <f>IFERROR(VLOOKUP(B97,'FEB2 Guican'!$B$44:$T$73,19,FALSE),0)</f>
        <v>0</v>
      </c>
      <c r="H97" s="208">
        <f>IFERROR(VLOOKUP($B97,'FEB15 K-nes'!$B$44:$T$73,19,FALSE),0)</f>
        <v>0</v>
      </c>
      <c r="I97" s="261">
        <f>IFERROR(VLOOKUP($B97,'FEB16 K-nes'!$B$44:$T$73,19,FALSE),0)</f>
        <v>0</v>
      </c>
      <c r="J97" s="261">
        <f>IFERROR(VLOOKUP($B97,'MAR1 Lucky dogs'!$B$44:$T$73,19,FALSE),0)</f>
        <v>0</v>
      </c>
      <c r="K97" s="207">
        <f>IFERROR(VLOOKUP($B97,'MAR2 Lucky dogs'!$B$44:$T$73,19,FALSE),0)</f>
        <v>0</v>
      </c>
      <c r="L97" s="303">
        <f t="shared" si="7"/>
        <v>0</v>
      </c>
    </row>
    <row r="98" spans="1:12">
      <c r="A98">
        <f t="shared" si="8"/>
        <v>51</v>
      </c>
      <c r="B98" s="207"/>
      <c r="C98" s="208"/>
      <c r="D98" s="208"/>
      <c r="E98" s="208"/>
      <c r="F98" s="261">
        <f>IFERROR(VLOOKUP(B98,'FEB1 Guican'!$B$44:$T$73,19,FALSE),0)</f>
        <v>0</v>
      </c>
      <c r="G98" s="250">
        <f>IFERROR(VLOOKUP(B98,'FEB2 Guican'!$B$44:$T$73,19,FALSE),0)</f>
        <v>0</v>
      </c>
      <c r="H98" s="208">
        <f>IFERROR(VLOOKUP($B98,'FEB15 K-nes'!$B$44:$T$73,19,FALSE),0)</f>
        <v>0</v>
      </c>
      <c r="I98" s="261">
        <f>IFERROR(VLOOKUP($B98,'FEB16 K-nes'!$B$44:$T$73,19,FALSE),0)</f>
        <v>0</v>
      </c>
      <c r="J98" s="261">
        <f>IFERROR(VLOOKUP($B98,'MAR1 Lucky dogs'!$B$44:$T$73,19,FALSE),0)</f>
        <v>0</v>
      </c>
      <c r="K98" s="207">
        <f>IFERROR(VLOOKUP($B98,'MAR2 Lucky dogs'!$B$44:$T$73,19,FALSE),0)</f>
        <v>0</v>
      </c>
      <c r="L98" s="303">
        <f t="shared" si="7"/>
        <v>0</v>
      </c>
    </row>
    <row r="99" spans="1:12">
      <c r="A99">
        <f t="shared" si="8"/>
        <v>52</v>
      </c>
      <c r="B99" s="207"/>
      <c r="C99" s="208"/>
      <c r="D99" s="208"/>
      <c r="E99" s="208"/>
      <c r="F99" s="261">
        <f>IFERROR(VLOOKUP(B99,'FEB1 Guican'!$B$44:$T$73,19,FALSE),0)</f>
        <v>0</v>
      </c>
      <c r="G99" s="250">
        <f>IFERROR(VLOOKUP(B99,'FEB2 Guican'!$B$44:$T$73,19,FALSE),0)</f>
        <v>0</v>
      </c>
      <c r="H99" s="208">
        <f>IFERROR(VLOOKUP($B99,'FEB15 K-nes'!$B$44:$T$73,19,FALSE),0)</f>
        <v>0</v>
      </c>
      <c r="I99" s="261">
        <f>IFERROR(VLOOKUP($B99,'FEB16 K-nes'!$B$44:$T$73,19,FALSE),0)</f>
        <v>0</v>
      </c>
      <c r="J99" s="261">
        <f>IFERROR(VLOOKUP($B99,'MAR1 Lucky dogs'!$B$44:$T$73,19,FALSE),0)</f>
        <v>0</v>
      </c>
      <c r="K99" s="207">
        <f>IFERROR(VLOOKUP($B99,'MAR2 Lucky dogs'!$B$44:$T$73,19,FALSE),0)</f>
        <v>0</v>
      </c>
      <c r="L99" s="303">
        <f t="shared" si="7"/>
        <v>0</v>
      </c>
    </row>
    <row r="100" spans="1:12">
      <c r="A100">
        <f t="shared" si="8"/>
        <v>53</v>
      </c>
      <c r="B100" s="207"/>
      <c r="C100" s="208"/>
      <c r="D100" s="208"/>
      <c r="E100" s="208"/>
      <c r="F100" s="261">
        <f>IFERROR(VLOOKUP(B100,'FEB1 Guican'!$B$44:$T$73,19,FALSE),0)</f>
        <v>0</v>
      </c>
      <c r="G100" s="250">
        <f>IFERROR(VLOOKUP(B100,'FEB2 Guican'!$B$44:$T$73,19,FALSE),0)</f>
        <v>0</v>
      </c>
      <c r="H100" s="208">
        <f>IFERROR(VLOOKUP($B100,'FEB15 K-nes'!$B$44:$T$73,19,FALSE),0)</f>
        <v>0</v>
      </c>
      <c r="I100" s="261">
        <f>IFERROR(VLOOKUP($B100,'FEB16 K-nes'!$B$44:$T$73,19,FALSE),0)</f>
        <v>0</v>
      </c>
      <c r="J100" s="261">
        <f>IFERROR(VLOOKUP($B100,'MAR1 Lucky dogs'!$B$44:$T$73,19,FALSE),0)</f>
        <v>0</v>
      </c>
      <c r="K100" s="207">
        <f>IFERROR(VLOOKUP($B100,'MAR2 Lucky dogs'!$B$44:$T$73,19,FALSE),0)</f>
        <v>0</v>
      </c>
      <c r="L100" s="303">
        <f t="shared" si="7"/>
        <v>0</v>
      </c>
    </row>
    <row r="101" spans="1:12">
      <c r="A101">
        <f t="shared" si="8"/>
        <v>54</v>
      </c>
      <c r="B101" s="207"/>
      <c r="C101" s="208"/>
      <c r="D101" s="208"/>
      <c r="E101" s="208"/>
      <c r="F101" s="261">
        <f>IFERROR(VLOOKUP(B101,'FEB1 Guican'!$B$44:$T$73,19,FALSE),0)</f>
        <v>0</v>
      </c>
      <c r="G101" s="250">
        <f>IFERROR(VLOOKUP(B101,'FEB2 Guican'!$B$44:$T$73,19,FALSE),0)</f>
        <v>0</v>
      </c>
      <c r="H101" s="208">
        <f>IFERROR(VLOOKUP($B101,'FEB15 K-nes'!$B$44:$T$73,19,FALSE),0)</f>
        <v>0</v>
      </c>
      <c r="I101" s="261">
        <f>IFERROR(VLOOKUP($B101,'FEB16 K-nes'!$B$44:$T$73,19,FALSE),0)</f>
        <v>0</v>
      </c>
      <c r="J101" s="261">
        <f>IFERROR(VLOOKUP($B101,'MAR1 Lucky dogs'!$B$44:$T$73,19,FALSE),0)</f>
        <v>0</v>
      </c>
      <c r="K101" s="207">
        <f>IFERROR(VLOOKUP($B101,'MAR2 Lucky dogs'!$B$44:$T$73,19,FALSE),0)</f>
        <v>0</v>
      </c>
      <c r="L101" s="303">
        <f t="shared" si="7"/>
        <v>0</v>
      </c>
    </row>
    <row r="102" spans="1:12">
      <c r="A102">
        <f t="shared" si="8"/>
        <v>55</v>
      </c>
      <c r="B102" s="207"/>
      <c r="C102" s="208"/>
      <c r="D102" s="208"/>
      <c r="E102" s="208"/>
      <c r="F102" s="261">
        <f>IFERROR(VLOOKUP(B102,'FEB1 Guican'!$B$44:$T$73,19,FALSE),0)</f>
        <v>0</v>
      </c>
      <c r="G102" s="250">
        <f>IFERROR(VLOOKUP(B102,'FEB2 Guican'!$B$44:$T$73,19,FALSE),0)</f>
        <v>0</v>
      </c>
      <c r="H102" s="208">
        <f>IFERROR(VLOOKUP($B102,'FEB15 K-nes'!$B$44:$T$73,19,FALSE),0)</f>
        <v>0</v>
      </c>
      <c r="I102" s="261">
        <f>IFERROR(VLOOKUP($B102,'FEB16 K-nes'!$B$44:$T$73,19,FALSE),0)</f>
        <v>0</v>
      </c>
      <c r="J102" s="261">
        <f>IFERROR(VLOOKUP($B102,'MAR1 Lucky dogs'!$B$44:$T$73,19,FALSE),0)</f>
        <v>0</v>
      </c>
      <c r="K102" s="207">
        <f>IFERROR(VLOOKUP($B102,'MAR2 Lucky dogs'!$B$44:$T$73,19,FALSE),0)</f>
        <v>0</v>
      </c>
      <c r="L102" s="303">
        <f t="shared" si="7"/>
        <v>0</v>
      </c>
    </row>
    <row r="103" spans="1:12">
      <c r="A103">
        <f>A102+1</f>
        <v>56</v>
      </c>
      <c r="B103" s="207"/>
      <c r="C103" s="208"/>
      <c r="D103" s="208"/>
      <c r="E103" s="208"/>
      <c r="F103" s="261">
        <f>IFERROR(VLOOKUP(B103,'FEB1 Guican'!$B$44:$T$73,19,FALSE),0)</f>
        <v>0</v>
      </c>
      <c r="G103" s="250">
        <f>IFERROR(VLOOKUP(B103,'FEB2 Guican'!$B$44:$T$73,19,FALSE),0)</f>
        <v>0</v>
      </c>
      <c r="H103" s="208">
        <f>IFERROR(VLOOKUP($B103,'FEB15 K-nes'!$B$44:$T$73,19,FALSE),0)</f>
        <v>0</v>
      </c>
      <c r="I103" s="261">
        <f>IFERROR(VLOOKUP($B103,'FEB16 K-nes'!$B$44:$T$73,19,FALSE),0)</f>
        <v>0</v>
      </c>
      <c r="J103" s="261">
        <f>IFERROR(VLOOKUP($B103,'MAR1 Lucky dogs'!$B$44:$T$73,19,FALSE),0)</f>
        <v>0</v>
      </c>
      <c r="K103" s="207">
        <f>IFERROR(VLOOKUP($B103,'MAR2 Lucky dogs'!$B$44:$T$73,19,FALSE),0)</f>
        <v>0</v>
      </c>
      <c r="L103" s="303">
        <f t="shared" si="7"/>
        <v>0</v>
      </c>
    </row>
    <row r="104" spans="1:12">
      <c r="A104">
        <f t="shared" si="8"/>
        <v>57</v>
      </c>
      <c r="B104" s="207"/>
      <c r="C104" s="208"/>
      <c r="D104" s="208"/>
      <c r="E104" s="208"/>
      <c r="F104" s="261">
        <f>IFERROR(VLOOKUP(B104,'FEB1 Guican'!$B$44:$T$73,19,FALSE),0)</f>
        <v>0</v>
      </c>
      <c r="G104" s="250">
        <f>IFERROR(VLOOKUP(B104,'FEB2 Guican'!$B$44:$T$73,19,FALSE),0)</f>
        <v>0</v>
      </c>
      <c r="H104" s="208">
        <f>IFERROR(VLOOKUP($B104,'FEB15 K-nes'!$B$44:$T$73,19,FALSE),0)</f>
        <v>0</v>
      </c>
      <c r="I104" s="261">
        <f>IFERROR(VLOOKUP($B104,'FEB16 K-nes'!$B$44:$T$73,19,FALSE),0)</f>
        <v>0</v>
      </c>
      <c r="J104" s="261">
        <f>IFERROR(VLOOKUP($B104,'MAR1 Lucky dogs'!$B$44:$T$73,19,FALSE),0)</f>
        <v>0</v>
      </c>
      <c r="K104" s="207">
        <f>IFERROR(VLOOKUP($B104,'MAR2 Lucky dogs'!$B$44:$T$73,19,FALSE),0)</f>
        <v>0</v>
      </c>
      <c r="L104" s="303">
        <f t="shared" si="7"/>
        <v>0</v>
      </c>
    </row>
    <row r="105" spans="1:12">
      <c r="A105">
        <f t="shared" si="8"/>
        <v>58</v>
      </c>
      <c r="B105" s="207"/>
      <c r="C105" s="208"/>
      <c r="D105" s="208"/>
      <c r="E105" s="208"/>
      <c r="F105" s="261">
        <f>IFERROR(VLOOKUP(B105,'FEB1 Guican'!$B$44:$T$73,19,FALSE),0)</f>
        <v>0</v>
      </c>
      <c r="G105" s="250">
        <f>IFERROR(VLOOKUP(B105,'FEB2 Guican'!$B$44:$T$73,19,FALSE),0)</f>
        <v>0</v>
      </c>
      <c r="H105" s="208">
        <f>IFERROR(VLOOKUP($B105,'FEB15 K-nes'!$B$44:$T$73,19,FALSE),0)</f>
        <v>0</v>
      </c>
      <c r="I105" s="261">
        <f>IFERROR(VLOOKUP($B105,'FEB16 K-nes'!$B$44:$T$73,19,FALSE),0)</f>
        <v>0</v>
      </c>
      <c r="J105" s="261">
        <f>IFERROR(VLOOKUP($B105,'MAR1 Lucky dogs'!$B$44:$T$73,19,FALSE),0)</f>
        <v>0</v>
      </c>
      <c r="K105" s="207">
        <f>IFERROR(VLOOKUP($B105,'MAR2 Lucky dogs'!$B$44:$T$73,19,FALSE),0)</f>
        <v>0</v>
      </c>
      <c r="L105" s="303">
        <f t="shared" si="7"/>
        <v>0</v>
      </c>
    </row>
    <row r="106" spans="1:12">
      <c r="A106">
        <f>A105+1</f>
        <v>59</v>
      </c>
      <c r="B106" s="207"/>
      <c r="C106" s="208"/>
      <c r="D106" s="208"/>
      <c r="E106" s="208"/>
      <c r="F106" s="261">
        <f>IFERROR(VLOOKUP(B106,'FEB1 Guican'!$B$44:$T$73,19,FALSE),0)</f>
        <v>0</v>
      </c>
      <c r="G106" s="250">
        <f>IFERROR(VLOOKUP(B106,'FEB2 Guican'!$B$44:$T$73,19,FALSE),0)</f>
        <v>0</v>
      </c>
      <c r="H106" s="208">
        <f>IFERROR(VLOOKUP($B106,'FEB15 K-nes'!$B$44:$T$73,19,FALSE),0)</f>
        <v>0</v>
      </c>
      <c r="I106" s="261">
        <f>IFERROR(VLOOKUP($B106,'FEB16 K-nes'!$B$44:$T$73,19,FALSE),0)</f>
        <v>0</v>
      </c>
      <c r="J106" s="261">
        <f>IFERROR(VLOOKUP($B106,'MAR1 Lucky dogs'!$B$44:$T$73,19,FALSE),0)</f>
        <v>0</v>
      </c>
      <c r="K106" s="207">
        <f>IFERROR(VLOOKUP($B106,'MAR2 Lucky dogs'!$B$44:$T$73,19,FALSE),0)</f>
        <v>0</v>
      </c>
      <c r="L106" s="303">
        <f t="shared" si="7"/>
        <v>0</v>
      </c>
    </row>
    <row r="107" spans="1:12" ht="16" thickBot="1">
      <c r="A107">
        <f t="shared" si="8"/>
        <v>60</v>
      </c>
      <c r="B107" s="210"/>
      <c r="C107" s="211"/>
      <c r="D107" s="211"/>
      <c r="E107" s="211"/>
      <c r="F107" s="262">
        <f>IFERROR(VLOOKUP(B107,'FEB1 Guican'!$B$44:$T$73,19,FALSE),0)</f>
        <v>0</v>
      </c>
      <c r="G107" s="234">
        <f>IFERROR(VLOOKUP(B107,'FEB2 Guican'!$B$44:$T$73,19,FALSE),0)</f>
        <v>0</v>
      </c>
      <c r="H107" s="211">
        <f>IFERROR(VLOOKUP($B107,'FEB15 K-nes'!$B$44:$T$73,19,FALSE),0)</f>
        <v>0</v>
      </c>
      <c r="I107" s="262">
        <f>IFERROR(VLOOKUP($B107,'FEB16 K-nes'!$B$44:$T$73,19,FALSE),0)</f>
        <v>0</v>
      </c>
      <c r="J107" s="262">
        <f>IFERROR(VLOOKUP($B107,'MAR1 Lucky dogs'!$B$44:$T$73,19,FALSE),0)</f>
        <v>0</v>
      </c>
      <c r="K107" s="210">
        <f>IFERROR(VLOOKUP($B107,'MAR2 Lucky dogs'!$B$44:$T$73,19,FALSE),0)</f>
        <v>0</v>
      </c>
      <c r="L107" s="304">
        <f t="shared" si="7"/>
        <v>0</v>
      </c>
    </row>
  </sheetData>
  <sortState ref="B48:L72">
    <sortCondition descending="1" ref="L48"/>
  </sortState>
  <mergeCells count="4">
    <mergeCell ref="L2:L4"/>
    <mergeCell ref="L45:L47"/>
    <mergeCell ref="B2:E3"/>
    <mergeCell ref="B45:E4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workbookViewId="0">
      <pane xSplit="5" topLeftCell="S1" activePane="topRight" state="frozen"/>
      <selection pane="topRight"/>
    </sheetView>
  </sheetViews>
  <sheetFormatPr baseColWidth="10" defaultRowHeight="15" x14ac:dyDescent="0"/>
  <cols>
    <col min="1" max="1" width="3.1640625" bestFit="1" customWidth="1"/>
    <col min="6" max="6" width="10.83203125" customWidth="1"/>
  </cols>
  <sheetData>
    <row r="1" spans="1:21" s="194" customFormat="1" ht="16" customHeight="1" thickBot="1">
      <c r="F1" s="194">
        <v>1</v>
      </c>
      <c r="G1" s="194">
        <f>F1+1</f>
        <v>2</v>
      </c>
      <c r="H1" s="194">
        <f t="shared" ref="H1:T1" si="0">G1+1</f>
        <v>3</v>
      </c>
      <c r="I1" s="194">
        <f t="shared" si="0"/>
        <v>4</v>
      </c>
      <c r="J1" s="194">
        <f t="shared" si="0"/>
        <v>5</v>
      </c>
      <c r="K1" s="194">
        <f t="shared" si="0"/>
        <v>6</v>
      </c>
      <c r="L1" s="194">
        <f t="shared" si="0"/>
        <v>7</v>
      </c>
      <c r="M1" s="194">
        <f t="shared" si="0"/>
        <v>8</v>
      </c>
      <c r="N1" s="194">
        <f t="shared" si="0"/>
        <v>9</v>
      </c>
      <c r="O1" s="194">
        <f t="shared" si="0"/>
        <v>10</v>
      </c>
      <c r="P1" s="194">
        <f t="shared" si="0"/>
        <v>11</v>
      </c>
      <c r="Q1" s="194">
        <f t="shared" si="0"/>
        <v>12</v>
      </c>
      <c r="R1" s="194">
        <f t="shared" si="0"/>
        <v>13</v>
      </c>
      <c r="S1" s="194">
        <f t="shared" si="0"/>
        <v>14</v>
      </c>
      <c r="T1" s="194">
        <f t="shared" si="0"/>
        <v>15</v>
      </c>
    </row>
    <row r="2" spans="1:21" s="267" customFormat="1" ht="14" customHeight="1">
      <c r="B2" s="525" t="s">
        <v>136</v>
      </c>
      <c r="C2" s="526"/>
      <c r="D2" s="526"/>
      <c r="E2" s="526"/>
      <c r="F2" s="269" t="s">
        <v>170</v>
      </c>
      <c r="G2" s="263" t="s">
        <v>173</v>
      </c>
      <c r="H2" s="286" t="s">
        <v>177</v>
      </c>
      <c r="I2" s="263" t="s">
        <v>186</v>
      </c>
      <c r="J2" s="263" t="s">
        <v>195</v>
      </c>
      <c r="K2" s="286" t="s">
        <v>207</v>
      </c>
      <c r="L2" s="263" t="s">
        <v>213</v>
      </c>
      <c r="M2" s="263" t="s">
        <v>217</v>
      </c>
      <c r="N2" s="286" t="s">
        <v>222</v>
      </c>
      <c r="O2" s="263" t="s">
        <v>223</v>
      </c>
      <c r="P2" s="286" t="s">
        <v>227</v>
      </c>
      <c r="Q2" s="263" t="s">
        <v>231</v>
      </c>
      <c r="R2" s="286" t="s">
        <v>233</v>
      </c>
      <c r="S2" s="263" t="s">
        <v>235</v>
      </c>
      <c r="T2" s="277" t="s">
        <v>244</v>
      </c>
      <c r="U2" s="585" t="s">
        <v>257</v>
      </c>
    </row>
    <row r="3" spans="1:21" s="268" customFormat="1" ht="15" customHeight="1" thickBot="1">
      <c r="B3" s="527"/>
      <c r="C3" s="528"/>
      <c r="D3" s="528"/>
      <c r="E3" s="528"/>
      <c r="F3" s="270" t="s">
        <v>149</v>
      </c>
      <c r="G3" s="264" t="s">
        <v>89</v>
      </c>
      <c r="H3" s="287" t="s">
        <v>48</v>
      </c>
      <c r="I3" s="264" t="s">
        <v>48</v>
      </c>
      <c r="J3" s="264" t="s">
        <v>89</v>
      </c>
      <c r="K3" s="287" t="s">
        <v>149</v>
      </c>
      <c r="L3" s="283" t="s">
        <v>89</v>
      </c>
      <c r="M3" s="264" t="s">
        <v>48</v>
      </c>
      <c r="N3" s="287" t="s">
        <v>149</v>
      </c>
      <c r="O3" s="264" t="s">
        <v>89</v>
      </c>
      <c r="P3" s="287" t="s">
        <v>48</v>
      </c>
      <c r="Q3" s="264" t="s">
        <v>149</v>
      </c>
      <c r="R3" s="287" t="s">
        <v>111</v>
      </c>
      <c r="S3" s="264" t="s">
        <v>48</v>
      </c>
      <c r="T3" s="278" t="s">
        <v>89</v>
      </c>
      <c r="U3" s="586"/>
    </row>
    <row r="4" spans="1:21" s="268" customFormat="1" ht="15" customHeight="1" thickBot="1">
      <c r="B4" s="188" t="s">
        <v>137</v>
      </c>
      <c r="C4" s="189" t="s">
        <v>138</v>
      </c>
      <c r="D4" s="189" t="s">
        <v>139</v>
      </c>
      <c r="E4" s="189" t="s">
        <v>140</v>
      </c>
      <c r="F4" s="270" t="s">
        <v>165</v>
      </c>
      <c r="G4" s="264" t="s">
        <v>176</v>
      </c>
      <c r="H4" s="287" t="s">
        <v>250</v>
      </c>
      <c r="I4" s="264" t="s">
        <v>165</v>
      </c>
      <c r="J4" s="264" t="s">
        <v>194</v>
      </c>
      <c r="K4" s="287" t="s">
        <v>208</v>
      </c>
      <c r="L4" s="283" t="s">
        <v>212</v>
      </c>
      <c r="M4" s="264" t="s">
        <v>176</v>
      </c>
      <c r="N4" s="287" t="s">
        <v>212</v>
      </c>
      <c r="O4" s="264" t="s">
        <v>250</v>
      </c>
      <c r="P4" s="287" t="s">
        <v>202</v>
      </c>
      <c r="Q4" s="264" t="s">
        <v>232</v>
      </c>
      <c r="R4" s="287" t="s">
        <v>256</v>
      </c>
      <c r="S4" s="264" t="s">
        <v>232</v>
      </c>
      <c r="T4" s="278" t="s">
        <v>256</v>
      </c>
      <c r="U4" s="587"/>
    </row>
    <row r="5" spans="1:21">
      <c r="A5">
        <v>1</v>
      </c>
      <c r="B5" s="253">
        <v>634</v>
      </c>
      <c r="C5" s="230" t="s">
        <v>297</v>
      </c>
      <c r="D5" s="230" t="s">
        <v>465</v>
      </c>
      <c r="E5" s="230" t="s">
        <v>275</v>
      </c>
      <c r="F5" s="253">
        <f>IFERROR(VLOOKUP(B5,'ENE19 Soc. Canina'!$B$9:$T$38,19,FALSE),0)</f>
        <v>10</v>
      </c>
      <c r="G5" s="230">
        <f>IFERROR(VLOOKUP($B5,'FEB2 Azul'!$B$9:$T$38,19,FALSE),0)</f>
        <v>0</v>
      </c>
      <c r="H5" s="230">
        <f>IFERROR(VLOOKUP($B5,'FEB9 Lochness'!$B$9:$T$38,19,FALSE),0)</f>
        <v>0</v>
      </c>
      <c r="I5" s="230">
        <f>IFERROR(VLOOKUP($B5,'FEB23 Lochness'!$B$9:$T$38,19,FALSE),0)</f>
        <v>0</v>
      </c>
      <c r="J5" s="230">
        <f>IFERROR(VLOOKUP($B5,'MAR15 Azul'!$B$9:$T$38,19,FALSE),0)</f>
        <v>0</v>
      </c>
      <c r="K5" s="230">
        <f>IFERROR(VLOOKUP($B5,'MAY4 Soc. Canina'!$B$9:$T$38,19,FALSE),0)</f>
        <v>10</v>
      </c>
      <c r="L5" s="230">
        <f>IFERROR(VLOOKUP($B5,'JUN8 Azul'!$B$9:$T$38,19,FALSE),0)</f>
        <v>7</v>
      </c>
      <c r="M5" s="230">
        <f>IFERROR(VLOOKUP($B5,'JUN29 Lochness'!$B$9:$T$38,19,FALSE),0)</f>
        <v>0</v>
      </c>
      <c r="N5" s="230">
        <f>IFERROR(VLOOKUP($B5,'JUL20 Soc. Canina'!$B$9:$T$38,19,FALSE),0)</f>
        <v>4</v>
      </c>
      <c r="O5" s="230">
        <f>IFERROR(VLOOKUP($B5,'AGO3 Azul'!$B$9:$T$38,19,FALSE),0)</f>
        <v>6</v>
      </c>
      <c r="P5" s="230">
        <f>IFERROR(VLOOKUP($B5,'AGO23 Lochness'!$B$9:$T$38,19,FALSE),0)</f>
        <v>4</v>
      </c>
      <c r="Q5" s="230">
        <f>IFERROR(VLOOKUP($B5,'SEP7 Soc. Canina'!$B$9:$T$38,19,FALSE),0)</f>
        <v>20</v>
      </c>
      <c r="R5" s="230">
        <f>IFERROR(VLOOKUP($B5,'SEP21 Vertigo'!$B$9:$T$38,19,FALSE),0)</f>
        <v>0</v>
      </c>
      <c r="S5" s="230">
        <f>IFERROR(VLOOKUP($B5,'OCT5 Lochness'!$B$9:$T$38,19,FALSE),0)</f>
        <v>8</v>
      </c>
      <c r="T5" s="254">
        <f>IFERROR(VLOOKUP($B5,'NOV23 Azul'!$B$9:$T$38,19,FALSE),0)</f>
        <v>0</v>
      </c>
      <c r="U5" s="290">
        <f t="shared" ref="U5:U24" si="1">SUM(F5:T5)</f>
        <v>69</v>
      </c>
    </row>
    <row r="6" spans="1:21">
      <c r="A6">
        <f t="shared" ref="A6:A23" si="2">A5+1</f>
        <v>2</v>
      </c>
      <c r="B6" s="207">
        <v>607</v>
      </c>
      <c r="C6" s="208" t="s">
        <v>467</v>
      </c>
      <c r="D6" s="208" t="s">
        <v>468</v>
      </c>
      <c r="E6" s="208" t="s">
        <v>272</v>
      </c>
      <c r="F6" s="207">
        <f>IFERROR(VLOOKUP(B6,'ENE19 Soc. Canina'!$B$9:$T$38,19,FALSE),0)</f>
        <v>6</v>
      </c>
      <c r="G6" s="208">
        <f>IFERROR(VLOOKUP($B6,'FEB2 Azul'!$B$9:$T$38,19,FALSE),0)</f>
        <v>5</v>
      </c>
      <c r="H6" s="208">
        <f>IFERROR(VLOOKUP($B6,'FEB9 Lochness'!$B$9:$T$38,19,FALSE),0)</f>
        <v>10</v>
      </c>
      <c r="I6" s="208">
        <f>IFERROR(VLOOKUP($B6,'FEB23 Lochness'!$B$9:$T$38,19,FALSE),0)</f>
        <v>0</v>
      </c>
      <c r="J6" s="208">
        <f>IFERROR(VLOOKUP($B6,'MAR15 Azul'!$B$9:$T$38,19,FALSE),0)</f>
        <v>1</v>
      </c>
      <c r="K6" s="208">
        <f>IFERROR(VLOOKUP($B6,'MAY4 Soc. Canina'!$B$9:$T$38,19,FALSE),0)</f>
        <v>0</v>
      </c>
      <c r="L6" s="208">
        <f>IFERROR(VLOOKUP($B6,'JUN8 Azul'!$B$9:$T$38,19,FALSE),0)</f>
        <v>2</v>
      </c>
      <c r="M6" s="208">
        <f>IFERROR(VLOOKUP($B6,'JUN29 Lochness'!$B$9:$T$38,19,FALSE),0)</f>
        <v>10</v>
      </c>
      <c r="N6" s="208">
        <f>IFERROR(VLOOKUP($B6,'JUL20 Soc. Canina'!$B$9:$T$38,19,FALSE),0)</f>
        <v>0</v>
      </c>
      <c r="O6" s="208">
        <f>IFERROR(VLOOKUP($B6,'AGO3 Azul'!$B$9:$T$38,19,FALSE),0)</f>
        <v>1</v>
      </c>
      <c r="P6" s="208">
        <f>IFERROR(VLOOKUP($B6,'AGO23 Lochness'!$B$9:$T$38,19,FALSE),0)</f>
        <v>5</v>
      </c>
      <c r="Q6" s="208">
        <f>IFERROR(VLOOKUP($B6,'SEP7 Soc. Canina'!$B$9:$T$38,19,FALSE),0)</f>
        <v>14</v>
      </c>
      <c r="R6" s="208">
        <f>IFERROR(VLOOKUP($B6,'SEP21 Vertigo'!$B$9:$T$38,19,FALSE),0)</f>
        <v>0</v>
      </c>
      <c r="S6" s="208">
        <f>IFERROR(VLOOKUP($B6,'OCT5 Lochness'!$B$9:$T$38,19,FALSE),0)</f>
        <v>10</v>
      </c>
      <c r="T6" s="250">
        <f>IFERROR(VLOOKUP($B6,'NOV23 Azul'!$B$9:$T$38,19,FALSE),0)</f>
        <v>0</v>
      </c>
      <c r="U6" s="291">
        <f t="shared" si="1"/>
        <v>64</v>
      </c>
    </row>
    <row r="7" spans="1:21">
      <c r="A7">
        <f t="shared" si="2"/>
        <v>3</v>
      </c>
      <c r="B7" s="207">
        <v>559</v>
      </c>
      <c r="C7" s="208" t="s">
        <v>469</v>
      </c>
      <c r="D7" s="208" t="s">
        <v>470</v>
      </c>
      <c r="E7" s="208" t="s">
        <v>272</v>
      </c>
      <c r="F7" s="207">
        <f>IFERROR(VLOOKUP(B7,'ENE19 Soc. Canina'!$B$9:$T$38,19,FALSE),0)</f>
        <v>1</v>
      </c>
      <c r="G7" s="208">
        <f>IFERROR(VLOOKUP($B7,'FEB2 Azul'!$B$9:$T$38,19,FALSE),0)</f>
        <v>6</v>
      </c>
      <c r="H7" s="208">
        <f>IFERROR(VLOOKUP($B7,'FEB9 Lochness'!$B$9:$T$38,19,FALSE),0)</f>
        <v>0</v>
      </c>
      <c r="I7" s="208">
        <f>IFERROR(VLOOKUP($B7,'FEB23 Lochness'!$B$9:$T$38,19,FALSE),0)</f>
        <v>0</v>
      </c>
      <c r="J7" s="208">
        <f>IFERROR(VLOOKUP($B7,'MAR15 Azul'!$B$9:$T$38,19,FALSE),0)</f>
        <v>0</v>
      </c>
      <c r="K7" s="208">
        <f>IFERROR(VLOOKUP($B7,'MAY4 Soc. Canina'!$B$9:$T$38,19,FALSE),0)</f>
        <v>0</v>
      </c>
      <c r="L7" s="208">
        <f>IFERROR(VLOOKUP($B7,'JUN8 Azul'!$B$9:$T$38,19,FALSE),0)</f>
        <v>6</v>
      </c>
      <c r="M7" s="208">
        <f>IFERROR(VLOOKUP($B7,'JUN29 Lochness'!$B$9:$T$38,19,FALSE),0)</f>
        <v>0</v>
      </c>
      <c r="N7" s="208">
        <f>IFERROR(VLOOKUP($B7,'JUL20 Soc. Canina'!$B$9:$T$38,19,FALSE),0)</f>
        <v>1</v>
      </c>
      <c r="O7" s="208">
        <f>IFERROR(VLOOKUP($B7,'AGO3 Azul'!$B$9:$T$38,19,FALSE),0)</f>
        <v>4</v>
      </c>
      <c r="P7" s="208">
        <f>IFERROR(VLOOKUP($B7,'AGO23 Lochness'!$B$9:$T$38,19,FALSE),0)</f>
        <v>10</v>
      </c>
      <c r="Q7" s="208">
        <f>IFERROR(VLOOKUP($B7,'SEP7 Soc. Canina'!$B$9:$T$38,19,FALSE),0)</f>
        <v>0</v>
      </c>
      <c r="R7" s="208">
        <f>IFERROR(VLOOKUP($B7,'SEP21 Vertigo'!$B$9:$T$38,19,FALSE),0)</f>
        <v>8</v>
      </c>
      <c r="S7" s="208">
        <f>IFERROR(VLOOKUP($B7,'OCT5 Lochness'!$B$9:$T$38,19,FALSE),0)</f>
        <v>0</v>
      </c>
      <c r="T7" s="250">
        <f>IFERROR(VLOOKUP($B7,'NOV23 Azul'!$B$9:$T$38,19,FALSE),0)</f>
        <v>0</v>
      </c>
      <c r="U7" s="291">
        <f t="shared" si="1"/>
        <v>36</v>
      </c>
    </row>
    <row r="8" spans="1:21">
      <c r="A8">
        <f t="shared" si="2"/>
        <v>4</v>
      </c>
      <c r="B8" s="207">
        <v>671</v>
      </c>
      <c r="C8" s="208" t="s">
        <v>477</v>
      </c>
      <c r="D8" s="208" t="s">
        <v>478</v>
      </c>
      <c r="E8" s="208" t="s">
        <v>272</v>
      </c>
      <c r="F8" s="207">
        <f>IFERROR(VLOOKUP(B8,'ENE19 Soc. Canina'!$B$9:$T$38,19,FALSE),0)</f>
        <v>0</v>
      </c>
      <c r="G8" s="208">
        <f>IFERROR(VLOOKUP($B8,'FEB2 Azul'!$B$9:$T$38,19,FALSE),0)</f>
        <v>20</v>
      </c>
      <c r="H8" s="208">
        <f>IFERROR(VLOOKUP($B8,'FEB9 Lochness'!$B$9:$T$38,19,FALSE),0)</f>
        <v>0</v>
      </c>
      <c r="I8" s="208">
        <f>IFERROR(VLOOKUP($B8,'FEB23 Lochness'!$B$9:$T$38,19,FALSE),0)</f>
        <v>0</v>
      </c>
      <c r="J8" s="208">
        <f>IFERROR(VLOOKUP($B8,'MAR15 Azul'!$B$9:$T$38,19,FALSE),0)</f>
        <v>0</v>
      </c>
      <c r="K8" s="208">
        <f>IFERROR(VLOOKUP($B8,'MAY4 Soc. Canina'!$B$9:$T$38,19,FALSE),0)</f>
        <v>8</v>
      </c>
      <c r="L8" s="208">
        <f>IFERROR(VLOOKUP($B8,'JUN8 Azul'!$B$9:$T$38,19,FALSE),0)</f>
        <v>0</v>
      </c>
      <c r="M8" s="208">
        <f>IFERROR(VLOOKUP($B8,'JUN29 Lochness'!$B$9:$T$38,19,FALSE),0)</f>
        <v>1</v>
      </c>
      <c r="N8" s="208">
        <f>IFERROR(VLOOKUP($B8,'JUL20 Soc. Canina'!$B$9:$T$38,19,FALSE),0)</f>
        <v>2</v>
      </c>
      <c r="O8" s="208">
        <f>IFERROR(VLOOKUP($B8,'AGO3 Azul'!$B$9:$T$38,19,FALSE),0)</f>
        <v>0</v>
      </c>
      <c r="P8" s="208">
        <f>IFERROR(VLOOKUP($B8,'AGO23 Lochness'!$B$9:$T$38,19,FALSE),0)</f>
        <v>0</v>
      </c>
      <c r="Q8" s="208">
        <f>IFERROR(VLOOKUP($B8,'SEP7 Soc. Canina'!$B$9:$T$38,19,FALSE),0)</f>
        <v>0</v>
      </c>
      <c r="R8" s="208">
        <f>IFERROR(VLOOKUP($B8,'SEP21 Vertigo'!$B$9:$T$38,19,FALSE),0)</f>
        <v>0</v>
      </c>
      <c r="S8" s="208">
        <f>IFERROR(VLOOKUP($B8,'OCT5 Lochness'!$B$9:$T$38,19,FALSE),0)</f>
        <v>1</v>
      </c>
      <c r="T8" s="250">
        <f>IFERROR(VLOOKUP($B8,'NOV23 Azul'!$B$9:$T$38,19,FALSE),0)</f>
        <v>0</v>
      </c>
      <c r="U8" s="291">
        <f t="shared" si="1"/>
        <v>32</v>
      </c>
    </row>
    <row r="9" spans="1:21">
      <c r="A9">
        <f t="shared" si="2"/>
        <v>5</v>
      </c>
      <c r="B9" s="207">
        <v>571</v>
      </c>
      <c r="C9" s="208" t="s">
        <v>475</v>
      </c>
      <c r="D9" s="208" t="s">
        <v>476</v>
      </c>
      <c r="E9" s="208" t="s">
        <v>272</v>
      </c>
      <c r="F9" s="207">
        <f>IFERROR(VLOOKUP(B9,'ENE19 Soc. Canina'!$B$9:$T$38,19,FALSE),0)</f>
        <v>0</v>
      </c>
      <c r="G9" s="208">
        <f>IFERROR(VLOOKUP($B9,'FEB2 Azul'!$B$9:$T$38,19,FALSE),0)</f>
        <v>0</v>
      </c>
      <c r="H9" s="208">
        <f>IFERROR(VLOOKUP($B9,'FEB9 Lochness'!$B$9:$T$38,19,FALSE),0)</f>
        <v>0</v>
      </c>
      <c r="I9" s="208">
        <f>IFERROR(VLOOKUP($B9,'FEB23 Lochness'!$B$9:$T$38,19,FALSE),0)</f>
        <v>8</v>
      </c>
      <c r="J9" s="208">
        <f>IFERROR(VLOOKUP($B9,'MAR15 Azul'!$B$9:$T$38,19,FALSE),0)</f>
        <v>2</v>
      </c>
      <c r="K9" s="208">
        <f>IFERROR(VLOOKUP($B9,'MAY4 Soc. Canina'!$B$9:$T$38,19,FALSE),0)</f>
        <v>0</v>
      </c>
      <c r="L9" s="208">
        <f>IFERROR(VLOOKUP($B9,'JUN8 Azul'!$B$9:$T$38,19,FALSE),0)</f>
        <v>0</v>
      </c>
      <c r="M9" s="208">
        <f>IFERROR(VLOOKUP($B9,'JUN29 Lochness'!$B$9:$T$38,19,FALSE),0)</f>
        <v>8</v>
      </c>
      <c r="N9" s="208">
        <f>IFERROR(VLOOKUP($B9,'JUL20 Soc. Canina'!$B$9:$T$38,19,FALSE),0)</f>
        <v>0</v>
      </c>
      <c r="O9" s="208">
        <f>IFERROR(VLOOKUP($B9,'AGO3 Azul'!$B$9:$T$38,19,FALSE),0)</f>
        <v>4</v>
      </c>
      <c r="P9" s="208">
        <f>IFERROR(VLOOKUP($B9,'AGO23 Lochness'!$B$9:$T$38,19,FALSE),0)</f>
        <v>0</v>
      </c>
      <c r="Q9" s="208">
        <f>IFERROR(VLOOKUP($B9,'SEP7 Soc. Canina'!$B$9:$T$38,19,FALSE),0)</f>
        <v>1</v>
      </c>
      <c r="R9" s="208">
        <f>IFERROR(VLOOKUP($B9,'SEP21 Vertigo'!$B$9:$T$38,19,FALSE),0)</f>
        <v>1</v>
      </c>
      <c r="S9" s="208">
        <f>IFERROR(VLOOKUP($B9,'OCT5 Lochness'!$B$9:$T$38,19,FALSE),0)</f>
        <v>0</v>
      </c>
      <c r="T9" s="250">
        <f>IFERROR(VLOOKUP($B9,'NOV23 Azul'!$B$9:$T$38,19,FALSE),0)</f>
        <v>0</v>
      </c>
      <c r="U9" s="291">
        <f t="shared" si="1"/>
        <v>24</v>
      </c>
    </row>
    <row r="10" spans="1:21">
      <c r="A10">
        <f t="shared" si="2"/>
        <v>6</v>
      </c>
      <c r="B10" s="207">
        <v>426</v>
      </c>
      <c r="C10" s="208" t="s">
        <v>551</v>
      </c>
      <c r="D10" s="208" t="s">
        <v>552</v>
      </c>
      <c r="E10" s="208" t="s">
        <v>272</v>
      </c>
      <c r="F10" s="207">
        <f>IFERROR(VLOOKUP(B10,'ENE19 Soc. Canina'!$B$9:$T$38,19,FALSE),0)</f>
        <v>0</v>
      </c>
      <c r="G10" s="208">
        <f>IFERROR(VLOOKUP($B10,'FEB2 Azul'!$B$9:$T$38,19,FALSE),0)</f>
        <v>0</v>
      </c>
      <c r="H10" s="208">
        <f>IFERROR(VLOOKUP($B10,'FEB9 Lochness'!$B$9:$T$38,19,FALSE),0)</f>
        <v>0</v>
      </c>
      <c r="I10" s="208">
        <f>IFERROR(VLOOKUP($B10,'FEB23 Lochness'!$B$9:$T$38,19,FALSE),0)</f>
        <v>0</v>
      </c>
      <c r="J10" s="208">
        <f>IFERROR(VLOOKUP($B10,'MAR15 Azul'!$B$9:$T$38,19,FALSE),0)</f>
        <v>10</v>
      </c>
      <c r="K10" s="208">
        <f>IFERROR(VLOOKUP($B10,'MAY4 Soc. Canina'!$B$9:$T$38,19,FALSE),0)</f>
        <v>0</v>
      </c>
      <c r="L10" s="208">
        <f>IFERROR(VLOOKUP($B10,'JUN8 Azul'!$B$9:$T$38,19,FALSE),0)</f>
        <v>0</v>
      </c>
      <c r="M10" s="208">
        <f>IFERROR(VLOOKUP($B10,'JUN29 Lochness'!$B$9:$T$38,19,FALSE),0)</f>
        <v>0</v>
      </c>
      <c r="N10" s="208">
        <f>IFERROR(VLOOKUP($B10,'JUL20 Soc. Canina'!$B$9:$T$38,19,FALSE),0)</f>
        <v>0</v>
      </c>
      <c r="O10" s="208">
        <f>IFERROR(VLOOKUP($B10,'AGO3 Azul'!$B$9:$T$38,19,FALSE),0)</f>
        <v>0</v>
      </c>
      <c r="P10" s="208">
        <f>IFERROR(VLOOKUP($B10,'AGO23 Lochness'!$B$9:$T$38,19,FALSE),0)</f>
        <v>0</v>
      </c>
      <c r="Q10" s="208">
        <f>IFERROR(VLOOKUP($B10,'SEP7 Soc. Canina'!$B$9:$T$38,19,FALSE),0)</f>
        <v>0</v>
      </c>
      <c r="R10" s="208">
        <f>IFERROR(VLOOKUP($B10,'SEP21 Vertigo'!$B$9:$T$38,19,FALSE),0)</f>
        <v>0</v>
      </c>
      <c r="S10" s="208">
        <f>IFERROR(VLOOKUP($B10,'OCT5 Lochness'!$B$9:$T$38,19,FALSE),0)</f>
        <v>0</v>
      </c>
      <c r="T10" s="250">
        <f>IFERROR(VLOOKUP($B10,'NOV23 Azul'!$B$9:$T$38,19,FALSE),0)</f>
        <v>0</v>
      </c>
      <c r="U10" s="291">
        <f t="shared" si="1"/>
        <v>10</v>
      </c>
    </row>
    <row r="11" spans="1:21">
      <c r="A11">
        <f t="shared" si="2"/>
        <v>7</v>
      </c>
      <c r="B11" s="207">
        <v>637</v>
      </c>
      <c r="C11" s="321" t="s">
        <v>282</v>
      </c>
      <c r="D11" s="321" t="s">
        <v>419</v>
      </c>
      <c r="E11" s="321" t="s">
        <v>272</v>
      </c>
      <c r="F11" s="207">
        <f>IFERROR(VLOOKUP(B11,'ENE19 Soc. Canina'!$B$9:$T$38,19,FALSE),0)</f>
        <v>0</v>
      </c>
      <c r="G11" s="208">
        <f>IFERROR(VLOOKUP($B11,'FEB2 Azul'!$B$9:$T$38,19,FALSE),0)</f>
        <v>0</v>
      </c>
      <c r="H11" s="208">
        <f>IFERROR(VLOOKUP($B11,'FEB9 Lochness'!$B$9:$T$38,19,FALSE),0)</f>
        <v>0</v>
      </c>
      <c r="I11" s="208">
        <f>IFERROR(VLOOKUP($B11,'FEB23 Lochness'!$B$9:$T$38,19,FALSE),0)</f>
        <v>0</v>
      </c>
      <c r="J11" s="208">
        <f>IFERROR(VLOOKUP($B11,'MAR15 Azul'!$B$9:$T$38,19,FALSE),0)</f>
        <v>4</v>
      </c>
      <c r="K11" s="208">
        <f>IFERROR(VLOOKUP($B11,'MAY4 Soc. Canina'!$B$9:$T$38,19,FALSE),0)</f>
        <v>0</v>
      </c>
      <c r="L11" s="208">
        <f>IFERROR(VLOOKUP($B11,'JUN8 Azul'!$B$9:$T$38,19,FALSE),0)</f>
        <v>0</v>
      </c>
      <c r="M11" s="208">
        <f>IFERROR(VLOOKUP($B11,'JUN29 Lochness'!$B$9:$T$38,19,FALSE),0)</f>
        <v>0</v>
      </c>
      <c r="N11" s="208">
        <f>IFERROR(VLOOKUP($B11,'JUL20 Soc. Canina'!$B$9:$T$38,19,FALSE),0)</f>
        <v>0</v>
      </c>
      <c r="O11" s="208">
        <f>IFERROR(VLOOKUP($B11,'AGO3 Azul'!$B$9:$T$38,19,FALSE),0)</f>
        <v>0</v>
      </c>
      <c r="P11" s="208">
        <f>IFERROR(VLOOKUP($B11,'AGO23 Lochness'!$B$9:$T$38,19,FALSE),0)</f>
        <v>6</v>
      </c>
      <c r="Q11" s="208">
        <f>IFERROR(VLOOKUP($B11,'SEP7 Soc. Canina'!$B$9:$T$38,19,FALSE),0)</f>
        <v>0</v>
      </c>
      <c r="R11" s="208">
        <f>IFERROR(VLOOKUP($B11,'SEP21 Vertigo'!$B$9:$T$38,19,FALSE),0)</f>
        <v>0</v>
      </c>
      <c r="S11" s="208">
        <f>IFERROR(VLOOKUP($B11,'OCT5 Lochness'!$B$9:$T$38,19,FALSE),0)</f>
        <v>0</v>
      </c>
      <c r="T11" s="250">
        <f>IFERROR(VLOOKUP($B11,'NOV23 Azul'!$B$9:$T$38,19,FALSE),0)</f>
        <v>0</v>
      </c>
      <c r="U11" s="291">
        <f t="shared" si="1"/>
        <v>10</v>
      </c>
    </row>
    <row r="12" spans="1:21">
      <c r="A12">
        <f>A11+1</f>
        <v>8</v>
      </c>
      <c r="B12" s="207">
        <v>556</v>
      </c>
      <c r="C12" s="208" t="s">
        <v>501</v>
      </c>
      <c r="D12" s="208" t="s">
        <v>80</v>
      </c>
      <c r="E12" s="208" t="s">
        <v>269</v>
      </c>
      <c r="F12" s="207">
        <f>IFERROR(VLOOKUP(B12,'ENE19 Soc. Canina'!$B$9:$T$38,19,FALSE),0)</f>
        <v>0</v>
      </c>
      <c r="G12" s="208">
        <f>IFERROR(VLOOKUP($B12,'FEB2 Azul'!$B$9:$T$38,19,FALSE),0)</f>
        <v>0</v>
      </c>
      <c r="H12" s="208">
        <f>IFERROR(VLOOKUP($B12,'FEB9 Lochness'!$B$9:$T$38,19,FALSE),0)</f>
        <v>1</v>
      </c>
      <c r="I12" s="208">
        <f>IFERROR(VLOOKUP($B12,'FEB23 Lochness'!$B$9:$T$38,19,FALSE),0)</f>
        <v>8</v>
      </c>
      <c r="J12" s="208">
        <f>IFERROR(VLOOKUP($B12,'MAR15 Azul'!$B$9:$T$38,19,FALSE),0)</f>
        <v>0</v>
      </c>
      <c r="K12" s="208">
        <f>IFERROR(VLOOKUP($B12,'MAY4 Soc. Canina'!$B$9:$T$38,19,FALSE),0)</f>
        <v>0</v>
      </c>
      <c r="L12" s="208">
        <f>IFERROR(VLOOKUP($B12,'JUN8 Azul'!$B$9:$T$38,19,FALSE),0)</f>
        <v>0</v>
      </c>
      <c r="M12" s="208">
        <f>IFERROR(VLOOKUP($B12,'JUN29 Lochness'!$B$9:$T$38,19,FALSE),0)</f>
        <v>0</v>
      </c>
      <c r="N12" s="208">
        <f>IFERROR(VLOOKUP($B12,'JUL20 Soc. Canina'!$B$9:$T$38,19,FALSE),0)</f>
        <v>0</v>
      </c>
      <c r="O12" s="208">
        <f>IFERROR(VLOOKUP($B12,'AGO3 Azul'!$B$9:$T$38,19,FALSE),0)</f>
        <v>0</v>
      </c>
      <c r="P12" s="208">
        <f>IFERROR(VLOOKUP($B12,'AGO23 Lochness'!$B$9:$T$38,19,FALSE),0)</f>
        <v>0</v>
      </c>
      <c r="Q12" s="208">
        <f>IFERROR(VLOOKUP($B12,'SEP7 Soc. Canina'!$B$9:$T$38,19,FALSE),0)</f>
        <v>0</v>
      </c>
      <c r="R12" s="208">
        <f>IFERROR(VLOOKUP($B12,'SEP21 Vertigo'!$B$9:$T$38,19,FALSE),0)</f>
        <v>0</v>
      </c>
      <c r="S12" s="208">
        <f>IFERROR(VLOOKUP($B12,'OCT5 Lochness'!$B$9:$T$38,19,FALSE),0)</f>
        <v>0</v>
      </c>
      <c r="T12" s="250">
        <f>IFERROR(VLOOKUP($B12,'NOV23 Azul'!$B$9:$T$38,19,FALSE),0)</f>
        <v>0</v>
      </c>
      <c r="U12" s="291">
        <f t="shared" si="1"/>
        <v>9</v>
      </c>
    </row>
    <row r="13" spans="1:21">
      <c r="A13">
        <f t="shared" si="2"/>
        <v>9</v>
      </c>
      <c r="B13" s="207">
        <v>454</v>
      </c>
      <c r="C13" s="321" t="s">
        <v>490</v>
      </c>
      <c r="D13" s="321" t="s">
        <v>491</v>
      </c>
      <c r="E13" s="321" t="s">
        <v>272</v>
      </c>
      <c r="F13" s="207">
        <f>IFERROR(VLOOKUP(B13,'ENE19 Soc. Canina'!$B$9:$T$38,19,FALSE),0)</f>
        <v>0</v>
      </c>
      <c r="G13" s="208">
        <f>IFERROR(VLOOKUP($B13,'FEB2 Azul'!$B$9:$T$38,19,FALSE),0)</f>
        <v>0</v>
      </c>
      <c r="H13" s="208">
        <f>IFERROR(VLOOKUP($B13,'FEB9 Lochness'!$B$9:$T$38,19,FALSE),0)</f>
        <v>0</v>
      </c>
      <c r="I13" s="208">
        <f>IFERROR(VLOOKUP($B13,'FEB23 Lochness'!$B$9:$T$38,19,FALSE),0)</f>
        <v>6</v>
      </c>
      <c r="J13" s="208">
        <f>IFERROR(VLOOKUP($B13,'MAR15 Azul'!$B$9:$T$38,19,FALSE),0)</f>
        <v>0</v>
      </c>
      <c r="K13" s="208">
        <f>IFERROR(VLOOKUP($B13,'MAY4 Soc. Canina'!$B$9:$T$38,19,FALSE),0)</f>
        <v>1</v>
      </c>
      <c r="L13" s="208">
        <f>IFERROR(VLOOKUP($B13,'JUN8 Azul'!$B$9:$T$38,19,FALSE),0)</f>
        <v>0</v>
      </c>
      <c r="M13" s="208">
        <f>IFERROR(VLOOKUP($B13,'JUN29 Lochness'!$B$9:$T$38,19,FALSE),0)</f>
        <v>0</v>
      </c>
      <c r="N13" s="208">
        <f>IFERROR(VLOOKUP($B13,'JUL20 Soc. Canina'!$B$9:$T$38,19,FALSE),0)</f>
        <v>0</v>
      </c>
      <c r="O13" s="208">
        <f>IFERROR(VLOOKUP($B13,'AGO3 Azul'!$B$9:$T$38,19,FALSE),0)</f>
        <v>0</v>
      </c>
      <c r="P13" s="208">
        <f>IFERROR(VLOOKUP($B13,'AGO23 Lochness'!$B$9:$T$38,19,FALSE),0)</f>
        <v>0</v>
      </c>
      <c r="Q13" s="208">
        <f>IFERROR(VLOOKUP($B13,'SEP7 Soc. Canina'!$B$9:$T$38,19,FALSE),0)</f>
        <v>0</v>
      </c>
      <c r="R13" s="208">
        <f>IFERROR(VLOOKUP($B13,'SEP21 Vertigo'!$B$9:$T$38,19,FALSE),0)</f>
        <v>0</v>
      </c>
      <c r="S13" s="208">
        <f>IFERROR(VLOOKUP($B13,'OCT5 Lochness'!$B$9:$T$38,19,FALSE),0)</f>
        <v>0</v>
      </c>
      <c r="T13" s="250">
        <f>IFERROR(VLOOKUP($B13,'NOV23 Azul'!$B$9:$T$38,19,FALSE),0)</f>
        <v>0</v>
      </c>
      <c r="U13" s="291">
        <f t="shared" si="1"/>
        <v>7</v>
      </c>
    </row>
    <row r="14" spans="1:21">
      <c r="A14">
        <f t="shared" si="2"/>
        <v>10</v>
      </c>
      <c r="B14" s="207">
        <v>662</v>
      </c>
      <c r="C14" s="321" t="s">
        <v>267</v>
      </c>
      <c r="D14" s="321" t="s">
        <v>417</v>
      </c>
      <c r="E14" s="321" t="s">
        <v>269</v>
      </c>
      <c r="F14" s="207">
        <f>IFERROR(VLOOKUP(B14,'ENE19 Soc. Canina'!$B$9:$T$38,19,FALSE),0)</f>
        <v>0</v>
      </c>
      <c r="G14" s="208">
        <f>IFERROR(VLOOKUP($B14,'FEB2 Azul'!$B$9:$T$38,19,FALSE),0)</f>
        <v>0</v>
      </c>
      <c r="H14" s="208">
        <f>IFERROR(VLOOKUP($B14,'FEB9 Lochness'!$B$9:$T$38,19,FALSE),0)</f>
        <v>0</v>
      </c>
      <c r="I14" s="208">
        <f>IFERROR(VLOOKUP($B14,'FEB23 Lochness'!$B$9:$T$38,19,FALSE),0)</f>
        <v>0</v>
      </c>
      <c r="J14" s="208">
        <f>IFERROR(VLOOKUP($B14,'MAR15 Azul'!$B$9:$T$38,19,FALSE),0)</f>
        <v>6</v>
      </c>
      <c r="K14" s="208">
        <f>IFERROR(VLOOKUP($B14,'MAY4 Soc. Canina'!$B$9:$T$38,19,FALSE),0)</f>
        <v>0</v>
      </c>
      <c r="L14" s="208">
        <f>IFERROR(VLOOKUP($B14,'JUN8 Azul'!$B$9:$T$38,19,FALSE),0)</f>
        <v>0</v>
      </c>
      <c r="M14" s="208">
        <f>IFERROR(VLOOKUP($B14,'JUN29 Lochness'!$B$9:$T$38,19,FALSE),0)</f>
        <v>0</v>
      </c>
      <c r="N14" s="208">
        <f>IFERROR(VLOOKUP($B14,'JUL20 Soc. Canina'!$B$9:$T$38,19,FALSE),0)</f>
        <v>0</v>
      </c>
      <c r="O14" s="208">
        <f>IFERROR(VLOOKUP($B14,'AGO3 Azul'!$B$9:$T$38,19,FALSE),0)</f>
        <v>0</v>
      </c>
      <c r="P14" s="208">
        <f>IFERROR(VLOOKUP($B14,'AGO23 Lochness'!$B$9:$T$38,19,FALSE),0)</f>
        <v>0</v>
      </c>
      <c r="Q14" s="208">
        <f>IFERROR(VLOOKUP($B14,'SEP7 Soc. Canina'!$B$9:$T$38,19,FALSE),0)</f>
        <v>0</v>
      </c>
      <c r="R14" s="208">
        <f>IFERROR(VLOOKUP($B14,'SEP21 Vertigo'!$B$9:$T$38,19,FALSE),0)</f>
        <v>0</v>
      </c>
      <c r="S14" s="208">
        <f>IFERROR(VLOOKUP($B14,'OCT5 Lochness'!$B$9:$T$38,19,FALSE),0)</f>
        <v>0</v>
      </c>
      <c r="T14" s="250">
        <f>IFERROR(VLOOKUP($B14,'NOV23 Azul'!$B$9:$T$38,19,FALSE),0)</f>
        <v>0</v>
      </c>
      <c r="U14" s="291">
        <f t="shared" si="1"/>
        <v>6</v>
      </c>
    </row>
    <row r="15" spans="1:21">
      <c r="A15">
        <f t="shared" si="2"/>
        <v>11</v>
      </c>
      <c r="B15" s="207">
        <v>616</v>
      </c>
      <c r="C15" s="321" t="s">
        <v>302</v>
      </c>
      <c r="D15" s="321" t="s">
        <v>303</v>
      </c>
      <c r="E15" s="321" t="s">
        <v>272</v>
      </c>
      <c r="F15" s="207">
        <f>IFERROR(VLOOKUP(B15,'ENE19 Soc. Canina'!$B$9:$T$38,19,FALSE),0)</f>
        <v>0</v>
      </c>
      <c r="G15" s="208">
        <f>IFERROR(VLOOKUP($B15,'FEB2 Azul'!$B$9:$T$38,19,FALSE),0)</f>
        <v>0</v>
      </c>
      <c r="H15" s="208">
        <f>IFERROR(VLOOKUP($B15,'FEB9 Lochness'!$B$9:$T$38,19,FALSE),0)</f>
        <v>0</v>
      </c>
      <c r="I15" s="208">
        <f>IFERROR(VLOOKUP($B15,'FEB23 Lochness'!$B$9:$T$38,19,FALSE),0)</f>
        <v>0</v>
      </c>
      <c r="J15" s="208">
        <f>IFERROR(VLOOKUP($B15,'MAR15 Azul'!$B$9:$T$38,19,FALSE),0)</f>
        <v>0</v>
      </c>
      <c r="K15" s="208">
        <f>IFERROR(VLOOKUP($B15,'MAY4 Soc. Canina'!$B$9:$T$38,19,FALSE),0)</f>
        <v>0</v>
      </c>
      <c r="L15" s="208">
        <f>IFERROR(VLOOKUP($B15,'JUN8 Azul'!$B$9:$T$38,19,FALSE),0)</f>
        <v>0</v>
      </c>
      <c r="M15" s="208">
        <f>IFERROR(VLOOKUP($B15,'JUN29 Lochness'!$B$9:$T$38,19,FALSE),0)</f>
        <v>0</v>
      </c>
      <c r="N15" s="208">
        <f>IFERROR(VLOOKUP($B15,'JUL20 Soc. Canina'!$B$9:$T$38,19,FALSE),0)</f>
        <v>0</v>
      </c>
      <c r="O15" s="208">
        <f>IFERROR(VLOOKUP($B15,'AGO3 Azul'!$B$9:$T$38,19,FALSE),0)</f>
        <v>0</v>
      </c>
      <c r="P15" s="208">
        <f>IFERROR(VLOOKUP($B15,'AGO23 Lochness'!$B$9:$T$38,19,FALSE),0)</f>
        <v>6</v>
      </c>
      <c r="Q15" s="208">
        <f>IFERROR(VLOOKUP($B15,'SEP7 Soc. Canina'!$B$9:$T$38,19,FALSE),0)</f>
        <v>0</v>
      </c>
      <c r="R15" s="208">
        <f>IFERROR(VLOOKUP($B15,'SEP21 Vertigo'!$B$9:$T$38,19,FALSE),0)</f>
        <v>0</v>
      </c>
      <c r="S15" s="208">
        <f>IFERROR(VLOOKUP($B15,'OCT5 Lochness'!$B$9:$T$38,19,FALSE),0)</f>
        <v>0</v>
      </c>
      <c r="T15" s="250">
        <f>IFERROR(VLOOKUP($B15,'NOV23 Azul'!$B$9:$T$38,19,FALSE),0)</f>
        <v>0</v>
      </c>
      <c r="U15" s="291">
        <f t="shared" si="1"/>
        <v>6</v>
      </c>
    </row>
    <row r="16" spans="1:21">
      <c r="A16">
        <f t="shared" si="2"/>
        <v>12</v>
      </c>
      <c r="B16" s="207">
        <v>598</v>
      </c>
      <c r="C16" s="208" t="s">
        <v>480</v>
      </c>
      <c r="D16" s="208" t="s">
        <v>481</v>
      </c>
      <c r="E16" s="208" t="s">
        <v>272</v>
      </c>
      <c r="F16" s="207">
        <f>IFERROR(VLOOKUP(B16,'ENE19 Soc. Canina'!$B$9:$T$38,19,FALSE),0)</f>
        <v>0</v>
      </c>
      <c r="G16" s="208">
        <f>IFERROR(VLOOKUP($B16,'FEB2 Azul'!$B$9:$T$38,19,FALSE),0)</f>
        <v>0</v>
      </c>
      <c r="H16" s="208">
        <f>IFERROR(VLOOKUP($B16,'FEB9 Lochness'!$B$9:$T$38,19,FALSE),0)</f>
        <v>0</v>
      </c>
      <c r="I16" s="208">
        <f>IFERROR(VLOOKUP($B16,'FEB23 Lochness'!$B$9:$T$38,19,FALSE),0)</f>
        <v>0</v>
      </c>
      <c r="J16" s="208">
        <f>IFERROR(VLOOKUP($B16,'MAR15 Azul'!$B$9:$T$38,19,FALSE),0)</f>
        <v>0</v>
      </c>
      <c r="K16" s="208">
        <f>IFERROR(VLOOKUP($B16,'MAY4 Soc. Canina'!$B$9:$T$38,19,FALSE),0)</f>
        <v>0</v>
      </c>
      <c r="L16" s="208">
        <f>IFERROR(VLOOKUP($B16,'JUN8 Azul'!$B$9:$T$38,19,FALSE),0)</f>
        <v>0</v>
      </c>
      <c r="M16" s="208">
        <f>IFERROR(VLOOKUP($B16,'JUN29 Lochness'!$B$9:$T$38,19,FALSE),0)</f>
        <v>0</v>
      </c>
      <c r="N16" s="208">
        <f>IFERROR(VLOOKUP($B16,'JUL20 Soc. Canina'!$B$9:$T$38,19,FALSE),0)</f>
        <v>0</v>
      </c>
      <c r="O16" s="208">
        <f>IFERROR(VLOOKUP($B16,'AGO3 Azul'!$B$9:$T$38,19,FALSE),0)</f>
        <v>0</v>
      </c>
      <c r="P16" s="208">
        <f>IFERROR(VLOOKUP($B16,'AGO23 Lochness'!$B$9:$T$38,19,FALSE),0)</f>
        <v>0</v>
      </c>
      <c r="Q16" s="208">
        <f>IFERROR(VLOOKUP($B16,'SEP7 Soc. Canina'!$B$9:$T$38,19,FALSE),0)</f>
        <v>0</v>
      </c>
      <c r="R16" s="208">
        <f>IFERROR(VLOOKUP($B16,'SEP21 Vertigo'!$B$9:$T$38,19,FALSE),0)</f>
        <v>6</v>
      </c>
      <c r="S16" s="208">
        <f>IFERROR(VLOOKUP($B16,'OCT5 Lochness'!$B$9:$T$38,19,FALSE),0)</f>
        <v>0</v>
      </c>
      <c r="T16" s="250">
        <f>IFERROR(VLOOKUP($B16,'NOV23 Azul'!$B$9:$T$38,19,FALSE),0)</f>
        <v>0</v>
      </c>
      <c r="U16" s="291">
        <f t="shared" si="1"/>
        <v>6</v>
      </c>
    </row>
    <row r="17" spans="1:21">
      <c r="A17">
        <f t="shared" si="2"/>
        <v>13</v>
      </c>
      <c r="B17" s="207">
        <v>683</v>
      </c>
      <c r="C17" s="208" t="s">
        <v>473</v>
      </c>
      <c r="D17" s="208" t="s">
        <v>474</v>
      </c>
      <c r="E17" s="208" t="s">
        <v>269</v>
      </c>
      <c r="F17" s="207">
        <f>IFERROR(VLOOKUP(B17,'ENE19 Soc. Canina'!$B$9:$T$38,19,FALSE),0)</f>
        <v>0</v>
      </c>
      <c r="G17" s="208">
        <f>IFERROR(VLOOKUP($B17,'FEB2 Azul'!$B$9:$T$38,19,FALSE),0)</f>
        <v>0</v>
      </c>
      <c r="H17" s="208">
        <f>IFERROR(VLOOKUP($B17,'FEB9 Lochness'!$B$9:$T$38,19,FALSE),0)</f>
        <v>2</v>
      </c>
      <c r="I17" s="208">
        <f>IFERROR(VLOOKUP($B17,'FEB23 Lochness'!$B$9:$T$38,19,FALSE),0)</f>
        <v>1</v>
      </c>
      <c r="J17" s="208">
        <f>IFERROR(VLOOKUP($B17,'MAR15 Azul'!$B$9:$T$38,19,FALSE),0)</f>
        <v>0</v>
      </c>
      <c r="K17" s="208">
        <f>IFERROR(VLOOKUP($B17,'MAY4 Soc. Canina'!$B$9:$T$38,19,FALSE),0)</f>
        <v>0</v>
      </c>
      <c r="L17" s="208">
        <f>IFERROR(VLOOKUP($B17,'JUN8 Azul'!$B$9:$T$38,19,FALSE),0)</f>
        <v>0</v>
      </c>
      <c r="M17" s="208">
        <f>IFERROR(VLOOKUP($B17,'JUN29 Lochness'!$B$9:$T$38,19,FALSE),0)</f>
        <v>0</v>
      </c>
      <c r="N17" s="208">
        <f>IFERROR(VLOOKUP($B17,'JUL20 Soc. Canina'!$B$9:$T$38,19,FALSE),0)</f>
        <v>0</v>
      </c>
      <c r="O17" s="208">
        <f>IFERROR(VLOOKUP($B17,'AGO3 Azul'!$B$9:$T$38,19,FALSE),0)</f>
        <v>0</v>
      </c>
      <c r="P17" s="208">
        <f>IFERROR(VLOOKUP($B17,'AGO23 Lochness'!$B$9:$T$38,19,FALSE),0)</f>
        <v>0</v>
      </c>
      <c r="Q17" s="208">
        <f>IFERROR(VLOOKUP($B17,'SEP7 Soc. Canina'!$B$9:$T$38,19,FALSE),0)</f>
        <v>0</v>
      </c>
      <c r="R17" s="208">
        <f>IFERROR(VLOOKUP($B17,'SEP21 Vertigo'!$B$9:$T$38,19,FALSE),0)</f>
        <v>0</v>
      </c>
      <c r="S17" s="208">
        <f>IFERROR(VLOOKUP($B17,'OCT5 Lochness'!$B$9:$T$38,19,FALSE),0)</f>
        <v>0</v>
      </c>
      <c r="T17" s="250">
        <f>IFERROR(VLOOKUP($B17,'NOV23 Azul'!$B$9:$T$38,19,FALSE),0)</f>
        <v>0</v>
      </c>
      <c r="U17" s="291">
        <f t="shared" si="1"/>
        <v>3</v>
      </c>
    </row>
    <row r="18" spans="1:21">
      <c r="A18">
        <f t="shared" si="2"/>
        <v>14</v>
      </c>
      <c r="B18" s="207">
        <v>597</v>
      </c>
      <c r="C18" s="321" t="s">
        <v>283</v>
      </c>
      <c r="D18" s="321" t="s">
        <v>561</v>
      </c>
      <c r="E18" s="321" t="s">
        <v>272</v>
      </c>
      <c r="F18" s="207">
        <f>IFERROR(VLOOKUP(B18,'ENE19 Soc. Canina'!$B$9:$T$38,19,FALSE),0)</f>
        <v>0</v>
      </c>
      <c r="G18" s="208">
        <f>IFERROR(VLOOKUP($B18,'FEB2 Azul'!$B$9:$T$38,19,FALSE),0)</f>
        <v>0</v>
      </c>
      <c r="H18" s="208">
        <f>IFERROR(VLOOKUP($B18,'FEB9 Lochness'!$B$9:$T$38,19,FALSE),0)</f>
        <v>0</v>
      </c>
      <c r="I18" s="208">
        <f>IFERROR(VLOOKUP($B18,'FEB23 Lochness'!$B$9:$T$38,19,FALSE),0)</f>
        <v>0</v>
      </c>
      <c r="J18" s="208">
        <f>IFERROR(VLOOKUP($B18,'MAR15 Azul'!$B$9:$T$38,19,FALSE),0)</f>
        <v>0</v>
      </c>
      <c r="K18" s="208">
        <f>IFERROR(VLOOKUP($B18,'MAY4 Soc. Canina'!$B$9:$T$38,19,FALSE),0)</f>
        <v>0</v>
      </c>
      <c r="L18" s="208">
        <f>IFERROR(VLOOKUP($B18,'JUN8 Azul'!$B$9:$T$38,19,FALSE),0)</f>
        <v>0</v>
      </c>
      <c r="M18" s="208">
        <f>IFERROR(VLOOKUP($B18,'JUN29 Lochness'!$B$9:$T$38,19,FALSE),0)</f>
        <v>0</v>
      </c>
      <c r="N18" s="208">
        <f>IFERROR(VLOOKUP($B18,'JUL20 Soc. Canina'!$B$9:$T$38,19,FALSE),0)</f>
        <v>0</v>
      </c>
      <c r="O18" s="208">
        <f>IFERROR(VLOOKUP($B18,'AGO3 Azul'!$B$9:$T$38,19,FALSE),0)</f>
        <v>0</v>
      </c>
      <c r="P18" s="208">
        <f>IFERROR(VLOOKUP($B18,'AGO23 Lochness'!$B$9:$T$38,19,FALSE),0)</f>
        <v>0</v>
      </c>
      <c r="Q18" s="208">
        <f>IFERROR(VLOOKUP($B18,'SEP7 Soc. Canina'!$B$9:$T$38,19,FALSE),0)</f>
        <v>0</v>
      </c>
      <c r="R18" s="208">
        <f>IFERROR(VLOOKUP($B18,'SEP21 Vertigo'!$B$9:$T$38,19,FALSE),0)</f>
        <v>0</v>
      </c>
      <c r="S18" s="208">
        <f>IFERROR(VLOOKUP($B18,'OCT5 Lochness'!$B$9:$T$38,19,FALSE),0)</f>
        <v>0</v>
      </c>
      <c r="T18" s="250">
        <f>IFERROR(VLOOKUP($B18,'NOV23 Azul'!$B$9:$T$38,19,FALSE),0)</f>
        <v>0</v>
      </c>
      <c r="U18" s="291">
        <f t="shared" si="1"/>
        <v>0</v>
      </c>
    </row>
    <row r="19" spans="1:21">
      <c r="A19">
        <f t="shared" si="2"/>
        <v>15</v>
      </c>
      <c r="B19" s="207">
        <v>481</v>
      </c>
      <c r="C19" s="321" t="s">
        <v>292</v>
      </c>
      <c r="D19" s="321" t="s">
        <v>419</v>
      </c>
      <c r="E19" s="321" t="s">
        <v>272</v>
      </c>
      <c r="F19" s="207">
        <f>IFERROR(VLOOKUP(B19,'ENE19 Soc. Canina'!$B$9:$T$38,19,FALSE),0)</f>
        <v>0</v>
      </c>
      <c r="G19" s="208">
        <f>IFERROR(VLOOKUP($B19,'FEB2 Azul'!$B$9:$T$38,19,FALSE),0)</f>
        <v>0</v>
      </c>
      <c r="H19" s="208">
        <f>IFERROR(VLOOKUP($B19,'FEB9 Lochness'!$B$9:$T$38,19,FALSE),0)</f>
        <v>0</v>
      </c>
      <c r="I19" s="208">
        <f>IFERROR(VLOOKUP($B19,'FEB23 Lochness'!$B$9:$T$38,19,FALSE),0)</f>
        <v>0</v>
      </c>
      <c r="J19" s="208">
        <f>IFERROR(VLOOKUP($B19,'MAR15 Azul'!$B$9:$T$38,19,FALSE),0)</f>
        <v>0</v>
      </c>
      <c r="K19" s="208">
        <f>IFERROR(VLOOKUP($B19,'MAY4 Soc. Canina'!$B$9:$T$38,19,FALSE),0)</f>
        <v>0</v>
      </c>
      <c r="L19" s="208">
        <f>IFERROR(VLOOKUP($B19,'JUN8 Azul'!$B$9:$T$38,19,FALSE),0)</f>
        <v>0</v>
      </c>
      <c r="M19" s="208">
        <f>IFERROR(VLOOKUP($B19,'JUN29 Lochness'!$B$9:$T$38,19,FALSE),0)</f>
        <v>0</v>
      </c>
      <c r="N19" s="208">
        <f>IFERROR(VLOOKUP($B19,'JUL20 Soc. Canina'!$B$9:$T$38,19,FALSE),0)</f>
        <v>0</v>
      </c>
      <c r="O19" s="208">
        <f>IFERROR(VLOOKUP($B19,'AGO3 Azul'!$B$9:$T$38,19,FALSE),0)</f>
        <v>0</v>
      </c>
      <c r="P19" s="208">
        <f>IFERROR(VLOOKUP($B19,'AGO23 Lochness'!$B$9:$T$38,19,FALSE),0)</f>
        <v>0</v>
      </c>
      <c r="Q19" s="208">
        <f>IFERROR(VLOOKUP($B19,'SEP7 Soc. Canina'!$B$9:$T$38,19,FALSE),0)</f>
        <v>0</v>
      </c>
      <c r="R19" s="208">
        <f>IFERROR(VLOOKUP($B19,'SEP21 Vertigo'!$B$9:$T$38,19,FALSE),0)</f>
        <v>0</v>
      </c>
      <c r="S19" s="208">
        <f>IFERROR(VLOOKUP($B19,'OCT5 Lochness'!$B$9:$T$38,19,FALSE),0)</f>
        <v>0</v>
      </c>
      <c r="T19" s="250">
        <f>IFERROR(VLOOKUP($B19,'NOV23 Azul'!$B$9:$T$38,19,FALSE),0)</f>
        <v>0</v>
      </c>
      <c r="U19" s="291">
        <f t="shared" si="1"/>
        <v>0</v>
      </c>
    </row>
    <row r="20" spans="1:21">
      <c r="A20">
        <f t="shared" si="2"/>
        <v>16</v>
      </c>
      <c r="B20" s="207">
        <v>610</v>
      </c>
      <c r="C20" s="321" t="s">
        <v>360</v>
      </c>
      <c r="D20" s="321" t="s">
        <v>63</v>
      </c>
      <c r="E20" s="321" t="s">
        <v>272</v>
      </c>
      <c r="F20" s="207">
        <f>IFERROR(VLOOKUP(B20,'ENE19 Soc. Canina'!$B$9:$T$38,19,FALSE),0)</f>
        <v>0</v>
      </c>
      <c r="G20" s="208">
        <f>IFERROR(VLOOKUP($B20,'FEB2 Azul'!$B$9:$T$38,19,FALSE),0)</f>
        <v>0</v>
      </c>
      <c r="H20" s="208">
        <f>IFERROR(VLOOKUP($B20,'FEB9 Lochness'!$B$9:$T$38,19,FALSE),0)</f>
        <v>0</v>
      </c>
      <c r="I20" s="208">
        <f>IFERROR(VLOOKUP($B20,'FEB23 Lochness'!$B$9:$T$38,19,FALSE),0)</f>
        <v>0</v>
      </c>
      <c r="J20" s="208">
        <f>IFERROR(VLOOKUP($B20,'MAR15 Azul'!$B$9:$T$38,19,FALSE),0)</f>
        <v>0</v>
      </c>
      <c r="K20" s="208">
        <f>IFERROR(VLOOKUP($B20,'MAY4 Soc. Canina'!$B$9:$T$38,19,FALSE),0)</f>
        <v>0</v>
      </c>
      <c r="L20" s="208">
        <f>IFERROR(VLOOKUP($B20,'JUN8 Azul'!$B$9:$T$38,19,FALSE),0)</f>
        <v>0</v>
      </c>
      <c r="M20" s="208">
        <f>IFERROR(VLOOKUP($B20,'JUN29 Lochness'!$B$9:$T$38,19,FALSE),0)</f>
        <v>0</v>
      </c>
      <c r="N20" s="208">
        <f>IFERROR(VLOOKUP($B20,'JUL20 Soc. Canina'!$B$9:$T$38,19,FALSE),0)</f>
        <v>0</v>
      </c>
      <c r="O20" s="208">
        <f>IFERROR(VLOOKUP($B20,'AGO3 Azul'!$B$9:$T$38,19,FALSE),0)</f>
        <v>0</v>
      </c>
      <c r="P20" s="208">
        <f>IFERROR(VLOOKUP($B20,'AGO23 Lochness'!$B$9:$T$38,19,FALSE),0)</f>
        <v>0</v>
      </c>
      <c r="Q20" s="208">
        <f>IFERROR(VLOOKUP($B20,'SEP7 Soc. Canina'!$B$9:$T$38,19,FALSE),0)</f>
        <v>0</v>
      </c>
      <c r="R20" s="208">
        <f>IFERROR(VLOOKUP($B20,'SEP21 Vertigo'!$B$9:$T$38,19,FALSE),0)</f>
        <v>0</v>
      </c>
      <c r="S20" s="208">
        <f>IFERROR(VLOOKUP($B20,'OCT5 Lochness'!$B$9:$T$38,19,FALSE),0)</f>
        <v>0</v>
      </c>
      <c r="T20" s="250">
        <f>IFERROR(VLOOKUP($B20,'NOV23 Azul'!$B$9:$T$38,19,FALSE),0)</f>
        <v>0</v>
      </c>
      <c r="U20" s="291">
        <f t="shared" si="1"/>
        <v>0</v>
      </c>
    </row>
    <row r="21" spans="1:21">
      <c r="A21">
        <f t="shared" si="2"/>
        <v>17</v>
      </c>
      <c r="B21" s="207">
        <v>628</v>
      </c>
      <c r="C21" s="321" t="s">
        <v>364</v>
      </c>
      <c r="D21" s="321" t="s">
        <v>44</v>
      </c>
      <c r="E21" s="321" t="s">
        <v>272</v>
      </c>
      <c r="F21" s="207">
        <f>IFERROR(VLOOKUP(B21,'ENE19 Soc. Canina'!$B$9:$T$38,19,FALSE),0)</f>
        <v>0</v>
      </c>
      <c r="G21" s="208">
        <f>IFERROR(VLOOKUP($B21,'FEB2 Azul'!$B$9:$T$38,19,FALSE),0)</f>
        <v>0</v>
      </c>
      <c r="H21" s="208">
        <f>IFERROR(VLOOKUP($B21,'FEB9 Lochness'!$B$9:$T$38,19,FALSE),0)</f>
        <v>0</v>
      </c>
      <c r="I21" s="208">
        <f>IFERROR(VLOOKUP($B21,'FEB23 Lochness'!$B$9:$T$38,19,FALSE),0)</f>
        <v>0</v>
      </c>
      <c r="J21" s="208">
        <f>IFERROR(VLOOKUP($B21,'MAR15 Azul'!$B$9:$T$38,19,FALSE),0)</f>
        <v>0</v>
      </c>
      <c r="K21" s="208">
        <f>IFERROR(VLOOKUP($B21,'MAY4 Soc. Canina'!$B$9:$T$38,19,FALSE),0)</f>
        <v>0</v>
      </c>
      <c r="L21" s="208">
        <f>IFERROR(VLOOKUP($B21,'JUN8 Azul'!$B$9:$T$38,19,FALSE),0)</f>
        <v>0</v>
      </c>
      <c r="M21" s="208">
        <f>IFERROR(VLOOKUP($B21,'JUN29 Lochness'!$B$9:$T$38,19,FALSE),0)</f>
        <v>0</v>
      </c>
      <c r="N21" s="208">
        <f>IFERROR(VLOOKUP($B21,'JUL20 Soc. Canina'!$B$9:$T$38,19,FALSE),0)</f>
        <v>0</v>
      </c>
      <c r="O21" s="208">
        <f>IFERROR(VLOOKUP($B21,'AGO3 Azul'!$B$9:$T$38,19,FALSE),0)</f>
        <v>0</v>
      </c>
      <c r="P21" s="208">
        <f>IFERROR(VLOOKUP($B21,'AGO23 Lochness'!$B$9:$T$38,19,FALSE),0)</f>
        <v>0</v>
      </c>
      <c r="Q21" s="208">
        <f>IFERROR(VLOOKUP($B21,'SEP7 Soc. Canina'!$B$9:$T$38,19,FALSE),0)</f>
        <v>0</v>
      </c>
      <c r="R21" s="208">
        <f>IFERROR(VLOOKUP($B21,'SEP21 Vertigo'!$B$9:$T$38,19,FALSE),0)</f>
        <v>0</v>
      </c>
      <c r="S21" s="208">
        <f>IFERROR(VLOOKUP($B21,'OCT5 Lochness'!$B$9:$T$38,19,FALSE),0)</f>
        <v>0</v>
      </c>
      <c r="T21" s="250">
        <f>IFERROR(VLOOKUP($B21,'NOV23 Azul'!$B$9:$T$38,19,FALSE),0)</f>
        <v>0</v>
      </c>
      <c r="U21" s="291">
        <f t="shared" si="1"/>
        <v>0</v>
      </c>
    </row>
    <row r="22" spans="1:21">
      <c r="A22">
        <f t="shared" si="2"/>
        <v>18</v>
      </c>
      <c r="B22" s="207">
        <v>752</v>
      </c>
      <c r="C22" s="321" t="s">
        <v>599</v>
      </c>
      <c r="D22" s="321" t="s">
        <v>68</v>
      </c>
      <c r="E22" s="321" t="s">
        <v>269</v>
      </c>
      <c r="F22" s="207">
        <f>IFERROR(VLOOKUP(B22,'ENE19 Soc. Canina'!$B$9:$T$38,19,FALSE),0)</f>
        <v>0</v>
      </c>
      <c r="G22" s="208">
        <f>IFERROR(VLOOKUP($B22,'FEB2 Azul'!$B$9:$T$38,19,FALSE),0)</f>
        <v>0</v>
      </c>
      <c r="H22" s="208">
        <f>IFERROR(VLOOKUP($B22,'FEB9 Lochness'!$B$9:$T$38,19,FALSE),0)</f>
        <v>0</v>
      </c>
      <c r="I22" s="208">
        <f>IFERROR(VLOOKUP($B22,'FEB23 Lochness'!$B$9:$T$38,19,FALSE),0)</f>
        <v>0</v>
      </c>
      <c r="J22" s="208">
        <f>IFERROR(VLOOKUP($B22,'MAR15 Azul'!$B$9:$T$38,19,FALSE),0)</f>
        <v>0</v>
      </c>
      <c r="K22" s="208">
        <f>IFERROR(VLOOKUP($B22,'MAY4 Soc. Canina'!$B$9:$T$38,19,FALSE),0)</f>
        <v>0</v>
      </c>
      <c r="L22" s="208">
        <f>IFERROR(VLOOKUP($B22,'JUN8 Azul'!$B$9:$T$38,19,FALSE),0)</f>
        <v>0</v>
      </c>
      <c r="M22" s="208">
        <f>IFERROR(VLOOKUP($B22,'JUN29 Lochness'!$B$9:$T$38,19,FALSE),0)</f>
        <v>0</v>
      </c>
      <c r="N22" s="208">
        <f>IFERROR(VLOOKUP($B22,'JUL20 Soc. Canina'!$B$9:$T$38,19,FALSE),0)</f>
        <v>0</v>
      </c>
      <c r="O22" s="208">
        <f>IFERROR(VLOOKUP($B22,'AGO3 Azul'!$B$9:$T$38,19,FALSE),0)</f>
        <v>0</v>
      </c>
      <c r="P22" s="208">
        <f>IFERROR(VLOOKUP($B22,'AGO23 Lochness'!$B$9:$T$38,19,FALSE),0)</f>
        <v>0</v>
      </c>
      <c r="Q22" s="208">
        <f>IFERROR(VLOOKUP($B22,'SEP7 Soc. Canina'!$B$9:$T$38,19,FALSE),0)</f>
        <v>0</v>
      </c>
      <c r="R22" s="208">
        <f>IFERROR(VLOOKUP($B22,'SEP21 Vertigo'!$B$9:$T$38,19,FALSE),0)</f>
        <v>0</v>
      </c>
      <c r="S22" s="208">
        <f>IFERROR(VLOOKUP($B22,'OCT5 Lochness'!$B$9:$T$38,19,FALSE),0)</f>
        <v>0</v>
      </c>
      <c r="T22" s="250">
        <f>IFERROR(VLOOKUP($B22,'NOV23 Azul'!$B$9:$T$38,19,FALSE),0)</f>
        <v>0</v>
      </c>
      <c r="U22" s="291">
        <f t="shared" si="1"/>
        <v>0</v>
      </c>
    </row>
    <row r="23" spans="1:21">
      <c r="A23">
        <f t="shared" si="2"/>
        <v>19</v>
      </c>
      <c r="B23" s="207">
        <v>693</v>
      </c>
      <c r="C23" s="321" t="s">
        <v>276</v>
      </c>
      <c r="D23" s="321" t="s">
        <v>420</v>
      </c>
      <c r="E23" s="321" t="s">
        <v>272</v>
      </c>
      <c r="F23" s="207">
        <f>IFERROR(VLOOKUP(B23,'ENE19 Soc. Canina'!$B$9:$T$38,19,FALSE),0)</f>
        <v>0</v>
      </c>
      <c r="G23" s="208">
        <f>IFERROR(VLOOKUP($B23,'FEB2 Azul'!$B$9:$T$38,19,FALSE),0)</f>
        <v>0</v>
      </c>
      <c r="H23" s="208">
        <f>IFERROR(VLOOKUP($B23,'FEB9 Lochness'!$B$9:$T$38,19,FALSE),0)</f>
        <v>0</v>
      </c>
      <c r="I23" s="208">
        <f>IFERROR(VLOOKUP($B23,'FEB23 Lochness'!$B$9:$T$38,19,FALSE),0)</f>
        <v>0</v>
      </c>
      <c r="J23" s="208">
        <f>IFERROR(VLOOKUP($B23,'MAR15 Azul'!$B$9:$T$38,19,FALSE),0)</f>
        <v>0</v>
      </c>
      <c r="K23" s="208">
        <f>IFERROR(VLOOKUP($B23,'MAY4 Soc. Canina'!$B$9:$T$38,19,FALSE),0)</f>
        <v>0</v>
      </c>
      <c r="L23" s="208">
        <f>IFERROR(VLOOKUP($B23,'JUN8 Azul'!$B$9:$T$38,19,FALSE),0)</f>
        <v>0</v>
      </c>
      <c r="M23" s="208">
        <f>IFERROR(VLOOKUP($B23,'JUN29 Lochness'!$B$9:$T$38,19,FALSE),0)</f>
        <v>0</v>
      </c>
      <c r="N23" s="208">
        <f>IFERROR(VLOOKUP($B23,'JUL20 Soc. Canina'!$B$9:$T$38,19,FALSE),0)</f>
        <v>0</v>
      </c>
      <c r="O23" s="208">
        <f>IFERROR(VLOOKUP($B23,'AGO3 Azul'!$B$9:$T$38,19,FALSE),0)</f>
        <v>0</v>
      </c>
      <c r="P23" s="208">
        <f>IFERROR(VLOOKUP($B23,'AGO23 Lochness'!$B$9:$T$38,19,FALSE),0)</f>
        <v>0</v>
      </c>
      <c r="Q23" s="208">
        <f>IFERROR(VLOOKUP($B23,'SEP7 Soc. Canina'!$B$9:$T$38,19,FALSE),0)</f>
        <v>0</v>
      </c>
      <c r="R23" s="208">
        <f>IFERROR(VLOOKUP($B23,'SEP21 Vertigo'!$B$9:$T$38,19,FALSE),0)</f>
        <v>0</v>
      </c>
      <c r="S23" s="208">
        <f>IFERROR(VLOOKUP($B23,'OCT5 Lochness'!$B$9:$T$38,19,FALSE),0)</f>
        <v>0</v>
      </c>
      <c r="T23" s="250">
        <f>IFERROR(VLOOKUP($B23,'NOV23 Azul'!$B$9:$T$38,19,FALSE),0)</f>
        <v>0</v>
      </c>
      <c r="U23" s="291">
        <f t="shared" si="1"/>
        <v>0</v>
      </c>
    </row>
    <row r="24" spans="1:21">
      <c r="A24">
        <f t="shared" ref="A24:A44" si="3">A23+1</f>
        <v>20</v>
      </c>
      <c r="B24" s="207">
        <v>682</v>
      </c>
      <c r="C24" s="321" t="s">
        <v>472</v>
      </c>
      <c r="D24" s="321" t="s">
        <v>465</v>
      </c>
      <c r="E24" s="321" t="s">
        <v>272</v>
      </c>
      <c r="F24" s="207">
        <f>IFERROR(VLOOKUP(B24,'ENE19 Soc. Canina'!$B$9:$T$38,19,FALSE),0)</f>
        <v>0</v>
      </c>
      <c r="G24" s="208">
        <f>IFERROR(VLOOKUP($B24,'FEB2 Azul'!$B$9:$T$38,19,FALSE),0)</f>
        <v>0</v>
      </c>
      <c r="H24" s="208">
        <f>IFERROR(VLOOKUP($B24,'FEB9 Lochness'!$B$9:$T$38,19,FALSE),0)</f>
        <v>0</v>
      </c>
      <c r="I24" s="208">
        <f>IFERROR(VLOOKUP($B24,'FEB23 Lochness'!$B$9:$T$38,19,FALSE),0)</f>
        <v>0</v>
      </c>
      <c r="J24" s="208">
        <f>IFERROR(VLOOKUP($B24,'MAR15 Azul'!$B$9:$T$38,19,FALSE),0)</f>
        <v>0</v>
      </c>
      <c r="K24" s="208">
        <f>IFERROR(VLOOKUP($B24,'MAY4 Soc. Canina'!$B$9:$T$38,19,FALSE),0)</f>
        <v>0</v>
      </c>
      <c r="L24" s="208">
        <f>IFERROR(VLOOKUP($B24,'JUN8 Azul'!$B$9:$T$38,19,FALSE),0)</f>
        <v>0</v>
      </c>
      <c r="M24" s="208">
        <f>IFERROR(VLOOKUP($B24,'JUN29 Lochness'!$B$9:$T$38,19,FALSE),0)</f>
        <v>0</v>
      </c>
      <c r="N24" s="208">
        <f>IFERROR(VLOOKUP($B24,'JUL20 Soc. Canina'!$B$9:$T$38,19,FALSE),0)</f>
        <v>0</v>
      </c>
      <c r="O24" s="208">
        <f>IFERROR(VLOOKUP($B24,'AGO3 Azul'!$B$9:$T$38,19,FALSE),0)</f>
        <v>0</v>
      </c>
      <c r="P24" s="208">
        <f>IFERROR(VLOOKUP($B24,'AGO23 Lochness'!$B$9:$T$38,19,FALSE),0)</f>
        <v>0</v>
      </c>
      <c r="Q24" s="208">
        <f>IFERROR(VLOOKUP($B24,'SEP7 Soc. Canina'!$B$9:$T$38,19,FALSE),0)</f>
        <v>0</v>
      </c>
      <c r="R24" s="208">
        <f>IFERROR(VLOOKUP($B24,'SEP21 Vertigo'!$B$9:$T$38,19,FALSE),0)</f>
        <v>0</v>
      </c>
      <c r="S24" s="208">
        <f>IFERROR(VLOOKUP($B24,'OCT5 Lochness'!$B$9:$T$38,19,FALSE),0)</f>
        <v>0</v>
      </c>
      <c r="T24" s="250">
        <f>IFERROR(VLOOKUP($B24,'NOV23 Azul'!$B$9:$T$38,19,FALSE),0)</f>
        <v>0</v>
      </c>
      <c r="U24" s="291">
        <f t="shared" si="1"/>
        <v>0</v>
      </c>
    </row>
    <row r="25" spans="1:21">
      <c r="A25">
        <f t="shared" si="3"/>
        <v>21</v>
      </c>
      <c r="B25" s="207"/>
      <c r="C25" s="208"/>
      <c r="D25" s="208"/>
      <c r="E25" s="208"/>
      <c r="F25" s="207">
        <f>IFERROR(VLOOKUP(B25,'ENE19 Soc. Canina'!$B$9:$T$38,19,FALSE),0)</f>
        <v>0</v>
      </c>
      <c r="G25" s="208">
        <f>IFERROR(VLOOKUP($B25,'FEB2 Azul'!$B$9:$T$38,19,FALSE),0)</f>
        <v>0</v>
      </c>
      <c r="H25" s="208">
        <f>IFERROR(VLOOKUP($B25,'FEB9 Lochness'!$B$9:$T$38,19,FALSE),0)</f>
        <v>0</v>
      </c>
      <c r="I25" s="208">
        <f>IFERROR(VLOOKUP($B25,'FEB23 Lochness'!$B$9:$T$38,19,FALSE),0)</f>
        <v>0</v>
      </c>
      <c r="J25" s="208">
        <f>IFERROR(VLOOKUP($B25,'MAR15 Azul'!$B$9:$T$38,19,FALSE),0)</f>
        <v>0</v>
      </c>
      <c r="K25" s="208">
        <f>IFERROR(VLOOKUP($B25,'MAY4 Soc. Canina'!$B$9:$T$38,19,FALSE),0)</f>
        <v>0</v>
      </c>
      <c r="L25" s="208">
        <f>IFERROR(VLOOKUP($B25,'JUN8 Azul'!$B$9:$T$38,19,FALSE),0)</f>
        <v>0</v>
      </c>
      <c r="M25" s="208">
        <f>IFERROR(VLOOKUP($B25,'JUN29 Lochness'!$B$9:$T$38,19,FALSE),0)</f>
        <v>0</v>
      </c>
      <c r="N25" s="208">
        <f>IFERROR(VLOOKUP($B25,'JUL20 Soc. Canina'!$B$9:$T$38,19,FALSE),0)</f>
        <v>0</v>
      </c>
      <c r="O25" s="208">
        <f>IFERROR(VLOOKUP($B25,'AGO3 Azul'!$B$9:$T$38,19,FALSE),0)</f>
        <v>0</v>
      </c>
      <c r="P25" s="208">
        <f>IFERROR(VLOOKUP($B25,'AGO23 Lochness'!$B$9:$T$38,19,FALSE),0)</f>
        <v>0</v>
      </c>
      <c r="Q25" s="208">
        <f>IFERROR(VLOOKUP($B25,'SEP7 Soc. Canina'!$B$9:$T$38,19,FALSE),0)</f>
        <v>0</v>
      </c>
      <c r="R25" s="208">
        <f>IFERROR(VLOOKUP($B25,'SEP21 Vertigo'!$B$9:$T$38,19,FALSE),0)</f>
        <v>0</v>
      </c>
      <c r="S25" s="208">
        <f>IFERROR(VLOOKUP($B25,'OCT5 Lochness'!$B$9:$T$38,19,FALSE),0)</f>
        <v>0</v>
      </c>
      <c r="T25" s="250">
        <f>IFERROR(VLOOKUP($B25,'NOV23 Azul'!$B$9:$T$38,19,FALSE),0)</f>
        <v>0</v>
      </c>
      <c r="U25" s="291">
        <f t="shared" ref="U25:U44" si="4">SUM(F25:T25)</f>
        <v>0</v>
      </c>
    </row>
    <row r="26" spans="1:21">
      <c r="A26">
        <f t="shared" si="3"/>
        <v>22</v>
      </c>
      <c r="B26" s="207"/>
      <c r="C26" s="208"/>
      <c r="D26" s="208"/>
      <c r="E26" s="208"/>
      <c r="F26" s="207">
        <f>IFERROR(VLOOKUP(B26,'ENE19 Soc. Canina'!$B$9:$T$38,19,FALSE),0)</f>
        <v>0</v>
      </c>
      <c r="G26" s="208">
        <f>IFERROR(VLOOKUP($B26,'FEB2 Azul'!$B$9:$T$38,19,FALSE),0)</f>
        <v>0</v>
      </c>
      <c r="H26" s="208">
        <f>IFERROR(VLOOKUP($B26,'FEB9 Lochness'!$B$9:$T$38,19,FALSE),0)</f>
        <v>0</v>
      </c>
      <c r="I26" s="208">
        <f>IFERROR(VLOOKUP($B26,'FEB23 Lochness'!$B$9:$T$38,19,FALSE),0)</f>
        <v>0</v>
      </c>
      <c r="J26" s="208">
        <f>IFERROR(VLOOKUP($B26,'MAR15 Azul'!$B$9:$T$38,19,FALSE),0)</f>
        <v>0</v>
      </c>
      <c r="K26" s="208">
        <f>IFERROR(VLOOKUP($B26,'MAY4 Soc. Canina'!$B$9:$T$38,19,FALSE),0)</f>
        <v>0</v>
      </c>
      <c r="L26" s="208">
        <f>IFERROR(VLOOKUP($B26,'JUN8 Azul'!$B$9:$T$38,19,FALSE),0)</f>
        <v>0</v>
      </c>
      <c r="M26" s="208">
        <f>IFERROR(VLOOKUP($B26,'JUN29 Lochness'!$B$9:$T$38,19,FALSE),0)</f>
        <v>0</v>
      </c>
      <c r="N26" s="208">
        <f>IFERROR(VLOOKUP($B26,'JUL20 Soc. Canina'!$B$9:$T$38,19,FALSE),0)</f>
        <v>0</v>
      </c>
      <c r="O26" s="208">
        <f>IFERROR(VLOOKUP($B26,'AGO3 Azul'!$B$9:$T$38,19,FALSE),0)</f>
        <v>0</v>
      </c>
      <c r="P26" s="208">
        <f>IFERROR(VLOOKUP($B26,'AGO23 Lochness'!$B$9:$T$38,19,FALSE),0)</f>
        <v>0</v>
      </c>
      <c r="Q26" s="208">
        <f>IFERROR(VLOOKUP($B26,'SEP7 Soc. Canina'!$B$9:$T$38,19,FALSE),0)</f>
        <v>0</v>
      </c>
      <c r="R26" s="208">
        <f>IFERROR(VLOOKUP($B26,'SEP21 Vertigo'!$B$9:$T$38,19,FALSE),0)</f>
        <v>0</v>
      </c>
      <c r="S26" s="208">
        <f>IFERROR(VLOOKUP($B26,'OCT5 Lochness'!$B$9:$T$38,19,FALSE),0)</f>
        <v>0</v>
      </c>
      <c r="T26" s="250">
        <f>IFERROR(VLOOKUP($B26,'NOV23 Azul'!$B$9:$T$38,19,FALSE),0)</f>
        <v>0</v>
      </c>
      <c r="U26" s="291">
        <f t="shared" si="4"/>
        <v>0</v>
      </c>
    </row>
    <row r="27" spans="1:21">
      <c r="A27">
        <f t="shared" si="3"/>
        <v>23</v>
      </c>
      <c r="B27" s="207"/>
      <c r="C27" s="208"/>
      <c r="D27" s="208"/>
      <c r="E27" s="208"/>
      <c r="F27" s="207">
        <f>IFERROR(VLOOKUP(B27,'ENE19 Soc. Canina'!$B$9:$T$38,19,FALSE),0)</f>
        <v>0</v>
      </c>
      <c r="G27" s="208">
        <f>IFERROR(VLOOKUP($B27,'FEB2 Azul'!$B$9:$T$38,19,FALSE),0)</f>
        <v>0</v>
      </c>
      <c r="H27" s="208">
        <f>IFERROR(VLOOKUP($B27,'FEB9 Lochness'!$B$9:$T$38,19,FALSE),0)</f>
        <v>0</v>
      </c>
      <c r="I27" s="208">
        <f>IFERROR(VLOOKUP($B27,'FEB23 Lochness'!$B$9:$T$38,19,FALSE),0)</f>
        <v>0</v>
      </c>
      <c r="J27" s="208">
        <f>IFERROR(VLOOKUP($B27,'MAR15 Azul'!$B$9:$T$38,19,FALSE),0)</f>
        <v>0</v>
      </c>
      <c r="K27" s="208">
        <f>IFERROR(VLOOKUP($B27,'MAY4 Soc. Canina'!$B$9:$T$38,19,FALSE),0)</f>
        <v>0</v>
      </c>
      <c r="L27" s="208">
        <f>IFERROR(VLOOKUP($B27,'JUN8 Azul'!$B$9:$T$38,19,FALSE),0)</f>
        <v>0</v>
      </c>
      <c r="M27" s="208">
        <f>IFERROR(VLOOKUP($B27,'JUN29 Lochness'!$B$9:$T$38,19,FALSE),0)</f>
        <v>0</v>
      </c>
      <c r="N27" s="208">
        <f>IFERROR(VLOOKUP($B27,'JUL20 Soc. Canina'!$B$9:$T$38,19,FALSE),0)</f>
        <v>0</v>
      </c>
      <c r="O27" s="208">
        <f>IFERROR(VLOOKUP($B27,'AGO3 Azul'!$B$9:$T$38,19,FALSE),0)</f>
        <v>0</v>
      </c>
      <c r="P27" s="208">
        <f>IFERROR(VLOOKUP($B27,'AGO23 Lochness'!$B$9:$T$38,19,FALSE),0)</f>
        <v>0</v>
      </c>
      <c r="Q27" s="208">
        <f>IFERROR(VLOOKUP($B27,'SEP7 Soc. Canina'!$B$9:$T$38,19,FALSE),0)</f>
        <v>0</v>
      </c>
      <c r="R27" s="208">
        <f>IFERROR(VLOOKUP($B27,'SEP21 Vertigo'!$B$9:$T$38,19,FALSE),0)</f>
        <v>0</v>
      </c>
      <c r="S27" s="208">
        <f>IFERROR(VLOOKUP($B27,'OCT5 Lochness'!$B$9:$T$38,19,FALSE),0)</f>
        <v>0</v>
      </c>
      <c r="T27" s="250">
        <f>IFERROR(VLOOKUP($B27,'NOV23 Azul'!$B$9:$T$38,19,FALSE),0)</f>
        <v>0</v>
      </c>
      <c r="U27" s="291">
        <f t="shared" si="4"/>
        <v>0</v>
      </c>
    </row>
    <row r="28" spans="1:21">
      <c r="A28">
        <f t="shared" si="3"/>
        <v>24</v>
      </c>
      <c r="B28" s="207"/>
      <c r="C28" s="208"/>
      <c r="D28" s="208"/>
      <c r="E28" s="208"/>
      <c r="F28" s="207">
        <f>IFERROR(VLOOKUP(B28,'ENE19 Soc. Canina'!$B$9:$T$38,19,FALSE),0)</f>
        <v>0</v>
      </c>
      <c r="G28" s="208">
        <f>IFERROR(VLOOKUP($B28,'FEB2 Azul'!$B$9:$T$38,19,FALSE),0)</f>
        <v>0</v>
      </c>
      <c r="H28" s="208">
        <f>IFERROR(VLOOKUP($B28,'FEB9 Lochness'!$B$9:$T$38,19,FALSE),0)</f>
        <v>0</v>
      </c>
      <c r="I28" s="208">
        <f>IFERROR(VLOOKUP($B28,'FEB23 Lochness'!$B$9:$T$38,19,FALSE),0)</f>
        <v>0</v>
      </c>
      <c r="J28" s="208">
        <f>IFERROR(VLOOKUP($B28,'MAR15 Azul'!$B$9:$T$38,19,FALSE),0)</f>
        <v>0</v>
      </c>
      <c r="K28" s="208">
        <f>IFERROR(VLOOKUP($B28,'MAY4 Soc. Canina'!$B$9:$T$38,19,FALSE),0)</f>
        <v>0</v>
      </c>
      <c r="L28" s="208">
        <f>IFERROR(VLOOKUP($B28,'JUN8 Azul'!$B$9:$T$38,19,FALSE),0)</f>
        <v>0</v>
      </c>
      <c r="M28" s="208">
        <f>IFERROR(VLOOKUP($B28,'JUN29 Lochness'!$B$9:$T$38,19,FALSE),0)</f>
        <v>0</v>
      </c>
      <c r="N28" s="208">
        <f>IFERROR(VLOOKUP($B28,'JUL20 Soc. Canina'!$B$9:$T$38,19,FALSE),0)</f>
        <v>0</v>
      </c>
      <c r="O28" s="208">
        <f>IFERROR(VLOOKUP($B28,'AGO3 Azul'!$B$9:$T$38,19,FALSE),0)</f>
        <v>0</v>
      </c>
      <c r="P28" s="208">
        <f>IFERROR(VLOOKUP($B28,'AGO23 Lochness'!$B$9:$T$38,19,FALSE),0)</f>
        <v>0</v>
      </c>
      <c r="Q28" s="208">
        <f>IFERROR(VLOOKUP($B28,'SEP7 Soc. Canina'!$B$9:$T$38,19,FALSE),0)</f>
        <v>0</v>
      </c>
      <c r="R28" s="208">
        <f>IFERROR(VLOOKUP($B28,'SEP21 Vertigo'!$B$9:$T$38,19,FALSE),0)</f>
        <v>0</v>
      </c>
      <c r="S28" s="208">
        <f>IFERROR(VLOOKUP($B28,'OCT5 Lochness'!$B$9:$T$38,19,FALSE),0)</f>
        <v>0</v>
      </c>
      <c r="T28" s="250">
        <f>IFERROR(VLOOKUP($B28,'NOV23 Azul'!$B$9:$T$38,19,FALSE),0)</f>
        <v>0</v>
      </c>
      <c r="U28" s="291">
        <f t="shared" si="4"/>
        <v>0</v>
      </c>
    </row>
    <row r="29" spans="1:21">
      <c r="A29">
        <f t="shared" si="3"/>
        <v>25</v>
      </c>
      <c r="B29" s="207"/>
      <c r="C29" s="208"/>
      <c r="D29" s="208"/>
      <c r="E29" s="208"/>
      <c r="F29" s="207">
        <f>IFERROR(VLOOKUP(B29,'ENE19 Soc. Canina'!$B$9:$T$38,19,FALSE),0)</f>
        <v>0</v>
      </c>
      <c r="G29" s="208">
        <f>IFERROR(VLOOKUP($B29,'FEB2 Azul'!$B$9:$T$38,19,FALSE),0)</f>
        <v>0</v>
      </c>
      <c r="H29" s="208">
        <f>IFERROR(VLOOKUP($B29,'FEB9 Lochness'!$B$9:$T$38,19,FALSE),0)</f>
        <v>0</v>
      </c>
      <c r="I29" s="208">
        <f>IFERROR(VLOOKUP($B29,'FEB23 Lochness'!$B$9:$T$38,19,FALSE),0)</f>
        <v>0</v>
      </c>
      <c r="J29" s="208">
        <f>IFERROR(VLOOKUP($B29,'MAR15 Azul'!$B$9:$T$38,19,FALSE),0)</f>
        <v>0</v>
      </c>
      <c r="K29" s="208">
        <f>IFERROR(VLOOKUP($B29,'MAY4 Soc. Canina'!$B$9:$T$38,19,FALSE),0)</f>
        <v>0</v>
      </c>
      <c r="L29" s="208">
        <f>IFERROR(VLOOKUP($B29,'JUN8 Azul'!$B$9:$T$38,19,FALSE),0)</f>
        <v>0</v>
      </c>
      <c r="M29" s="208">
        <f>IFERROR(VLOOKUP($B29,'JUN29 Lochness'!$B$9:$T$38,19,FALSE),0)</f>
        <v>0</v>
      </c>
      <c r="N29" s="208">
        <f>IFERROR(VLOOKUP($B29,'JUL20 Soc. Canina'!$B$9:$T$38,19,FALSE),0)</f>
        <v>0</v>
      </c>
      <c r="O29" s="208">
        <f>IFERROR(VLOOKUP($B29,'AGO3 Azul'!$B$9:$T$38,19,FALSE),0)</f>
        <v>0</v>
      </c>
      <c r="P29" s="208">
        <f>IFERROR(VLOOKUP($B29,'AGO23 Lochness'!$B$9:$T$38,19,FALSE),0)</f>
        <v>0</v>
      </c>
      <c r="Q29" s="208">
        <f>IFERROR(VLOOKUP($B29,'SEP7 Soc. Canina'!$B$9:$T$38,19,FALSE),0)</f>
        <v>0</v>
      </c>
      <c r="R29" s="208">
        <f>IFERROR(VLOOKUP($B29,'SEP21 Vertigo'!$B$9:$T$38,19,FALSE),0)</f>
        <v>0</v>
      </c>
      <c r="S29" s="208">
        <f>IFERROR(VLOOKUP($B29,'OCT5 Lochness'!$B$9:$T$38,19,FALSE),0)</f>
        <v>0</v>
      </c>
      <c r="T29" s="250">
        <f>IFERROR(VLOOKUP($B29,'NOV23 Azul'!$B$9:$T$38,19,FALSE),0)</f>
        <v>0</v>
      </c>
      <c r="U29" s="291">
        <f t="shared" si="4"/>
        <v>0</v>
      </c>
    </row>
    <row r="30" spans="1:21">
      <c r="A30">
        <f t="shared" si="3"/>
        <v>26</v>
      </c>
      <c r="B30" s="207"/>
      <c r="C30" s="208"/>
      <c r="D30" s="208"/>
      <c r="E30" s="208"/>
      <c r="F30" s="207">
        <f>IFERROR(VLOOKUP(B30,'ENE19 Soc. Canina'!$B$9:$T$38,19,FALSE),0)</f>
        <v>0</v>
      </c>
      <c r="G30" s="208">
        <f>IFERROR(VLOOKUP($B30,'FEB2 Azul'!$B$9:$T$38,19,FALSE),0)</f>
        <v>0</v>
      </c>
      <c r="H30" s="208">
        <f>IFERROR(VLOOKUP($B30,'FEB9 Lochness'!$B$9:$T$38,19,FALSE),0)</f>
        <v>0</v>
      </c>
      <c r="I30" s="208">
        <f>IFERROR(VLOOKUP($B30,'FEB23 Lochness'!$B$9:$T$38,19,FALSE),0)</f>
        <v>0</v>
      </c>
      <c r="J30" s="208">
        <f>IFERROR(VLOOKUP($B30,'MAR15 Azul'!$B$9:$T$38,19,FALSE),0)</f>
        <v>0</v>
      </c>
      <c r="K30" s="208">
        <f>IFERROR(VLOOKUP($B30,'MAY4 Soc. Canina'!$B$9:$T$38,19,FALSE),0)</f>
        <v>0</v>
      </c>
      <c r="L30" s="208">
        <f>IFERROR(VLOOKUP($B30,'JUN8 Azul'!$B$9:$T$38,19,FALSE),0)</f>
        <v>0</v>
      </c>
      <c r="M30" s="208">
        <f>IFERROR(VLOOKUP($B30,'JUN29 Lochness'!$B$9:$T$38,19,FALSE),0)</f>
        <v>0</v>
      </c>
      <c r="N30" s="208">
        <f>IFERROR(VLOOKUP($B30,'JUL20 Soc. Canina'!$B$9:$T$38,19,FALSE),0)</f>
        <v>0</v>
      </c>
      <c r="O30" s="208">
        <f>IFERROR(VLOOKUP($B30,'AGO3 Azul'!$B$9:$T$38,19,FALSE),0)</f>
        <v>0</v>
      </c>
      <c r="P30" s="208">
        <f>IFERROR(VLOOKUP($B30,'AGO23 Lochness'!$B$9:$T$38,19,FALSE),0)</f>
        <v>0</v>
      </c>
      <c r="Q30" s="208">
        <f>IFERROR(VLOOKUP($B30,'SEP7 Soc. Canina'!$B$9:$T$38,19,FALSE),0)</f>
        <v>0</v>
      </c>
      <c r="R30" s="208">
        <f>IFERROR(VLOOKUP($B30,'SEP21 Vertigo'!$B$9:$T$38,19,FALSE),0)</f>
        <v>0</v>
      </c>
      <c r="S30" s="208">
        <f>IFERROR(VLOOKUP($B30,'OCT5 Lochness'!$B$9:$T$38,19,FALSE),0)</f>
        <v>0</v>
      </c>
      <c r="T30" s="250">
        <f>IFERROR(VLOOKUP($B30,'NOV23 Azul'!$B$9:$T$38,19,FALSE),0)</f>
        <v>0</v>
      </c>
      <c r="U30" s="291">
        <f t="shared" si="4"/>
        <v>0</v>
      </c>
    </row>
    <row r="31" spans="1:21">
      <c r="A31">
        <f t="shared" si="3"/>
        <v>27</v>
      </c>
      <c r="B31" s="207"/>
      <c r="C31" s="208"/>
      <c r="D31" s="208"/>
      <c r="E31" s="208"/>
      <c r="F31" s="207">
        <f>IFERROR(VLOOKUP(B31,'ENE19 Soc. Canina'!$B$9:$T$38,19,FALSE),0)</f>
        <v>0</v>
      </c>
      <c r="G31" s="208">
        <f>IFERROR(VLOOKUP($B31,'FEB2 Azul'!$B$9:$T$38,19,FALSE),0)</f>
        <v>0</v>
      </c>
      <c r="H31" s="208">
        <f>IFERROR(VLOOKUP($B31,'FEB9 Lochness'!$B$9:$T$38,19,FALSE),0)</f>
        <v>0</v>
      </c>
      <c r="I31" s="208">
        <f>IFERROR(VLOOKUP($B31,'FEB23 Lochness'!$B$9:$T$38,19,FALSE),0)</f>
        <v>0</v>
      </c>
      <c r="J31" s="208">
        <f>IFERROR(VLOOKUP($B31,'MAR15 Azul'!$B$9:$T$38,19,FALSE),0)</f>
        <v>0</v>
      </c>
      <c r="K31" s="208">
        <f>IFERROR(VLOOKUP($B31,'MAY4 Soc. Canina'!$B$9:$T$38,19,FALSE),0)</f>
        <v>0</v>
      </c>
      <c r="L31" s="208">
        <f>IFERROR(VLOOKUP($B31,'JUN8 Azul'!$B$9:$T$38,19,FALSE),0)</f>
        <v>0</v>
      </c>
      <c r="M31" s="208">
        <f>IFERROR(VLOOKUP($B31,'JUN29 Lochness'!$B$9:$T$38,19,FALSE),0)</f>
        <v>0</v>
      </c>
      <c r="N31" s="208">
        <f>IFERROR(VLOOKUP($B31,'JUL20 Soc. Canina'!$B$9:$T$38,19,FALSE),0)</f>
        <v>0</v>
      </c>
      <c r="O31" s="208">
        <f>IFERROR(VLOOKUP($B31,'AGO3 Azul'!$B$9:$T$38,19,FALSE),0)</f>
        <v>0</v>
      </c>
      <c r="P31" s="208">
        <f>IFERROR(VLOOKUP($B31,'AGO23 Lochness'!$B$9:$T$38,19,FALSE),0)</f>
        <v>0</v>
      </c>
      <c r="Q31" s="208">
        <f>IFERROR(VLOOKUP($B31,'SEP7 Soc. Canina'!$B$9:$T$38,19,FALSE),0)</f>
        <v>0</v>
      </c>
      <c r="R31" s="208">
        <f>IFERROR(VLOOKUP($B31,'SEP21 Vertigo'!$B$9:$T$38,19,FALSE),0)</f>
        <v>0</v>
      </c>
      <c r="S31" s="208">
        <f>IFERROR(VLOOKUP($B31,'OCT5 Lochness'!$B$9:$T$38,19,FALSE),0)</f>
        <v>0</v>
      </c>
      <c r="T31" s="250">
        <f>IFERROR(VLOOKUP($B31,'NOV23 Azul'!$B$9:$T$38,19,FALSE),0)</f>
        <v>0</v>
      </c>
      <c r="U31" s="291">
        <f t="shared" si="4"/>
        <v>0</v>
      </c>
    </row>
    <row r="32" spans="1:21">
      <c r="A32">
        <f t="shared" si="3"/>
        <v>28</v>
      </c>
      <c r="B32" s="207"/>
      <c r="C32" s="208"/>
      <c r="D32" s="208"/>
      <c r="E32" s="208"/>
      <c r="F32" s="207">
        <f>IFERROR(VLOOKUP(B32,'ENE19 Soc. Canina'!$B$9:$T$38,19,FALSE),0)</f>
        <v>0</v>
      </c>
      <c r="G32" s="208">
        <f>IFERROR(VLOOKUP($B32,'FEB2 Azul'!$B$9:$T$38,19,FALSE),0)</f>
        <v>0</v>
      </c>
      <c r="H32" s="208">
        <f>IFERROR(VLOOKUP($B32,'FEB9 Lochness'!$B$9:$T$38,19,FALSE),0)</f>
        <v>0</v>
      </c>
      <c r="I32" s="208">
        <f>IFERROR(VLOOKUP($B32,'FEB23 Lochness'!$B$9:$T$38,19,FALSE),0)</f>
        <v>0</v>
      </c>
      <c r="J32" s="208">
        <f>IFERROR(VLOOKUP($B32,'MAR15 Azul'!$B$9:$T$38,19,FALSE),0)</f>
        <v>0</v>
      </c>
      <c r="K32" s="208">
        <f>IFERROR(VLOOKUP($B32,'MAY4 Soc. Canina'!$B$9:$T$38,19,FALSE),0)</f>
        <v>0</v>
      </c>
      <c r="L32" s="208">
        <f>IFERROR(VLOOKUP($B32,'JUN8 Azul'!$B$9:$T$38,19,FALSE),0)</f>
        <v>0</v>
      </c>
      <c r="M32" s="208">
        <f>IFERROR(VLOOKUP($B32,'JUN29 Lochness'!$B$9:$T$38,19,FALSE),0)</f>
        <v>0</v>
      </c>
      <c r="N32" s="208">
        <f>IFERROR(VLOOKUP($B32,'JUL20 Soc. Canina'!$B$9:$T$38,19,FALSE),0)</f>
        <v>0</v>
      </c>
      <c r="O32" s="208">
        <f>IFERROR(VLOOKUP($B32,'AGO3 Azul'!$B$9:$T$38,19,FALSE),0)</f>
        <v>0</v>
      </c>
      <c r="P32" s="208">
        <f>IFERROR(VLOOKUP($B32,'AGO23 Lochness'!$B$9:$T$38,19,FALSE),0)</f>
        <v>0</v>
      </c>
      <c r="Q32" s="208">
        <f>IFERROR(VLOOKUP($B32,'SEP7 Soc. Canina'!$B$9:$T$38,19,FALSE),0)</f>
        <v>0</v>
      </c>
      <c r="R32" s="208">
        <f>IFERROR(VLOOKUP($B32,'SEP21 Vertigo'!$B$9:$T$38,19,FALSE),0)</f>
        <v>0</v>
      </c>
      <c r="S32" s="208">
        <f>IFERROR(VLOOKUP($B32,'OCT5 Lochness'!$B$9:$T$38,19,FALSE),0)</f>
        <v>0</v>
      </c>
      <c r="T32" s="250">
        <f>IFERROR(VLOOKUP($B32,'NOV23 Azul'!$B$9:$T$38,19,FALSE),0)</f>
        <v>0</v>
      </c>
      <c r="U32" s="291">
        <f t="shared" si="4"/>
        <v>0</v>
      </c>
    </row>
    <row r="33" spans="1:21">
      <c r="A33">
        <f t="shared" si="3"/>
        <v>29</v>
      </c>
      <c r="B33" s="207"/>
      <c r="C33" s="208"/>
      <c r="D33" s="208"/>
      <c r="E33" s="208"/>
      <c r="F33" s="207">
        <f>IFERROR(VLOOKUP(B33,'ENE19 Soc. Canina'!$B$9:$T$38,19,FALSE),0)</f>
        <v>0</v>
      </c>
      <c r="G33" s="208">
        <f>IFERROR(VLOOKUP($B33,'FEB2 Azul'!$B$9:$T$38,19,FALSE),0)</f>
        <v>0</v>
      </c>
      <c r="H33" s="208">
        <f>IFERROR(VLOOKUP($B33,'FEB9 Lochness'!$B$9:$T$38,19,FALSE),0)</f>
        <v>0</v>
      </c>
      <c r="I33" s="208">
        <f>IFERROR(VLOOKUP($B33,'FEB23 Lochness'!$B$9:$T$38,19,FALSE),0)</f>
        <v>0</v>
      </c>
      <c r="J33" s="208">
        <f>IFERROR(VLOOKUP($B33,'MAR15 Azul'!$B$9:$T$38,19,FALSE),0)</f>
        <v>0</v>
      </c>
      <c r="K33" s="208">
        <f>IFERROR(VLOOKUP($B33,'MAY4 Soc. Canina'!$B$9:$T$38,19,FALSE),0)</f>
        <v>0</v>
      </c>
      <c r="L33" s="208">
        <f>IFERROR(VLOOKUP($B33,'JUN8 Azul'!$B$9:$T$38,19,FALSE),0)</f>
        <v>0</v>
      </c>
      <c r="M33" s="208">
        <f>IFERROR(VLOOKUP($B33,'JUN29 Lochness'!$B$9:$T$38,19,FALSE),0)</f>
        <v>0</v>
      </c>
      <c r="N33" s="208">
        <f>IFERROR(VLOOKUP($B33,'JUL20 Soc. Canina'!$B$9:$T$38,19,FALSE),0)</f>
        <v>0</v>
      </c>
      <c r="O33" s="208">
        <f>IFERROR(VLOOKUP($B33,'AGO3 Azul'!$B$9:$T$38,19,FALSE),0)</f>
        <v>0</v>
      </c>
      <c r="P33" s="208">
        <f>IFERROR(VLOOKUP($B33,'AGO23 Lochness'!$B$9:$T$38,19,FALSE),0)</f>
        <v>0</v>
      </c>
      <c r="Q33" s="208">
        <f>IFERROR(VLOOKUP($B33,'SEP7 Soc. Canina'!$B$9:$T$38,19,FALSE),0)</f>
        <v>0</v>
      </c>
      <c r="R33" s="208">
        <f>IFERROR(VLOOKUP($B33,'SEP21 Vertigo'!$B$9:$T$38,19,FALSE),0)</f>
        <v>0</v>
      </c>
      <c r="S33" s="208">
        <f>IFERROR(VLOOKUP($B33,'OCT5 Lochness'!$B$9:$T$38,19,FALSE),0)</f>
        <v>0</v>
      </c>
      <c r="T33" s="250">
        <f>IFERROR(VLOOKUP($B33,'NOV23 Azul'!$B$9:$T$38,19,FALSE),0)</f>
        <v>0</v>
      </c>
      <c r="U33" s="291">
        <f t="shared" si="4"/>
        <v>0</v>
      </c>
    </row>
    <row r="34" spans="1:21">
      <c r="A34">
        <f t="shared" si="3"/>
        <v>30</v>
      </c>
      <c r="B34" s="207"/>
      <c r="C34" s="208"/>
      <c r="D34" s="208"/>
      <c r="E34" s="208"/>
      <c r="F34" s="207">
        <f>IFERROR(VLOOKUP(B34,'ENE19 Soc. Canina'!$B$9:$T$38,19,FALSE),0)</f>
        <v>0</v>
      </c>
      <c r="G34" s="208">
        <f>IFERROR(VLOOKUP($B34,'FEB2 Azul'!$B$9:$T$38,19,FALSE),0)</f>
        <v>0</v>
      </c>
      <c r="H34" s="208">
        <f>IFERROR(VLOOKUP($B34,'FEB9 Lochness'!$B$9:$T$38,19,FALSE),0)</f>
        <v>0</v>
      </c>
      <c r="I34" s="208">
        <f>IFERROR(VLOOKUP($B34,'FEB23 Lochness'!$B$9:$T$38,19,FALSE),0)</f>
        <v>0</v>
      </c>
      <c r="J34" s="208">
        <f>IFERROR(VLOOKUP($B34,'MAR15 Azul'!$B$9:$T$38,19,FALSE),0)</f>
        <v>0</v>
      </c>
      <c r="K34" s="208">
        <f>IFERROR(VLOOKUP($B34,'MAY4 Soc. Canina'!$B$9:$T$38,19,FALSE),0)</f>
        <v>0</v>
      </c>
      <c r="L34" s="208">
        <f>IFERROR(VLOOKUP($B34,'JUN8 Azul'!$B$9:$T$38,19,FALSE),0)</f>
        <v>0</v>
      </c>
      <c r="M34" s="208">
        <f>IFERROR(VLOOKUP($B34,'JUN29 Lochness'!$B$9:$T$38,19,FALSE),0)</f>
        <v>0</v>
      </c>
      <c r="N34" s="208">
        <f>IFERROR(VLOOKUP($B34,'JUL20 Soc. Canina'!$B$9:$T$38,19,FALSE),0)</f>
        <v>0</v>
      </c>
      <c r="O34" s="208">
        <f>IFERROR(VLOOKUP($B34,'AGO3 Azul'!$B$9:$T$38,19,FALSE),0)</f>
        <v>0</v>
      </c>
      <c r="P34" s="208">
        <f>IFERROR(VLOOKUP($B34,'AGO23 Lochness'!$B$9:$T$38,19,FALSE),0)</f>
        <v>0</v>
      </c>
      <c r="Q34" s="208">
        <f>IFERROR(VLOOKUP($B34,'SEP7 Soc. Canina'!$B$9:$T$38,19,FALSE),0)</f>
        <v>0</v>
      </c>
      <c r="R34" s="208">
        <f>IFERROR(VLOOKUP($B34,'SEP21 Vertigo'!$B$9:$T$38,19,FALSE),0)</f>
        <v>0</v>
      </c>
      <c r="S34" s="208">
        <f>IFERROR(VLOOKUP($B34,'OCT5 Lochness'!$B$9:$T$38,19,FALSE),0)</f>
        <v>0</v>
      </c>
      <c r="T34" s="250">
        <f>IFERROR(VLOOKUP($B34,'NOV23 Azul'!$B$9:$T$38,19,FALSE),0)</f>
        <v>0</v>
      </c>
      <c r="U34" s="291">
        <f t="shared" si="4"/>
        <v>0</v>
      </c>
    </row>
    <row r="35" spans="1:21">
      <c r="A35">
        <f t="shared" si="3"/>
        <v>31</v>
      </c>
      <c r="B35" s="207"/>
      <c r="C35" s="208"/>
      <c r="D35" s="208"/>
      <c r="E35" s="208"/>
      <c r="F35" s="207">
        <f>IFERROR(VLOOKUP(B35,'ENE19 Soc. Canina'!$B$9:$T$38,19,FALSE),0)</f>
        <v>0</v>
      </c>
      <c r="G35" s="208">
        <f>IFERROR(VLOOKUP($B35,'FEB2 Azul'!$B$9:$T$38,19,FALSE),0)</f>
        <v>0</v>
      </c>
      <c r="H35" s="208">
        <f>IFERROR(VLOOKUP($B35,'FEB9 Lochness'!$B$9:$T$38,19,FALSE),0)</f>
        <v>0</v>
      </c>
      <c r="I35" s="208">
        <f>IFERROR(VLOOKUP($B35,'FEB23 Lochness'!$B$9:$T$38,19,FALSE),0)</f>
        <v>0</v>
      </c>
      <c r="J35" s="208">
        <f>IFERROR(VLOOKUP($B35,'MAR15 Azul'!$B$9:$T$38,19,FALSE),0)</f>
        <v>0</v>
      </c>
      <c r="K35" s="208">
        <f>IFERROR(VLOOKUP($B35,'MAY4 Soc. Canina'!$B$9:$T$38,19,FALSE),0)</f>
        <v>0</v>
      </c>
      <c r="L35" s="208">
        <f>IFERROR(VLOOKUP($B35,'JUN8 Azul'!$B$9:$T$38,19,FALSE),0)</f>
        <v>0</v>
      </c>
      <c r="M35" s="208">
        <f>IFERROR(VLOOKUP($B35,'JUN29 Lochness'!$B$9:$T$38,19,FALSE),0)</f>
        <v>0</v>
      </c>
      <c r="N35" s="208">
        <f>IFERROR(VLOOKUP($B35,'JUL20 Soc. Canina'!$B$9:$T$38,19,FALSE),0)</f>
        <v>0</v>
      </c>
      <c r="O35" s="208">
        <f>IFERROR(VLOOKUP($B35,'AGO3 Azul'!$B$9:$T$38,19,FALSE),0)</f>
        <v>0</v>
      </c>
      <c r="P35" s="208">
        <f>IFERROR(VLOOKUP($B35,'AGO23 Lochness'!$B$9:$T$38,19,FALSE),0)</f>
        <v>0</v>
      </c>
      <c r="Q35" s="208">
        <f>IFERROR(VLOOKUP($B35,'SEP7 Soc. Canina'!$B$9:$T$38,19,FALSE),0)</f>
        <v>0</v>
      </c>
      <c r="R35" s="208">
        <f>IFERROR(VLOOKUP($B35,'SEP21 Vertigo'!$B$9:$T$38,19,FALSE),0)</f>
        <v>0</v>
      </c>
      <c r="S35" s="208">
        <f>IFERROR(VLOOKUP($B35,'OCT5 Lochness'!$B$9:$T$38,19,FALSE),0)</f>
        <v>0</v>
      </c>
      <c r="T35" s="250">
        <f>IFERROR(VLOOKUP($B35,'NOV23 Azul'!$B$9:$T$38,19,FALSE),0)</f>
        <v>0</v>
      </c>
      <c r="U35" s="291">
        <f t="shared" si="4"/>
        <v>0</v>
      </c>
    </row>
    <row r="36" spans="1:21">
      <c r="A36">
        <f t="shared" si="3"/>
        <v>32</v>
      </c>
      <c r="B36" s="207"/>
      <c r="C36" s="208"/>
      <c r="D36" s="208"/>
      <c r="E36" s="208"/>
      <c r="F36" s="207">
        <f>IFERROR(VLOOKUP(B36,'ENE19 Soc. Canina'!$B$9:$T$38,19,FALSE),0)</f>
        <v>0</v>
      </c>
      <c r="G36" s="208">
        <f>IFERROR(VLOOKUP($B36,'FEB2 Azul'!$B$9:$T$38,19,FALSE),0)</f>
        <v>0</v>
      </c>
      <c r="H36" s="208">
        <f>IFERROR(VLOOKUP($B36,'FEB9 Lochness'!$B$9:$T$38,19,FALSE),0)</f>
        <v>0</v>
      </c>
      <c r="I36" s="208">
        <f>IFERROR(VLOOKUP($B36,'FEB23 Lochness'!$B$9:$T$38,19,FALSE),0)</f>
        <v>0</v>
      </c>
      <c r="J36" s="208">
        <f>IFERROR(VLOOKUP($B36,'MAR15 Azul'!$B$9:$T$38,19,FALSE),0)</f>
        <v>0</v>
      </c>
      <c r="K36" s="208">
        <f>IFERROR(VLOOKUP($B36,'MAY4 Soc. Canina'!$B$9:$T$38,19,FALSE),0)</f>
        <v>0</v>
      </c>
      <c r="L36" s="208">
        <f>IFERROR(VLOOKUP($B36,'JUN8 Azul'!$B$9:$T$38,19,FALSE),0)</f>
        <v>0</v>
      </c>
      <c r="M36" s="208">
        <f>IFERROR(VLOOKUP($B36,'JUN29 Lochness'!$B$9:$T$38,19,FALSE),0)</f>
        <v>0</v>
      </c>
      <c r="N36" s="208">
        <f>IFERROR(VLOOKUP($B36,'JUL20 Soc. Canina'!$B$9:$T$38,19,FALSE),0)</f>
        <v>0</v>
      </c>
      <c r="O36" s="208">
        <f>IFERROR(VLOOKUP($B36,'AGO3 Azul'!$B$9:$T$38,19,FALSE),0)</f>
        <v>0</v>
      </c>
      <c r="P36" s="208">
        <f>IFERROR(VLOOKUP($B36,'AGO23 Lochness'!$B$9:$T$38,19,FALSE),0)</f>
        <v>0</v>
      </c>
      <c r="Q36" s="208">
        <f>IFERROR(VLOOKUP($B36,'SEP7 Soc. Canina'!$B$9:$T$38,19,FALSE),0)</f>
        <v>0</v>
      </c>
      <c r="R36" s="208">
        <f>IFERROR(VLOOKUP($B36,'SEP21 Vertigo'!$B$9:$T$38,19,FALSE),0)</f>
        <v>0</v>
      </c>
      <c r="S36" s="208">
        <f>IFERROR(VLOOKUP($B36,'OCT5 Lochness'!$B$9:$T$38,19,FALSE),0)</f>
        <v>0</v>
      </c>
      <c r="T36" s="250">
        <f>IFERROR(VLOOKUP($B36,'NOV23 Azul'!$B$9:$T$38,19,FALSE),0)</f>
        <v>0</v>
      </c>
      <c r="U36" s="291">
        <f t="shared" si="4"/>
        <v>0</v>
      </c>
    </row>
    <row r="37" spans="1:21">
      <c r="A37">
        <f t="shared" si="3"/>
        <v>33</v>
      </c>
      <c r="B37" s="207"/>
      <c r="C37" s="208"/>
      <c r="D37" s="208"/>
      <c r="E37" s="208"/>
      <c r="F37" s="207">
        <f>IFERROR(VLOOKUP(B37,'ENE19 Soc. Canina'!$B$9:$T$38,19,FALSE),0)</f>
        <v>0</v>
      </c>
      <c r="G37" s="208">
        <f>IFERROR(VLOOKUP($B37,'FEB2 Azul'!$B$9:$T$38,19,FALSE),0)</f>
        <v>0</v>
      </c>
      <c r="H37" s="208">
        <f>IFERROR(VLOOKUP($B37,'FEB9 Lochness'!$B$9:$T$38,19,FALSE),0)</f>
        <v>0</v>
      </c>
      <c r="I37" s="208">
        <f>IFERROR(VLOOKUP($B37,'FEB23 Lochness'!$B$9:$T$38,19,FALSE),0)</f>
        <v>0</v>
      </c>
      <c r="J37" s="208">
        <f>IFERROR(VLOOKUP($B37,'MAR15 Azul'!$B$9:$T$38,19,FALSE),0)</f>
        <v>0</v>
      </c>
      <c r="K37" s="208">
        <f>IFERROR(VLOOKUP($B37,'MAY4 Soc. Canina'!$B$9:$T$38,19,FALSE),0)</f>
        <v>0</v>
      </c>
      <c r="L37" s="208">
        <f>IFERROR(VLOOKUP($B37,'JUN8 Azul'!$B$9:$T$38,19,FALSE),0)</f>
        <v>0</v>
      </c>
      <c r="M37" s="208">
        <f>IFERROR(VLOOKUP($B37,'JUN29 Lochness'!$B$9:$T$38,19,FALSE),0)</f>
        <v>0</v>
      </c>
      <c r="N37" s="208">
        <f>IFERROR(VLOOKUP($B37,'JUL20 Soc. Canina'!$B$9:$T$38,19,FALSE),0)</f>
        <v>0</v>
      </c>
      <c r="O37" s="208">
        <f>IFERROR(VLOOKUP($B37,'AGO3 Azul'!$B$9:$T$38,19,FALSE),0)</f>
        <v>0</v>
      </c>
      <c r="P37" s="208">
        <f>IFERROR(VLOOKUP($B37,'AGO23 Lochness'!$B$9:$T$38,19,FALSE),0)</f>
        <v>0</v>
      </c>
      <c r="Q37" s="208">
        <f>IFERROR(VLOOKUP($B37,'SEP7 Soc. Canina'!$B$9:$T$38,19,FALSE),0)</f>
        <v>0</v>
      </c>
      <c r="R37" s="208">
        <f>IFERROR(VLOOKUP($B37,'SEP21 Vertigo'!$B$9:$T$38,19,FALSE),0)</f>
        <v>0</v>
      </c>
      <c r="S37" s="208">
        <f>IFERROR(VLOOKUP($B37,'OCT5 Lochness'!$B$9:$T$38,19,FALSE),0)</f>
        <v>0</v>
      </c>
      <c r="T37" s="250">
        <f>IFERROR(VLOOKUP($B37,'NOV23 Azul'!$B$9:$T$38,19,FALSE),0)</f>
        <v>0</v>
      </c>
      <c r="U37" s="291">
        <f t="shared" si="4"/>
        <v>0</v>
      </c>
    </row>
    <row r="38" spans="1:21">
      <c r="A38">
        <f t="shared" si="3"/>
        <v>34</v>
      </c>
      <c r="B38" s="207"/>
      <c r="C38" s="208"/>
      <c r="D38" s="208"/>
      <c r="E38" s="208"/>
      <c r="F38" s="207">
        <f>IFERROR(VLOOKUP(B38,'ENE19 Soc. Canina'!$B$9:$T$38,19,FALSE),0)</f>
        <v>0</v>
      </c>
      <c r="G38" s="208">
        <f>IFERROR(VLOOKUP($B38,'FEB2 Azul'!$B$9:$T$38,19,FALSE),0)</f>
        <v>0</v>
      </c>
      <c r="H38" s="208">
        <f>IFERROR(VLOOKUP($B38,'FEB9 Lochness'!$B$9:$T$38,19,FALSE),0)</f>
        <v>0</v>
      </c>
      <c r="I38" s="208">
        <f>IFERROR(VLOOKUP($B38,'FEB23 Lochness'!$B$9:$T$38,19,FALSE),0)</f>
        <v>0</v>
      </c>
      <c r="J38" s="208">
        <f>IFERROR(VLOOKUP($B38,'MAR15 Azul'!$B$9:$T$38,19,FALSE),0)</f>
        <v>0</v>
      </c>
      <c r="K38" s="208">
        <f>IFERROR(VLOOKUP($B38,'MAY4 Soc. Canina'!$B$9:$T$38,19,FALSE),0)</f>
        <v>0</v>
      </c>
      <c r="L38" s="208">
        <f>IFERROR(VLOOKUP($B38,'JUN8 Azul'!$B$9:$T$38,19,FALSE),0)</f>
        <v>0</v>
      </c>
      <c r="M38" s="208">
        <f>IFERROR(VLOOKUP($B38,'JUN29 Lochness'!$B$9:$T$38,19,FALSE),0)</f>
        <v>0</v>
      </c>
      <c r="N38" s="208">
        <f>IFERROR(VLOOKUP($B38,'JUL20 Soc. Canina'!$B$9:$T$38,19,FALSE),0)</f>
        <v>0</v>
      </c>
      <c r="O38" s="208">
        <f>IFERROR(VLOOKUP($B38,'AGO3 Azul'!$B$9:$T$38,19,FALSE),0)</f>
        <v>0</v>
      </c>
      <c r="P38" s="208">
        <f>IFERROR(VLOOKUP($B38,'AGO23 Lochness'!$B$9:$T$38,19,FALSE),0)</f>
        <v>0</v>
      </c>
      <c r="Q38" s="208">
        <f>IFERROR(VLOOKUP($B38,'SEP7 Soc. Canina'!$B$9:$T$38,19,FALSE),0)</f>
        <v>0</v>
      </c>
      <c r="R38" s="208">
        <f>IFERROR(VLOOKUP($B38,'SEP21 Vertigo'!$B$9:$T$38,19,FALSE),0)</f>
        <v>0</v>
      </c>
      <c r="S38" s="208">
        <f>IFERROR(VLOOKUP($B38,'OCT5 Lochness'!$B$9:$T$38,19,FALSE),0)</f>
        <v>0</v>
      </c>
      <c r="T38" s="250">
        <f>IFERROR(VLOOKUP($B38,'NOV23 Azul'!$B$9:$T$38,19,FALSE),0)</f>
        <v>0</v>
      </c>
      <c r="U38" s="291">
        <f t="shared" si="4"/>
        <v>0</v>
      </c>
    </row>
    <row r="39" spans="1:21">
      <c r="A39">
        <f t="shared" si="3"/>
        <v>35</v>
      </c>
      <c r="B39" s="207"/>
      <c r="C39" s="208"/>
      <c r="D39" s="208"/>
      <c r="E39" s="208"/>
      <c r="F39" s="207">
        <f>IFERROR(VLOOKUP(B39,'ENE19 Soc. Canina'!$B$9:$T$38,19,FALSE),0)</f>
        <v>0</v>
      </c>
      <c r="G39" s="208">
        <f>IFERROR(VLOOKUP($B39,'FEB2 Azul'!$B$9:$T$38,19,FALSE),0)</f>
        <v>0</v>
      </c>
      <c r="H39" s="208">
        <f>IFERROR(VLOOKUP($B39,'FEB9 Lochness'!$B$9:$T$38,19,FALSE),0)</f>
        <v>0</v>
      </c>
      <c r="I39" s="208">
        <f>IFERROR(VLOOKUP($B39,'FEB23 Lochness'!$B$9:$T$38,19,FALSE),0)</f>
        <v>0</v>
      </c>
      <c r="J39" s="208">
        <f>IFERROR(VLOOKUP($B39,'MAR15 Azul'!$B$9:$T$38,19,FALSE),0)</f>
        <v>0</v>
      </c>
      <c r="K39" s="208">
        <f>IFERROR(VLOOKUP($B39,'MAY4 Soc. Canina'!$B$9:$T$38,19,FALSE),0)</f>
        <v>0</v>
      </c>
      <c r="L39" s="208">
        <f>IFERROR(VLOOKUP($B39,'JUN8 Azul'!$B$9:$T$38,19,FALSE),0)</f>
        <v>0</v>
      </c>
      <c r="M39" s="208">
        <f>IFERROR(VLOOKUP($B39,'JUN29 Lochness'!$B$9:$T$38,19,FALSE),0)</f>
        <v>0</v>
      </c>
      <c r="N39" s="208">
        <f>IFERROR(VLOOKUP($B39,'JUL20 Soc. Canina'!$B$9:$T$38,19,FALSE),0)</f>
        <v>0</v>
      </c>
      <c r="O39" s="208">
        <f>IFERROR(VLOOKUP($B39,'AGO3 Azul'!$B$9:$T$38,19,FALSE),0)</f>
        <v>0</v>
      </c>
      <c r="P39" s="208">
        <f>IFERROR(VLOOKUP($B39,'AGO23 Lochness'!$B$9:$T$38,19,FALSE),0)</f>
        <v>0</v>
      </c>
      <c r="Q39" s="208">
        <f>IFERROR(VLOOKUP($B39,'SEP7 Soc. Canina'!$B$9:$T$38,19,FALSE),0)</f>
        <v>0</v>
      </c>
      <c r="R39" s="208">
        <f>IFERROR(VLOOKUP($B39,'SEP21 Vertigo'!$B$9:$T$38,19,FALSE),0)</f>
        <v>0</v>
      </c>
      <c r="S39" s="208">
        <f>IFERROR(VLOOKUP($B39,'OCT5 Lochness'!$B$9:$T$38,19,FALSE),0)</f>
        <v>0</v>
      </c>
      <c r="T39" s="250">
        <f>IFERROR(VLOOKUP($B39,'NOV23 Azul'!$B$9:$T$38,19,FALSE),0)</f>
        <v>0</v>
      </c>
      <c r="U39" s="291">
        <f t="shared" si="4"/>
        <v>0</v>
      </c>
    </row>
    <row r="40" spans="1:21">
      <c r="A40">
        <f t="shared" si="3"/>
        <v>36</v>
      </c>
      <c r="B40" s="207"/>
      <c r="C40" s="208"/>
      <c r="D40" s="208"/>
      <c r="E40" s="208"/>
      <c r="F40" s="207">
        <f>IFERROR(VLOOKUP(B40,'ENE19 Soc. Canina'!$B$9:$T$38,19,FALSE),0)</f>
        <v>0</v>
      </c>
      <c r="G40" s="208">
        <f>IFERROR(VLOOKUP($B40,'FEB2 Azul'!$B$9:$T$38,19,FALSE),0)</f>
        <v>0</v>
      </c>
      <c r="H40" s="208">
        <f>IFERROR(VLOOKUP($B40,'FEB9 Lochness'!$B$9:$T$38,19,FALSE),0)</f>
        <v>0</v>
      </c>
      <c r="I40" s="208">
        <f>IFERROR(VLOOKUP($B40,'FEB23 Lochness'!$B$9:$T$38,19,FALSE),0)</f>
        <v>0</v>
      </c>
      <c r="J40" s="208">
        <f>IFERROR(VLOOKUP($B40,'MAR15 Azul'!$B$9:$T$38,19,FALSE),0)</f>
        <v>0</v>
      </c>
      <c r="K40" s="208">
        <f>IFERROR(VLOOKUP($B40,'MAY4 Soc. Canina'!$B$9:$T$38,19,FALSE),0)</f>
        <v>0</v>
      </c>
      <c r="L40" s="208">
        <f>IFERROR(VLOOKUP($B40,'JUN8 Azul'!$B$9:$T$38,19,FALSE),0)</f>
        <v>0</v>
      </c>
      <c r="M40" s="208">
        <f>IFERROR(VLOOKUP($B40,'JUN29 Lochness'!$B$9:$T$38,19,FALSE),0)</f>
        <v>0</v>
      </c>
      <c r="N40" s="208">
        <f>IFERROR(VLOOKUP($B40,'JUL20 Soc. Canina'!$B$9:$T$38,19,FALSE),0)</f>
        <v>0</v>
      </c>
      <c r="O40" s="208">
        <f>IFERROR(VLOOKUP($B40,'AGO3 Azul'!$B$9:$T$38,19,FALSE),0)</f>
        <v>0</v>
      </c>
      <c r="P40" s="208">
        <f>IFERROR(VLOOKUP($B40,'AGO23 Lochness'!$B$9:$T$38,19,FALSE),0)</f>
        <v>0</v>
      </c>
      <c r="Q40" s="208">
        <f>IFERROR(VLOOKUP($B40,'SEP7 Soc. Canina'!$B$9:$T$38,19,FALSE),0)</f>
        <v>0</v>
      </c>
      <c r="R40" s="208">
        <f>IFERROR(VLOOKUP($B40,'SEP21 Vertigo'!$B$9:$T$38,19,FALSE),0)</f>
        <v>0</v>
      </c>
      <c r="S40" s="208">
        <f>IFERROR(VLOOKUP($B40,'OCT5 Lochness'!$B$9:$T$38,19,FALSE),0)</f>
        <v>0</v>
      </c>
      <c r="T40" s="250">
        <f>IFERROR(VLOOKUP($B40,'NOV23 Azul'!$B$9:$T$38,19,FALSE),0)</f>
        <v>0</v>
      </c>
      <c r="U40" s="291">
        <f t="shared" si="4"/>
        <v>0</v>
      </c>
    </row>
    <row r="41" spans="1:21">
      <c r="A41">
        <f t="shared" si="3"/>
        <v>37</v>
      </c>
      <c r="B41" s="207"/>
      <c r="C41" s="208"/>
      <c r="D41" s="208"/>
      <c r="E41" s="208"/>
      <c r="F41" s="207">
        <f>IFERROR(VLOOKUP(B41,'ENE19 Soc. Canina'!$B$9:$T$38,19,FALSE),0)</f>
        <v>0</v>
      </c>
      <c r="G41" s="208">
        <f>IFERROR(VLOOKUP($B41,'FEB2 Azul'!$B$9:$T$38,19,FALSE),0)</f>
        <v>0</v>
      </c>
      <c r="H41" s="208">
        <f>IFERROR(VLOOKUP($B41,'FEB9 Lochness'!$B$9:$T$38,19,FALSE),0)</f>
        <v>0</v>
      </c>
      <c r="I41" s="208">
        <f>IFERROR(VLOOKUP($B41,'FEB23 Lochness'!$B$9:$T$38,19,FALSE),0)</f>
        <v>0</v>
      </c>
      <c r="J41" s="208">
        <f>IFERROR(VLOOKUP($B41,'MAR15 Azul'!$B$9:$T$38,19,FALSE),0)</f>
        <v>0</v>
      </c>
      <c r="K41" s="208">
        <f>IFERROR(VLOOKUP($B41,'MAY4 Soc. Canina'!$B$9:$T$38,19,FALSE),0)</f>
        <v>0</v>
      </c>
      <c r="L41" s="208">
        <f>IFERROR(VLOOKUP($B41,'JUN8 Azul'!$B$9:$T$38,19,FALSE),0)</f>
        <v>0</v>
      </c>
      <c r="M41" s="208">
        <f>IFERROR(VLOOKUP($B41,'JUN29 Lochness'!$B$9:$T$38,19,FALSE),0)</f>
        <v>0</v>
      </c>
      <c r="N41" s="208">
        <f>IFERROR(VLOOKUP($B41,'JUL20 Soc. Canina'!$B$9:$T$38,19,FALSE),0)</f>
        <v>0</v>
      </c>
      <c r="O41" s="208">
        <f>IFERROR(VLOOKUP($B41,'AGO3 Azul'!$B$9:$T$38,19,FALSE),0)</f>
        <v>0</v>
      </c>
      <c r="P41" s="208">
        <f>IFERROR(VLOOKUP($B41,'AGO23 Lochness'!$B$9:$T$38,19,FALSE),0)</f>
        <v>0</v>
      </c>
      <c r="Q41" s="208">
        <f>IFERROR(VLOOKUP($B41,'SEP7 Soc. Canina'!$B$9:$T$38,19,FALSE),0)</f>
        <v>0</v>
      </c>
      <c r="R41" s="208">
        <f>IFERROR(VLOOKUP($B41,'SEP21 Vertigo'!$B$9:$T$38,19,FALSE),0)</f>
        <v>0</v>
      </c>
      <c r="S41" s="208">
        <f>IFERROR(VLOOKUP($B41,'OCT5 Lochness'!$B$9:$T$38,19,FALSE),0)</f>
        <v>0</v>
      </c>
      <c r="T41" s="250">
        <f>IFERROR(VLOOKUP($B41,'NOV23 Azul'!$B$9:$T$38,19,FALSE),0)</f>
        <v>0</v>
      </c>
      <c r="U41" s="291">
        <f t="shared" si="4"/>
        <v>0</v>
      </c>
    </row>
    <row r="42" spans="1:21">
      <c r="A42">
        <f t="shared" si="3"/>
        <v>38</v>
      </c>
      <c r="B42" s="207"/>
      <c r="C42" s="208"/>
      <c r="D42" s="208"/>
      <c r="E42" s="208"/>
      <c r="F42" s="207">
        <f>IFERROR(VLOOKUP(B42,'ENE19 Soc. Canina'!$B$9:$T$38,19,FALSE),0)</f>
        <v>0</v>
      </c>
      <c r="G42" s="208">
        <f>IFERROR(VLOOKUP($B42,'FEB2 Azul'!$B$9:$T$38,19,FALSE),0)</f>
        <v>0</v>
      </c>
      <c r="H42" s="208">
        <f>IFERROR(VLOOKUP($B42,'FEB9 Lochness'!$B$9:$T$38,19,FALSE),0)</f>
        <v>0</v>
      </c>
      <c r="I42" s="208">
        <f>IFERROR(VLOOKUP($B42,'FEB23 Lochness'!$B$9:$T$38,19,FALSE),0)</f>
        <v>0</v>
      </c>
      <c r="J42" s="208">
        <f>IFERROR(VLOOKUP($B42,'MAR15 Azul'!$B$9:$T$38,19,FALSE),0)</f>
        <v>0</v>
      </c>
      <c r="K42" s="208">
        <f>IFERROR(VLOOKUP($B42,'MAY4 Soc. Canina'!$B$9:$T$38,19,FALSE),0)</f>
        <v>0</v>
      </c>
      <c r="L42" s="208">
        <f>IFERROR(VLOOKUP($B42,'JUN8 Azul'!$B$9:$T$38,19,FALSE),0)</f>
        <v>0</v>
      </c>
      <c r="M42" s="208">
        <f>IFERROR(VLOOKUP($B42,'JUN29 Lochness'!$B$9:$T$38,19,FALSE),0)</f>
        <v>0</v>
      </c>
      <c r="N42" s="208">
        <f>IFERROR(VLOOKUP($B42,'JUL20 Soc. Canina'!$B$9:$T$38,19,FALSE),0)</f>
        <v>0</v>
      </c>
      <c r="O42" s="208">
        <f>IFERROR(VLOOKUP($B42,'AGO3 Azul'!$B$9:$T$38,19,FALSE),0)</f>
        <v>0</v>
      </c>
      <c r="P42" s="208">
        <f>IFERROR(VLOOKUP($B42,'AGO23 Lochness'!$B$9:$T$38,19,FALSE),0)</f>
        <v>0</v>
      </c>
      <c r="Q42" s="208">
        <f>IFERROR(VLOOKUP($B42,'SEP7 Soc. Canina'!$B$9:$T$38,19,FALSE),0)</f>
        <v>0</v>
      </c>
      <c r="R42" s="208">
        <f>IFERROR(VLOOKUP($B42,'SEP21 Vertigo'!$B$9:$T$38,19,FALSE),0)</f>
        <v>0</v>
      </c>
      <c r="S42" s="208">
        <f>IFERROR(VLOOKUP($B42,'OCT5 Lochness'!$B$9:$T$38,19,FALSE),0)</f>
        <v>0</v>
      </c>
      <c r="T42" s="250">
        <f>IFERROR(VLOOKUP($B42,'NOV23 Azul'!$B$9:$T$38,19,FALSE),0)</f>
        <v>0</v>
      </c>
      <c r="U42" s="291">
        <f t="shared" si="4"/>
        <v>0</v>
      </c>
    </row>
    <row r="43" spans="1:21">
      <c r="A43">
        <f t="shared" si="3"/>
        <v>39</v>
      </c>
      <c r="B43" s="207"/>
      <c r="C43" s="208"/>
      <c r="D43" s="208"/>
      <c r="E43" s="208"/>
      <c r="F43" s="207">
        <f>IFERROR(VLOOKUP(B43,'ENE19 Soc. Canina'!$B$9:$T$38,19,FALSE),0)</f>
        <v>0</v>
      </c>
      <c r="G43" s="208">
        <f>IFERROR(VLOOKUP($B43,'FEB2 Azul'!$B$9:$T$38,19,FALSE),0)</f>
        <v>0</v>
      </c>
      <c r="H43" s="208">
        <f>IFERROR(VLOOKUP($B43,'FEB9 Lochness'!$B$9:$T$38,19,FALSE),0)</f>
        <v>0</v>
      </c>
      <c r="I43" s="208">
        <f>IFERROR(VLOOKUP($B43,'FEB23 Lochness'!$B$9:$T$38,19,FALSE),0)</f>
        <v>0</v>
      </c>
      <c r="J43" s="208">
        <f>IFERROR(VLOOKUP($B43,'MAR15 Azul'!$B$9:$T$38,19,FALSE),0)</f>
        <v>0</v>
      </c>
      <c r="K43" s="208">
        <f>IFERROR(VLOOKUP($B43,'MAY4 Soc. Canina'!$B$9:$T$38,19,FALSE),0)</f>
        <v>0</v>
      </c>
      <c r="L43" s="208">
        <f>IFERROR(VLOOKUP($B43,'JUN8 Azul'!$B$9:$T$38,19,FALSE),0)</f>
        <v>0</v>
      </c>
      <c r="M43" s="208">
        <f>IFERROR(VLOOKUP($B43,'JUN29 Lochness'!$B$9:$T$38,19,FALSE),0)</f>
        <v>0</v>
      </c>
      <c r="N43" s="208">
        <f>IFERROR(VLOOKUP($B43,'JUL20 Soc. Canina'!$B$9:$T$38,19,FALSE),0)</f>
        <v>0</v>
      </c>
      <c r="O43" s="208">
        <f>IFERROR(VLOOKUP($B43,'AGO3 Azul'!$B$9:$T$38,19,FALSE),0)</f>
        <v>0</v>
      </c>
      <c r="P43" s="208">
        <f>IFERROR(VLOOKUP($B43,'AGO23 Lochness'!$B$9:$T$38,19,FALSE),0)</f>
        <v>0</v>
      </c>
      <c r="Q43" s="208">
        <f>IFERROR(VLOOKUP($B43,'SEP7 Soc. Canina'!$B$9:$T$38,19,FALSE),0)</f>
        <v>0</v>
      </c>
      <c r="R43" s="208">
        <f>IFERROR(VLOOKUP($B43,'SEP21 Vertigo'!$B$9:$T$38,19,FALSE),0)</f>
        <v>0</v>
      </c>
      <c r="S43" s="208">
        <f>IFERROR(VLOOKUP($B43,'OCT5 Lochness'!$B$9:$T$38,19,FALSE),0)</f>
        <v>0</v>
      </c>
      <c r="T43" s="250">
        <f>IFERROR(VLOOKUP($B43,'NOV23 Azul'!$B$9:$T$38,19,FALSE),0)</f>
        <v>0</v>
      </c>
      <c r="U43" s="291">
        <f t="shared" si="4"/>
        <v>0</v>
      </c>
    </row>
    <row r="44" spans="1:21" ht="16" thickBot="1">
      <c r="A44">
        <f t="shared" si="3"/>
        <v>40</v>
      </c>
      <c r="B44" s="210"/>
      <c r="C44" s="211"/>
      <c r="D44" s="211"/>
      <c r="E44" s="211"/>
      <c r="F44" s="210">
        <f>IFERROR(VLOOKUP(B44,'ENE19 Soc. Canina'!$B$9:$T$38,19,FALSE),0)</f>
        <v>0</v>
      </c>
      <c r="G44" s="211">
        <f>IFERROR(VLOOKUP($B44,'FEB2 Azul'!$B$9:$T$38,19,FALSE),0)</f>
        <v>0</v>
      </c>
      <c r="H44" s="211">
        <f>IFERROR(VLOOKUP($B44,'FEB9 Lochness'!$B$9:$T$38,19,FALSE),0)</f>
        <v>0</v>
      </c>
      <c r="I44" s="211">
        <f>IFERROR(VLOOKUP($B44,'FEB23 Lochness'!$B$9:$T$38,19,FALSE),0)</f>
        <v>0</v>
      </c>
      <c r="J44" s="211">
        <f>IFERROR(VLOOKUP($B44,'MAR15 Azul'!$B$9:$T$38,19,FALSE),0)</f>
        <v>0</v>
      </c>
      <c r="K44" s="211">
        <f>IFERROR(VLOOKUP($B44,'MAY4 Soc. Canina'!$B$9:$T$38,19,FALSE),0)</f>
        <v>0</v>
      </c>
      <c r="L44" s="211">
        <f>IFERROR(VLOOKUP($B44,'JUN8 Azul'!$B$9:$T$38,19,FALSE),0)</f>
        <v>0</v>
      </c>
      <c r="M44" s="211">
        <f>IFERROR(VLOOKUP($B44,'JUN29 Lochness'!$B$9:$T$38,19,FALSE),0)</f>
        <v>0</v>
      </c>
      <c r="N44" s="211">
        <f>IFERROR(VLOOKUP($B44,'JUL20 Soc. Canina'!$B$9:$T$38,19,FALSE),0)</f>
        <v>0</v>
      </c>
      <c r="O44" s="211">
        <f>IFERROR(VLOOKUP($B44,'AGO3 Azul'!$B$9:$T$38,19,FALSE),0)</f>
        <v>0</v>
      </c>
      <c r="P44" s="211">
        <f>IFERROR(VLOOKUP($B44,'AGO23 Lochness'!$B$9:$T$38,19,FALSE),0)</f>
        <v>0</v>
      </c>
      <c r="Q44" s="211">
        <f>IFERROR(VLOOKUP($B44,'SEP7 Soc. Canina'!$B$9:$T$38,19,FALSE),0)</f>
        <v>0</v>
      </c>
      <c r="R44" s="211">
        <f>IFERROR(VLOOKUP($B44,'SEP21 Vertigo'!$B$9:$T$38,19,FALSE),0)</f>
        <v>0</v>
      </c>
      <c r="S44" s="211">
        <f>IFERROR(VLOOKUP($B44,'OCT5 Lochness'!$B$9:$T$38,19,FALSE),0)</f>
        <v>0</v>
      </c>
      <c r="T44" s="234">
        <f>IFERROR(VLOOKUP($B44,'NOV23 Azul'!$B$9:$T$38,19,FALSE),0)</f>
        <v>0</v>
      </c>
      <c r="U44" s="292">
        <f t="shared" si="4"/>
        <v>0</v>
      </c>
    </row>
    <row r="45" spans="1:21">
      <c r="B45" s="525" t="s">
        <v>155</v>
      </c>
      <c r="C45" s="526"/>
      <c r="D45" s="526"/>
      <c r="E45" s="526"/>
      <c r="F45" s="274" t="s">
        <v>170</v>
      </c>
      <c r="G45" s="271" t="s">
        <v>173</v>
      </c>
      <c r="H45" s="293" t="s">
        <v>177</v>
      </c>
      <c r="I45" s="271" t="s">
        <v>186</v>
      </c>
      <c r="J45" s="274" t="s">
        <v>195</v>
      </c>
      <c r="K45" s="293" t="s">
        <v>207</v>
      </c>
      <c r="L45" s="271" t="s">
        <v>213</v>
      </c>
      <c r="M45" s="293" t="s">
        <v>217</v>
      </c>
      <c r="N45" s="271" t="s">
        <v>222</v>
      </c>
      <c r="O45" s="271" t="s">
        <v>223</v>
      </c>
      <c r="P45" s="293" t="s">
        <v>227</v>
      </c>
      <c r="Q45" s="271" t="s">
        <v>231</v>
      </c>
      <c r="R45" s="293" t="s">
        <v>233</v>
      </c>
      <c r="S45" s="271" t="s">
        <v>235</v>
      </c>
      <c r="T45" s="293" t="s">
        <v>244</v>
      </c>
      <c r="U45" s="585" t="s">
        <v>257</v>
      </c>
    </row>
    <row r="46" spans="1:21" ht="16" thickBot="1">
      <c r="B46" s="527"/>
      <c r="C46" s="528"/>
      <c r="D46" s="528"/>
      <c r="E46" s="528"/>
      <c r="F46" s="270" t="s">
        <v>149</v>
      </c>
      <c r="G46" s="264" t="s">
        <v>89</v>
      </c>
      <c r="H46" s="287" t="s">
        <v>48</v>
      </c>
      <c r="I46" s="264" t="s">
        <v>48</v>
      </c>
      <c r="J46" s="270" t="s">
        <v>89</v>
      </c>
      <c r="K46" s="287" t="s">
        <v>149</v>
      </c>
      <c r="L46" s="283" t="s">
        <v>89</v>
      </c>
      <c r="M46" s="287" t="s">
        <v>48</v>
      </c>
      <c r="N46" s="264" t="s">
        <v>149</v>
      </c>
      <c r="O46" s="264" t="s">
        <v>89</v>
      </c>
      <c r="P46" s="287" t="s">
        <v>48</v>
      </c>
      <c r="Q46" s="264" t="s">
        <v>149</v>
      </c>
      <c r="R46" s="287" t="s">
        <v>111</v>
      </c>
      <c r="S46" s="264" t="s">
        <v>48</v>
      </c>
      <c r="T46" s="287" t="s">
        <v>89</v>
      </c>
      <c r="U46" s="586"/>
    </row>
    <row r="47" spans="1:21" ht="16" thickBot="1">
      <c r="B47" s="251" t="s">
        <v>137</v>
      </c>
      <c r="C47" s="335" t="s">
        <v>138</v>
      </c>
      <c r="D47" s="335" t="s">
        <v>139</v>
      </c>
      <c r="E47" s="336" t="s">
        <v>140</v>
      </c>
      <c r="F47" s="279" t="s">
        <v>165</v>
      </c>
      <c r="G47" s="280" t="s">
        <v>176</v>
      </c>
      <c r="H47" s="288" t="s">
        <v>250</v>
      </c>
      <c r="I47" s="280" t="s">
        <v>165</v>
      </c>
      <c r="J47" s="279" t="s">
        <v>194</v>
      </c>
      <c r="K47" s="288" t="s">
        <v>208</v>
      </c>
      <c r="L47" s="289" t="s">
        <v>212</v>
      </c>
      <c r="M47" s="288" t="s">
        <v>176</v>
      </c>
      <c r="N47" s="280" t="s">
        <v>212</v>
      </c>
      <c r="O47" s="280" t="s">
        <v>250</v>
      </c>
      <c r="P47" s="288" t="s">
        <v>202</v>
      </c>
      <c r="Q47" s="280" t="s">
        <v>232</v>
      </c>
      <c r="R47" s="288" t="s">
        <v>256</v>
      </c>
      <c r="S47" s="280" t="s">
        <v>232</v>
      </c>
      <c r="T47" s="288" t="s">
        <v>256</v>
      </c>
      <c r="U47" s="587"/>
    </row>
    <row r="48" spans="1:21">
      <c r="A48">
        <v>1</v>
      </c>
      <c r="B48" s="207">
        <v>713</v>
      </c>
      <c r="C48" s="321" t="s">
        <v>479</v>
      </c>
      <c r="D48" s="321" t="s">
        <v>470</v>
      </c>
      <c r="E48" s="340" t="s">
        <v>272</v>
      </c>
      <c r="F48" s="253">
        <f>IFERROR(VLOOKUP($B48,'ENE19 Soc. Canina'!$B$44:$T$73,19,FALSE),0)</f>
        <v>4</v>
      </c>
      <c r="G48" s="272">
        <f>IFERROR(VLOOKUP($B48,'FEB2 Azul'!$B$44:$T$73,19,FALSE),0)</f>
        <v>0</v>
      </c>
      <c r="H48" s="230">
        <f>IFERROR(VLOOKUP($B48,'FEB9 Lochness'!$B$44:$T$73,19,FALSE),0)</f>
        <v>16</v>
      </c>
      <c r="I48" s="272">
        <f>IFERROR(VLOOKUP($B48,'FEB23 Lochness'!$B$44:$T$73,19,FALSE),0)</f>
        <v>4</v>
      </c>
      <c r="J48" s="272">
        <f>IFERROR(VLOOKUP($B48,'MAR15 Azul'!$B$44:$T$73,19,FALSE),0)</f>
        <v>2</v>
      </c>
      <c r="K48" s="253">
        <f>IFERROR(VLOOKUP($B48,'MAY4 Soc. Canina'!$B$44:$T$73,19,FALSE),0)</f>
        <v>0</v>
      </c>
      <c r="L48" s="272">
        <f>IFERROR(VLOOKUP($B48,'JUN8 Azul'!$B$44:$T$73,19,FALSE),0)</f>
        <v>1</v>
      </c>
      <c r="M48" s="254">
        <f>IFERROR(VLOOKUP($B48,'JUN29 Lochness'!$B$44:$T$73,19,FALSE),0)</f>
        <v>10</v>
      </c>
      <c r="N48" s="254">
        <f>IFERROR(VLOOKUP($B48,'JUL20 Soc. Canina'!$B$44:$T$73,19,FALSE),0)</f>
        <v>1</v>
      </c>
      <c r="O48" s="254">
        <f>IFERROR(VLOOKUP($B48,'AGO3 Azul'!$B$44:$T$73,19,FALSE),0)</f>
        <v>4</v>
      </c>
      <c r="P48" s="254">
        <f>IFERROR(VLOOKUP($B48,'AGO23 Lochness'!$B$44:$T$73,19,FALSE),0)</f>
        <v>2</v>
      </c>
      <c r="Q48" s="254">
        <f>IFERROR(VLOOKUP($B48,'SEP7 Soc. Canina'!$B$44:$T$73,19,FALSE),0)</f>
        <v>0</v>
      </c>
      <c r="R48" s="254">
        <f>IFERROR(VLOOKUP($B48,'SEP21 Vertigo'!$B$44:$T$73,19,FALSE),0)</f>
        <v>0</v>
      </c>
      <c r="S48" s="254">
        <f>IFERROR(VLOOKUP($B48,'OCT5 Lochness'!$B$44:$T$73,19,FALSE),0)</f>
        <v>0</v>
      </c>
      <c r="T48" s="254">
        <f>IFERROR(VLOOKUP($B48,'NOV23 Azul'!$B$44:$T$73,19,FALSE),0)</f>
        <v>0</v>
      </c>
      <c r="U48" s="290">
        <f t="shared" ref="U48:U67" si="5">SUM(F48:T48)</f>
        <v>44</v>
      </c>
    </row>
    <row r="49" spans="1:21">
      <c r="A49">
        <f t="shared" ref="A49:A77" si="6">A48+1</f>
        <v>2</v>
      </c>
      <c r="B49" s="207">
        <v>598</v>
      </c>
      <c r="C49" s="321" t="s">
        <v>480</v>
      </c>
      <c r="D49" s="321" t="s">
        <v>481</v>
      </c>
      <c r="E49" s="250" t="s">
        <v>272</v>
      </c>
      <c r="F49" s="207">
        <f>IFERROR(VLOOKUP($B49,'ENE19 Soc. Canina'!$B$44:$T$73,19,FALSE),0)</f>
        <v>4</v>
      </c>
      <c r="G49" s="261">
        <f>IFERROR(VLOOKUP($B49,'FEB2 Azul'!$B$44:$T$73,19,FALSE),0)</f>
        <v>0</v>
      </c>
      <c r="H49" s="208">
        <f>IFERROR(VLOOKUP($B49,'FEB9 Lochness'!$B$44:$T$73,19,FALSE),0)</f>
        <v>18</v>
      </c>
      <c r="I49" s="261">
        <f>IFERROR(VLOOKUP($B49,'FEB23 Lochness'!$B$44:$T$73,19,FALSE),0)</f>
        <v>0</v>
      </c>
      <c r="J49" s="261">
        <f>IFERROR(VLOOKUP($B49,'MAR15 Azul'!$B$44:$T$73,19,FALSE),0)</f>
        <v>0</v>
      </c>
      <c r="K49" s="207">
        <f>IFERROR(VLOOKUP($B49,'MAY4 Soc. Canina'!$B$44:$T$73,19,FALSE),0)</f>
        <v>0</v>
      </c>
      <c r="L49" s="261">
        <f>IFERROR(VLOOKUP($B49,'JUN8 Azul'!$B$44:$T$73,19,FALSE),0)</f>
        <v>0</v>
      </c>
      <c r="M49" s="250">
        <f>IFERROR(VLOOKUP($B49,'JUN29 Lochness'!$B$44:$T$73,19,FALSE),0)</f>
        <v>1</v>
      </c>
      <c r="N49" s="250">
        <f>IFERROR(VLOOKUP($B49,'JUL20 Soc. Canina'!$B$44:$T$73,19,FALSE),0)</f>
        <v>0</v>
      </c>
      <c r="O49" s="250">
        <f>IFERROR(VLOOKUP($B49,'AGO3 Azul'!$B$44:$T$73,19,FALSE),0)</f>
        <v>4</v>
      </c>
      <c r="P49" s="250">
        <f>IFERROR(VLOOKUP($B49,'AGO23 Lochness'!$B$44:$T$73,19,FALSE),0)</f>
        <v>0</v>
      </c>
      <c r="Q49" s="250">
        <f>IFERROR(VLOOKUP($B49,'SEP7 Soc. Canina'!$B$44:$T$73,19,FALSE),0)</f>
        <v>10</v>
      </c>
      <c r="R49" s="250">
        <f>IFERROR(VLOOKUP($B49,'SEP21 Vertigo'!$B$44:$T$73,19,FALSE),0)</f>
        <v>0</v>
      </c>
      <c r="S49" s="250">
        <f>IFERROR(VLOOKUP($B49,'OCT5 Lochness'!$B$44:$T$73,19,FALSE),0)</f>
        <v>0</v>
      </c>
      <c r="T49" s="250">
        <f>IFERROR(VLOOKUP($B49,'NOV23 Azul'!$B$44:$T$73,19,FALSE),0)</f>
        <v>0</v>
      </c>
      <c r="U49" s="291">
        <f t="shared" si="5"/>
        <v>37</v>
      </c>
    </row>
    <row r="50" spans="1:21">
      <c r="A50">
        <f t="shared" si="6"/>
        <v>3</v>
      </c>
      <c r="B50" s="207">
        <v>682</v>
      </c>
      <c r="C50" s="208" t="s">
        <v>472</v>
      </c>
      <c r="D50" s="208" t="s">
        <v>465</v>
      </c>
      <c r="E50" s="339" t="s">
        <v>272</v>
      </c>
      <c r="F50" s="207">
        <f>IFERROR(VLOOKUP($B50,'ENE19 Soc. Canina'!$B$44:$T$73,19,FALSE),0)</f>
        <v>14</v>
      </c>
      <c r="G50" s="261">
        <f>IFERROR(VLOOKUP($B50,'FEB2 Azul'!$B$44:$T$73,19,FALSE),0)</f>
        <v>0</v>
      </c>
      <c r="H50" s="208">
        <f>IFERROR(VLOOKUP($B50,'FEB9 Lochness'!$B$44:$T$73,19,FALSE),0)</f>
        <v>0</v>
      </c>
      <c r="I50" s="261">
        <f>IFERROR(VLOOKUP($B50,'FEB23 Lochness'!$B$44:$T$73,19,FALSE),0)</f>
        <v>0</v>
      </c>
      <c r="J50" s="261">
        <f>IFERROR(VLOOKUP($B50,'MAR15 Azul'!$B$44:$T$73,19,FALSE),0)</f>
        <v>0</v>
      </c>
      <c r="K50" s="207">
        <f>IFERROR(VLOOKUP($B50,'MAY4 Soc. Canina'!$B$44:$T$73,19,FALSE),0)</f>
        <v>0</v>
      </c>
      <c r="L50" s="261">
        <f>IFERROR(VLOOKUP($B50,'JUN8 Azul'!$B$44:$T$73,19,FALSE),0)</f>
        <v>0</v>
      </c>
      <c r="M50" s="250">
        <f>IFERROR(VLOOKUP($B50,'JUN29 Lochness'!$B$44:$T$73,19,FALSE),0)</f>
        <v>0</v>
      </c>
      <c r="N50" s="250">
        <f>IFERROR(VLOOKUP($B50,'JUL20 Soc. Canina'!$B$44:$T$73,19,FALSE),0)</f>
        <v>4</v>
      </c>
      <c r="O50" s="250">
        <f>IFERROR(VLOOKUP($B50,'AGO3 Azul'!$B$44:$T$73,19,FALSE),0)</f>
        <v>6</v>
      </c>
      <c r="P50" s="250">
        <f>IFERROR(VLOOKUP($B50,'AGO23 Lochness'!$B$44:$T$73,19,FALSE),0)</f>
        <v>10</v>
      </c>
      <c r="Q50" s="250">
        <f>IFERROR(VLOOKUP($B50,'SEP7 Soc. Canina'!$B$44:$T$73,19,FALSE),0)</f>
        <v>0</v>
      </c>
      <c r="R50" s="250">
        <f>IFERROR(VLOOKUP($B50,'SEP21 Vertigo'!$B$44:$T$73,19,FALSE),0)</f>
        <v>0</v>
      </c>
      <c r="S50" s="250">
        <f>IFERROR(VLOOKUP($B50,'OCT5 Lochness'!$B$44:$T$73,19,FALSE),0)</f>
        <v>0</v>
      </c>
      <c r="T50" s="250">
        <f>IFERROR(VLOOKUP($B50,'NOV23 Azul'!$B$44:$T$73,19,FALSE),0)</f>
        <v>0</v>
      </c>
      <c r="U50" s="291">
        <f t="shared" si="5"/>
        <v>34</v>
      </c>
    </row>
    <row r="51" spans="1:21">
      <c r="A51">
        <f t="shared" si="6"/>
        <v>4</v>
      </c>
      <c r="B51" s="207">
        <v>571</v>
      </c>
      <c r="C51" s="208" t="s">
        <v>475</v>
      </c>
      <c r="D51" s="208" t="s">
        <v>476</v>
      </c>
      <c r="E51" s="250" t="s">
        <v>272</v>
      </c>
      <c r="F51" s="207">
        <f>IFERROR(VLOOKUP($B51,'ENE19 Soc. Canina'!$B$44:$T$73,19,FALSE),0)</f>
        <v>13</v>
      </c>
      <c r="G51" s="261">
        <f>IFERROR(VLOOKUP($B51,'FEB2 Azul'!$B$44:$T$73,19,FALSE),0)</f>
        <v>1</v>
      </c>
      <c r="H51" s="208">
        <f>IFERROR(VLOOKUP($B51,'FEB9 Lochness'!$B$44:$T$73,19,FALSE),0)</f>
        <v>13</v>
      </c>
      <c r="I51" s="261">
        <f>IFERROR(VLOOKUP($B51,'FEB23 Lochness'!$B$44:$T$73,19,FALSE),0)</f>
        <v>0</v>
      </c>
      <c r="J51" s="261">
        <f>IFERROR(VLOOKUP($B51,'MAR15 Azul'!$B$44:$T$73,19,FALSE),0)</f>
        <v>0</v>
      </c>
      <c r="K51" s="207">
        <f>IFERROR(VLOOKUP($B51,'MAY4 Soc. Canina'!$B$44:$T$73,19,FALSE),0)</f>
        <v>0</v>
      </c>
      <c r="L51" s="261">
        <f>IFERROR(VLOOKUP($B51,'JUN8 Azul'!$B$44:$T$73,19,FALSE),0)</f>
        <v>0</v>
      </c>
      <c r="M51" s="250">
        <f>IFERROR(VLOOKUP($B51,'JUN29 Lochness'!$B$44:$T$73,19,FALSE),0)</f>
        <v>0</v>
      </c>
      <c r="N51" s="250">
        <f>IFERROR(VLOOKUP($B51,'JUL20 Soc. Canina'!$B$44:$T$73,19,FALSE),0)</f>
        <v>0</v>
      </c>
      <c r="O51" s="250">
        <f>IFERROR(VLOOKUP($B51,'AGO3 Azul'!$B$44:$T$73,19,FALSE),0)</f>
        <v>0</v>
      </c>
      <c r="P51" s="250">
        <f>IFERROR(VLOOKUP($B51,'AGO23 Lochness'!$B$44:$T$73,19,FALSE),0)</f>
        <v>0</v>
      </c>
      <c r="Q51" s="250">
        <f>IFERROR(VLOOKUP($B51,'SEP7 Soc. Canina'!$B$44:$T$73,19,FALSE),0)</f>
        <v>0</v>
      </c>
      <c r="R51" s="250">
        <f>IFERROR(VLOOKUP($B51,'SEP21 Vertigo'!$B$44:$T$73,19,FALSE),0)</f>
        <v>0</v>
      </c>
      <c r="S51" s="250">
        <f>IFERROR(VLOOKUP($B51,'OCT5 Lochness'!$B$44:$T$73,19,FALSE),0)</f>
        <v>0</v>
      </c>
      <c r="T51" s="250">
        <f>IFERROR(VLOOKUP($B51,'NOV23 Azul'!$B$44:$T$73,19,FALSE),0)</f>
        <v>0</v>
      </c>
      <c r="U51" s="291">
        <f t="shared" si="5"/>
        <v>27</v>
      </c>
    </row>
    <row r="52" spans="1:21">
      <c r="A52">
        <f t="shared" si="6"/>
        <v>5</v>
      </c>
      <c r="B52" s="207">
        <v>683</v>
      </c>
      <c r="C52" s="321" t="s">
        <v>473</v>
      </c>
      <c r="D52" s="321" t="s">
        <v>474</v>
      </c>
      <c r="E52" s="341">
        <v>25</v>
      </c>
      <c r="F52" s="207">
        <f>IFERROR(VLOOKUP($B52,'ENE19 Soc. Canina'!$B$44:$T$73,19,FALSE),0)</f>
        <v>0</v>
      </c>
      <c r="G52" s="261">
        <f>IFERROR(VLOOKUP($B52,'FEB2 Azul'!$B$44:$T$73,19,FALSE),0)</f>
        <v>2</v>
      </c>
      <c r="H52" s="208">
        <f>IFERROR(VLOOKUP($B52,'FEB9 Lochness'!$B$44:$T$73,19,FALSE),0)</f>
        <v>0</v>
      </c>
      <c r="I52" s="261">
        <f>IFERROR(VLOOKUP($B52,'FEB23 Lochness'!$B$44:$T$73,19,FALSE),0)</f>
        <v>0</v>
      </c>
      <c r="J52" s="261">
        <f>IFERROR(VLOOKUP($B52,'MAR15 Azul'!$B$44:$T$73,19,FALSE),0)</f>
        <v>0</v>
      </c>
      <c r="K52" s="207">
        <f>IFERROR(VLOOKUP($B52,'MAY4 Soc. Canina'!$B$44:$T$73,19,FALSE),0)</f>
        <v>4</v>
      </c>
      <c r="L52" s="261">
        <f>IFERROR(VLOOKUP($B52,'JUN8 Azul'!$B$44:$T$73,19,FALSE),0)</f>
        <v>2</v>
      </c>
      <c r="M52" s="250">
        <f>IFERROR(VLOOKUP($B52,'JUN29 Lochness'!$B$44:$T$73,19,FALSE),0)</f>
        <v>0</v>
      </c>
      <c r="N52" s="250">
        <f>IFERROR(VLOOKUP($B52,'JUL20 Soc. Canina'!$B$44:$T$73,19,FALSE),0)</f>
        <v>2</v>
      </c>
      <c r="O52" s="250">
        <f>IFERROR(VLOOKUP($B52,'AGO3 Azul'!$B$44:$T$73,19,FALSE),0)</f>
        <v>0</v>
      </c>
      <c r="P52" s="250">
        <f>IFERROR(VLOOKUP($B52,'AGO23 Lochness'!$B$44:$T$73,19,FALSE),0)</f>
        <v>0</v>
      </c>
      <c r="Q52" s="250">
        <f>IFERROR(VLOOKUP($B52,'SEP7 Soc. Canina'!$B$44:$T$73,19,FALSE),0)</f>
        <v>2</v>
      </c>
      <c r="R52" s="250">
        <f>IFERROR(VLOOKUP($B52,'SEP21 Vertigo'!$B$44:$T$73,19,FALSE),0)</f>
        <v>6</v>
      </c>
      <c r="S52" s="250">
        <f>IFERROR(VLOOKUP($B52,'OCT5 Lochness'!$B$44:$T$73,19,FALSE),0)</f>
        <v>4</v>
      </c>
      <c r="T52" s="250">
        <f>IFERROR(VLOOKUP($B52,'NOV23 Azul'!$B$44:$T$73,19,FALSE),0)</f>
        <v>0</v>
      </c>
      <c r="U52" s="291">
        <f t="shared" si="5"/>
        <v>22</v>
      </c>
    </row>
    <row r="53" spans="1:21">
      <c r="A53">
        <f t="shared" si="6"/>
        <v>6</v>
      </c>
      <c r="B53" s="207">
        <v>671</v>
      </c>
      <c r="C53" s="208" t="s">
        <v>477</v>
      </c>
      <c r="D53" s="208" t="s">
        <v>478</v>
      </c>
      <c r="E53" s="250" t="s">
        <v>272</v>
      </c>
      <c r="F53" s="207">
        <f>IFERROR(VLOOKUP($B53,'ENE19 Soc. Canina'!$B$44:$T$73,19,FALSE),0)</f>
        <v>20</v>
      </c>
      <c r="G53" s="261">
        <f>IFERROR(VLOOKUP($B53,'FEB2 Azul'!$B$44:$T$73,19,FALSE),0)</f>
        <v>0</v>
      </c>
      <c r="H53" s="208">
        <f>IFERROR(VLOOKUP($B53,'FEB9 Lochness'!$B$44:$T$73,19,FALSE),0)</f>
        <v>0</v>
      </c>
      <c r="I53" s="261">
        <f>IFERROR(VLOOKUP($B53,'FEB23 Lochness'!$B$44:$T$73,19,FALSE),0)</f>
        <v>0</v>
      </c>
      <c r="J53" s="261">
        <f>IFERROR(VLOOKUP($B53,'MAR15 Azul'!$B$44:$T$73,19,FALSE),0)</f>
        <v>0</v>
      </c>
      <c r="K53" s="207">
        <f>IFERROR(VLOOKUP($B53,'MAY4 Soc. Canina'!$B$44:$T$73,19,FALSE),0)</f>
        <v>0</v>
      </c>
      <c r="L53" s="261">
        <f>IFERROR(VLOOKUP($B53,'JUN8 Azul'!$B$44:$T$73,19,FALSE),0)</f>
        <v>0</v>
      </c>
      <c r="M53" s="250">
        <f>IFERROR(VLOOKUP($B53,'JUN29 Lochness'!$B$44:$T$73,19,FALSE),0)</f>
        <v>0</v>
      </c>
      <c r="N53" s="250">
        <f>IFERROR(VLOOKUP($B53,'JUL20 Soc. Canina'!$B$44:$T$73,19,FALSE),0)</f>
        <v>0</v>
      </c>
      <c r="O53" s="250">
        <f>IFERROR(VLOOKUP($B53,'AGO3 Azul'!$B$44:$T$73,19,FALSE),0)</f>
        <v>0</v>
      </c>
      <c r="P53" s="250">
        <f>IFERROR(VLOOKUP($B53,'AGO23 Lochness'!$B$44:$T$73,19,FALSE),0)</f>
        <v>0</v>
      </c>
      <c r="Q53" s="250">
        <f>IFERROR(VLOOKUP($B53,'SEP7 Soc. Canina'!$B$44:$T$73,19,FALSE),0)</f>
        <v>0</v>
      </c>
      <c r="R53" s="250">
        <f>IFERROR(VLOOKUP($B53,'SEP21 Vertigo'!$B$44:$T$73,19,FALSE),0)</f>
        <v>0</v>
      </c>
      <c r="S53" s="250">
        <f>IFERROR(VLOOKUP($B53,'OCT5 Lochness'!$B$44:$T$73,19,FALSE),0)</f>
        <v>0</v>
      </c>
      <c r="T53" s="250">
        <f>IFERROR(VLOOKUP($B53,'NOV23 Azul'!$B$44:$T$73,19,FALSE),0)</f>
        <v>0</v>
      </c>
      <c r="U53" s="291">
        <f t="shared" si="5"/>
        <v>20</v>
      </c>
    </row>
    <row r="54" spans="1:21">
      <c r="A54">
        <f t="shared" si="6"/>
        <v>7</v>
      </c>
      <c r="B54" s="207">
        <v>454</v>
      </c>
      <c r="C54" s="208" t="s">
        <v>490</v>
      </c>
      <c r="D54" s="208" t="s">
        <v>491</v>
      </c>
      <c r="E54" s="250" t="s">
        <v>272</v>
      </c>
      <c r="F54" s="207">
        <f>IFERROR(VLOOKUP($B54,'ENE19 Soc. Canina'!$B$44:$T$73,19,FALSE),0)</f>
        <v>0</v>
      </c>
      <c r="G54" s="261">
        <f>IFERROR(VLOOKUP($B54,'FEB2 Azul'!$B$44:$T$73,19,FALSE),0)</f>
        <v>20</v>
      </c>
      <c r="H54" s="208">
        <f>IFERROR(VLOOKUP($B54,'FEB9 Lochness'!$B$44:$T$73,19,FALSE),0)</f>
        <v>0</v>
      </c>
      <c r="I54" s="261">
        <f>IFERROR(VLOOKUP($B54,'FEB23 Lochness'!$B$44:$T$73,19,FALSE),0)</f>
        <v>0</v>
      </c>
      <c r="J54" s="261">
        <f>IFERROR(VLOOKUP($B54,'MAR15 Azul'!$B$44:$T$73,19,FALSE),0)</f>
        <v>0</v>
      </c>
      <c r="K54" s="207">
        <f>IFERROR(VLOOKUP($B54,'MAY4 Soc. Canina'!$B$44:$T$73,19,FALSE),0)</f>
        <v>0</v>
      </c>
      <c r="L54" s="261">
        <f>IFERROR(VLOOKUP($B54,'JUN8 Azul'!$B$44:$T$73,19,FALSE),0)</f>
        <v>0</v>
      </c>
      <c r="M54" s="250">
        <f>IFERROR(VLOOKUP($B54,'JUN29 Lochness'!$B$44:$T$73,19,FALSE),0)</f>
        <v>0</v>
      </c>
      <c r="N54" s="250">
        <f>IFERROR(VLOOKUP($B54,'JUL20 Soc. Canina'!$B$44:$T$73,19,FALSE),0)</f>
        <v>0</v>
      </c>
      <c r="O54" s="250">
        <f>IFERROR(VLOOKUP($B54,'AGO3 Azul'!$B$44:$T$73,19,FALSE),0)</f>
        <v>0</v>
      </c>
      <c r="P54" s="250">
        <f>IFERROR(VLOOKUP($B54,'AGO23 Lochness'!$B$44:$T$73,19,FALSE),0)</f>
        <v>0</v>
      </c>
      <c r="Q54" s="250">
        <f>IFERROR(VLOOKUP($B54,'SEP7 Soc. Canina'!$B$44:$T$73,19,FALSE),0)</f>
        <v>0</v>
      </c>
      <c r="R54" s="250">
        <f>IFERROR(VLOOKUP($B54,'SEP21 Vertigo'!$B$44:$T$73,19,FALSE),0)</f>
        <v>0</v>
      </c>
      <c r="S54" s="250">
        <f>IFERROR(VLOOKUP($B54,'OCT5 Lochness'!$B$44:$T$73,19,FALSE),0)</f>
        <v>0</v>
      </c>
      <c r="T54" s="250">
        <f>IFERROR(VLOOKUP($B54,'NOV23 Azul'!$B$44:$T$73,19,FALSE),0)</f>
        <v>0</v>
      </c>
      <c r="U54" s="291">
        <f t="shared" si="5"/>
        <v>20</v>
      </c>
    </row>
    <row r="55" spans="1:21">
      <c r="A55">
        <f t="shared" si="6"/>
        <v>8</v>
      </c>
      <c r="B55" s="207">
        <v>729</v>
      </c>
      <c r="C55" s="321" t="s">
        <v>496</v>
      </c>
      <c r="D55" s="321" t="s">
        <v>497</v>
      </c>
      <c r="E55" s="341" t="s">
        <v>269</v>
      </c>
      <c r="F55" s="207">
        <f>IFERROR(VLOOKUP($B55,'ENE19 Soc. Canina'!$B$44:$T$73,19,FALSE),0)</f>
        <v>0</v>
      </c>
      <c r="G55" s="261">
        <f>IFERROR(VLOOKUP($B55,'FEB2 Azul'!$B$44:$T$73,19,FALSE),0)</f>
        <v>0</v>
      </c>
      <c r="H55" s="208">
        <f>IFERROR(VLOOKUP($B55,'FEB9 Lochness'!$B$44:$T$73,19,FALSE),0)</f>
        <v>0</v>
      </c>
      <c r="I55" s="261">
        <f>IFERROR(VLOOKUP($B55,'FEB23 Lochness'!$B$44:$T$73,19,FALSE),0)</f>
        <v>0</v>
      </c>
      <c r="J55" s="261">
        <f>IFERROR(VLOOKUP($B55,'MAR15 Azul'!$B$44:$T$73,19,FALSE),0)</f>
        <v>0</v>
      </c>
      <c r="K55" s="207">
        <f>IFERROR(VLOOKUP($B55,'MAY4 Soc. Canina'!$B$44:$T$73,19,FALSE),0)</f>
        <v>0</v>
      </c>
      <c r="L55" s="261">
        <f>IFERROR(VLOOKUP($B55,'JUN8 Azul'!$B$44:$T$73,19,FALSE),0)</f>
        <v>10</v>
      </c>
      <c r="M55" s="250">
        <f>IFERROR(VLOOKUP($B55,'JUN29 Lochness'!$B$44:$T$73,19,FALSE),0)</f>
        <v>0</v>
      </c>
      <c r="N55" s="250">
        <f>IFERROR(VLOOKUP($B55,'JUL20 Soc. Canina'!$B$44:$T$73,19,FALSE),0)</f>
        <v>0</v>
      </c>
      <c r="O55" s="250">
        <f>IFERROR(VLOOKUP($B55,'AGO3 Azul'!$B$44:$T$73,19,FALSE),0)</f>
        <v>1</v>
      </c>
      <c r="P55" s="250">
        <f>IFERROR(VLOOKUP($B55,'AGO23 Lochness'!$B$44:$T$73,19,FALSE),0)</f>
        <v>0</v>
      </c>
      <c r="Q55" s="250">
        <f>IFERROR(VLOOKUP($B55,'SEP7 Soc. Canina'!$B$44:$T$73,19,FALSE),0)</f>
        <v>1</v>
      </c>
      <c r="R55" s="250">
        <f>IFERROR(VLOOKUP($B55,'SEP21 Vertigo'!$B$44:$T$73,19,FALSE),0)</f>
        <v>0</v>
      </c>
      <c r="S55" s="250">
        <f>IFERROR(VLOOKUP($B55,'OCT5 Lochness'!$B$44:$T$73,19,FALSE),0)</f>
        <v>4</v>
      </c>
      <c r="T55" s="250">
        <f>IFERROR(VLOOKUP($B55,'NOV23 Azul'!$B$44:$T$73,19,FALSE),0)</f>
        <v>0</v>
      </c>
      <c r="U55" s="291">
        <f t="shared" si="5"/>
        <v>16</v>
      </c>
    </row>
    <row r="56" spans="1:21">
      <c r="A56">
        <f t="shared" si="6"/>
        <v>9</v>
      </c>
      <c r="B56" s="207">
        <v>696</v>
      </c>
      <c r="C56" s="321" t="s">
        <v>329</v>
      </c>
      <c r="D56" s="321" t="s">
        <v>330</v>
      </c>
      <c r="E56" s="321" t="s">
        <v>269</v>
      </c>
      <c r="F56" s="207">
        <f>IFERROR(VLOOKUP($B56,'ENE19 Soc. Canina'!$B$44:$T$73,19,FALSE),0)</f>
        <v>0</v>
      </c>
      <c r="G56" s="261">
        <f>IFERROR(VLOOKUP($B56,'FEB2 Azul'!$B$44:$T$73,19,FALSE),0)</f>
        <v>0</v>
      </c>
      <c r="H56" s="208">
        <f>IFERROR(VLOOKUP($B56,'FEB9 Lochness'!$B$44:$T$73,19,FALSE),0)</f>
        <v>0</v>
      </c>
      <c r="I56" s="261">
        <f>IFERROR(VLOOKUP($B56,'FEB23 Lochness'!$B$44:$T$73,19,FALSE),0)</f>
        <v>0</v>
      </c>
      <c r="J56" s="261">
        <f>IFERROR(VLOOKUP($B56,'MAR15 Azul'!$B$44:$T$73,19,FALSE),0)</f>
        <v>6</v>
      </c>
      <c r="K56" s="207">
        <f>IFERROR(VLOOKUP($B56,'MAY4 Soc. Canina'!$B$44:$T$73,19,FALSE),0)</f>
        <v>0</v>
      </c>
      <c r="L56" s="261">
        <f>IFERROR(VLOOKUP($B56,'JUN8 Azul'!$B$44:$T$73,19,FALSE),0)</f>
        <v>0</v>
      </c>
      <c r="M56" s="250">
        <f>IFERROR(VLOOKUP($B56,'JUN29 Lochness'!$B$44:$T$73,19,FALSE),0)</f>
        <v>0</v>
      </c>
      <c r="N56" s="250">
        <f>IFERROR(VLOOKUP($B56,'JUL20 Soc. Canina'!$B$44:$T$73,19,FALSE),0)</f>
        <v>0</v>
      </c>
      <c r="O56" s="250">
        <f>IFERROR(VLOOKUP($B56,'AGO3 Azul'!$B$44:$T$73,19,FALSE),0)</f>
        <v>0</v>
      </c>
      <c r="P56" s="250">
        <f>IFERROR(VLOOKUP($B56,'AGO23 Lochness'!$B$44:$T$73,19,FALSE),0)</f>
        <v>0</v>
      </c>
      <c r="Q56" s="250">
        <f>IFERROR(VLOOKUP($B56,'SEP7 Soc. Canina'!$B$44:$T$73,19,FALSE),0)</f>
        <v>0</v>
      </c>
      <c r="R56" s="250">
        <f>IFERROR(VLOOKUP($B56,'SEP21 Vertigo'!$B$44:$T$73,19,FALSE),0)</f>
        <v>0</v>
      </c>
      <c r="S56" s="250">
        <f>IFERROR(VLOOKUP($B56,'OCT5 Lochness'!$B$44:$T$73,19,FALSE),0)</f>
        <v>0</v>
      </c>
      <c r="T56" s="250">
        <f>IFERROR(VLOOKUP($B56,'NOV23 Azul'!$B$44:$T$73,19,FALSE),0)</f>
        <v>0</v>
      </c>
      <c r="U56" s="291">
        <f t="shared" si="5"/>
        <v>6</v>
      </c>
    </row>
    <row r="57" spans="1:21">
      <c r="A57">
        <f t="shared" si="6"/>
        <v>10</v>
      </c>
      <c r="B57" s="207">
        <v>470</v>
      </c>
      <c r="C57" s="321" t="s">
        <v>304</v>
      </c>
      <c r="D57" s="321" t="s">
        <v>428</v>
      </c>
      <c r="E57" s="340" t="s">
        <v>272</v>
      </c>
      <c r="F57" s="207">
        <f>IFERROR(VLOOKUP($B57,'ENE19 Soc. Canina'!$B$44:$T$73,19,FALSE),0)</f>
        <v>0</v>
      </c>
      <c r="G57" s="261">
        <f>IFERROR(VLOOKUP($B57,'FEB2 Azul'!$B$44:$T$73,19,FALSE),0)</f>
        <v>0</v>
      </c>
      <c r="H57" s="208">
        <f>IFERROR(VLOOKUP($B57,'FEB9 Lochness'!$B$44:$T$73,19,FALSE),0)</f>
        <v>0</v>
      </c>
      <c r="I57" s="261">
        <f>IFERROR(VLOOKUP($B57,'FEB23 Lochness'!$B$44:$T$73,19,FALSE),0)</f>
        <v>0</v>
      </c>
      <c r="J57" s="261">
        <f>IFERROR(VLOOKUP($B57,'MAR15 Azul'!$B$44:$T$73,19,FALSE),0)</f>
        <v>0</v>
      </c>
      <c r="K57" s="207">
        <f>IFERROR(VLOOKUP($B57,'MAY4 Soc. Canina'!$B$44:$T$73,19,FALSE),0)</f>
        <v>0</v>
      </c>
      <c r="L57" s="261">
        <f>IFERROR(VLOOKUP($B57,'JUN8 Azul'!$B$44:$T$73,19,FALSE),0)</f>
        <v>0</v>
      </c>
      <c r="M57" s="250">
        <f>IFERROR(VLOOKUP($B57,'JUN29 Lochness'!$B$44:$T$73,19,FALSE),0)</f>
        <v>0</v>
      </c>
      <c r="N57" s="250">
        <f>IFERROR(VLOOKUP($B57,'JUL20 Soc. Canina'!$B$44:$T$73,19,FALSE),0)</f>
        <v>0</v>
      </c>
      <c r="O57" s="250">
        <f>IFERROR(VLOOKUP($B57,'AGO3 Azul'!$B$44:$T$73,19,FALSE),0)</f>
        <v>0</v>
      </c>
      <c r="P57" s="250">
        <f>IFERROR(VLOOKUP($B57,'AGO23 Lochness'!$B$44:$T$73,19,FALSE),0)</f>
        <v>6</v>
      </c>
      <c r="Q57" s="250">
        <f>IFERROR(VLOOKUP($B57,'SEP7 Soc. Canina'!$B$44:$T$73,19,FALSE),0)</f>
        <v>0</v>
      </c>
      <c r="R57" s="250">
        <f>IFERROR(VLOOKUP($B57,'SEP21 Vertigo'!$B$44:$T$73,19,FALSE),0)</f>
        <v>0</v>
      </c>
      <c r="S57" s="250">
        <f>IFERROR(VLOOKUP($B57,'OCT5 Lochness'!$B$44:$T$73,19,FALSE),0)</f>
        <v>0</v>
      </c>
      <c r="T57" s="250">
        <f>IFERROR(VLOOKUP($B57,'NOV23 Azul'!$B$44:$T$73,19,FALSE),0)</f>
        <v>0</v>
      </c>
      <c r="U57" s="291">
        <f t="shared" si="5"/>
        <v>6</v>
      </c>
    </row>
    <row r="58" spans="1:21">
      <c r="A58">
        <f t="shared" si="6"/>
        <v>11</v>
      </c>
      <c r="B58" s="207">
        <v>536</v>
      </c>
      <c r="C58" s="321" t="s">
        <v>296</v>
      </c>
      <c r="D58" s="321" t="s">
        <v>421</v>
      </c>
      <c r="E58" s="321" t="s">
        <v>269</v>
      </c>
      <c r="F58" s="207">
        <f>IFERROR(VLOOKUP($B58,'ENE19 Soc. Canina'!$B$44:$T$73,19,FALSE),0)</f>
        <v>0</v>
      </c>
      <c r="G58" s="261">
        <f>IFERROR(VLOOKUP($B58,'FEB2 Azul'!$B$44:$T$73,19,FALSE),0)</f>
        <v>0</v>
      </c>
      <c r="H58" s="208">
        <f>IFERROR(VLOOKUP($B58,'FEB9 Lochness'!$B$44:$T$73,19,FALSE),0)</f>
        <v>4</v>
      </c>
      <c r="I58" s="261">
        <f>IFERROR(VLOOKUP($B58,'FEB23 Lochness'!$B$44:$T$73,19,FALSE),0)</f>
        <v>0</v>
      </c>
      <c r="J58" s="261">
        <f>IFERROR(VLOOKUP($B58,'MAR15 Azul'!$B$44:$T$73,19,FALSE),0)</f>
        <v>0</v>
      </c>
      <c r="K58" s="207">
        <f>IFERROR(VLOOKUP($B58,'MAY4 Soc. Canina'!$B$44:$T$73,19,FALSE),0)</f>
        <v>0</v>
      </c>
      <c r="L58" s="261">
        <f>IFERROR(VLOOKUP($B58,'JUN8 Azul'!$B$44:$T$73,19,FALSE),0)</f>
        <v>0</v>
      </c>
      <c r="M58" s="250">
        <f>IFERROR(VLOOKUP($B58,'JUN29 Lochness'!$B$44:$T$73,19,FALSE),0)</f>
        <v>0</v>
      </c>
      <c r="N58" s="250">
        <f>IFERROR(VLOOKUP($B58,'JUL20 Soc. Canina'!$B$44:$T$73,19,FALSE),0)</f>
        <v>0</v>
      </c>
      <c r="O58" s="250">
        <f>IFERROR(VLOOKUP($B58,'AGO3 Azul'!$B$44:$T$73,19,FALSE),0)</f>
        <v>0</v>
      </c>
      <c r="P58" s="250">
        <f>IFERROR(VLOOKUP($B58,'AGO23 Lochness'!$B$44:$T$73,19,FALSE),0)</f>
        <v>0</v>
      </c>
      <c r="Q58" s="250">
        <f>IFERROR(VLOOKUP($B58,'SEP7 Soc. Canina'!$B$44:$T$73,19,FALSE),0)</f>
        <v>0</v>
      </c>
      <c r="R58" s="250">
        <f>IFERROR(VLOOKUP($B58,'SEP21 Vertigo'!$B$44:$T$73,19,FALSE),0)</f>
        <v>0</v>
      </c>
      <c r="S58" s="250">
        <f>IFERROR(VLOOKUP($B58,'OCT5 Lochness'!$B$44:$T$73,19,FALSE),0)</f>
        <v>0</v>
      </c>
      <c r="T58" s="250">
        <f>IFERROR(VLOOKUP($B58,'NOV23 Azul'!$B$44:$T$73,19,FALSE),0)</f>
        <v>0</v>
      </c>
      <c r="U58" s="291">
        <f t="shared" si="5"/>
        <v>4</v>
      </c>
    </row>
    <row r="59" spans="1:21">
      <c r="A59">
        <f t="shared" si="6"/>
        <v>12</v>
      </c>
      <c r="B59" s="207">
        <v>809</v>
      </c>
      <c r="C59" s="321" t="s">
        <v>460</v>
      </c>
      <c r="D59" s="321" t="s">
        <v>461</v>
      </c>
      <c r="E59" s="340" t="s">
        <v>275</v>
      </c>
      <c r="F59" s="207">
        <f>IFERROR(VLOOKUP($B59,'ENE19 Soc. Canina'!$B$44:$T$73,19,FALSE),0)</f>
        <v>0</v>
      </c>
      <c r="G59" s="261">
        <f>IFERROR(VLOOKUP($B59,'FEB2 Azul'!$B$44:$T$73,19,FALSE),0)</f>
        <v>0</v>
      </c>
      <c r="H59" s="208">
        <f>IFERROR(VLOOKUP($B59,'FEB9 Lochness'!$B$44:$T$73,19,FALSE),0)</f>
        <v>0</v>
      </c>
      <c r="I59" s="261">
        <f>IFERROR(VLOOKUP($B59,'FEB23 Lochness'!$B$44:$T$73,19,FALSE),0)</f>
        <v>0</v>
      </c>
      <c r="J59" s="261">
        <f>IFERROR(VLOOKUP($B59,'MAR15 Azul'!$B$44:$T$73,19,FALSE),0)</f>
        <v>0</v>
      </c>
      <c r="K59" s="207">
        <f>IFERROR(VLOOKUP($B59,'MAY4 Soc. Canina'!$B$44:$T$73,19,FALSE),0)</f>
        <v>0</v>
      </c>
      <c r="L59" s="261">
        <f>IFERROR(VLOOKUP($B59,'JUN8 Azul'!$B$44:$T$73,19,FALSE),0)</f>
        <v>0</v>
      </c>
      <c r="M59" s="250">
        <f>IFERROR(VLOOKUP($B59,'JUN29 Lochness'!$B$44:$T$73,19,FALSE),0)</f>
        <v>0</v>
      </c>
      <c r="N59" s="250">
        <f>IFERROR(VLOOKUP($B59,'JUL20 Soc. Canina'!$B$44:$T$73,19,FALSE),0)</f>
        <v>0</v>
      </c>
      <c r="O59" s="250">
        <f>IFERROR(VLOOKUP($B59,'AGO3 Azul'!$B$44:$T$73,19,FALSE),0)</f>
        <v>0</v>
      </c>
      <c r="P59" s="250">
        <f>IFERROR(VLOOKUP($B59,'AGO23 Lochness'!$B$44:$T$73,19,FALSE),0)</f>
        <v>4</v>
      </c>
      <c r="Q59" s="250">
        <f>IFERROR(VLOOKUP($B59,'SEP7 Soc. Canina'!$B$44:$T$73,19,FALSE),0)</f>
        <v>0</v>
      </c>
      <c r="R59" s="250">
        <f>IFERROR(VLOOKUP($B59,'SEP21 Vertigo'!$B$44:$T$73,19,FALSE),0)</f>
        <v>0</v>
      </c>
      <c r="S59" s="250">
        <f>IFERROR(VLOOKUP($B59,'OCT5 Lochness'!$B$44:$T$73,19,FALSE),0)</f>
        <v>0</v>
      </c>
      <c r="T59" s="250">
        <f>IFERROR(VLOOKUP($B59,'NOV23 Azul'!$B$44:$T$73,19,FALSE),0)</f>
        <v>0</v>
      </c>
      <c r="U59" s="291">
        <f t="shared" si="5"/>
        <v>4</v>
      </c>
    </row>
    <row r="60" spans="1:21">
      <c r="A60">
        <f t="shared" si="6"/>
        <v>13</v>
      </c>
      <c r="B60" s="207">
        <v>785</v>
      </c>
      <c r="C60" s="321" t="s">
        <v>482</v>
      </c>
      <c r="D60" s="321" t="s">
        <v>481</v>
      </c>
      <c r="E60" s="321" t="s">
        <v>272</v>
      </c>
      <c r="F60" s="207">
        <f>IFERROR(VLOOKUP($B60,'ENE19 Soc. Canina'!$B$44:$T$73,19,FALSE),0)</f>
        <v>0</v>
      </c>
      <c r="G60" s="261">
        <f>IFERROR(VLOOKUP($B60,'FEB2 Azul'!$B$44:$T$73,19,FALSE),0)</f>
        <v>0</v>
      </c>
      <c r="H60" s="208">
        <f>IFERROR(VLOOKUP($B60,'FEB9 Lochness'!$B$44:$T$73,19,FALSE),0)</f>
        <v>0</v>
      </c>
      <c r="I60" s="261">
        <f>IFERROR(VLOOKUP($B60,'FEB23 Lochness'!$B$44:$T$73,19,FALSE),0)</f>
        <v>0</v>
      </c>
      <c r="J60" s="261">
        <f>IFERROR(VLOOKUP($B60,'MAR15 Azul'!$B$44:$T$73,19,FALSE),0)</f>
        <v>0</v>
      </c>
      <c r="K60" s="207">
        <f>IFERROR(VLOOKUP($B60,'MAY4 Soc. Canina'!$B$44:$T$73,19,FALSE),0)</f>
        <v>0</v>
      </c>
      <c r="L60" s="261">
        <f>IFERROR(VLOOKUP($B60,'JUN8 Azul'!$B$44:$T$73,19,FALSE),0)</f>
        <v>0</v>
      </c>
      <c r="M60" s="250">
        <f>IFERROR(VLOOKUP($B60,'JUN29 Lochness'!$B$44:$T$73,19,FALSE),0)</f>
        <v>0</v>
      </c>
      <c r="N60" s="250">
        <f>IFERROR(VLOOKUP($B60,'JUL20 Soc. Canina'!$B$44:$T$73,19,FALSE),0)</f>
        <v>0</v>
      </c>
      <c r="O60" s="250">
        <f>IFERROR(VLOOKUP($B60,'AGO3 Azul'!$B$44:$T$73,19,FALSE),0)</f>
        <v>0</v>
      </c>
      <c r="P60" s="250">
        <f>IFERROR(VLOOKUP($B60,'AGO23 Lochness'!$B$44:$T$73,19,FALSE),0)</f>
        <v>0</v>
      </c>
      <c r="Q60" s="250">
        <f>IFERROR(VLOOKUP($B60,'SEP7 Soc. Canina'!$B$44:$T$73,19,FALSE),0)</f>
        <v>0</v>
      </c>
      <c r="R60" s="250">
        <f>IFERROR(VLOOKUP($B60,'SEP21 Vertigo'!$B$44:$T$73,19,FALSE),0)</f>
        <v>0</v>
      </c>
      <c r="S60" s="250">
        <f>IFERROR(VLOOKUP($B60,'OCT5 Lochness'!$B$44:$T$73,19,FALSE),0)</f>
        <v>3</v>
      </c>
      <c r="T60" s="250">
        <f>IFERROR(VLOOKUP($B60,'NOV23 Azul'!$B$44:$T$73,19,FALSE),0)</f>
        <v>0</v>
      </c>
      <c r="U60" s="291">
        <f t="shared" si="5"/>
        <v>3</v>
      </c>
    </row>
    <row r="61" spans="1:21">
      <c r="A61">
        <f t="shared" si="6"/>
        <v>14</v>
      </c>
      <c r="B61" s="207">
        <v>620</v>
      </c>
      <c r="C61" s="321" t="s">
        <v>317</v>
      </c>
      <c r="D61" s="321" t="s">
        <v>98</v>
      </c>
      <c r="E61" s="341" t="s">
        <v>272</v>
      </c>
      <c r="F61" s="207">
        <f>IFERROR(VLOOKUP($B61,'ENE19 Soc. Canina'!$B$44:$T$73,19,FALSE),0)</f>
        <v>0</v>
      </c>
      <c r="G61" s="261">
        <f>IFERROR(VLOOKUP($B61,'FEB2 Azul'!$B$44:$T$73,19,FALSE),0)</f>
        <v>0</v>
      </c>
      <c r="H61" s="208">
        <f>IFERROR(VLOOKUP($B61,'FEB9 Lochness'!$B$44:$T$73,19,FALSE),0)</f>
        <v>0</v>
      </c>
      <c r="I61" s="261">
        <f>IFERROR(VLOOKUP($B61,'FEB23 Lochness'!$B$44:$T$73,19,FALSE),0)</f>
        <v>0</v>
      </c>
      <c r="J61" s="261">
        <f>IFERROR(VLOOKUP($B61,'MAR15 Azul'!$B$44:$T$73,19,FALSE),0)</f>
        <v>1</v>
      </c>
      <c r="K61" s="207">
        <f>IFERROR(VLOOKUP($B61,'MAY4 Soc. Canina'!$B$44:$T$73,19,FALSE),0)</f>
        <v>0</v>
      </c>
      <c r="L61" s="261">
        <f>IFERROR(VLOOKUP($B61,'JUN8 Azul'!$B$44:$T$73,19,FALSE),0)</f>
        <v>0</v>
      </c>
      <c r="M61" s="250">
        <f>IFERROR(VLOOKUP($B61,'JUN29 Lochness'!$B$44:$T$73,19,FALSE),0)</f>
        <v>0</v>
      </c>
      <c r="N61" s="250">
        <f>IFERROR(VLOOKUP($B61,'JUL20 Soc. Canina'!$B$44:$T$73,19,FALSE),0)</f>
        <v>0</v>
      </c>
      <c r="O61" s="250">
        <f>IFERROR(VLOOKUP($B61,'AGO3 Azul'!$B$44:$T$73,19,FALSE),0)</f>
        <v>0</v>
      </c>
      <c r="P61" s="250">
        <f>IFERROR(VLOOKUP($B61,'AGO23 Lochness'!$B$44:$T$73,19,FALSE),0)</f>
        <v>0</v>
      </c>
      <c r="Q61" s="250">
        <f>IFERROR(VLOOKUP($B61,'SEP7 Soc. Canina'!$B$44:$T$73,19,FALSE),0)</f>
        <v>0</v>
      </c>
      <c r="R61" s="250">
        <f>IFERROR(VLOOKUP($B61,'SEP21 Vertigo'!$B$44:$T$73,19,FALSE),0)</f>
        <v>0</v>
      </c>
      <c r="S61" s="250">
        <f>IFERROR(VLOOKUP($B61,'OCT5 Lochness'!$B$44:$T$73,19,FALSE),0)</f>
        <v>0</v>
      </c>
      <c r="T61" s="250">
        <f>IFERROR(VLOOKUP($B61,'NOV23 Azul'!$B$44:$T$73,19,FALSE),0)</f>
        <v>0</v>
      </c>
      <c r="U61" s="291">
        <f t="shared" si="5"/>
        <v>1</v>
      </c>
    </row>
    <row r="62" spans="1:21">
      <c r="A62">
        <f t="shared" si="6"/>
        <v>15</v>
      </c>
      <c r="B62" s="207">
        <v>686</v>
      </c>
      <c r="C62" s="321" t="s">
        <v>619</v>
      </c>
      <c r="D62" s="321" t="s">
        <v>620</v>
      </c>
      <c r="E62" s="321" t="s">
        <v>269</v>
      </c>
      <c r="F62" s="207">
        <f>IFERROR(VLOOKUP($B62,'ENE19 Soc. Canina'!$B$44:$T$73,19,FALSE),0)</f>
        <v>0</v>
      </c>
      <c r="G62" s="261">
        <f>IFERROR(VLOOKUP($B62,'FEB2 Azul'!$B$44:$T$73,19,FALSE),0)</f>
        <v>0</v>
      </c>
      <c r="H62" s="208">
        <f>IFERROR(VLOOKUP($B62,'FEB9 Lochness'!$B$44:$T$73,19,FALSE),0)</f>
        <v>0</v>
      </c>
      <c r="I62" s="261">
        <f>IFERROR(VLOOKUP($B62,'FEB23 Lochness'!$B$44:$T$73,19,FALSE),0)</f>
        <v>0</v>
      </c>
      <c r="J62" s="261">
        <f>IFERROR(VLOOKUP($B62,'MAR15 Azul'!$B$44:$T$73,19,FALSE),0)</f>
        <v>0</v>
      </c>
      <c r="K62" s="207">
        <f>IFERROR(VLOOKUP($B62,'MAY4 Soc. Canina'!$B$44:$T$73,19,FALSE),0)</f>
        <v>0</v>
      </c>
      <c r="L62" s="261">
        <f>IFERROR(VLOOKUP($B62,'JUN8 Azul'!$B$44:$T$73,19,FALSE),0)</f>
        <v>0</v>
      </c>
      <c r="M62" s="250">
        <f>IFERROR(VLOOKUP($B62,'JUN29 Lochness'!$B$44:$T$73,19,FALSE),0)</f>
        <v>0</v>
      </c>
      <c r="N62" s="250">
        <f>IFERROR(VLOOKUP($B62,'JUL20 Soc. Canina'!$B$44:$T$73,19,FALSE),0)</f>
        <v>0</v>
      </c>
      <c r="O62" s="250">
        <f>IFERROR(VLOOKUP($B62,'AGO3 Azul'!$B$44:$T$73,19,FALSE),0)</f>
        <v>0</v>
      </c>
      <c r="P62" s="250">
        <f>IFERROR(VLOOKUP($B62,'AGO23 Lochness'!$B$44:$T$73,19,FALSE),0)</f>
        <v>1</v>
      </c>
      <c r="Q62" s="250">
        <f>IFERROR(VLOOKUP($B62,'SEP7 Soc. Canina'!$B$44:$T$73,19,FALSE),0)</f>
        <v>0</v>
      </c>
      <c r="R62" s="250">
        <f>IFERROR(VLOOKUP($B62,'SEP21 Vertigo'!$B$44:$T$73,19,FALSE),0)</f>
        <v>0</v>
      </c>
      <c r="S62" s="250">
        <f>IFERROR(VLOOKUP($B62,'OCT5 Lochness'!$B$44:$T$73,19,FALSE),0)</f>
        <v>0</v>
      </c>
      <c r="T62" s="250">
        <f>IFERROR(VLOOKUP($B62,'NOV23 Azul'!$B$44:$T$73,19,FALSE),0)</f>
        <v>0</v>
      </c>
      <c r="U62" s="291">
        <f t="shared" si="5"/>
        <v>1</v>
      </c>
    </row>
    <row r="63" spans="1:21">
      <c r="A63">
        <f t="shared" si="6"/>
        <v>16</v>
      </c>
      <c r="B63" s="207">
        <v>716</v>
      </c>
      <c r="C63" s="321" t="s">
        <v>434</v>
      </c>
      <c r="D63" s="321" t="s">
        <v>435</v>
      </c>
      <c r="E63" s="334" t="s">
        <v>272</v>
      </c>
      <c r="F63" s="207">
        <f>IFERROR(VLOOKUP($B63,'ENE19 Soc. Canina'!$B$44:$T$73,19,FALSE),0)</f>
        <v>0</v>
      </c>
      <c r="G63" s="261">
        <f>IFERROR(VLOOKUP($B63,'FEB2 Azul'!$B$44:$T$73,19,FALSE),0)</f>
        <v>0</v>
      </c>
      <c r="H63" s="208">
        <f>IFERROR(VLOOKUP($B63,'FEB9 Lochness'!$B$44:$T$73,19,FALSE),0)</f>
        <v>0</v>
      </c>
      <c r="I63" s="261">
        <f>IFERROR(VLOOKUP($B63,'FEB23 Lochness'!$B$44:$T$73,19,FALSE),0)</f>
        <v>0</v>
      </c>
      <c r="J63" s="261">
        <f>IFERROR(VLOOKUP($B63,'MAR15 Azul'!$B$44:$T$73,19,FALSE),0)</f>
        <v>0</v>
      </c>
      <c r="K63" s="207">
        <f>IFERROR(VLOOKUP($B59,'MAY4 Soc. Canina'!$B$44:$T$73,19,FALSE),0)</f>
        <v>0</v>
      </c>
      <c r="L63" s="261">
        <f>IFERROR(VLOOKUP($B59,'JUN8 Azul'!$B$44:$T$73,19,FALSE),0)</f>
        <v>0</v>
      </c>
      <c r="M63" s="250">
        <f>IFERROR(VLOOKUP($B59,'JUN29 Lochness'!$B$44:$T$73,19,FALSE),0)</f>
        <v>0</v>
      </c>
      <c r="N63" s="250">
        <f>IFERROR(VLOOKUP($B59,'JUL20 Soc. Canina'!$B$44:$T$73,19,FALSE),0)</f>
        <v>0</v>
      </c>
      <c r="O63" s="250">
        <f>IFERROR(VLOOKUP($B59,'AGO3 Azul'!$B$44:$T$73,19,FALSE),0)</f>
        <v>0</v>
      </c>
      <c r="P63" s="250">
        <f>IFERROR(VLOOKUP($B63,'AGO23 Lochness'!$B$44:$T$73,19,FALSE),0)</f>
        <v>0</v>
      </c>
      <c r="Q63" s="250">
        <f>IFERROR(VLOOKUP($B59,'SEP7 Soc. Canina'!$B$44:$T$73,19,FALSE),0)</f>
        <v>0</v>
      </c>
      <c r="R63" s="250">
        <f>IFERROR(VLOOKUP($B59,'SEP21 Vertigo'!$B$44:$T$73,19,FALSE),0)</f>
        <v>0</v>
      </c>
      <c r="S63" s="250">
        <f>IFERROR(VLOOKUP($B59,'OCT5 Lochness'!$B$44:$T$73,19,FALSE),0)</f>
        <v>0</v>
      </c>
      <c r="T63" s="250">
        <f>IFERROR(VLOOKUP($B59,'NOV23 Azul'!$B$44:$T$73,19,FALSE),0)</f>
        <v>0</v>
      </c>
      <c r="U63" s="291">
        <f t="shared" si="5"/>
        <v>0</v>
      </c>
    </row>
    <row r="64" spans="1:21">
      <c r="A64">
        <f t="shared" si="6"/>
        <v>17</v>
      </c>
      <c r="B64" s="207">
        <v>551</v>
      </c>
      <c r="C64" s="321" t="s">
        <v>492</v>
      </c>
      <c r="D64" s="321" t="s">
        <v>491</v>
      </c>
      <c r="E64" s="321" t="s">
        <v>272</v>
      </c>
      <c r="F64" s="207">
        <f>IFERROR(VLOOKUP(#REF!,'ENE19 Soc. Canina'!$B$44:$T$73,19,FALSE),0)</f>
        <v>0</v>
      </c>
      <c r="G64" s="261">
        <f>IFERROR(VLOOKUP(#REF!,'FEB2 Azul'!$B$44:$T$73,19,FALSE),0)</f>
        <v>0</v>
      </c>
      <c r="H64" s="208">
        <f>IFERROR(VLOOKUP(#REF!,'FEB9 Lochness'!$B$44:$T$73,19,FALSE),0)</f>
        <v>0</v>
      </c>
      <c r="I64" s="261">
        <f>IFERROR(VLOOKUP(#REF!,'FEB23 Lochness'!$B$44:$T$73,19,FALSE),0)</f>
        <v>0</v>
      </c>
      <c r="J64" s="261">
        <f>IFERROR(VLOOKUP(#REF!,'MAR15 Azul'!$B$44:$T$73,19,FALSE),0)</f>
        <v>0</v>
      </c>
      <c r="K64" s="207">
        <f>IFERROR(VLOOKUP(#REF!,'MAY4 Soc. Canina'!$B$44:$T$73,19,FALSE),0)</f>
        <v>0</v>
      </c>
      <c r="L64" s="261">
        <f>IFERROR(VLOOKUP(#REF!,'JUN8 Azul'!$B$44:$T$73,19,FALSE),0)</f>
        <v>0</v>
      </c>
      <c r="M64" s="250">
        <f>IFERROR(VLOOKUP(#REF!,'JUN29 Lochness'!$B$44:$T$73,19,FALSE),0)</f>
        <v>0</v>
      </c>
      <c r="N64" s="250">
        <f>IFERROR(VLOOKUP(#REF!,'JUL20 Soc. Canina'!$B$44:$T$73,19,FALSE),0)</f>
        <v>0</v>
      </c>
      <c r="O64" s="250">
        <f>IFERROR(VLOOKUP(#REF!,'AGO3 Azul'!$B$44:$T$73,19,FALSE),0)</f>
        <v>0</v>
      </c>
      <c r="P64" s="250">
        <f>IFERROR(VLOOKUP(#REF!,'AGO23 Lochness'!$B$44:$T$73,19,FALSE),0)</f>
        <v>0</v>
      </c>
      <c r="Q64" s="250">
        <f>IFERROR(VLOOKUP(#REF!,'SEP7 Soc. Canina'!$B$44:$T$73,19,FALSE),0)</f>
        <v>0</v>
      </c>
      <c r="R64" s="250">
        <f>IFERROR(VLOOKUP(#REF!,'SEP21 Vertigo'!$B$44:$T$73,19,FALSE),0)</f>
        <v>0</v>
      </c>
      <c r="S64" s="250">
        <f>IFERROR(VLOOKUP(#REF!,'OCT5 Lochness'!$B$44:$T$73,19,FALSE),0)</f>
        <v>0</v>
      </c>
      <c r="T64" s="250">
        <f>IFERROR(VLOOKUP(#REF!,'NOV23 Azul'!$B$44:$T$73,19,FALSE),0)</f>
        <v>0</v>
      </c>
      <c r="U64" s="291">
        <f t="shared" si="5"/>
        <v>0</v>
      </c>
    </row>
    <row r="65" spans="1:21">
      <c r="A65">
        <f t="shared" si="6"/>
        <v>18</v>
      </c>
      <c r="B65" s="207">
        <v>732</v>
      </c>
      <c r="C65" s="321" t="s">
        <v>338</v>
      </c>
      <c r="D65" s="321" t="s">
        <v>339</v>
      </c>
      <c r="E65" s="321" t="s">
        <v>269</v>
      </c>
      <c r="F65" s="207">
        <f>IFERROR(VLOOKUP($B65,'ENE19 Soc. Canina'!$B$44:$T$73,19,FALSE),0)</f>
        <v>0</v>
      </c>
      <c r="G65" s="261">
        <f>IFERROR(VLOOKUP($B65,'FEB2 Azul'!$B$44:$T$73,19,FALSE),0)</f>
        <v>0</v>
      </c>
      <c r="H65" s="208">
        <f>IFERROR(VLOOKUP($B65,'FEB9 Lochness'!$B$44:$T$73,19,FALSE),0)</f>
        <v>0</v>
      </c>
      <c r="I65" s="261">
        <f>IFERROR(VLOOKUP($B65,'FEB23 Lochness'!$B$44:$T$73,19,FALSE),0)</f>
        <v>0</v>
      </c>
      <c r="J65" s="261">
        <f>IFERROR(VLOOKUP($B65,'MAR15 Azul'!$B$44:$T$73,19,FALSE),0)</f>
        <v>0</v>
      </c>
      <c r="K65" s="207">
        <f>IFERROR(VLOOKUP($B65,'MAY4 Soc. Canina'!$B$44:$T$73,19,FALSE),0)</f>
        <v>0</v>
      </c>
      <c r="L65" s="261">
        <f>IFERROR(VLOOKUP($B65,'JUN8 Azul'!$B$44:$T$73,19,FALSE),0)</f>
        <v>0</v>
      </c>
      <c r="M65" s="250">
        <f>IFERROR(VLOOKUP($B65,'JUN29 Lochness'!$B$44:$T$73,19,FALSE),0)</f>
        <v>0</v>
      </c>
      <c r="N65" s="250">
        <f>IFERROR(VLOOKUP($B65,'JUL20 Soc. Canina'!$B$44:$T$73,19,FALSE),0)</f>
        <v>0</v>
      </c>
      <c r="O65" s="250">
        <f>IFERROR(VLOOKUP($B65,'AGO3 Azul'!$B$44:$T$73,19,FALSE),0)</f>
        <v>0</v>
      </c>
      <c r="P65" s="250">
        <f>IFERROR(VLOOKUP($B65,'AGO23 Lochness'!$B$44:$T$73,19,FALSE),0)</f>
        <v>0</v>
      </c>
      <c r="Q65" s="250">
        <f>IFERROR(VLOOKUP($B65,'SEP7 Soc. Canina'!$B$44:$T$73,19,FALSE),0)</f>
        <v>0</v>
      </c>
      <c r="R65" s="250">
        <f>IFERROR(VLOOKUP($B65,'SEP21 Vertigo'!$B$44:$T$73,19,FALSE),0)</f>
        <v>0</v>
      </c>
      <c r="S65" s="250">
        <f>IFERROR(VLOOKUP($B65,'OCT5 Lochness'!$B$44:$T$73,19,FALSE),0)</f>
        <v>0</v>
      </c>
      <c r="T65" s="250">
        <f>IFERROR(VLOOKUP($B65,'NOV23 Azul'!$B$44:$T$73,19,FALSE),0)</f>
        <v>0</v>
      </c>
      <c r="U65" s="291">
        <f t="shared" si="5"/>
        <v>0</v>
      </c>
    </row>
    <row r="66" spans="1:21">
      <c r="A66">
        <f t="shared" si="6"/>
        <v>19</v>
      </c>
      <c r="B66" s="207">
        <v>636</v>
      </c>
      <c r="C66" s="321" t="s">
        <v>278</v>
      </c>
      <c r="D66" s="321" t="s">
        <v>428</v>
      </c>
      <c r="E66" s="321" t="s">
        <v>272</v>
      </c>
      <c r="F66" s="207">
        <f>IFERROR(VLOOKUP($B66,'ENE19 Soc. Canina'!$B$44:$T$73,19,FALSE),0)</f>
        <v>0</v>
      </c>
      <c r="G66" s="261">
        <f>IFERROR(VLOOKUP($B66,'FEB2 Azul'!$B$44:$T$73,19,FALSE),0)</f>
        <v>0</v>
      </c>
      <c r="H66" s="208">
        <f>IFERROR(VLOOKUP($B66,'FEB9 Lochness'!$B$44:$T$73,19,FALSE),0)</f>
        <v>0</v>
      </c>
      <c r="I66" s="261">
        <f>IFERROR(VLOOKUP($B66,'FEB23 Lochness'!$B$44:$T$73,19,FALSE),0)</f>
        <v>0</v>
      </c>
      <c r="J66" s="261">
        <f>IFERROR(VLOOKUP($B66,'MAR15 Azul'!$B$44:$T$73,19,FALSE),0)</f>
        <v>0</v>
      </c>
      <c r="K66" s="207">
        <f>IFERROR(VLOOKUP($B66,'MAY4 Soc. Canina'!$B$44:$T$73,19,FALSE),0)</f>
        <v>0</v>
      </c>
      <c r="L66" s="261">
        <f>IFERROR(VLOOKUP($B66,'JUN8 Azul'!$B$44:$T$73,19,FALSE),0)</f>
        <v>0</v>
      </c>
      <c r="M66" s="250">
        <f>IFERROR(VLOOKUP($B66,'JUN29 Lochness'!$B$44:$T$73,19,FALSE),0)</f>
        <v>0</v>
      </c>
      <c r="N66" s="250">
        <f>IFERROR(VLOOKUP($B66,'JUL20 Soc. Canina'!$B$44:$T$73,19,FALSE),0)</f>
        <v>0</v>
      </c>
      <c r="O66" s="250">
        <f>IFERROR(VLOOKUP($B66,'AGO3 Azul'!$B$44:$T$73,19,FALSE),0)</f>
        <v>0</v>
      </c>
      <c r="P66" s="250">
        <f>IFERROR(VLOOKUP($B66,'AGO23 Lochness'!$B$44:$T$73,19,FALSE),0)</f>
        <v>0</v>
      </c>
      <c r="Q66" s="250">
        <f>IFERROR(VLOOKUP($B66,'SEP7 Soc. Canina'!$B$44:$T$73,19,FALSE),0)</f>
        <v>0</v>
      </c>
      <c r="R66" s="250">
        <f>IFERROR(VLOOKUP($B66,'SEP21 Vertigo'!$B$44:$T$73,19,FALSE),0)</f>
        <v>0</v>
      </c>
      <c r="S66" s="250">
        <f>IFERROR(VLOOKUP($B66,'OCT5 Lochness'!$B$44:$T$73,19,FALSE),0)</f>
        <v>0</v>
      </c>
      <c r="T66" s="250">
        <f>IFERROR(VLOOKUP($B66,'NOV23 Azul'!$B$44:$T$73,19,FALSE),0)</f>
        <v>0</v>
      </c>
      <c r="U66" s="291">
        <f t="shared" si="5"/>
        <v>0</v>
      </c>
    </row>
    <row r="67" spans="1:21">
      <c r="A67">
        <f t="shared" si="6"/>
        <v>20</v>
      </c>
      <c r="B67" s="207">
        <v>757</v>
      </c>
      <c r="C67" s="321" t="s">
        <v>344</v>
      </c>
      <c r="D67" s="321" t="s">
        <v>330</v>
      </c>
      <c r="E67" s="321" t="s">
        <v>269</v>
      </c>
      <c r="F67" s="207">
        <f>IFERROR(VLOOKUP($B67,'ENE19 Soc. Canina'!$B$44:$T$73,19,FALSE),0)</f>
        <v>0</v>
      </c>
      <c r="G67" s="261">
        <f>IFERROR(VLOOKUP($B67,'FEB2 Azul'!$B$44:$T$73,19,FALSE),0)</f>
        <v>0</v>
      </c>
      <c r="H67" s="208">
        <f>IFERROR(VLOOKUP($B67,'FEB9 Lochness'!$B$44:$T$73,19,FALSE),0)</f>
        <v>0</v>
      </c>
      <c r="I67" s="261">
        <f>IFERROR(VLOOKUP($B67,'FEB23 Lochness'!$B$44:$T$73,19,FALSE),0)</f>
        <v>0</v>
      </c>
      <c r="J67" s="261">
        <f>IFERROR(VLOOKUP($B67,'MAR15 Azul'!$B$44:$T$73,19,FALSE),0)</f>
        <v>0</v>
      </c>
      <c r="K67" s="207">
        <f>IFERROR(VLOOKUP($B67,'MAY4 Soc. Canina'!$B$44:$T$73,19,FALSE),0)</f>
        <v>0</v>
      </c>
      <c r="L67" s="261">
        <f>IFERROR(VLOOKUP($B67,'JUN8 Azul'!$B$44:$T$73,19,FALSE),0)</f>
        <v>0</v>
      </c>
      <c r="M67" s="250">
        <f>IFERROR(VLOOKUP($B67,'JUN29 Lochness'!$B$44:$T$73,19,FALSE),0)</f>
        <v>0</v>
      </c>
      <c r="N67" s="250">
        <f>IFERROR(VLOOKUP($B67,'JUL20 Soc. Canina'!$B$44:$T$73,19,FALSE),0)</f>
        <v>0</v>
      </c>
      <c r="O67" s="250">
        <f>IFERROR(VLOOKUP($B67,'AGO3 Azul'!$B$44:$T$73,19,FALSE),0)</f>
        <v>0</v>
      </c>
      <c r="P67" s="250">
        <f>IFERROR(VLOOKUP($B67,'AGO23 Lochness'!$B$44:$T$73,19,FALSE),0)</f>
        <v>0</v>
      </c>
      <c r="Q67" s="250">
        <f>IFERROR(VLOOKUP($B67,'SEP7 Soc. Canina'!$B$44:$T$73,19,FALSE),0)</f>
        <v>0</v>
      </c>
      <c r="R67" s="250">
        <f>IFERROR(VLOOKUP($B67,'SEP21 Vertigo'!$B$44:$T$73,19,FALSE),0)</f>
        <v>0</v>
      </c>
      <c r="S67" s="250">
        <f>IFERROR(VLOOKUP($B67,'OCT5 Lochness'!$B$44:$T$73,19,FALSE),0)</f>
        <v>0</v>
      </c>
      <c r="T67" s="250">
        <f>IFERROR(VLOOKUP($B67,'NOV23 Azul'!$B$44:$T$73,19,FALSE),0)</f>
        <v>0</v>
      </c>
      <c r="U67" s="291">
        <f t="shared" si="5"/>
        <v>0</v>
      </c>
    </row>
    <row r="68" spans="1:21">
      <c r="A68">
        <f t="shared" si="6"/>
        <v>21</v>
      </c>
      <c r="B68" s="207"/>
      <c r="C68" s="208"/>
      <c r="D68" s="208"/>
      <c r="E68" s="208"/>
      <c r="F68" s="207">
        <f>IFERROR(VLOOKUP($B68,'ENE19 Soc. Canina'!$B$44:$T$73,19,FALSE),0)</f>
        <v>0</v>
      </c>
      <c r="G68" s="261">
        <f>IFERROR(VLOOKUP($B68,'FEB2 Azul'!$B$44:$T$73,19,FALSE),0)</f>
        <v>0</v>
      </c>
      <c r="H68" s="208">
        <f>IFERROR(VLOOKUP($B68,'FEB9 Lochness'!$B$44:$T$73,19,FALSE),0)</f>
        <v>0</v>
      </c>
      <c r="I68" s="261">
        <f>IFERROR(VLOOKUP($B68,'FEB23 Lochness'!$B$44:$T$73,19,FALSE),0)</f>
        <v>0</v>
      </c>
      <c r="J68" s="261">
        <f>IFERROR(VLOOKUP($B68,'MAR15 Azul'!$B$44:$T$73,19,FALSE),0)</f>
        <v>0</v>
      </c>
      <c r="K68" s="207">
        <f>IFERROR(VLOOKUP($B68,'MAY4 Soc. Canina'!$B$44:$T$73,19,FALSE),0)</f>
        <v>0</v>
      </c>
      <c r="L68" s="261">
        <f>IFERROR(VLOOKUP($B68,'JUN8 Azul'!$B$44:$T$73,19,FALSE),0)</f>
        <v>0</v>
      </c>
      <c r="M68" s="250">
        <f>IFERROR(VLOOKUP($B68,'JUN29 Lochness'!$B$44:$T$73,19,FALSE),0)</f>
        <v>0</v>
      </c>
      <c r="N68" s="250">
        <f>IFERROR(VLOOKUP($B68,'JUL20 Soc. Canina'!$B$44:$T$73,19,FALSE),0)</f>
        <v>0</v>
      </c>
      <c r="O68" s="250">
        <f>IFERROR(VLOOKUP($B68,'AGO3 Azul'!$B$44:$T$73,19,FALSE),0)</f>
        <v>0</v>
      </c>
      <c r="P68" s="250">
        <f>IFERROR(VLOOKUP($B68,'AGO23 Lochness'!$B$44:$T$73,19,FALSE),0)</f>
        <v>0</v>
      </c>
      <c r="Q68" s="250">
        <f>IFERROR(VLOOKUP($B68,'SEP7 Soc. Canina'!$B$44:$T$73,19,FALSE),0)</f>
        <v>0</v>
      </c>
      <c r="R68" s="250">
        <f>IFERROR(VLOOKUP($B68,'SEP21 Vertigo'!$B$44:$T$73,19,FALSE),0)</f>
        <v>0</v>
      </c>
      <c r="S68" s="250">
        <f>IFERROR(VLOOKUP($B68,'OCT5 Lochness'!$B$44:$T$73,19,FALSE),0)</f>
        <v>0</v>
      </c>
      <c r="T68" s="250">
        <f>IFERROR(VLOOKUP($B68,'NOV23 Azul'!$B$44:$T$73,19,FALSE),0)</f>
        <v>0</v>
      </c>
      <c r="U68" s="291">
        <f t="shared" ref="U68:U79" si="7">SUM(F68:T68)</f>
        <v>0</v>
      </c>
    </row>
    <row r="69" spans="1:21">
      <c r="A69">
        <f t="shared" si="6"/>
        <v>22</v>
      </c>
      <c r="B69" s="207"/>
      <c r="C69" s="321"/>
      <c r="D69" s="321"/>
      <c r="E69" s="321"/>
      <c r="F69" s="207">
        <f>IFERROR(VLOOKUP($B69,'ENE19 Soc. Canina'!$B$44:$T$73,19,FALSE),0)</f>
        <v>0</v>
      </c>
      <c r="G69" s="261">
        <f>IFERROR(VLOOKUP($B69,'FEB2 Azul'!$B$44:$T$73,19,FALSE),0)</f>
        <v>0</v>
      </c>
      <c r="H69" s="208">
        <f>IFERROR(VLOOKUP($B69,'FEB9 Lochness'!$B$44:$T$73,19,FALSE),0)</f>
        <v>0</v>
      </c>
      <c r="I69" s="261">
        <f>IFERROR(VLOOKUP($B69,'FEB23 Lochness'!$B$44:$T$73,19,FALSE),0)</f>
        <v>0</v>
      </c>
      <c r="J69" s="261">
        <f>IFERROR(VLOOKUP($B69,'MAR15 Azul'!$B$44:$T$73,19,FALSE),0)</f>
        <v>0</v>
      </c>
      <c r="K69" s="207">
        <f>IFERROR(VLOOKUP($B69,'MAY4 Soc. Canina'!$B$44:$T$73,19,FALSE),0)</f>
        <v>0</v>
      </c>
      <c r="L69" s="261">
        <f>IFERROR(VLOOKUP($B69,'JUN8 Azul'!$B$44:$T$73,19,FALSE),0)</f>
        <v>0</v>
      </c>
      <c r="M69" s="250">
        <f>IFERROR(VLOOKUP($B69,'JUN29 Lochness'!$B$44:$T$73,19,FALSE),0)</f>
        <v>0</v>
      </c>
      <c r="N69" s="250">
        <f>IFERROR(VLOOKUP($B69,'JUL20 Soc. Canina'!$B$44:$T$73,19,FALSE),0)</f>
        <v>0</v>
      </c>
      <c r="O69" s="250">
        <f>IFERROR(VLOOKUP($B69,'AGO3 Azul'!$B$44:$T$73,19,FALSE),0)</f>
        <v>0</v>
      </c>
      <c r="P69" s="250">
        <f>IFERROR(VLOOKUP($B69,'AGO23 Lochness'!$B$44:$T$73,19,FALSE),0)</f>
        <v>0</v>
      </c>
      <c r="Q69" s="250">
        <f>IFERROR(VLOOKUP($B69,'SEP7 Soc. Canina'!$B$44:$T$73,19,FALSE),0)</f>
        <v>0</v>
      </c>
      <c r="R69" s="250">
        <f>IFERROR(VLOOKUP($B69,'SEP21 Vertigo'!$B$44:$T$73,19,FALSE),0)</f>
        <v>0</v>
      </c>
      <c r="S69" s="250">
        <f>IFERROR(VLOOKUP($B69,'OCT5 Lochness'!$B$44:$T$73,19,FALSE),0)</f>
        <v>0</v>
      </c>
      <c r="T69" s="250">
        <f>IFERROR(VLOOKUP($B69,'NOV23 Azul'!$B$44:$T$73,19,FALSE),0)</f>
        <v>0</v>
      </c>
      <c r="U69" s="291">
        <f t="shared" si="7"/>
        <v>0</v>
      </c>
    </row>
    <row r="70" spans="1:21">
      <c r="A70">
        <f t="shared" si="6"/>
        <v>23</v>
      </c>
      <c r="B70" s="207"/>
      <c r="C70" s="321"/>
      <c r="D70" s="321"/>
      <c r="E70" s="321"/>
      <c r="F70" s="207">
        <f>IFERROR(VLOOKUP($B70,'ENE19 Soc. Canina'!$B$44:$T$73,19,FALSE),0)</f>
        <v>0</v>
      </c>
      <c r="G70" s="261">
        <f>IFERROR(VLOOKUP($B70,'FEB2 Azul'!$B$44:$T$73,19,FALSE),0)</f>
        <v>0</v>
      </c>
      <c r="H70" s="208">
        <f>IFERROR(VLOOKUP($B70,'FEB9 Lochness'!$B$44:$T$73,19,FALSE),0)</f>
        <v>0</v>
      </c>
      <c r="I70" s="261">
        <f>IFERROR(VLOOKUP($B70,'FEB23 Lochness'!$B$44:$T$73,19,FALSE),0)</f>
        <v>0</v>
      </c>
      <c r="J70" s="261">
        <f>IFERROR(VLOOKUP($B70,'MAR15 Azul'!$B$44:$T$73,19,FALSE),0)</f>
        <v>0</v>
      </c>
      <c r="K70" s="207">
        <f>IFERROR(VLOOKUP($B70,'MAY4 Soc. Canina'!$B$44:$T$73,19,FALSE),0)</f>
        <v>0</v>
      </c>
      <c r="L70" s="261">
        <f>IFERROR(VLOOKUP($B70,'JUN8 Azul'!$B$44:$T$73,19,FALSE),0)</f>
        <v>0</v>
      </c>
      <c r="M70" s="250">
        <f>IFERROR(VLOOKUP($B70,'JUN29 Lochness'!$B$44:$T$73,19,FALSE),0)</f>
        <v>0</v>
      </c>
      <c r="N70" s="250">
        <f>IFERROR(VLOOKUP($B70,'JUL20 Soc. Canina'!$B$44:$T$73,19,FALSE),0)</f>
        <v>0</v>
      </c>
      <c r="O70" s="250">
        <f>IFERROR(VLOOKUP($B70,'AGO3 Azul'!$B$44:$T$73,19,FALSE),0)</f>
        <v>0</v>
      </c>
      <c r="P70" s="250">
        <f>IFERROR(VLOOKUP($B70,'AGO23 Lochness'!$B$44:$T$73,19,FALSE),0)</f>
        <v>0</v>
      </c>
      <c r="Q70" s="250">
        <f>IFERROR(VLOOKUP($B70,'SEP7 Soc. Canina'!$B$44:$T$73,19,FALSE),0)</f>
        <v>0</v>
      </c>
      <c r="R70" s="250">
        <f>IFERROR(VLOOKUP($B70,'SEP21 Vertigo'!$B$44:$T$73,19,FALSE),0)</f>
        <v>0</v>
      </c>
      <c r="S70" s="250">
        <f>IFERROR(VLOOKUP($B70,'OCT5 Lochness'!$B$44:$T$73,19,FALSE),0)</f>
        <v>0</v>
      </c>
      <c r="T70" s="250">
        <f>IFERROR(VLOOKUP($B70,'NOV23 Azul'!$B$44:$T$73,19,FALSE),0)</f>
        <v>0</v>
      </c>
      <c r="U70" s="291">
        <f t="shared" si="7"/>
        <v>0</v>
      </c>
    </row>
    <row r="71" spans="1:21">
      <c r="A71">
        <f t="shared" si="6"/>
        <v>24</v>
      </c>
      <c r="B71" s="207"/>
      <c r="C71" s="321"/>
      <c r="D71" s="321"/>
      <c r="E71" s="321"/>
      <c r="F71" s="207">
        <f>IFERROR(VLOOKUP($B71,'ENE19 Soc. Canina'!$B$44:$T$73,19,FALSE),0)</f>
        <v>0</v>
      </c>
      <c r="G71" s="261">
        <f>IFERROR(VLOOKUP($B71,'FEB2 Azul'!$B$44:$T$73,19,FALSE),0)</f>
        <v>0</v>
      </c>
      <c r="H71" s="208">
        <f>IFERROR(VLOOKUP($B71,'FEB9 Lochness'!$B$44:$T$73,19,FALSE),0)</f>
        <v>0</v>
      </c>
      <c r="I71" s="261">
        <f>IFERROR(VLOOKUP($B71,'FEB23 Lochness'!$B$44:$T$73,19,FALSE),0)</f>
        <v>0</v>
      </c>
      <c r="J71" s="261">
        <f>IFERROR(VLOOKUP($B71,'MAR15 Azul'!$B$44:$T$73,19,FALSE),0)</f>
        <v>0</v>
      </c>
      <c r="K71" s="207">
        <f>IFERROR(VLOOKUP($B71,'MAY4 Soc. Canina'!$B$44:$T$73,19,FALSE),0)</f>
        <v>0</v>
      </c>
      <c r="L71" s="261">
        <f>IFERROR(VLOOKUP($B71,'JUN8 Azul'!$B$44:$T$73,19,FALSE),0)</f>
        <v>0</v>
      </c>
      <c r="M71" s="250">
        <f>IFERROR(VLOOKUP($B71,'JUN29 Lochness'!$B$44:$T$73,19,FALSE),0)</f>
        <v>0</v>
      </c>
      <c r="N71" s="250">
        <f>IFERROR(VLOOKUP($B71,'JUL20 Soc. Canina'!$B$44:$T$73,19,FALSE),0)</f>
        <v>0</v>
      </c>
      <c r="O71" s="250">
        <f>IFERROR(VLOOKUP($B71,'AGO3 Azul'!$B$44:$T$73,19,FALSE),0)</f>
        <v>0</v>
      </c>
      <c r="P71" s="250">
        <f>IFERROR(VLOOKUP($B71,'AGO23 Lochness'!$B$44:$T$73,19,FALSE),0)</f>
        <v>0</v>
      </c>
      <c r="Q71" s="250">
        <f>IFERROR(VLOOKUP($B71,'SEP7 Soc. Canina'!$B$44:$T$73,19,FALSE),0)</f>
        <v>0</v>
      </c>
      <c r="R71" s="250">
        <f>IFERROR(VLOOKUP($B71,'SEP21 Vertigo'!$B$44:$T$73,19,FALSE),0)</f>
        <v>0</v>
      </c>
      <c r="S71" s="250">
        <f>IFERROR(VLOOKUP($B71,'OCT5 Lochness'!$B$44:$T$73,19,FALSE),0)</f>
        <v>0</v>
      </c>
      <c r="T71" s="250">
        <f>IFERROR(VLOOKUP($B71,'NOV23 Azul'!$B$44:$T$73,19,FALSE),0)</f>
        <v>0</v>
      </c>
      <c r="U71" s="291">
        <f t="shared" si="7"/>
        <v>0</v>
      </c>
    </row>
    <row r="72" spans="1:21">
      <c r="A72">
        <f t="shared" si="6"/>
        <v>25</v>
      </c>
      <c r="B72" s="207"/>
      <c r="C72" s="208"/>
      <c r="D72" s="208"/>
      <c r="E72" s="250"/>
      <c r="F72" s="207">
        <f>IFERROR(VLOOKUP($B72,'ENE19 Soc. Canina'!$B$44:$T$73,19,FALSE),0)</f>
        <v>0</v>
      </c>
      <c r="G72" s="261">
        <f>IFERROR(VLOOKUP($B72,'FEB2 Azul'!$B$44:$T$73,19,FALSE),0)</f>
        <v>0</v>
      </c>
      <c r="H72" s="208">
        <f>IFERROR(VLOOKUP($B72,'FEB9 Lochness'!$B$44:$T$73,19,FALSE),0)</f>
        <v>0</v>
      </c>
      <c r="I72" s="261">
        <f>IFERROR(VLOOKUP($B72,'FEB23 Lochness'!$B$44:$T$73,19,FALSE),0)</f>
        <v>0</v>
      </c>
      <c r="J72" s="261">
        <f>IFERROR(VLOOKUP($B72,'MAR15 Azul'!$B$44:$T$73,19,FALSE),0)</f>
        <v>0</v>
      </c>
      <c r="K72" s="207">
        <f>IFERROR(VLOOKUP($B72,'MAY4 Soc. Canina'!$B$44:$T$73,19,FALSE),0)</f>
        <v>0</v>
      </c>
      <c r="L72" s="261">
        <f>IFERROR(VLOOKUP($B72,'JUN8 Azul'!$B$44:$T$73,19,FALSE),0)</f>
        <v>0</v>
      </c>
      <c r="M72" s="250">
        <f>IFERROR(VLOOKUP($B72,'JUN29 Lochness'!$B$44:$T$73,19,FALSE),0)</f>
        <v>0</v>
      </c>
      <c r="N72" s="250">
        <f>IFERROR(VLOOKUP($B72,'JUL20 Soc. Canina'!$B$44:$T$73,19,FALSE),0)</f>
        <v>0</v>
      </c>
      <c r="O72" s="250">
        <f>IFERROR(VLOOKUP($B72,'AGO3 Azul'!$B$44:$T$73,19,FALSE),0)</f>
        <v>0</v>
      </c>
      <c r="P72" s="250">
        <f>IFERROR(VLOOKUP($B72,'AGO23 Lochness'!$B$44:$T$73,19,FALSE),0)</f>
        <v>0</v>
      </c>
      <c r="Q72" s="250">
        <f>IFERROR(VLOOKUP($B72,'SEP7 Soc. Canina'!$B$44:$T$73,19,FALSE),0)</f>
        <v>0</v>
      </c>
      <c r="R72" s="250">
        <f>IFERROR(VLOOKUP($B72,'SEP21 Vertigo'!$B$44:$T$73,19,FALSE),0)</f>
        <v>0</v>
      </c>
      <c r="S72" s="250">
        <f>IFERROR(VLOOKUP($B72,'OCT5 Lochness'!$B$44:$T$73,19,FALSE),0)</f>
        <v>0</v>
      </c>
      <c r="T72" s="250">
        <f>IFERROR(VLOOKUP($B72,'NOV23 Azul'!$B$44:$T$73,19,FALSE),0)</f>
        <v>0</v>
      </c>
      <c r="U72" s="291">
        <f t="shared" si="7"/>
        <v>0</v>
      </c>
    </row>
    <row r="73" spans="1:21">
      <c r="A73">
        <f t="shared" si="6"/>
        <v>26</v>
      </c>
      <c r="B73" s="207"/>
      <c r="C73" s="208"/>
      <c r="D73" s="208"/>
      <c r="E73" s="250"/>
      <c r="F73" s="207">
        <f>IFERROR(VLOOKUP($B73,'ENE19 Soc. Canina'!$B$44:$T$73,19,FALSE),0)</f>
        <v>0</v>
      </c>
      <c r="G73" s="261">
        <f>IFERROR(VLOOKUP($B73,'FEB2 Azul'!$B$44:$T$73,19,FALSE),0)</f>
        <v>0</v>
      </c>
      <c r="H73" s="208">
        <f>IFERROR(VLOOKUP($B73,'FEB9 Lochness'!$B$44:$T$73,19,FALSE),0)</f>
        <v>0</v>
      </c>
      <c r="I73" s="261">
        <f>IFERROR(VLOOKUP($B73,'FEB23 Lochness'!$B$44:$T$73,19,FALSE),0)</f>
        <v>0</v>
      </c>
      <c r="J73" s="261">
        <f>IFERROR(VLOOKUP($B73,'MAR15 Azul'!$B$44:$T$73,19,FALSE),0)</f>
        <v>0</v>
      </c>
      <c r="K73" s="207">
        <f>IFERROR(VLOOKUP($B73,'MAY4 Soc. Canina'!$B$44:$T$73,19,FALSE),0)</f>
        <v>0</v>
      </c>
      <c r="L73" s="261">
        <f>IFERROR(VLOOKUP($B73,'JUN8 Azul'!$B$44:$T$73,19,FALSE),0)</f>
        <v>0</v>
      </c>
      <c r="M73" s="250">
        <f>IFERROR(VLOOKUP($B73,'JUN29 Lochness'!$B$44:$T$73,19,FALSE),0)</f>
        <v>0</v>
      </c>
      <c r="N73" s="250">
        <f>IFERROR(VLOOKUP($B73,'JUL20 Soc. Canina'!$B$44:$T$73,19,FALSE),0)</f>
        <v>0</v>
      </c>
      <c r="O73" s="250">
        <f>IFERROR(VLOOKUP($B73,'AGO3 Azul'!$B$44:$T$73,19,FALSE),0)</f>
        <v>0</v>
      </c>
      <c r="P73" s="250">
        <f>IFERROR(VLOOKUP($B73,'AGO23 Lochness'!$B$44:$T$73,19,FALSE),0)</f>
        <v>0</v>
      </c>
      <c r="Q73" s="250">
        <f>IFERROR(VLOOKUP($B73,'SEP7 Soc. Canina'!$B$44:$T$73,19,FALSE),0)</f>
        <v>0</v>
      </c>
      <c r="R73" s="250">
        <f>IFERROR(VLOOKUP($B73,'SEP21 Vertigo'!$B$44:$T$73,19,FALSE),0)</f>
        <v>0</v>
      </c>
      <c r="S73" s="250">
        <f>IFERROR(VLOOKUP($B73,'OCT5 Lochness'!$B$44:$T$73,19,FALSE),0)</f>
        <v>0</v>
      </c>
      <c r="T73" s="250">
        <f>IFERROR(VLOOKUP($B73,'NOV23 Azul'!$B$44:$T$73,19,FALSE),0)</f>
        <v>0</v>
      </c>
      <c r="U73" s="291">
        <f t="shared" si="7"/>
        <v>0</v>
      </c>
    </row>
    <row r="74" spans="1:21">
      <c r="A74">
        <f t="shared" si="6"/>
        <v>27</v>
      </c>
      <c r="B74" s="207"/>
      <c r="C74" s="208"/>
      <c r="D74" s="208"/>
      <c r="E74" s="250"/>
      <c r="F74" s="207">
        <f>IFERROR(VLOOKUP($B74,'ENE19 Soc. Canina'!$B$44:$T$73,19,FALSE),0)</f>
        <v>0</v>
      </c>
      <c r="G74" s="261">
        <f>IFERROR(VLOOKUP($B74,'FEB2 Azul'!$B$44:$T$73,19,FALSE),0)</f>
        <v>0</v>
      </c>
      <c r="H74" s="208">
        <f>IFERROR(VLOOKUP($B74,'FEB9 Lochness'!$B$44:$T$73,19,FALSE),0)</f>
        <v>0</v>
      </c>
      <c r="I74" s="261">
        <f>IFERROR(VLOOKUP($B74,'FEB23 Lochness'!$B$44:$T$73,19,FALSE),0)</f>
        <v>0</v>
      </c>
      <c r="J74" s="261">
        <f>IFERROR(VLOOKUP($B74,'MAR15 Azul'!$B$44:$T$73,19,FALSE),0)</f>
        <v>0</v>
      </c>
      <c r="K74" s="207">
        <f>IFERROR(VLOOKUP($B74,'MAY4 Soc. Canina'!$B$44:$T$73,19,FALSE),0)</f>
        <v>0</v>
      </c>
      <c r="L74" s="261">
        <f>IFERROR(VLOOKUP($B74,'JUN8 Azul'!$B$44:$T$73,19,FALSE),0)</f>
        <v>0</v>
      </c>
      <c r="M74" s="250">
        <f>IFERROR(VLOOKUP($B74,'JUN29 Lochness'!$B$44:$T$73,19,FALSE),0)</f>
        <v>0</v>
      </c>
      <c r="N74" s="250">
        <f>IFERROR(VLOOKUP($B74,'JUL20 Soc. Canina'!$B$44:$T$73,19,FALSE),0)</f>
        <v>0</v>
      </c>
      <c r="O74" s="250">
        <f>IFERROR(VLOOKUP($B74,'AGO3 Azul'!$B$44:$T$73,19,FALSE),0)</f>
        <v>0</v>
      </c>
      <c r="P74" s="250">
        <f>IFERROR(VLOOKUP($B74,'AGO23 Lochness'!$B$44:$T$73,19,FALSE),0)</f>
        <v>0</v>
      </c>
      <c r="Q74" s="250">
        <f>IFERROR(VLOOKUP($B74,'SEP7 Soc. Canina'!$B$44:$T$73,19,FALSE),0)</f>
        <v>0</v>
      </c>
      <c r="R74" s="250">
        <f>IFERROR(VLOOKUP($B74,'SEP21 Vertigo'!$B$44:$T$73,19,FALSE),0)</f>
        <v>0</v>
      </c>
      <c r="S74" s="250">
        <f>IFERROR(VLOOKUP($B74,'OCT5 Lochness'!$B$44:$T$73,19,FALSE),0)</f>
        <v>0</v>
      </c>
      <c r="T74" s="250">
        <f>IFERROR(VLOOKUP($B74,'NOV23 Azul'!$B$44:$T$73,19,FALSE),0)</f>
        <v>0</v>
      </c>
      <c r="U74" s="291">
        <f t="shared" si="7"/>
        <v>0</v>
      </c>
    </row>
    <row r="75" spans="1:21">
      <c r="A75">
        <f t="shared" si="6"/>
        <v>28</v>
      </c>
      <c r="B75" s="207"/>
      <c r="C75" s="208"/>
      <c r="D75" s="208"/>
      <c r="E75" s="250"/>
      <c r="F75" s="207">
        <f>IFERROR(VLOOKUP($B75,'ENE19 Soc. Canina'!$B$44:$T$73,19,FALSE),0)</f>
        <v>0</v>
      </c>
      <c r="G75" s="261">
        <f>IFERROR(VLOOKUP($B75,'FEB2 Azul'!$B$44:$T$73,19,FALSE),0)</f>
        <v>0</v>
      </c>
      <c r="H75" s="208">
        <f>IFERROR(VLOOKUP($B75,'FEB9 Lochness'!$B$44:$T$73,19,FALSE),0)</f>
        <v>0</v>
      </c>
      <c r="I75" s="261">
        <f>IFERROR(VLOOKUP($B75,'FEB23 Lochness'!$B$44:$T$73,19,FALSE),0)</f>
        <v>0</v>
      </c>
      <c r="J75" s="261">
        <f>IFERROR(VLOOKUP($B75,'MAR15 Azul'!$B$44:$T$73,19,FALSE),0)</f>
        <v>0</v>
      </c>
      <c r="K75" s="207">
        <f>IFERROR(VLOOKUP($B75,'MAY4 Soc. Canina'!$B$44:$T$73,19,FALSE),0)</f>
        <v>0</v>
      </c>
      <c r="L75" s="261">
        <f>IFERROR(VLOOKUP($B75,'JUN8 Azul'!$B$44:$T$73,19,FALSE),0)</f>
        <v>0</v>
      </c>
      <c r="M75" s="250">
        <f>IFERROR(VLOOKUP($B75,'JUN29 Lochness'!$B$44:$T$73,19,FALSE),0)</f>
        <v>0</v>
      </c>
      <c r="N75" s="250">
        <f>IFERROR(VLOOKUP($B75,'JUL20 Soc. Canina'!$B$44:$T$73,19,FALSE),0)</f>
        <v>0</v>
      </c>
      <c r="O75" s="250">
        <f>IFERROR(VLOOKUP($B75,'AGO3 Azul'!$B$44:$T$73,19,FALSE),0)</f>
        <v>0</v>
      </c>
      <c r="P75" s="250">
        <f>IFERROR(VLOOKUP($B75,'AGO23 Lochness'!$B$44:$T$73,19,FALSE),0)</f>
        <v>0</v>
      </c>
      <c r="Q75" s="250">
        <f>IFERROR(VLOOKUP($B75,'SEP7 Soc. Canina'!$B$44:$T$73,19,FALSE),0)</f>
        <v>0</v>
      </c>
      <c r="R75" s="250">
        <f>IFERROR(VLOOKUP($B75,'SEP21 Vertigo'!$B$44:$T$73,19,FALSE),0)</f>
        <v>0</v>
      </c>
      <c r="S75" s="250">
        <f>IFERROR(VLOOKUP($B75,'OCT5 Lochness'!$B$44:$T$73,19,FALSE),0)</f>
        <v>0</v>
      </c>
      <c r="T75" s="250">
        <f>IFERROR(VLOOKUP($B75,'NOV23 Azul'!$B$44:$T$73,19,FALSE),0)</f>
        <v>0</v>
      </c>
      <c r="U75" s="291">
        <f t="shared" si="7"/>
        <v>0</v>
      </c>
    </row>
    <row r="76" spans="1:21">
      <c r="A76">
        <f t="shared" si="6"/>
        <v>29</v>
      </c>
      <c r="B76" s="207"/>
      <c r="C76" s="208"/>
      <c r="D76" s="208"/>
      <c r="E76" s="250"/>
      <c r="F76" s="207">
        <f>IFERROR(VLOOKUP($B76,'ENE19 Soc. Canina'!$B$44:$T$73,19,FALSE),0)</f>
        <v>0</v>
      </c>
      <c r="G76" s="261">
        <f>IFERROR(VLOOKUP($B76,'FEB2 Azul'!$B$44:$T$73,19,FALSE),0)</f>
        <v>0</v>
      </c>
      <c r="H76" s="208">
        <f>IFERROR(VLOOKUP($B76,'FEB9 Lochness'!$B$44:$T$73,19,FALSE),0)</f>
        <v>0</v>
      </c>
      <c r="I76" s="261">
        <f>IFERROR(VLOOKUP($B76,'FEB23 Lochness'!$B$44:$T$73,19,FALSE),0)</f>
        <v>0</v>
      </c>
      <c r="J76" s="261">
        <f>IFERROR(VLOOKUP($B76,'MAR15 Azul'!$B$44:$T$73,19,FALSE),0)</f>
        <v>0</v>
      </c>
      <c r="K76" s="207">
        <f>IFERROR(VLOOKUP($B76,'MAY4 Soc. Canina'!$B$44:$T$73,19,FALSE),0)</f>
        <v>0</v>
      </c>
      <c r="L76" s="261">
        <f>IFERROR(VLOOKUP($B76,'JUN8 Azul'!$B$44:$T$73,19,FALSE),0)</f>
        <v>0</v>
      </c>
      <c r="M76" s="250">
        <f>IFERROR(VLOOKUP($B76,'JUN29 Lochness'!$B$44:$T$73,19,FALSE),0)</f>
        <v>0</v>
      </c>
      <c r="N76" s="250">
        <f>IFERROR(VLOOKUP($B76,'JUL20 Soc. Canina'!$B$44:$T$73,19,FALSE),0)</f>
        <v>0</v>
      </c>
      <c r="O76" s="250">
        <f>IFERROR(VLOOKUP($B76,'AGO3 Azul'!$B$44:$T$73,19,FALSE),0)</f>
        <v>0</v>
      </c>
      <c r="P76" s="250">
        <f>IFERROR(VLOOKUP($B76,'AGO23 Lochness'!$B$44:$T$73,19,FALSE),0)</f>
        <v>0</v>
      </c>
      <c r="Q76" s="250">
        <f>IFERROR(VLOOKUP($B76,'SEP7 Soc. Canina'!$B$44:$T$73,19,FALSE),0)</f>
        <v>0</v>
      </c>
      <c r="R76" s="250">
        <f>IFERROR(VLOOKUP($B76,'SEP21 Vertigo'!$B$44:$T$73,19,FALSE),0)</f>
        <v>0</v>
      </c>
      <c r="S76" s="250">
        <f>IFERROR(VLOOKUP($B76,'OCT5 Lochness'!$B$44:$T$73,19,FALSE),0)</f>
        <v>0</v>
      </c>
      <c r="T76" s="250">
        <f>IFERROR(VLOOKUP($B76,'NOV23 Azul'!$B$44:$T$73,19,FALSE),0)</f>
        <v>0</v>
      </c>
      <c r="U76" s="291">
        <f t="shared" si="7"/>
        <v>0</v>
      </c>
    </row>
    <row r="77" spans="1:21">
      <c r="A77">
        <f t="shared" si="6"/>
        <v>30</v>
      </c>
      <c r="B77" s="207"/>
      <c r="C77" s="208"/>
      <c r="D77" s="208"/>
      <c r="E77" s="250"/>
      <c r="F77" s="207">
        <f>IFERROR(VLOOKUP($B77,'ENE19 Soc. Canina'!$B$44:$T$73,19,FALSE),0)</f>
        <v>0</v>
      </c>
      <c r="G77" s="261">
        <f>IFERROR(VLOOKUP($B77,'FEB2 Azul'!$B$44:$T$73,19,FALSE),0)</f>
        <v>0</v>
      </c>
      <c r="H77" s="208">
        <f>IFERROR(VLOOKUP($B77,'FEB9 Lochness'!$B$44:$T$73,19,FALSE),0)</f>
        <v>0</v>
      </c>
      <c r="I77" s="261">
        <f>IFERROR(VLOOKUP($B77,'FEB23 Lochness'!$B$44:$T$73,19,FALSE),0)</f>
        <v>0</v>
      </c>
      <c r="J77" s="261">
        <f>IFERROR(VLOOKUP($B77,'MAR15 Azul'!$B$44:$T$73,19,FALSE),0)</f>
        <v>0</v>
      </c>
      <c r="K77" s="207">
        <f>IFERROR(VLOOKUP($B77,'MAY4 Soc. Canina'!$B$44:$T$73,19,FALSE),0)</f>
        <v>0</v>
      </c>
      <c r="L77" s="261">
        <f>IFERROR(VLOOKUP($B77,'JUN8 Azul'!$B$44:$T$73,19,FALSE),0)</f>
        <v>0</v>
      </c>
      <c r="M77" s="250">
        <f>IFERROR(VLOOKUP($B77,'JUN29 Lochness'!$B$44:$T$73,19,FALSE),0)</f>
        <v>0</v>
      </c>
      <c r="N77" s="250">
        <f>IFERROR(VLOOKUP($B77,'JUL20 Soc. Canina'!$B$44:$T$73,19,FALSE),0)</f>
        <v>0</v>
      </c>
      <c r="O77" s="250">
        <f>IFERROR(VLOOKUP($B77,'AGO3 Azul'!$B$44:$T$73,19,FALSE),0)</f>
        <v>0</v>
      </c>
      <c r="P77" s="250">
        <f>IFERROR(VLOOKUP($B77,'AGO23 Lochness'!$B$44:$T$73,19,FALSE),0)</f>
        <v>0</v>
      </c>
      <c r="Q77" s="250">
        <f>IFERROR(VLOOKUP($B77,'SEP7 Soc. Canina'!$B$44:$T$73,19,FALSE),0)</f>
        <v>0</v>
      </c>
      <c r="R77" s="250">
        <f>IFERROR(VLOOKUP($B77,'SEP21 Vertigo'!$B$44:$T$73,19,FALSE),0)</f>
        <v>0</v>
      </c>
      <c r="S77" s="250">
        <f>IFERROR(VLOOKUP($B77,'OCT5 Lochness'!$B$44:$T$73,19,FALSE),0)</f>
        <v>0</v>
      </c>
      <c r="T77" s="250">
        <f>IFERROR(VLOOKUP($B77,'NOV23 Azul'!$B$44:$T$73,19,FALSE),0)</f>
        <v>0</v>
      </c>
      <c r="U77" s="291">
        <f t="shared" si="7"/>
        <v>0</v>
      </c>
    </row>
    <row r="78" spans="1:21">
      <c r="A78">
        <f t="shared" ref="A78:A107" si="8">A77+1</f>
        <v>31</v>
      </c>
      <c r="B78" s="207"/>
      <c r="C78" s="208"/>
      <c r="D78" s="208"/>
      <c r="E78" s="250"/>
      <c r="F78" s="207">
        <f>IFERROR(VLOOKUP($B78,'ENE19 Soc. Canina'!$B$44:$T$73,19,FALSE),0)</f>
        <v>0</v>
      </c>
      <c r="G78" s="261">
        <f>IFERROR(VLOOKUP($B78,'FEB2 Azul'!$B$44:$T$73,19,FALSE),0)</f>
        <v>0</v>
      </c>
      <c r="H78" s="208">
        <f>IFERROR(VLOOKUP($B78,'FEB9 Lochness'!$B$44:$T$73,19,FALSE),0)</f>
        <v>0</v>
      </c>
      <c r="I78" s="261">
        <f>IFERROR(VLOOKUP($B78,'FEB23 Lochness'!$B$44:$T$73,19,FALSE),0)</f>
        <v>0</v>
      </c>
      <c r="J78" s="261">
        <f>IFERROR(VLOOKUP($B78,'MAR15 Azul'!$B$44:$T$73,19,FALSE),0)</f>
        <v>0</v>
      </c>
      <c r="K78" s="207">
        <f>IFERROR(VLOOKUP($B78,'MAY4 Soc. Canina'!$B$44:$T$73,19,FALSE),0)</f>
        <v>0</v>
      </c>
      <c r="L78" s="261">
        <f>IFERROR(VLOOKUP($B78,'JUN8 Azul'!$B$44:$T$73,19,FALSE),0)</f>
        <v>0</v>
      </c>
      <c r="M78" s="250">
        <f>IFERROR(VLOOKUP($B78,'JUN29 Lochness'!$B$44:$T$73,19,FALSE),0)</f>
        <v>0</v>
      </c>
      <c r="N78" s="250">
        <f>IFERROR(VLOOKUP($B78,'JUL20 Soc. Canina'!$B$44:$T$73,19,FALSE),0)</f>
        <v>0</v>
      </c>
      <c r="O78" s="250">
        <f>IFERROR(VLOOKUP($B78,'AGO3 Azul'!$B$44:$T$73,19,FALSE),0)</f>
        <v>0</v>
      </c>
      <c r="P78" s="250">
        <f>IFERROR(VLOOKUP($B78,'AGO23 Lochness'!$B$44:$T$73,19,FALSE),0)</f>
        <v>0</v>
      </c>
      <c r="Q78" s="250">
        <f>IFERROR(VLOOKUP($B78,'SEP7 Soc. Canina'!$B$44:$T$73,19,FALSE),0)</f>
        <v>0</v>
      </c>
      <c r="R78" s="250">
        <f>IFERROR(VLOOKUP($B78,'SEP21 Vertigo'!$B$44:$T$73,19,FALSE),0)</f>
        <v>0</v>
      </c>
      <c r="S78" s="250">
        <f>IFERROR(VLOOKUP($B78,'OCT5 Lochness'!$B$44:$T$73,19,FALSE),0)</f>
        <v>0</v>
      </c>
      <c r="T78" s="250">
        <f>IFERROR(VLOOKUP($B78,'NOV23 Azul'!$B$44:$T$73,19,FALSE),0)</f>
        <v>0</v>
      </c>
      <c r="U78" s="291">
        <f t="shared" si="7"/>
        <v>0</v>
      </c>
    </row>
    <row r="79" spans="1:21">
      <c r="A79">
        <f t="shared" si="8"/>
        <v>32</v>
      </c>
      <c r="B79" s="207"/>
      <c r="C79" s="208"/>
      <c r="D79" s="208"/>
      <c r="E79" s="250"/>
      <c r="F79" s="207">
        <f>IFERROR(VLOOKUP($B79,'ENE19 Soc. Canina'!$B$44:$T$73,19,FALSE),0)</f>
        <v>0</v>
      </c>
      <c r="G79" s="261">
        <f>IFERROR(VLOOKUP($B79,'FEB2 Azul'!$B$44:$T$73,19,FALSE),0)</f>
        <v>0</v>
      </c>
      <c r="H79" s="208">
        <f>IFERROR(VLOOKUP($B79,'FEB9 Lochness'!$B$44:$T$73,19,FALSE),0)</f>
        <v>0</v>
      </c>
      <c r="I79" s="261">
        <f>IFERROR(VLOOKUP($B79,'FEB23 Lochness'!$B$44:$T$73,19,FALSE),0)</f>
        <v>0</v>
      </c>
      <c r="J79" s="261">
        <f>IFERROR(VLOOKUP($B79,'MAR15 Azul'!$B$44:$T$73,19,FALSE),0)</f>
        <v>0</v>
      </c>
      <c r="K79" s="207">
        <f>IFERROR(VLOOKUP($B79,'MAY4 Soc. Canina'!$B$44:$T$73,19,FALSE),0)</f>
        <v>0</v>
      </c>
      <c r="L79" s="261">
        <f>IFERROR(VLOOKUP($B79,'JUN8 Azul'!$B$44:$T$73,19,FALSE),0)</f>
        <v>0</v>
      </c>
      <c r="M79" s="250">
        <f>IFERROR(VLOOKUP($B79,'JUN29 Lochness'!$B$44:$T$73,19,FALSE),0)</f>
        <v>0</v>
      </c>
      <c r="N79" s="250">
        <f>IFERROR(VLOOKUP($B79,'JUL20 Soc. Canina'!$B$44:$T$73,19,FALSE),0)</f>
        <v>0</v>
      </c>
      <c r="O79" s="250">
        <f>IFERROR(VLOOKUP($B79,'AGO3 Azul'!$B$44:$T$73,19,FALSE),0)</f>
        <v>0</v>
      </c>
      <c r="P79" s="250">
        <f>IFERROR(VLOOKUP($B79,'AGO23 Lochness'!$B$44:$T$73,19,FALSE),0)</f>
        <v>0</v>
      </c>
      <c r="Q79" s="250">
        <f>IFERROR(VLOOKUP($B79,'SEP7 Soc. Canina'!$B$44:$T$73,19,FALSE),0)</f>
        <v>0</v>
      </c>
      <c r="R79" s="250">
        <f>IFERROR(VLOOKUP($B79,'SEP21 Vertigo'!$B$44:$T$73,19,FALSE),0)</f>
        <v>0</v>
      </c>
      <c r="S79" s="250">
        <f>IFERROR(VLOOKUP($B79,'OCT5 Lochness'!$B$44:$T$73,19,FALSE),0)</f>
        <v>0</v>
      </c>
      <c r="T79" s="250">
        <f>IFERROR(VLOOKUP($B79,'NOV23 Azul'!$B$44:$T$73,19,FALSE),0)</f>
        <v>0</v>
      </c>
      <c r="U79" s="291">
        <f t="shared" si="7"/>
        <v>0</v>
      </c>
    </row>
    <row r="80" spans="1:21">
      <c r="A80">
        <f t="shared" si="8"/>
        <v>33</v>
      </c>
      <c r="B80" s="207"/>
      <c r="C80" s="208"/>
      <c r="D80" s="208"/>
      <c r="E80" s="250"/>
      <c r="F80" s="207">
        <f>IFERROR(VLOOKUP($B80,'ENE19 Soc. Canina'!$B$44:$T$73,19,FALSE),0)</f>
        <v>0</v>
      </c>
      <c r="G80" s="261">
        <f>IFERROR(VLOOKUP($B80,'FEB2 Azul'!$B$44:$T$73,19,FALSE),0)</f>
        <v>0</v>
      </c>
      <c r="H80" s="208">
        <f>IFERROR(VLOOKUP($B80,'FEB9 Lochness'!$B$44:$T$73,19,FALSE),0)</f>
        <v>0</v>
      </c>
      <c r="I80" s="261">
        <f>IFERROR(VLOOKUP($B80,'FEB23 Lochness'!$B$44:$T$73,19,FALSE),0)</f>
        <v>0</v>
      </c>
      <c r="J80" s="261">
        <f>IFERROR(VLOOKUP($B80,'MAR15 Azul'!$B$44:$T$73,19,FALSE),0)</f>
        <v>0</v>
      </c>
      <c r="K80" s="207">
        <f>IFERROR(VLOOKUP($B80,'MAY4 Soc. Canina'!$B$44:$T$73,19,FALSE),0)</f>
        <v>0</v>
      </c>
      <c r="L80" s="261">
        <f>IFERROR(VLOOKUP($B80,'JUN8 Azul'!$B$44:$T$73,19,FALSE),0)</f>
        <v>0</v>
      </c>
      <c r="M80" s="250">
        <f>IFERROR(VLOOKUP($B80,'JUN29 Lochness'!$B$44:$T$73,19,FALSE),0)</f>
        <v>0</v>
      </c>
      <c r="N80" s="250">
        <f>IFERROR(VLOOKUP($B80,'JUL20 Soc. Canina'!$B$44:$T$73,19,FALSE),0)</f>
        <v>0</v>
      </c>
      <c r="O80" s="250">
        <f>IFERROR(VLOOKUP($B80,'AGO3 Azul'!$B$44:$T$73,19,FALSE),0)</f>
        <v>0</v>
      </c>
      <c r="P80" s="250">
        <f>IFERROR(VLOOKUP($B80,'AGO23 Lochness'!$B$44:$T$73,19,FALSE),0)</f>
        <v>0</v>
      </c>
      <c r="Q80" s="250">
        <f>IFERROR(VLOOKUP($B80,'SEP7 Soc. Canina'!$B$44:$T$73,19,FALSE),0)</f>
        <v>0</v>
      </c>
      <c r="R80" s="250">
        <f>IFERROR(VLOOKUP($B80,'SEP21 Vertigo'!$B$44:$T$73,19,FALSE),0)</f>
        <v>0</v>
      </c>
      <c r="S80" s="250">
        <f>IFERROR(VLOOKUP($B80,'OCT5 Lochness'!$B$44:$T$73,19,FALSE),0)</f>
        <v>0</v>
      </c>
      <c r="T80" s="250">
        <f>IFERROR(VLOOKUP($B80,'NOV23 Azul'!$B$44:$T$73,19,FALSE),0)</f>
        <v>0</v>
      </c>
      <c r="U80" s="291">
        <f t="shared" ref="U80:U107" si="9">SUM(F80:T80)</f>
        <v>0</v>
      </c>
    </row>
    <row r="81" spans="1:21">
      <c r="A81">
        <f t="shared" si="8"/>
        <v>34</v>
      </c>
      <c r="B81" s="207"/>
      <c r="C81" s="208"/>
      <c r="D81" s="208"/>
      <c r="E81" s="250"/>
      <c r="F81" s="207">
        <f>IFERROR(VLOOKUP($B81,'ENE19 Soc. Canina'!$B$44:$T$73,19,FALSE),0)</f>
        <v>0</v>
      </c>
      <c r="G81" s="261">
        <f>IFERROR(VLOOKUP($B81,'FEB2 Azul'!$B$44:$T$73,19,FALSE),0)</f>
        <v>0</v>
      </c>
      <c r="H81" s="208">
        <f>IFERROR(VLOOKUP($B81,'FEB9 Lochness'!$B$44:$T$73,19,FALSE),0)</f>
        <v>0</v>
      </c>
      <c r="I81" s="261">
        <f>IFERROR(VLOOKUP($B81,'FEB23 Lochness'!$B$44:$T$73,19,FALSE),0)</f>
        <v>0</v>
      </c>
      <c r="J81" s="261">
        <f>IFERROR(VLOOKUP($B81,'MAR15 Azul'!$B$44:$T$73,19,FALSE),0)</f>
        <v>0</v>
      </c>
      <c r="K81" s="207">
        <f>IFERROR(VLOOKUP($B81,'MAY4 Soc. Canina'!$B$44:$T$73,19,FALSE),0)</f>
        <v>0</v>
      </c>
      <c r="L81" s="261">
        <f>IFERROR(VLOOKUP($B81,'JUN8 Azul'!$B$44:$T$73,19,FALSE),0)</f>
        <v>0</v>
      </c>
      <c r="M81" s="250">
        <f>IFERROR(VLOOKUP($B81,'JUN29 Lochness'!$B$44:$T$73,19,FALSE),0)</f>
        <v>0</v>
      </c>
      <c r="N81" s="250">
        <f>IFERROR(VLOOKUP($B81,'JUL20 Soc. Canina'!$B$44:$T$73,19,FALSE),0)</f>
        <v>0</v>
      </c>
      <c r="O81" s="250">
        <f>IFERROR(VLOOKUP($B81,'AGO3 Azul'!$B$44:$T$73,19,FALSE),0)</f>
        <v>0</v>
      </c>
      <c r="P81" s="250">
        <f>IFERROR(VLOOKUP($B81,'AGO23 Lochness'!$B$44:$T$73,19,FALSE),0)</f>
        <v>0</v>
      </c>
      <c r="Q81" s="250">
        <f>IFERROR(VLOOKUP($B81,'SEP7 Soc. Canina'!$B$44:$T$73,19,FALSE),0)</f>
        <v>0</v>
      </c>
      <c r="R81" s="250">
        <f>IFERROR(VLOOKUP($B81,'SEP21 Vertigo'!$B$44:$T$73,19,FALSE),0)</f>
        <v>0</v>
      </c>
      <c r="S81" s="250">
        <f>IFERROR(VLOOKUP($B81,'OCT5 Lochness'!$B$44:$T$73,19,FALSE),0)</f>
        <v>0</v>
      </c>
      <c r="T81" s="250">
        <f>IFERROR(VLOOKUP($B81,'NOV23 Azul'!$B$44:$T$73,19,FALSE),0)</f>
        <v>0</v>
      </c>
      <c r="U81" s="291">
        <f t="shared" si="9"/>
        <v>0</v>
      </c>
    </row>
    <row r="82" spans="1:21">
      <c r="A82">
        <f t="shared" si="8"/>
        <v>35</v>
      </c>
      <c r="B82" s="207"/>
      <c r="C82" s="208"/>
      <c r="D82" s="208"/>
      <c r="E82" s="250"/>
      <c r="F82" s="207">
        <f>IFERROR(VLOOKUP($B82,'ENE19 Soc. Canina'!$B$44:$T$73,19,FALSE),0)</f>
        <v>0</v>
      </c>
      <c r="G82" s="261">
        <f>IFERROR(VLOOKUP($B82,'FEB2 Azul'!$B$44:$T$73,19,FALSE),0)</f>
        <v>0</v>
      </c>
      <c r="H82" s="208">
        <f>IFERROR(VLOOKUP($B82,'FEB9 Lochness'!$B$44:$T$73,19,FALSE),0)</f>
        <v>0</v>
      </c>
      <c r="I82" s="261">
        <f>IFERROR(VLOOKUP($B82,'FEB23 Lochness'!$B$44:$T$73,19,FALSE),0)</f>
        <v>0</v>
      </c>
      <c r="J82" s="261">
        <f>IFERROR(VLOOKUP($B82,'MAR15 Azul'!$B$44:$T$73,19,FALSE),0)</f>
        <v>0</v>
      </c>
      <c r="K82" s="207">
        <f>IFERROR(VLOOKUP($B82,'MAY4 Soc. Canina'!$B$44:$T$73,19,FALSE),0)</f>
        <v>0</v>
      </c>
      <c r="L82" s="261">
        <f>IFERROR(VLOOKUP($B82,'JUN8 Azul'!$B$44:$T$73,19,FALSE),0)</f>
        <v>0</v>
      </c>
      <c r="M82" s="250">
        <f>IFERROR(VLOOKUP($B82,'JUN29 Lochness'!$B$44:$T$73,19,FALSE),0)</f>
        <v>0</v>
      </c>
      <c r="N82" s="250">
        <f>IFERROR(VLOOKUP($B82,'JUL20 Soc. Canina'!$B$44:$T$73,19,FALSE),0)</f>
        <v>0</v>
      </c>
      <c r="O82" s="250">
        <f>IFERROR(VLOOKUP($B82,'AGO3 Azul'!$B$44:$T$73,19,FALSE),0)</f>
        <v>0</v>
      </c>
      <c r="P82" s="250">
        <f>IFERROR(VLOOKUP($B82,'AGO23 Lochness'!$B$44:$T$73,19,FALSE),0)</f>
        <v>0</v>
      </c>
      <c r="Q82" s="250">
        <f>IFERROR(VLOOKUP($B82,'SEP7 Soc. Canina'!$B$44:$T$73,19,FALSE),0)</f>
        <v>0</v>
      </c>
      <c r="R82" s="250">
        <f>IFERROR(VLOOKUP($B82,'SEP21 Vertigo'!$B$44:$T$73,19,FALSE),0)</f>
        <v>0</v>
      </c>
      <c r="S82" s="250">
        <f>IFERROR(VLOOKUP($B82,'OCT5 Lochness'!$B$44:$T$73,19,FALSE),0)</f>
        <v>0</v>
      </c>
      <c r="T82" s="250">
        <f>IFERROR(VLOOKUP($B82,'NOV23 Azul'!$B$44:$T$73,19,FALSE),0)</f>
        <v>0</v>
      </c>
      <c r="U82" s="291">
        <f t="shared" si="9"/>
        <v>0</v>
      </c>
    </row>
    <row r="83" spans="1:21">
      <c r="A83">
        <f t="shared" si="8"/>
        <v>36</v>
      </c>
      <c r="B83" s="207"/>
      <c r="C83" s="208"/>
      <c r="D83" s="208"/>
      <c r="E83" s="250"/>
      <c r="F83" s="207">
        <f>IFERROR(VLOOKUP($B83,'ENE19 Soc. Canina'!$B$44:$T$73,19,FALSE),0)</f>
        <v>0</v>
      </c>
      <c r="G83" s="261">
        <f>IFERROR(VLOOKUP($B83,'FEB2 Azul'!$B$44:$T$73,19,FALSE),0)</f>
        <v>0</v>
      </c>
      <c r="H83" s="208">
        <f>IFERROR(VLOOKUP($B83,'FEB9 Lochness'!$B$44:$T$73,19,FALSE),0)</f>
        <v>0</v>
      </c>
      <c r="I83" s="261">
        <f>IFERROR(VLOOKUP($B83,'FEB23 Lochness'!$B$44:$T$73,19,FALSE),0)</f>
        <v>0</v>
      </c>
      <c r="J83" s="261">
        <f>IFERROR(VLOOKUP($B83,'MAR15 Azul'!$B$44:$T$73,19,FALSE),0)</f>
        <v>0</v>
      </c>
      <c r="K83" s="207">
        <f>IFERROR(VLOOKUP($B83,'MAY4 Soc. Canina'!$B$44:$T$73,19,FALSE),0)</f>
        <v>0</v>
      </c>
      <c r="L83" s="261">
        <f>IFERROR(VLOOKUP($B83,'JUN8 Azul'!$B$44:$T$73,19,FALSE),0)</f>
        <v>0</v>
      </c>
      <c r="M83" s="250">
        <f>IFERROR(VLOOKUP($B83,'JUN29 Lochness'!$B$44:$T$73,19,FALSE),0)</f>
        <v>0</v>
      </c>
      <c r="N83" s="250">
        <f>IFERROR(VLOOKUP($B83,'JUL20 Soc. Canina'!$B$44:$T$73,19,FALSE),0)</f>
        <v>0</v>
      </c>
      <c r="O83" s="250">
        <f>IFERROR(VLOOKUP($B83,'AGO3 Azul'!$B$44:$T$73,19,FALSE),0)</f>
        <v>0</v>
      </c>
      <c r="P83" s="250">
        <f>IFERROR(VLOOKUP($B83,'AGO23 Lochness'!$B$44:$T$73,19,FALSE),0)</f>
        <v>0</v>
      </c>
      <c r="Q83" s="250">
        <f>IFERROR(VLOOKUP($B83,'SEP7 Soc. Canina'!$B$44:$T$73,19,FALSE),0)</f>
        <v>0</v>
      </c>
      <c r="R83" s="250">
        <f>IFERROR(VLOOKUP($B83,'SEP21 Vertigo'!$B$44:$T$73,19,FALSE),0)</f>
        <v>0</v>
      </c>
      <c r="S83" s="250">
        <f>IFERROR(VLOOKUP($B83,'OCT5 Lochness'!$B$44:$T$73,19,FALSE),0)</f>
        <v>0</v>
      </c>
      <c r="T83" s="250">
        <f>IFERROR(VLOOKUP($B83,'NOV23 Azul'!$B$44:$T$73,19,FALSE),0)</f>
        <v>0</v>
      </c>
      <c r="U83" s="291">
        <f t="shared" si="9"/>
        <v>0</v>
      </c>
    </row>
    <row r="84" spans="1:21">
      <c r="A84">
        <f t="shared" si="8"/>
        <v>37</v>
      </c>
      <c r="B84" s="207"/>
      <c r="C84" s="208"/>
      <c r="D84" s="208"/>
      <c r="E84" s="250"/>
      <c r="F84" s="207">
        <f>IFERROR(VLOOKUP($B84,'ENE19 Soc. Canina'!$B$44:$T$73,19,FALSE),0)</f>
        <v>0</v>
      </c>
      <c r="G84" s="261">
        <f>IFERROR(VLOOKUP($B84,'FEB2 Azul'!$B$44:$T$73,19,FALSE),0)</f>
        <v>0</v>
      </c>
      <c r="H84" s="208">
        <f>IFERROR(VLOOKUP($B84,'FEB9 Lochness'!$B$44:$T$73,19,FALSE),0)</f>
        <v>0</v>
      </c>
      <c r="I84" s="261">
        <f>IFERROR(VLOOKUP($B84,'FEB23 Lochness'!$B$44:$T$73,19,FALSE),0)</f>
        <v>0</v>
      </c>
      <c r="J84" s="261">
        <f>IFERROR(VLOOKUP($B84,'MAR15 Azul'!$B$44:$T$73,19,FALSE),0)</f>
        <v>0</v>
      </c>
      <c r="K84" s="207">
        <f>IFERROR(VLOOKUP($B84,'MAY4 Soc. Canina'!$B$44:$T$73,19,FALSE),0)</f>
        <v>0</v>
      </c>
      <c r="L84" s="261">
        <f>IFERROR(VLOOKUP($B84,'JUN8 Azul'!$B$44:$T$73,19,FALSE),0)</f>
        <v>0</v>
      </c>
      <c r="M84" s="250">
        <f>IFERROR(VLOOKUP($B84,'JUN29 Lochness'!$B$44:$T$73,19,FALSE),0)</f>
        <v>0</v>
      </c>
      <c r="N84" s="250">
        <f>IFERROR(VLOOKUP($B84,'JUL20 Soc. Canina'!$B$44:$T$73,19,FALSE),0)</f>
        <v>0</v>
      </c>
      <c r="O84" s="250">
        <f>IFERROR(VLOOKUP($B84,'AGO3 Azul'!$B$44:$T$73,19,FALSE),0)</f>
        <v>0</v>
      </c>
      <c r="P84" s="250">
        <f>IFERROR(VLOOKUP($B84,'AGO23 Lochness'!$B$44:$T$73,19,FALSE),0)</f>
        <v>0</v>
      </c>
      <c r="Q84" s="250">
        <f>IFERROR(VLOOKUP($B84,'SEP7 Soc. Canina'!$B$44:$T$73,19,FALSE),0)</f>
        <v>0</v>
      </c>
      <c r="R84" s="250">
        <f>IFERROR(VLOOKUP($B84,'SEP21 Vertigo'!$B$44:$T$73,19,FALSE),0)</f>
        <v>0</v>
      </c>
      <c r="S84" s="250">
        <f>IFERROR(VLOOKUP($B84,'OCT5 Lochness'!$B$44:$T$73,19,FALSE),0)</f>
        <v>0</v>
      </c>
      <c r="T84" s="250">
        <f>IFERROR(VLOOKUP($B84,'NOV23 Azul'!$B$44:$T$73,19,FALSE),0)</f>
        <v>0</v>
      </c>
      <c r="U84" s="291">
        <f t="shared" si="9"/>
        <v>0</v>
      </c>
    </row>
    <row r="85" spans="1:21">
      <c r="A85">
        <f t="shared" si="8"/>
        <v>38</v>
      </c>
      <c r="B85" s="207"/>
      <c r="C85" s="208"/>
      <c r="D85" s="208"/>
      <c r="E85" s="250"/>
      <c r="F85" s="207">
        <f>IFERROR(VLOOKUP($B85,'ENE19 Soc. Canina'!$B$44:$T$73,19,FALSE),0)</f>
        <v>0</v>
      </c>
      <c r="G85" s="261">
        <f>IFERROR(VLOOKUP($B85,'FEB2 Azul'!$B$44:$T$73,19,FALSE),0)</f>
        <v>0</v>
      </c>
      <c r="H85" s="208">
        <f>IFERROR(VLOOKUP($B85,'FEB9 Lochness'!$B$44:$T$73,19,FALSE),0)</f>
        <v>0</v>
      </c>
      <c r="I85" s="261">
        <f>IFERROR(VLOOKUP($B85,'FEB23 Lochness'!$B$44:$T$73,19,FALSE),0)</f>
        <v>0</v>
      </c>
      <c r="J85" s="261">
        <f>IFERROR(VLOOKUP($B85,'MAR15 Azul'!$B$44:$T$73,19,FALSE),0)</f>
        <v>0</v>
      </c>
      <c r="K85" s="207">
        <f>IFERROR(VLOOKUP($B85,'MAY4 Soc. Canina'!$B$44:$T$73,19,FALSE),0)</f>
        <v>0</v>
      </c>
      <c r="L85" s="261">
        <f>IFERROR(VLOOKUP($B85,'JUN8 Azul'!$B$44:$T$73,19,FALSE),0)</f>
        <v>0</v>
      </c>
      <c r="M85" s="250">
        <f>IFERROR(VLOOKUP($B85,'JUN29 Lochness'!$B$44:$T$73,19,FALSE),0)</f>
        <v>0</v>
      </c>
      <c r="N85" s="250">
        <f>IFERROR(VLOOKUP($B85,'JUL20 Soc. Canina'!$B$44:$T$73,19,FALSE),0)</f>
        <v>0</v>
      </c>
      <c r="O85" s="250">
        <f>IFERROR(VLOOKUP($B85,'AGO3 Azul'!$B$44:$T$73,19,FALSE),0)</f>
        <v>0</v>
      </c>
      <c r="P85" s="250">
        <f>IFERROR(VLOOKUP($B85,'AGO23 Lochness'!$B$44:$T$73,19,FALSE),0)</f>
        <v>0</v>
      </c>
      <c r="Q85" s="250">
        <f>IFERROR(VLOOKUP($B85,'SEP7 Soc. Canina'!$B$44:$T$73,19,FALSE),0)</f>
        <v>0</v>
      </c>
      <c r="R85" s="250">
        <f>IFERROR(VLOOKUP($B85,'SEP21 Vertigo'!$B$44:$T$73,19,FALSE),0)</f>
        <v>0</v>
      </c>
      <c r="S85" s="250">
        <f>IFERROR(VLOOKUP($B85,'OCT5 Lochness'!$B$44:$T$73,19,FALSE),0)</f>
        <v>0</v>
      </c>
      <c r="T85" s="250">
        <f>IFERROR(VLOOKUP($B85,'NOV23 Azul'!$B$44:$T$73,19,FALSE),0)</f>
        <v>0</v>
      </c>
      <c r="U85" s="291">
        <f t="shared" si="9"/>
        <v>0</v>
      </c>
    </row>
    <row r="86" spans="1:21">
      <c r="A86">
        <f t="shared" si="8"/>
        <v>39</v>
      </c>
      <c r="B86" s="207"/>
      <c r="C86" s="208"/>
      <c r="D86" s="208"/>
      <c r="E86" s="250"/>
      <c r="F86" s="207">
        <f>IFERROR(VLOOKUP($B86,'ENE19 Soc. Canina'!$B$44:$T$73,19,FALSE),0)</f>
        <v>0</v>
      </c>
      <c r="G86" s="261">
        <f>IFERROR(VLOOKUP($B86,'FEB2 Azul'!$B$44:$T$73,19,FALSE),0)</f>
        <v>0</v>
      </c>
      <c r="H86" s="208">
        <f>IFERROR(VLOOKUP($B86,'FEB9 Lochness'!$B$44:$T$73,19,FALSE),0)</f>
        <v>0</v>
      </c>
      <c r="I86" s="261">
        <f>IFERROR(VLOOKUP($B86,'FEB23 Lochness'!$B$44:$T$73,19,FALSE),0)</f>
        <v>0</v>
      </c>
      <c r="J86" s="261">
        <f>IFERROR(VLOOKUP($B86,'MAR15 Azul'!$B$44:$T$73,19,FALSE),0)</f>
        <v>0</v>
      </c>
      <c r="K86" s="207">
        <f>IFERROR(VLOOKUP($B86,'MAY4 Soc. Canina'!$B$44:$T$73,19,FALSE),0)</f>
        <v>0</v>
      </c>
      <c r="L86" s="261">
        <f>IFERROR(VLOOKUP($B86,'JUN8 Azul'!$B$44:$T$73,19,FALSE),0)</f>
        <v>0</v>
      </c>
      <c r="M86" s="250">
        <f>IFERROR(VLOOKUP($B86,'JUN29 Lochness'!$B$44:$T$73,19,FALSE),0)</f>
        <v>0</v>
      </c>
      <c r="N86" s="250">
        <f>IFERROR(VLOOKUP($B86,'JUL20 Soc. Canina'!$B$44:$T$73,19,FALSE),0)</f>
        <v>0</v>
      </c>
      <c r="O86" s="250">
        <f>IFERROR(VLOOKUP($B86,'AGO3 Azul'!$B$44:$T$73,19,FALSE),0)</f>
        <v>0</v>
      </c>
      <c r="P86" s="250">
        <f>IFERROR(VLOOKUP($B86,'AGO23 Lochness'!$B$44:$T$73,19,FALSE),0)</f>
        <v>0</v>
      </c>
      <c r="Q86" s="250">
        <f>IFERROR(VLOOKUP($B86,'SEP7 Soc. Canina'!$B$44:$T$73,19,FALSE),0)</f>
        <v>0</v>
      </c>
      <c r="R86" s="250">
        <f>IFERROR(VLOOKUP($B86,'SEP21 Vertigo'!$B$44:$T$73,19,FALSE),0)</f>
        <v>0</v>
      </c>
      <c r="S86" s="250">
        <f>IFERROR(VLOOKUP($B86,'OCT5 Lochness'!$B$44:$T$73,19,FALSE),0)</f>
        <v>0</v>
      </c>
      <c r="T86" s="250">
        <f>IFERROR(VLOOKUP($B86,'NOV23 Azul'!$B$44:$T$73,19,FALSE),0)</f>
        <v>0</v>
      </c>
      <c r="U86" s="291">
        <f t="shared" si="9"/>
        <v>0</v>
      </c>
    </row>
    <row r="87" spans="1:21">
      <c r="A87">
        <f t="shared" si="8"/>
        <v>40</v>
      </c>
      <c r="B87" s="207"/>
      <c r="C87" s="208"/>
      <c r="D87" s="208"/>
      <c r="E87" s="250"/>
      <c r="F87" s="207">
        <f>IFERROR(VLOOKUP($B87,'ENE19 Soc. Canina'!$B$44:$T$73,19,FALSE),0)</f>
        <v>0</v>
      </c>
      <c r="G87" s="261">
        <f>IFERROR(VLOOKUP($B87,'FEB2 Azul'!$B$44:$T$73,19,FALSE),0)</f>
        <v>0</v>
      </c>
      <c r="H87" s="208">
        <f>IFERROR(VLOOKUP($B87,'FEB9 Lochness'!$B$44:$T$73,19,FALSE),0)</f>
        <v>0</v>
      </c>
      <c r="I87" s="261">
        <f>IFERROR(VLOOKUP($B87,'FEB23 Lochness'!$B$44:$T$73,19,FALSE),0)</f>
        <v>0</v>
      </c>
      <c r="J87" s="261">
        <f>IFERROR(VLOOKUP($B87,'MAR15 Azul'!$B$44:$T$73,19,FALSE),0)</f>
        <v>0</v>
      </c>
      <c r="K87" s="207">
        <f>IFERROR(VLOOKUP($B87,'MAY4 Soc. Canina'!$B$44:$T$73,19,FALSE),0)</f>
        <v>0</v>
      </c>
      <c r="L87" s="261">
        <f>IFERROR(VLOOKUP($B87,'JUN8 Azul'!$B$44:$T$73,19,FALSE),0)</f>
        <v>0</v>
      </c>
      <c r="M87" s="250">
        <f>IFERROR(VLOOKUP($B87,'JUN29 Lochness'!$B$44:$T$73,19,FALSE),0)</f>
        <v>0</v>
      </c>
      <c r="N87" s="250">
        <f>IFERROR(VLOOKUP($B87,'JUL20 Soc. Canina'!$B$44:$T$73,19,FALSE),0)</f>
        <v>0</v>
      </c>
      <c r="O87" s="250">
        <f>IFERROR(VLOOKUP($B87,'AGO3 Azul'!$B$44:$T$73,19,FALSE),0)</f>
        <v>0</v>
      </c>
      <c r="P87" s="250">
        <f>IFERROR(VLOOKUP($B87,'AGO23 Lochness'!$B$44:$T$73,19,FALSE),0)</f>
        <v>0</v>
      </c>
      <c r="Q87" s="250">
        <f>IFERROR(VLOOKUP($B87,'SEP7 Soc. Canina'!$B$44:$T$73,19,FALSE),0)</f>
        <v>0</v>
      </c>
      <c r="R87" s="250">
        <f>IFERROR(VLOOKUP($B87,'SEP21 Vertigo'!$B$44:$T$73,19,FALSE),0)</f>
        <v>0</v>
      </c>
      <c r="S87" s="250">
        <f>IFERROR(VLOOKUP($B87,'OCT5 Lochness'!$B$44:$T$73,19,FALSE),0)</f>
        <v>0</v>
      </c>
      <c r="T87" s="250">
        <f>IFERROR(VLOOKUP($B87,'NOV23 Azul'!$B$44:$T$73,19,FALSE),0)</f>
        <v>0</v>
      </c>
      <c r="U87" s="291">
        <f t="shared" si="9"/>
        <v>0</v>
      </c>
    </row>
    <row r="88" spans="1:21">
      <c r="A88">
        <f t="shared" si="8"/>
        <v>41</v>
      </c>
      <c r="B88" s="207"/>
      <c r="C88" s="208"/>
      <c r="D88" s="208"/>
      <c r="E88" s="250"/>
      <c r="F88" s="207">
        <f>IFERROR(VLOOKUP($B88,'ENE19 Soc. Canina'!$B$44:$T$73,19,FALSE),0)</f>
        <v>0</v>
      </c>
      <c r="G88" s="261">
        <f>IFERROR(VLOOKUP($B88,'FEB2 Azul'!$B$44:$T$73,19,FALSE),0)</f>
        <v>0</v>
      </c>
      <c r="H88" s="208">
        <f>IFERROR(VLOOKUP($B88,'FEB9 Lochness'!$B$44:$T$73,19,FALSE),0)</f>
        <v>0</v>
      </c>
      <c r="I88" s="261">
        <f>IFERROR(VLOOKUP($B88,'FEB23 Lochness'!$B$44:$T$73,19,FALSE),0)</f>
        <v>0</v>
      </c>
      <c r="J88" s="261">
        <f>IFERROR(VLOOKUP($B88,'MAR15 Azul'!$B$44:$T$73,19,FALSE),0)</f>
        <v>0</v>
      </c>
      <c r="K88" s="207">
        <f>IFERROR(VLOOKUP($B88,'MAY4 Soc. Canina'!$B$44:$T$73,19,FALSE),0)</f>
        <v>0</v>
      </c>
      <c r="L88" s="261">
        <f>IFERROR(VLOOKUP($B88,'JUN8 Azul'!$B$44:$T$73,19,FALSE),0)</f>
        <v>0</v>
      </c>
      <c r="M88" s="250">
        <f>IFERROR(VLOOKUP($B88,'JUN29 Lochness'!$B$44:$T$73,19,FALSE),0)</f>
        <v>0</v>
      </c>
      <c r="N88" s="250">
        <f>IFERROR(VLOOKUP($B88,'JUL20 Soc. Canina'!$B$44:$T$73,19,FALSE),0)</f>
        <v>0</v>
      </c>
      <c r="O88" s="250">
        <f>IFERROR(VLOOKUP($B88,'AGO3 Azul'!$B$44:$T$73,19,FALSE),0)</f>
        <v>0</v>
      </c>
      <c r="P88" s="250">
        <f>IFERROR(VLOOKUP($B88,'AGO23 Lochness'!$B$44:$T$73,19,FALSE),0)</f>
        <v>0</v>
      </c>
      <c r="Q88" s="250">
        <f>IFERROR(VLOOKUP($B88,'SEP7 Soc. Canina'!$B$44:$T$73,19,FALSE),0)</f>
        <v>0</v>
      </c>
      <c r="R88" s="250">
        <f>IFERROR(VLOOKUP($B88,'SEP21 Vertigo'!$B$44:$T$73,19,FALSE),0)</f>
        <v>0</v>
      </c>
      <c r="S88" s="250">
        <f>IFERROR(VLOOKUP($B88,'OCT5 Lochness'!$B$44:$T$73,19,FALSE),0)</f>
        <v>0</v>
      </c>
      <c r="T88" s="250">
        <f>IFERROR(VLOOKUP($B88,'NOV23 Azul'!$B$44:$T$73,19,FALSE),0)</f>
        <v>0</v>
      </c>
      <c r="U88" s="291">
        <f t="shared" si="9"/>
        <v>0</v>
      </c>
    </row>
    <row r="89" spans="1:21">
      <c r="A89">
        <f t="shared" si="8"/>
        <v>42</v>
      </c>
      <c r="B89" s="207"/>
      <c r="C89" s="208"/>
      <c r="D89" s="208"/>
      <c r="E89" s="250"/>
      <c r="F89" s="207">
        <f>IFERROR(VLOOKUP($B89,'ENE19 Soc. Canina'!$B$44:$T$73,19,FALSE),0)</f>
        <v>0</v>
      </c>
      <c r="G89" s="261">
        <f>IFERROR(VLOOKUP($B89,'FEB2 Azul'!$B$44:$T$73,19,FALSE),0)</f>
        <v>0</v>
      </c>
      <c r="H89" s="208">
        <f>IFERROR(VLOOKUP($B89,'FEB9 Lochness'!$B$44:$T$73,19,FALSE),0)</f>
        <v>0</v>
      </c>
      <c r="I89" s="261">
        <f>IFERROR(VLOOKUP($B89,'FEB23 Lochness'!$B$44:$T$73,19,FALSE),0)</f>
        <v>0</v>
      </c>
      <c r="J89" s="261">
        <f>IFERROR(VLOOKUP($B89,'MAR15 Azul'!$B$44:$T$73,19,FALSE),0)</f>
        <v>0</v>
      </c>
      <c r="K89" s="207">
        <f>IFERROR(VLOOKUP($B89,'MAY4 Soc. Canina'!$B$44:$T$73,19,FALSE),0)</f>
        <v>0</v>
      </c>
      <c r="L89" s="261">
        <f>IFERROR(VLOOKUP($B89,'JUN8 Azul'!$B$44:$T$73,19,FALSE),0)</f>
        <v>0</v>
      </c>
      <c r="M89" s="250">
        <f>IFERROR(VLOOKUP($B89,'JUN29 Lochness'!$B$44:$T$73,19,FALSE),0)</f>
        <v>0</v>
      </c>
      <c r="N89" s="250">
        <f>IFERROR(VLOOKUP($B89,'JUL20 Soc. Canina'!$B$44:$T$73,19,FALSE),0)</f>
        <v>0</v>
      </c>
      <c r="O89" s="250">
        <f>IFERROR(VLOOKUP($B89,'AGO3 Azul'!$B$44:$T$73,19,FALSE),0)</f>
        <v>0</v>
      </c>
      <c r="P89" s="250">
        <f>IFERROR(VLOOKUP($B89,'AGO23 Lochness'!$B$44:$T$73,19,FALSE),0)</f>
        <v>0</v>
      </c>
      <c r="Q89" s="250">
        <f>IFERROR(VLOOKUP($B89,'SEP7 Soc. Canina'!$B$44:$T$73,19,FALSE),0)</f>
        <v>0</v>
      </c>
      <c r="R89" s="250">
        <f>IFERROR(VLOOKUP($B89,'SEP21 Vertigo'!$B$44:$T$73,19,FALSE),0)</f>
        <v>0</v>
      </c>
      <c r="S89" s="250">
        <f>IFERROR(VLOOKUP($B89,'OCT5 Lochness'!$B$44:$T$73,19,FALSE),0)</f>
        <v>0</v>
      </c>
      <c r="T89" s="250">
        <f>IFERROR(VLOOKUP($B89,'NOV23 Azul'!$B$44:$T$73,19,FALSE),0)</f>
        <v>0</v>
      </c>
      <c r="U89" s="291">
        <f t="shared" si="9"/>
        <v>0</v>
      </c>
    </row>
    <row r="90" spans="1:21">
      <c r="A90">
        <f t="shared" si="8"/>
        <v>43</v>
      </c>
      <c r="B90" s="207"/>
      <c r="C90" s="208"/>
      <c r="D90" s="208"/>
      <c r="E90" s="250"/>
      <c r="F90" s="207">
        <f>IFERROR(VLOOKUP($B90,'ENE19 Soc. Canina'!$B$44:$T$73,19,FALSE),0)</f>
        <v>0</v>
      </c>
      <c r="G90" s="261">
        <f>IFERROR(VLOOKUP($B90,'FEB2 Azul'!$B$44:$T$73,19,FALSE),0)</f>
        <v>0</v>
      </c>
      <c r="H90" s="208">
        <f>IFERROR(VLOOKUP($B90,'FEB9 Lochness'!$B$44:$T$73,19,FALSE),0)</f>
        <v>0</v>
      </c>
      <c r="I90" s="261">
        <f>IFERROR(VLOOKUP($B90,'FEB23 Lochness'!$B$44:$T$73,19,FALSE),0)</f>
        <v>0</v>
      </c>
      <c r="J90" s="261">
        <f>IFERROR(VLOOKUP($B90,'MAR15 Azul'!$B$44:$T$73,19,FALSE),0)</f>
        <v>0</v>
      </c>
      <c r="K90" s="207">
        <f>IFERROR(VLOOKUP($B90,'MAY4 Soc. Canina'!$B$44:$T$73,19,FALSE),0)</f>
        <v>0</v>
      </c>
      <c r="L90" s="261">
        <f>IFERROR(VLOOKUP($B90,'JUN8 Azul'!$B$44:$T$73,19,FALSE),0)</f>
        <v>0</v>
      </c>
      <c r="M90" s="250">
        <f>IFERROR(VLOOKUP($B90,'JUN29 Lochness'!$B$44:$T$73,19,FALSE),0)</f>
        <v>0</v>
      </c>
      <c r="N90" s="250">
        <f>IFERROR(VLOOKUP($B90,'JUL20 Soc. Canina'!$B$44:$T$73,19,FALSE),0)</f>
        <v>0</v>
      </c>
      <c r="O90" s="250">
        <f>IFERROR(VLOOKUP($B90,'AGO3 Azul'!$B$44:$T$73,19,FALSE),0)</f>
        <v>0</v>
      </c>
      <c r="P90" s="250">
        <f>IFERROR(VLOOKUP($B90,'AGO23 Lochness'!$B$44:$T$73,19,FALSE),0)</f>
        <v>0</v>
      </c>
      <c r="Q90" s="250">
        <f>IFERROR(VLOOKUP($B90,'SEP7 Soc. Canina'!$B$44:$T$73,19,FALSE),0)</f>
        <v>0</v>
      </c>
      <c r="R90" s="250">
        <f>IFERROR(VLOOKUP($B90,'SEP21 Vertigo'!$B$44:$T$73,19,FALSE),0)</f>
        <v>0</v>
      </c>
      <c r="S90" s="250">
        <f>IFERROR(VLOOKUP($B90,'OCT5 Lochness'!$B$44:$T$73,19,FALSE),0)</f>
        <v>0</v>
      </c>
      <c r="T90" s="250">
        <f>IFERROR(VLOOKUP($B90,'NOV23 Azul'!$B$44:$T$73,19,FALSE),0)</f>
        <v>0</v>
      </c>
      <c r="U90" s="291">
        <f t="shared" si="9"/>
        <v>0</v>
      </c>
    </row>
    <row r="91" spans="1:21">
      <c r="A91">
        <f t="shared" si="8"/>
        <v>44</v>
      </c>
      <c r="B91" s="207"/>
      <c r="C91" s="208"/>
      <c r="D91" s="208"/>
      <c r="E91" s="250"/>
      <c r="F91" s="207">
        <f>IFERROR(VLOOKUP($B91,'ENE19 Soc. Canina'!$B$44:$T$73,19,FALSE),0)</f>
        <v>0</v>
      </c>
      <c r="G91" s="261">
        <f>IFERROR(VLOOKUP($B91,'FEB2 Azul'!$B$44:$T$73,19,FALSE),0)</f>
        <v>0</v>
      </c>
      <c r="H91" s="208">
        <f>IFERROR(VLOOKUP($B91,'FEB9 Lochness'!$B$44:$T$73,19,FALSE),0)</f>
        <v>0</v>
      </c>
      <c r="I91" s="261">
        <f>IFERROR(VLOOKUP($B91,'FEB23 Lochness'!$B$44:$T$73,19,FALSE),0)</f>
        <v>0</v>
      </c>
      <c r="J91" s="261">
        <f>IFERROR(VLOOKUP($B91,'MAR15 Azul'!$B$44:$T$73,19,FALSE),0)</f>
        <v>0</v>
      </c>
      <c r="K91" s="207">
        <f>IFERROR(VLOOKUP($B91,'MAY4 Soc. Canina'!$B$44:$T$73,19,FALSE),0)</f>
        <v>0</v>
      </c>
      <c r="L91" s="261">
        <f>IFERROR(VLOOKUP($B91,'JUN8 Azul'!$B$44:$T$73,19,FALSE),0)</f>
        <v>0</v>
      </c>
      <c r="M91" s="250">
        <f>IFERROR(VLOOKUP($B91,'JUN29 Lochness'!$B$44:$T$73,19,FALSE),0)</f>
        <v>0</v>
      </c>
      <c r="N91" s="250">
        <f>IFERROR(VLOOKUP($B91,'JUL20 Soc. Canina'!$B$44:$T$73,19,FALSE),0)</f>
        <v>0</v>
      </c>
      <c r="O91" s="250">
        <f>IFERROR(VLOOKUP($B91,'AGO3 Azul'!$B$44:$T$73,19,FALSE),0)</f>
        <v>0</v>
      </c>
      <c r="P91" s="250">
        <f>IFERROR(VLOOKUP($B91,'AGO23 Lochness'!$B$44:$T$73,19,FALSE),0)</f>
        <v>0</v>
      </c>
      <c r="Q91" s="250">
        <f>IFERROR(VLOOKUP($B91,'SEP7 Soc. Canina'!$B$44:$T$73,19,FALSE),0)</f>
        <v>0</v>
      </c>
      <c r="R91" s="250">
        <f>IFERROR(VLOOKUP($B91,'SEP21 Vertigo'!$B$44:$T$73,19,FALSE),0)</f>
        <v>0</v>
      </c>
      <c r="S91" s="250">
        <f>IFERROR(VLOOKUP($B91,'OCT5 Lochness'!$B$44:$T$73,19,FALSE),0)</f>
        <v>0</v>
      </c>
      <c r="T91" s="250">
        <f>IFERROR(VLOOKUP($B91,'NOV23 Azul'!$B$44:$T$73,19,FALSE),0)</f>
        <v>0</v>
      </c>
      <c r="U91" s="291">
        <f t="shared" si="9"/>
        <v>0</v>
      </c>
    </row>
    <row r="92" spans="1:21">
      <c r="A92">
        <f t="shared" si="8"/>
        <v>45</v>
      </c>
      <c r="B92" s="207"/>
      <c r="C92" s="208"/>
      <c r="D92" s="208"/>
      <c r="E92" s="250"/>
      <c r="F92" s="207">
        <f>IFERROR(VLOOKUP($B92,'ENE19 Soc. Canina'!$B$44:$T$73,19,FALSE),0)</f>
        <v>0</v>
      </c>
      <c r="G92" s="261">
        <f>IFERROR(VLOOKUP($B92,'FEB2 Azul'!$B$44:$T$73,19,FALSE),0)</f>
        <v>0</v>
      </c>
      <c r="H92" s="208">
        <f>IFERROR(VLOOKUP($B92,'FEB9 Lochness'!$B$44:$T$73,19,FALSE),0)</f>
        <v>0</v>
      </c>
      <c r="I92" s="261">
        <f>IFERROR(VLOOKUP($B92,'FEB23 Lochness'!$B$44:$T$73,19,FALSE),0)</f>
        <v>0</v>
      </c>
      <c r="J92" s="261">
        <f>IFERROR(VLOOKUP($B92,'MAR15 Azul'!$B$44:$T$73,19,FALSE),0)</f>
        <v>0</v>
      </c>
      <c r="K92" s="207">
        <f>IFERROR(VLOOKUP($B92,'MAY4 Soc. Canina'!$B$44:$T$73,19,FALSE),0)</f>
        <v>0</v>
      </c>
      <c r="L92" s="261">
        <f>IFERROR(VLOOKUP($B92,'JUN8 Azul'!$B$44:$T$73,19,FALSE),0)</f>
        <v>0</v>
      </c>
      <c r="M92" s="250">
        <f>IFERROR(VLOOKUP($B92,'JUN29 Lochness'!$B$44:$T$73,19,FALSE),0)</f>
        <v>0</v>
      </c>
      <c r="N92" s="250">
        <f>IFERROR(VLOOKUP($B92,'JUL20 Soc. Canina'!$B$44:$T$73,19,FALSE),0)</f>
        <v>0</v>
      </c>
      <c r="O92" s="250">
        <f>IFERROR(VLOOKUP($B92,'AGO3 Azul'!$B$44:$T$73,19,FALSE),0)</f>
        <v>0</v>
      </c>
      <c r="P92" s="250">
        <f>IFERROR(VLOOKUP($B92,'AGO23 Lochness'!$B$44:$T$73,19,FALSE),0)</f>
        <v>0</v>
      </c>
      <c r="Q92" s="250">
        <f>IFERROR(VLOOKUP($B92,'SEP7 Soc. Canina'!$B$44:$T$73,19,FALSE),0)</f>
        <v>0</v>
      </c>
      <c r="R92" s="250">
        <f>IFERROR(VLOOKUP($B92,'SEP21 Vertigo'!$B$44:$T$73,19,FALSE),0)</f>
        <v>0</v>
      </c>
      <c r="S92" s="250">
        <f>IFERROR(VLOOKUP($B92,'OCT5 Lochness'!$B$44:$T$73,19,FALSE),0)</f>
        <v>0</v>
      </c>
      <c r="T92" s="250">
        <f>IFERROR(VLOOKUP($B92,'NOV23 Azul'!$B$44:$T$73,19,FALSE),0)</f>
        <v>0</v>
      </c>
      <c r="U92" s="291">
        <f t="shared" si="9"/>
        <v>0</v>
      </c>
    </row>
    <row r="93" spans="1:21">
      <c r="A93">
        <f t="shared" si="8"/>
        <v>46</v>
      </c>
      <c r="B93" s="207"/>
      <c r="C93" s="208"/>
      <c r="D93" s="208"/>
      <c r="E93" s="250"/>
      <c r="F93" s="207">
        <f>IFERROR(VLOOKUP($B93,'ENE19 Soc. Canina'!$B$44:$T$73,19,FALSE),0)</f>
        <v>0</v>
      </c>
      <c r="G93" s="261">
        <f>IFERROR(VLOOKUP($B93,'FEB2 Azul'!$B$44:$T$73,19,FALSE),0)</f>
        <v>0</v>
      </c>
      <c r="H93" s="208">
        <f>IFERROR(VLOOKUP($B93,'FEB9 Lochness'!$B$44:$T$73,19,FALSE),0)</f>
        <v>0</v>
      </c>
      <c r="I93" s="261">
        <f>IFERROR(VLOOKUP($B93,'FEB23 Lochness'!$B$44:$T$73,19,FALSE),0)</f>
        <v>0</v>
      </c>
      <c r="J93" s="261">
        <f>IFERROR(VLOOKUP($B93,'MAR15 Azul'!$B$44:$T$73,19,FALSE),0)</f>
        <v>0</v>
      </c>
      <c r="K93" s="207">
        <f>IFERROR(VLOOKUP($B93,'MAY4 Soc. Canina'!$B$44:$T$73,19,FALSE),0)</f>
        <v>0</v>
      </c>
      <c r="L93" s="261">
        <f>IFERROR(VLOOKUP($B93,'JUN8 Azul'!$B$44:$T$73,19,FALSE),0)</f>
        <v>0</v>
      </c>
      <c r="M93" s="250">
        <f>IFERROR(VLOOKUP($B93,'JUN29 Lochness'!$B$44:$T$73,19,FALSE),0)</f>
        <v>0</v>
      </c>
      <c r="N93" s="250">
        <f>IFERROR(VLOOKUP($B93,'JUL20 Soc. Canina'!$B$44:$T$73,19,FALSE),0)</f>
        <v>0</v>
      </c>
      <c r="O93" s="250">
        <f>IFERROR(VLOOKUP($B93,'AGO3 Azul'!$B$44:$T$73,19,FALSE),0)</f>
        <v>0</v>
      </c>
      <c r="P93" s="250">
        <f>IFERROR(VLOOKUP($B93,'AGO23 Lochness'!$B$44:$T$73,19,FALSE),0)</f>
        <v>0</v>
      </c>
      <c r="Q93" s="250">
        <f>IFERROR(VLOOKUP($B93,'SEP7 Soc. Canina'!$B$44:$T$73,19,FALSE),0)</f>
        <v>0</v>
      </c>
      <c r="R93" s="250">
        <f>IFERROR(VLOOKUP($B93,'SEP21 Vertigo'!$B$44:$T$73,19,FALSE),0)</f>
        <v>0</v>
      </c>
      <c r="S93" s="250">
        <f>IFERROR(VLOOKUP($B93,'OCT5 Lochness'!$B$44:$T$73,19,FALSE),0)</f>
        <v>0</v>
      </c>
      <c r="T93" s="250">
        <f>IFERROR(VLOOKUP($B93,'NOV23 Azul'!$B$44:$T$73,19,FALSE),0)</f>
        <v>0</v>
      </c>
      <c r="U93" s="291">
        <f t="shared" si="9"/>
        <v>0</v>
      </c>
    </row>
    <row r="94" spans="1:21">
      <c r="A94">
        <f t="shared" si="8"/>
        <v>47</v>
      </c>
      <c r="B94" s="207"/>
      <c r="C94" s="208"/>
      <c r="D94" s="208"/>
      <c r="E94" s="250"/>
      <c r="F94" s="207">
        <f>IFERROR(VLOOKUP($B94,'ENE19 Soc. Canina'!$B$44:$T$73,19,FALSE),0)</f>
        <v>0</v>
      </c>
      <c r="G94" s="261">
        <f>IFERROR(VLOOKUP($B94,'FEB2 Azul'!$B$44:$T$73,19,FALSE),0)</f>
        <v>0</v>
      </c>
      <c r="H94" s="208">
        <f>IFERROR(VLOOKUP($B94,'FEB9 Lochness'!$B$44:$T$73,19,FALSE),0)</f>
        <v>0</v>
      </c>
      <c r="I94" s="261">
        <f>IFERROR(VLOOKUP($B94,'FEB23 Lochness'!$B$44:$T$73,19,FALSE),0)</f>
        <v>0</v>
      </c>
      <c r="J94" s="261">
        <f>IFERROR(VLOOKUP($B94,'MAR15 Azul'!$B$44:$T$73,19,FALSE),0)</f>
        <v>0</v>
      </c>
      <c r="K94" s="207">
        <f>IFERROR(VLOOKUP($B94,'MAY4 Soc. Canina'!$B$44:$T$73,19,FALSE),0)</f>
        <v>0</v>
      </c>
      <c r="L94" s="261">
        <f>IFERROR(VLOOKUP($B94,'JUN8 Azul'!$B$44:$T$73,19,FALSE),0)</f>
        <v>0</v>
      </c>
      <c r="M94" s="250">
        <f>IFERROR(VLOOKUP($B94,'JUN29 Lochness'!$B$44:$T$73,19,FALSE),0)</f>
        <v>0</v>
      </c>
      <c r="N94" s="250">
        <f>IFERROR(VLOOKUP($B94,'JUL20 Soc. Canina'!$B$44:$T$73,19,FALSE),0)</f>
        <v>0</v>
      </c>
      <c r="O94" s="250">
        <f>IFERROR(VLOOKUP($B94,'AGO3 Azul'!$B$44:$T$73,19,FALSE),0)</f>
        <v>0</v>
      </c>
      <c r="P94" s="250">
        <f>IFERROR(VLOOKUP($B94,'AGO23 Lochness'!$B$44:$T$73,19,FALSE),0)</f>
        <v>0</v>
      </c>
      <c r="Q94" s="250">
        <f>IFERROR(VLOOKUP($B94,'SEP7 Soc. Canina'!$B$44:$T$73,19,FALSE),0)</f>
        <v>0</v>
      </c>
      <c r="R94" s="250">
        <f>IFERROR(VLOOKUP($B94,'SEP21 Vertigo'!$B$44:$T$73,19,FALSE),0)</f>
        <v>0</v>
      </c>
      <c r="S94" s="250">
        <f>IFERROR(VLOOKUP($B94,'OCT5 Lochness'!$B$44:$T$73,19,FALSE),0)</f>
        <v>0</v>
      </c>
      <c r="T94" s="250">
        <f>IFERROR(VLOOKUP($B94,'NOV23 Azul'!$B$44:$T$73,19,FALSE),0)</f>
        <v>0</v>
      </c>
      <c r="U94" s="291">
        <f t="shared" si="9"/>
        <v>0</v>
      </c>
    </row>
    <row r="95" spans="1:21">
      <c r="A95">
        <f t="shared" si="8"/>
        <v>48</v>
      </c>
      <c r="B95" s="207"/>
      <c r="C95" s="208"/>
      <c r="D95" s="208"/>
      <c r="E95" s="250"/>
      <c r="F95" s="207">
        <f>IFERROR(VLOOKUP($B95,'ENE19 Soc. Canina'!$B$44:$T$73,19,FALSE),0)</f>
        <v>0</v>
      </c>
      <c r="G95" s="261">
        <f>IFERROR(VLOOKUP($B95,'FEB2 Azul'!$B$44:$T$73,19,FALSE),0)</f>
        <v>0</v>
      </c>
      <c r="H95" s="208">
        <f>IFERROR(VLOOKUP($B95,'FEB9 Lochness'!$B$44:$T$73,19,FALSE),0)</f>
        <v>0</v>
      </c>
      <c r="I95" s="261">
        <f>IFERROR(VLOOKUP($B95,'FEB23 Lochness'!$B$44:$T$73,19,FALSE),0)</f>
        <v>0</v>
      </c>
      <c r="J95" s="261">
        <f>IFERROR(VLOOKUP($B95,'MAR15 Azul'!$B$44:$T$73,19,FALSE),0)</f>
        <v>0</v>
      </c>
      <c r="K95" s="207">
        <f>IFERROR(VLOOKUP($B95,'MAY4 Soc. Canina'!$B$44:$T$73,19,FALSE),0)</f>
        <v>0</v>
      </c>
      <c r="L95" s="261">
        <f>IFERROR(VLOOKUP($B95,'JUN8 Azul'!$B$44:$T$73,19,FALSE),0)</f>
        <v>0</v>
      </c>
      <c r="M95" s="250">
        <f>IFERROR(VLOOKUP($B95,'JUN29 Lochness'!$B$44:$T$73,19,FALSE),0)</f>
        <v>0</v>
      </c>
      <c r="N95" s="250">
        <f>IFERROR(VLOOKUP($B95,'JUL20 Soc. Canina'!$B$44:$T$73,19,FALSE),0)</f>
        <v>0</v>
      </c>
      <c r="O95" s="250">
        <f>IFERROR(VLOOKUP($B95,'AGO3 Azul'!$B$44:$T$73,19,FALSE),0)</f>
        <v>0</v>
      </c>
      <c r="P95" s="250">
        <f>IFERROR(VLOOKUP($B95,'AGO23 Lochness'!$B$44:$T$73,19,FALSE),0)</f>
        <v>0</v>
      </c>
      <c r="Q95" s="250">
        <f>IFERROR(VLOOKUP($B95,'SEP7 Soc. Canina'!$B$44:$T$73,19,FALSE),0)</f>
        <v>0</v>
      </c>
      <c r="R95" s="250">
        <f>IFERROR(VLOOKUP($B95,'SEP21 Vertigo'!$B$44:$T$73,19,FALSE),0)</f>
        <v>0</v>
      </c>
      <c r="S95" s="250">
        <f>IFERROR(VLOOKUP($B95,'OCT5 Lochness'!$B$44:$T$73,19,FALSE),0)</f>
        <v>0</v>
      </c>
      <c r="T95" s="250">
        <f>IFERROR(VLOOKUP($B95,'NOV23 Azul'!$B$44:$T$73,19,FALSE),0)</f>
        <v>0</v>
      </c>
      <c r="U95" s="291">
        <f t="shared" si="9"/>
        <v>0</v>
      </c>
    </row>
    <row r="96" spans="1:21">
      <c r="A96">
        <f t="shared" si="8"/>
        <v>49</v>
      </c>
      <c r="B96" s="207"/>
      <c r="C96" s="208"/>
      <c r="D96" s="208"/>
      <c r="E96" s="250"/>
      <c r="F96" s="207">
        <f>IFERROR(VLOOKUP($B96,'ENE19 Soc. Canina'!$B$44:$T$73,19,FALSE),0)</f>
        <v>0</v>
      </c>
      <c r="G96" s="261">
        <f>IFERROR(VLOOKUP($B96,'FEB2 Azul'!$B$44:$T$73,19,FALSE),0)</f>
        <v>0</v>
      </c>
      <c r="H96" s="208">
        <f>IFERROR(VLOOKUP($B96,'FEB9 Lochness'!$B$44:$T$73,19,FALSE),0)</f>
        <v>0</v>
      </c>
      <c r="I96" s="261">
        <f>IFERROR(VLOOKUP($B96,'FEB23 Lochness'!$B$44:$T$73,19,FALSE),0)</f>
        <v>0</v>
      </c>
      <c r="J96" s="261">
        <f>IFERROR(VLOOKUP($B96,'MAR15 Azul'!$B$44:$T$73,19,FALSE),0)</f>
        <v>0</v>
      </c>
      <c r="K96" s="207">
        <f>IFERROR(VLOOKUP($B96,'MAY4 Soc. Canina'!$B$44:$T$73,19,FALSE),0)</f>
        <v>0</v>
      </c>
      <c r="L96" s="261">
        <f>IFERROR(VLOOKUP($B96,'JUN8 Azul'!$B$44:$T$73,19,FALSE),0)</f>
        <v>0</v>
      </c>
      <c r="M96" s="250">
        <f>IFERROR(VLOOKUP($B96,'JUN29 Lochness'!$B$44:$T$73,19,FALSE),0)</f>
        <v>0</v>
      </c>
      <c r="N96" s="250">
        <f>IFERROR(VLOOKUP($B96,'JUL20 Soc. Canina'!$B$44:$T$73,19,FALSE),0)</f>
        <v>0</v>
      </c>
      <c r="O96" s="250">
        <f>IFERROR(VLOOKUP($B96,'AGO3 Azul'!$B$44:$T$73,19,FALSE),0)</f>
        <v>0</v>
      </c>
      <c r="P96" s="250">
        <f>IFERROR(VLOOKUP($B96,'AGO23 Lochness'!$B$44:$T$73,19,FALSE),0)</f>
        <v>0</v>
      </c>
      <c r="Q96" s="250">
        <f>IFERROR(VLOOKUP($B96,'SEP7 Soc. Canina'!$B$44:$T$73,19,FALSE),0)</f>
        <v>0</v>
      </c>
      <c r="R96" s="250">
        <f>IFERROR(VLOOKUP($B96,'SEP21 Vertigo'!$B$44:$T$73,19,FALSE),0)</f>
        <v>0</v>
      </c>
      <c r="S96" s="250">
        <f>IFERROR(VLOOKUP($B96,'OCT5 Lochness'!$B$44:$T$73,19,FALSE),0)</f>
        <v>0</v>
      </c>
      <c r="T96" s="250">
        <f>IFERROR(VLOOKUP($B96,'NOV23 Azul'!$B$44:$T$73,19,FALSE),0)</f>
        <v>0</v>
      </c>
      <c r="U96" s="291">
        <f t="shared" si="9"/>
        <v>0</v>
      </c>
    </row>
    <row r="97" spans="1:21">
      <c r="A97">
        <f t="shared" si="8"/>
        <v>50</v>
      </c>
      <c r="B97" s="207"/>
      <c r="C97" s="208"/>
      <c r="D97" s="208"/>
      <c r="E97" s="250"/>
      <c r="F97" s="207">
        <f>IFERROR(VLOOKUP($B97,'ENE19 Soc. Canina'!$B$44:$T$73,19,FALSE),0)</f>
        <v>0</v>
      </c>
      <c r="G97" s="261">
        <f>IFERROR(VLOOKUP($B97,'FEB2 Azul'!$B$44:$T$73,19,FALSE),0)</f>
        <v>0</v>
      </c>
      <c r="H97" s="208">
        <f>IFERROR(VLOOKUP($B97,'FEB9 Lochness'!$B$44:$T$73,19,FALSE),0)</f>
        <v>0</v>
      </c>
      <c r="I97" s="261">
        <f>IFERROR(VLOOKUP($B97,'FEB23 Lochness'!$B$44:$T$73,19,FALSE),0)</f>
        <v>0</v>
      </c>
      <c r="J97" s="261">
        <f>IFERROR(VLOOKUP($B97,'MAR15 Azul'!$B$44:$T$73,19,FALSE),0)</f>
        <v>0</v>
      </c>
      <c r="K97" s="207">
        <f>IFERROR(VLOOKUP($B97,'MAY4 Soc. Canina'!$B$44:$T$73,19,FALSE),0)</f>
        <v>0</v>
      </c>
      <c r="L97" s="261">
        <f>IFERROR(VLOOKUP($B97,'JUN8 Azul'!$B$44:$T$73,19,FALSE),0)</f>
        <v>0</v>
      </c>
      <c r="M97" s="250">
        <f>IFERROR(VLOOKUP($B97,'JUN29 Lochness'!$B$44:$T$73,19,FALSE),0)</f>
        <v>0</v>
      </c>
      <c r="N97" s="250">
        <f>IFERROR(VLOOKUP($B97,'JUL20 Soc. Canina'!$B$44:$T$73,19,FALSE),0)</f>
        <v>0</v>
      </c>
      <c r="O97" s="250">
        <f>IFERROR(VLOOKUP($B97,'AGO3 Azul'!$B$44:$T$73,19,FALSE),0)</f>
        <v>0</v>
      </c>
      <c r="P97" s="250">
        <f>IFERROR(VLOOKUP($B97,'AGO23 Lochness'!$B$44:$T$73,19,FALSE),0)</f>
        <v>0</v>
      </c>
      <c r="Q97" s="250">
        <f>IFERROR(VLOOKUP($B97,'SEP7 Soc. Canina'!$B$44:$T$73,19,FALSE),0)</f>
        <v>0</v>
      </c>
      <c r="R97" s="250">
        <f>IFERROR(VLOOKUP($B97,'SEP21 Vertigo'!$B$44:$T$73,19,FALSE),0)</f>
        <v>0</v>
      </c>
      <c r="S97" s="250">
        <f>IFERROR(VLOOKUP($B97,'OCT5 Lochness'!$B$44:$T$73,19,FALSE),0)</f>
        <v>0</v>
      </c>
      <c r="T97" s="250">
        <f>IFERROR(VLOOKUP($B97,'NOV23 Azul'!$B$44:$T$73,19,FALSE),0)</f>
        <v>0</v>
      </c>
      <c r="U97" s="291">
        <f t="shared" si="9"/>
        <v>0</v>
      </c>
    </row>
    <row r="98" spans="1:21">
      <c r="A98">
        <f t="shared" si="8"/>
        <v>51</v>
      </c>
      <c r="B98" s="207"/>
      <c r="C98" s="208"/>
      <c r="D98" s="208"/>
      <c r="E98" s="250"/>
      <c r="F98" s="207">
        <f>IFERROR(VLOOKUP($B98,'ENE19 Soc. Canina'!$B$44:$T$73,19,FALSE),0)</f>
        <v>0</v>
      </c>
      <c r="G98" s="261">
        <f>IFERROR(VLOOKUP($B98,'FEB2 Azul'!$B$44:$T$73,19,FALSE),0)</f>
        <v>0</v>
      </c>
      <c r="H98" s="208">
        <f>IFERROR(VLOOKUP($B98,'FEB9 Lochness'!$B$44:$T$73,19,FALSE),0)</f>
        <v>0</v>
      </c>
      <c r="I98" s="261">
        <f>IFERROR(VLOOKUP($B98,'FEB23 Lochness'!$B$44:$T$73,19,FALSE),0)</f>
        <v>0</v>
      </c>
      <c r="J98" s="261">
        <f>IFERROR(VLOOKUP($B98,'MAR15 Azul'!$B$44:$T$73,19,FALSE),0)</f>
        <v>0</v>
      </c>
      <c r="K98" s="207">
        <f>IFERROR(VLOOKUP($B98,'MAY4 Soc. Canina'!$B$44:$T$73,19,FALSE),0)</f>
        <v>0</v>
      </c>
      <c r="L98" s="261">
        <f>IFERROR(VLOOKUP($B98,'JUN8 Azul'!$B$44:$T$73,19,FALSE),0)</f>
        <v>0</v>
      </c>
      <c r="M98" s="250">
        <f>IFERROR(VLOOKUP($B98,'JUN29 Lochness'!$B$44:$T$73,19,FALSE),0)</f>
        <v>0</v>
      </c>
      <c r="N98" s="250">
        <f>IFERROR(VLOOKUP($B98,'JUL20 Soc. Canina'!$B$44:$T$73,19,FALSE),0)</f>
        <v>0</v>
      </c>
      <c r="O98" s="250">
        <f>IFERROR(VLOOKUP($B98,'AGO3 Azul'!$B$44:$T$73,19,FALSE),0)</f>
        <v>0</v>
      </c>
      <c r="P98" s="250">
        <f>IFERROR(VLOOKUP($B98,'AGO23 Lochness'!$B$44:$T$73,19,FALSE),0)</f>
        <v>0</v>
      </c>
      <c r="Q98" s="250">
        <f>IFERROR(VLOOKUP($B98,'SEP7 Soc. Canina'!$B$44:$T$73,19,FALSE),0)</f>
        <v>0</v>
      </c>
      <c r="R98" s="250">
        <f>IFERROR(VLOOKUP($B98,'SEP21 Vertigo'!$B$44:$T$73,19,FALSE),0)</f>
        <v>0</v>
      </c>
      <c r="S98" s="250">
        <f>IFERROR(VLOOKUP($B98,'OCT5 Lochness'!$B$44:$T$73,19,FALSE),0)</f>
        <v>0</v>
      </c>
      <c r="T98" s="250">
        <f>IFERROR(VLOOKUP($B98,'NOV23 Azul'!$B$44:$T$73,19,FALSE),0)</f>
        <v>0</v>
      </c>
      <c r="U98" s="291">
        <f t="shared" si="9"/>
        <v>0</v>
      </c>
    </row>
    <row r="99" spans="1:21">
      <c r="A99">
        <f t="shared" si="8"/>
        <v>52</v>
      </c>
      <c r="B99" s="207"/>
      <c r="C99" s="208"/>
      <c r="D99" s="208"/>
      <c r="E99" s="250"/>
      <c r="F99" s="207">
        <f>IFERROR(VLOOKUP($B99,'ENE19 Soc. Canina'!$B$44:$T$73,19,FALSE),0)</f>
        <v>0</v>
      </c>
      <c r="G99" s="261">
        <f>IFERROR(VLOOKUP($B99,'FEB2 Azul'!$B$44:$T$73,19,FALSE),0)</f>
        <v>0</v>
      </c>
      <c r="H99" s="208">
        <f>IFERROR(VLOOKUP($B99,'FEB9 Lochness'!$B$44:$T$73,19,FALSE),0)</f>
        <v>0</v>
      </c>
      <c r="I99" s="261">
        <f>IFERROR(VLOOKUP($B99,'FEB23 Lochness'!$B$44:$T$73,19,FALSE),0)</f>
        <v>0</v>
      </c>
      <c r="J99" s="261">
        <f>IFERROR(VLOOKUP($B99,'MAR15 Azul'!$B$44:$T$73,19,FALSE),0)</f>
        <v>0</v>
      </c>
      <c r="K99" s="207">
        <f>IFERROR(VLOOKUP($B99,'MAY4 Soc. Canina'!$B$44:$T$73,19,FALSE),0)</f>
        <v>0</v>
      </c>
      <c r="L99" s="261">
        <f>IFERROR(VLOOKUP($B99,'JUN8 Azul'!$B$44:$T$73,19,FALSE),0)</f>
        <v>0</v>
      </c>
      <c r="M99" s="250">
        <f>IFERROR(VLOOKUP($B99,'JUN29 Lochness'!$B$44:$T$73,19,FALSE),0)</f>
        <v>0</v>
      </c>
      <c r="N99" s="250">
        <f>IFERROR(VLOOKUP($B99,'JUL20 Soc. Canina'!$B$44:$T$73,19,FALSE),0)</f>
        <v>0</v>
      </c>
      <c r="O99" s="250">
        <f>IFERROR(VLOOKUP($B99,'AGO3 Azul'!$B$44:$T$73,19,FALSE),0)</f>
        <v>0</v>
      </c>
      <c r="P99" s="250">
        <f>IFERROR(VLOOKUP($B99,'AGO23 Lochness'!$B$44:$T$73,19,FALSE),0)</f>
        <v>0</v>
      </c>
      <c r="Q99" s="250">
        <f>IFERROR(VLOOKUP($B99,'SEP7 Soc. Canina'!$B$44:$T$73,19,FALSE),0)</f>
        <v>0</v>
      </c>
      <c r="R99" s="250">
        <f>IFERROR(VLOOKUP($B99,'SEP21 Vertigo'!$B$44:$T$73,19,FALSE),0)</f>
        <v>0</v>
      </c>
      <c r="S99" s="250">
        <f>IFERROR(VLOOKUP($B99,'OCT5 Lochness'!$B$44:$T$73,19,FALSE),0)</f>
        <v>0</v>
      </c>
      <c r="T99" s="250">
        <f>IFERROR(VLOOKUP($B99,'NOV23 Azul'!$B$44:$T$73,19,FALSE),0)</f>
        <v>0</v>
      </c>
      <c r="U99" s="291">
        <f t="shared" si="9"/>
        <v>0</v>
      </c>
    </row>
    <row r="100" spans="1:21">
      <c r="A100">
        <f t="shared" si="8"/>
        <v>53</v>
      </c>
      <c r="B100" s="207"/>
      <c r="C100" s="208"/>
      <c r="D100" s="208"/>
      <c r="E100" s="250"/>
      <c r="F100" s="207">
        <f>IFERROR(VLOOKUP($B100,'ENE19 Soc. Canina'!$B$44:$T$73,19,FALSE),0)</f>
        <v>0</v>
      </c>
      <c r="G100" s="261">
        <f>IFERROR(VLOOKUP($B100,'FEB2 Azul'!$B$44:$T$73,19,FALSE),0)</f>
        <v>0</v>
      </c>
      <c r="H100" s="208">
        <f>IFERROR(VLOOKUP($B100,'FEB9 Lochness'!$B$44:$T$73,19,FALSE),0)</f>
        <v>0</v>
      </c>
      <c r="I100" s="261">
        <f>IFERROR(VLOOKUP($B100,'FEB23 Lochness'!$B$44:$T$73,19,FALSE),0)</f>
        <v>0</v>
      </c>
      <c r="J100" s="261">
        <f>IFERROR(VLOOKUP($B100,'MAR15 Azul'!$B$44:$T$73,19,FALSE),0)</f>
        <v>0</v>
      </c>
      <c r="K100" s="207">
        <f>IFERROR(VLOOKUP($B100,'MAY4 Soc. Canina'!$B$44:$T$73,19,FALSE),0)</f>
        <v>0</v>
      </c>
      <c r="L100" s="261">
        <f>IFERROR(VLOOKUP($B100,'JUN8 Azul'!$B$44:$T$73,19,FALSE),0)</f>
        <v>0</v>
      </c>
      <c r="M100" s="250">
        <f>IFERROR(VLOOKUP($B100,'JUN29 Lochness'!$B$44:$T$73,19,FALSE),0)</f>
        <v>0</v>
      </c>
      <c r="N100" s="250">
        <f>IFERROR(VLOOKUP($B100,'JUL20 Soc. Canina'!$B$44:$T$73,19,FALSE),0)</f>
        <v>0</v>
      </c>
      <c r="O100" s="250">
        <f>IFERROR(VLOOKUP($B100,'AGO3 Azul'!$B$44:$T$73,19,FALSE),0)</f>
        <v>0</v>
      </c>
      <c r="P100" s="250">
        <f>IFERROR(VLOOKUP($B100,'AGO23 Lochness'!$B$44:$T$73,19,FALSE),0)</f>
        <v>0</v>
      </c>
      <c r="Q100" s="250">
        <f>IFERROR(VLOOKUP($B100,'SEP7 Soc. Canina'!$B$44:$T$73,19,FALSE),0)</f>
        <v>0</v>
      </c>
      <c r="R100" s="250">
        <f>IFERROR(VLOOKUP($B100,'SEP21 Vertigo'!$B$44:$T$73,19,FALSE),0)</f>
        <v>0</v>
      </c>
      <c r="S100" s="250">
        <f>IFERROR(VLOOKUP($B100,'OCT5 Lochness'!$B$44:$T$73,19,FALSE),0)</f>
        <v>0</v>
      </c>
      <c r="T100" s="250">
        <f>IFERROR(VLOOKUP($B100,'NOV23 Azul'!$B$44:$T$73,19,FALSE),0)</f>
        <v>0</v>
      </c>
      <c r="U100" s="291">
        <f t="shared" si="9"/>
        <v>0</v>
      </c>
    </row>
    <row r="101" spans="1:21">
      <c r="A101">
        <f t="shared" si="8"/>
        <v>54</v>
      </c>
      <c r="B101" s="207"/>
      <c r="C101" s="208"/>
      <c r="D101" s="208"/>
      <c r="E101" s="250"/>
      <c r="F101" s="207">
        <f>IFERROR(VLOOKUP($B101,'ENE19 Soc. Canina'!$B$44:$T$73,19,FALSE),0)</f>
        <v>0</v>
      </c>
      <c r="G101" s="261">
        <f>IFERROR(VLOOKUP($B101,'FEB2 Azul'!$B$44:$T$73,19,FALSE),0)</f>
        <v>0</v>
      </c>
      <c r="H101" s="208">
        <f>IFERROR(VLOOKUP($B101,'FEB9 Lochness'!$B$44:$T$73,19,FALSE),0)</f>
        <v>0</v>
      </c>
      <c r="I101" s="261">
        <f>IFERROR(VLOOKUP($B101,'FEB23 Lochness'!$B$44:$T$73,19,FALSE),0)</f>
        <v>0</v>
      </c>
      <c r="J101" s="261">
        <f>IFERROR(VLOOKUP($B101,'MAR15 Azul'!$B$44:$T$73,19,FALSE),0)</f>
        <v>0</v>
      </c>
      <c r="K101" s="207">
        <f>IFERROR(VLOOKUP($B101,'MAY4 Soc. Canina'!$B$44:$T$73,19,FALSE),0)</f>
        <v>0</v>
      </c>
      <c r="L101" s="261">
        <f>IFERROR(VLOOKUP($B101,'JUN8 Azul'!$B$44:$T$73,19,FALSE),0)</f>
        <v>0</v>
      </c>
      <c r="M101" s="250">
        <f>IFERROR(VLOOKUP($B101,'JUN29 Lochness'!$B$44:$T$73,19,FALSE),0)</f>
        <v>0</v>
      </c>
      <c r="N101" s="250">
        <f>IFERROR(VLOOKUP($B101,'JUL20 Soc. Canina'!$B$44:$T$73,19,FALSE),0)</f>
        <v>0</v>
      </c>
      <c r="O101" s="250">
        <f>IFERROR(VLOOKUP($B101,'AGO3 Azul'!$B$44:$T$73,19,FALSE),0)</f>
        <v>0</v>
      </c>
      <c r="P101" s="250">
        <f>IFERROR(VLOOKUP($B101,'AGO23 Lochness'!$B$44:$T$73,19,FALSE),0)</f>
        <v>0</v>
      </c>
      <c r="Q101" s="250">
        <f>IFERROR(VLOOKUP($B101,'SEP7 Soc. Canina'!$B$44:$T$73,19,FALSE),0)</f>
        <v>0</v>
      </c>
      <c r="R101" s="250">
        <f>IFERROR(VLOOKUP($B101,'SEP21 Vertigo'!$B$44:$T$73,19,FALSE),0)</f>
        <v>0</v>
      </c>
      <c r="S101" s="250">
        <f>IFERROR(VLOOKUP($B101,'OCT5 Lochness'!$B$44:$T$73,19,FALSE),0)</f>
        <v>0</v>
      </c>
      <c r="T101" s="250">
        <f>IFERROR(VLOOKUP($B101,'NOV23 Azul'!$B$44:$T$73,19,FALSE),0)</f>
        <v>0</v>
      </c>
      <c r="U101" s="291">
        <f t="shared" si="9"/>
        <v>0</v>
      </c>
    </row>
    <row r="102" spans="1:21">
      <c r="A102">
        <f t="shared" si="8"/>
        <v>55</v>
      </c>
      <c r="B102" s="207"/>
      <c r="C102" s="208"/>
      <c r="D102" s="208"/>
      <c r="E102" s="250"/>
      <c r="F102" s="207">
        <f>IFERROR(VLOOKUP($B102,'ENE19 Soc. Canina'!$B$44:$T$73,19,FALSE),0)</f>
        <v>0</v>
      </c>
      <c r="G102" s="261">
        <f>IFERROR(VLOOKUP($B102,'FEB2 Azul'!$B$44:$T$73,19,FALSE),0)</f>
        <v>0</v>
      </c>
      <c r="H102" s="208">
        <f>IFERROR(VLOOKUP($B102,'FEB9 Lochness'!$B$44:$T$73,19,FALSE),0)</f>
        <v>0</v>
      </c>
      <c r="I102" s="261">
        <f>IFERROR(VLOOKUP($B102,'FEB23 Lochness'!$B$44:$T$73,19,FALSE),0)</f>
        <v>0</v>
      </c>
      <c r="J102" s="261">
        <f>IFERROR(VLOOKUP($B102,'MAR15 Azul'!$B$44:$T$73,19,FALSE),0)</f>
        <v>0</v>
      </c>
      <c r="K102" s="207">
        <f>IFERROR(VLOOKUP($B102,'MAY4 Soc. Canina'!$B$44:$T$73,19,FALSE),0)</f>
        <v>0</v>
      </c>
      <c r="L102" s="261">
        <f>IFERROR(VLOOKUP($B102,'JUN8 Azul'!$B$44:$T$73,19,FALSE),0)</f>
        <v>0</v>
      </c>
      <c r="M102" s="250">
        <f>IFERROR(VLOOKUP($B102,'JUN29 Lochness'!$B$44:$T$73,19,FALSE),0)</f>
        <v>0</v>
      </c>
      <c r="N102" s="250">
        <f>IFERROR(VLOOKUP($B102,'JUL20 Soc. Canina'!$B$44:$T$73,19,FALSE),0)</f>
        <v>0</v>
      </c>
      <c r="O102" s="250">
        <f>IFERROR(VLOOKUP($B102,'AGO3 Azul'!$B$44:$T$73,19,FALSE),0)</f>
        <v>0</v>
      </c>
      <c r="P102" s="250">
        <f>IFERROR(VLOOKUP($B102,'AGO23 Lochness'!$B$44:$T$73,19,FALSE),0)</f>
        <v>0</v>
      </c>
      <c r="Q102" s="250">
        <f>IFERROR(VLOOKUP($B102,'SEP7 Soc. Canina'!$B$44:$T$73,19,FALSE),0)</f>
        <v>0</v>
      </c>
      <c r="R102" s="250">
        <f>IFERROR(VLOOKUP($B102,'SEP21 Vertigo'!$B$44:$T$73,19,FALSE),0)</f>
        <v>0</v>
      </c>
      <c r="S102" s="250">
        <f>IFERROR(VLOOKUP($B102,'OCT5 Lochness'!$B$44:$T$73,19,FALSE),0)</f>
        <v>0</v>
      </c>
      <c r="T102" s="250">
        <f>IFERROR(VLOOKUP($B102,'NOV23 Azul'!$B$44:$T$73,19,FALSE),0)</f>
        <v>0</v>
      </c>
      <c r="U102" s="291">
        <f t="shared" si="9"/>
        <v>0</v>
      </c>
    </row>
    <row r="103" spans="1:21">
      <c r="A103">
        <f>A102+1</f>
        <v>56</v>
      </c>
      <c r="B103" s="207"/>
      <c r="C103" s="208"/>
      <c r="D103" s="208"/>
      <c r="E103" s="250"/>
      <c r="F103" s="207">
        <f>IFERROR(VLOOKUP($B103,'ENE19 Soc. Canina'!$B$44:$T$73,19,FALSE),0)</f>
        <v>0</v>
      </c>
      <c r="G103" s="261">
        <f>IFERROR(VLOOKUP($B103,'FEB2 Azul'!$B$44:$T$73,19,FALSE),0)</f>
        <v>0</v>
      </c>
      <c r="H103" s="208">
        <f>IFERROR(VLOOKUP($B103,'FEB9 Lochness'!$B$44:$T$73,19,FALSE),0)</f>
        <v>0</v>
      </c>
      <c r="I103" s="261">
        <f>IFERROR(VLOOKUP($B103,'FEB23 Lochness'!$B$44:$T$73,19,FALSE),0)</f>
        <v>0</v>
      </c>
      <c r="J103" s="261">
        <f>IFERROR(VLOOKUP($B103,'MAR15 Azul'!$B$44:$T$73,19,FALSE),0)</f>
        <v>0</v>
      </c>
      <c r="K103" s="207">
        <f>IFERROR(VLOOKUP($B103,'MAY4 Soc. Canina'!$B$44:$T$73,19,FALSE),0)</f>
        <v>0</v>
      </c>
      <c r="L103" s="261">
        <f>IFERROR(VLOOKUP($B103,'JUN8 Azul'!$B$44:$T$73,19,FALSE),0)</f>
        <v>0</v>
      </c>
      <c r="M103" s="250">
        <f>IFERROR(VLOOKUP($B103,'JUN29 Lochness'!$B$44:$T$73,19,FALSE),0)</f>
        <v>0</v>
      </c>
      <c r="N103" s="250">
        <f>IFERROR(VLOOKUP($B103,'JUL20 Soc. Canina'!$B$44:$T$73,19,FALSE),0)</f>
        <v>0</v>
      </c>
      <c r="O103" s="250">
        <f>IFERROR(VLOOKUP($B103,'AGO3 Azul'!$B$44:$T$73,19,FALSE),0)</f>
        <v>0</v>
      </c>
      <c r="P103" s="250">
        <f>IFERROR(VLOOKUP($B103,'AGO23 Lochness'!$B$44:$T$73,19,FALSE),0)</f>
        <v>0</v>
      </c>
      <c r="Q103" s="250">
        <f>IFERROR(VLOOKUP($B103,'SEP7 Soc. Canina'!$B$44:$T$73,19,FALSE),0)</f>
        <v>0</v>
      </c>
      <c r="R103" s="250">
        <f>IFERROR(VLOOKUP($B103,'SEP21 Vertigo'!$B$44:$T$73,19,FALSE),0)</f>
        <v>0</v>
      </c>
      <c r="S103" s="250">
        <f>IFERROR(VLOOKUP($B103,'OCT5 Lochness'!$B$44:$T$73,19,FALSE),0)</f>
        <v>0</v>
      </c>
      <c r="T103" s="250">
        <f>IFERROR(VLOOKUP($B103,'NOV23 Azul'!$B$44:$T$73,19,FALSE),0)</f>
        <v>0</v>
      </c>
      <c r="U103" s="291">
        <f t="shared" si="9"/>
        <v>0</v>
      </c>
    </row>
    <row r="104" spans="1:21">
      <c r="A104">
        <f t="shared" si="8"/>
        <v>57</v>
      </c>
      <c r="B104" s="207"/>
      <c r="C104" s="208"/>
      <c r="D104" s="208"/>
      <c r="E104" s="250"/>
      <c r="F104" s="207">
        <f>IFERROR(VLOOKUP($B104,'ENE19 Soc. Canina'!$B$44:$T$73,19,FALSE),0)</f>
        <v>0</v>
      </c>
      <c r="G104" s="261">
        <f>IFERROR(VLOOKUP($B104,'FEB2 Azul'!$B$44:$T$73,19,FALSE),0)</f>
        <v>0</v>
      </c>
      <c r="H104" s="208">
        <f>IFERROR(VLOOKUP($B104,'FEB9 Lochness'!$B$44:$T$73,19,FALSE),0)</f>
        <v>0</v>
      </c>
      <c r="I104" s="261">
        <f>IFERROR(VLOOKUP($B104,'FEB23 Lochness'!$B$44:$T$73,19,FALSE),0)</f>
        <v>0</v>
      </c>
      <c r="J104" s="261">
        <f>IFERROR(VLOOKUP($B104,'MAR15 Azul'!$B$44:$T$73,19,FALSE),0)</f>
        <v>0</v>
      </c>
      <c r="K104" s="207">
        <f>IFERROR(VLOOKUP($B104,'MAY4 Soc. Canina'!$B$44:$T$73,19,FALSE),0)</f>
        <v>0</v>
      </c>
      <c r="L104" s="261">
        <f>IFERROR(VLOOKUP($B104,'JUN8 Azul'!$B$44:$T$73,19,FALSE),0)</f>
        <v>0</v>
      </c>
      <c r="M104" s="250">
        <f>IFERROR(VLOOKUP($B104,'JUN29 Lochness'!$B$44:$T$73,19,FALSE),0)</f>
        <v>0</v>
      </c>
      <c r="N104" s="250">
        <f>IFERROR(VLOOKUP($B104,'JUL20 Soc. Canina'!$B$44:$T$73,19,FALSE),0)</f>
        <v>0</v>
      </c>
      <c r="O104" s="250">
        <f>IFERROR(VLOOKUP($B104,'AGO3 Azul'!$B$44:$T$73,19,FALSE),0)</f>
        <v>0</v>
      </c>
      <c r="P104" s="250">
        <f>IFERROR(VLOOKUP($B104,'AGO23 Lochness'!$B$44:$T$73,19,FALSE),0)</f>
        <v>0</v>
      </c>
      <c r="Q104" s="250">
        <f>IFERROR(VLOOKUP($B104,'SEP7 Soc. Canina'!$B$44:$T$73,19,FALSE),0)</f>
        <v>0</v>
      </c>
      <c r="R104" s="250">
        <f>IFERROR(VLOOKUP($B104,'SEP21 Vertigo'!$B$44:$T$73,19,FALSE),0)</f>
        <v>0</v>
      </c>
      <c r="S104" s="250">
        <f>IFERROR(VLOOKUP($B104,'OCT5 Lochness'!$B$44:$T$73,19,FALSE),0)</f>
        <v>0</v>
      </c>
      <c r="T104" s="250">
        <f>IFERROR(VLOOKUP($B104,'NOV23 Azul'!$B$44:$T$73,19,FALSE),0)</f>
        <v>0</v>
      </c>
      <c r="U104" s="291">
        <f t="shared" si="9"/>
        <v>0</v>
      </c>
    </row>
    <row r="105" spans="1:21">
      <c r="A105">
        <f t="shared" si="8"/>
        <v>58</v>
      </c>
      <c r="B105" s="207"/>
      <c r="C105" s="208"/>
      <c r="D105" s="208"/>
      <c r="E105" s="250"/>
      <c r="F105" s="207">
        <f>IFERROR(VLOOKUP($B105,'ENE19 Soc. Canina'!$B$44:$T$73,19,FALSE),0)</f>
        <v>0</v>
      </c>
      <c r="G105" s="261">
        <f>IFERROR(VLOOKUP($B105,'FEB2 Azul'!$B$44:$T$73,19,FALSE),0)</f>
        <v>0</v>
      </c>
      <c r="H105" s="208">
        <f>IFERROR(VLOOKUP($B105,'FEB9 Lochness'!$B$44:$T$73,19,FALSE),0)</f>
        <v>0</v>
      </c>
      <c r="I105" s="261">
        <f>IFERROR(VLOOKUP($B105,'FEB23 Lochness'!$B$44:$T$73,19,FALSE),0)</f>
        <v>0</v>
      </c>
      <c r="J105" s="261">
        <f>IFERROR(VLOOKUP($B105,'MAR15 Azul'!$B$44:$T$73,19,FALSE),0)</f>
        <v>0</v>
      </c>
      <c r="K105" s="207">
        <f>IFERROR(VLOOKUP($B105,'MAY4 Soc. Canina'!$B$44:$T$73,19,FALSE),0)</f>
        <v>0</v>
      </c>
      <c r="L105" s="261">
        <f>IFERROR(VLOOKUP($B105,'JUN8 Azul'!$B$44:$T$73,19,FALSE),0)</f>
        <v>0</v>
      </c>
      <c r="M105" s="250">
        <f>IFERROR(VLOOKUP($B105,'JUN29 Lochness'!$B$44:$T$73,19,FALSE),0)</f>
        <v>0</v>
      </c>
      <c r="N105" s="250">
        <f>IFERROR(VLOOKUP($B105,'JUL20 Soc. Canina'!$B$44:$T$73,19,FALSE),0)</f>
        <v>0</v>
      </c>
      <c r="O105" s="250">
        <f>IFERROR(VLOOKUP($B105,'AGO3 Azul'!$B$44:$T$73,19,FALSE),0)</f>
        <v>0</v>
      </c>
      <c r="P105" s="250">
        <f>IFERROR(VLOOKUP($B105,'AGO23 Lochness'!$B$44:$T$73,19,FALSE),0)</f>
        <v>0</v>
      </c>
      <c r="Q105" s="250">
        <f>IFERROR(VLOOKUP($B105,'SEP7 Soc. Canina'!$B$44:$T$73,19,FALSE),0)</f>
        <v>0</v>
      </c>
      <c r="R105" s="250">
        <f>IFERROR(VLOOKUP($B105,'SEP21 Vertigo'!$B$44:$T$73,19,FALSE),0)</f>
        <v>0</v>
      </c>
      <c r="S105" s="250">
        <f>IFERROR(VLOOKUP($B105,'OCT5 Lochness'!$B$44:$T$73,19,FALSE),0)</f>
        <v>0</v>
      </c>
      <c r="T105" s="250">
        <f>IFERROR(VLOOKUP($B105,'NOV23 Azul'!$B$44:$T$73,19,FALSE),0)</f>
        <v>0</v>
      </c>
      <c r="U105" s="291">
        <f t="shared" si="9"/>
        <v>0</v>
      </c>
    </row>
    <row r="106" spans="1:21">
      <c r="A106">
        <f>A105+1</f>
        <v>59</v>
      </c>
      <c r="B106" s="207"/>
      <c r="C106" s="208"/>
      <c r="D106" s="208"/>
      <c r="E106" s="250"/>
      <c r="F106" s="207">
        <f>IFERROR(VLOOKUP($B106,'ENE19 Soc. Canina'!$B$44:$T$73,19,FALSE),0)</f>
        <v>0</v>
      </c>
      <c r="G106" s="261">
        <f>IFERROR(VLOOKUP($B106,'FEB2 Azul'!$B$44:$T$73,19,FALSE),0)</f>
        <v>0</v>
      </c>
      <c r="H106" s="208">
        <f>IFERROR(VLOOKUP($B106,'FEB9 Lochness'!$B$44:$T$73,19,FALSE),0)</f>
        <v>0</v>
      </c>
      <c r="I106" s="261">
        <f>IFERROR(VLOOKUP($B106,'FEB23 Lochness'!$B$44:$T$73,19,FALSE),0)</f>
        <v>0</v>
      </c>
      <c r="J106" s="261">
        <f>IFERROR(VLOOKUP($B106,'MAR15 Azul'!$B$44:$T$73,19,FALSE),0)</f>
        <v>0</v>
      </c>
      <c r="K106" s="207">
        <f>IFERROR(VLOOKUP($B106,'MAY4 Soc. Canina'!$B$44:$T$73,19,FALSE),0)</f>
        <v>0</v>
      </c>
      <c r="L106" s="261">
        <f>IFERROR(VLOOKUP($B106,'JUN8 Azul'!$B$44:$T$73,19,FALSE),0)</f>
        <v>0</v>
      </c>
      <c r="M106" s="250">
        <f>IFERROR(VLOOKUP($B106,'JUN29 Lochness'!$B$44:$T$73,19,FALSE),0)</f>
        <v>0</v>
      </c>
      <c r="N106" s="250">
        <f>IFERROR(VLOOKUP($B106,'JUL20 Soc. Canina'!$B$44:$T$73,19,FALSE),0)</f>
        <v>0</v>
      </c>
      <c r="O106" s="250">
        <f>IFERROR(VLOOKUP($B106,'AGO3 Azul'!$B$44:$T$73,19,FALSE),0)</f>
        <v>0</v>
      </c>
      <c r="P106" s="250">
        <f>IFERROR(VLOOKUP($B106,'AGO23 Lochness'!$B$44:$T$73,19,FALSE),0)</f>
        <v>0</v>
      </c>
      <c r="Q106" s="250">
        <f>IFERROR(VLOOKUP($B106,'SEP7 Soc. Canina'!$B$44:$T$73,19,FALSE),0)</f>
        <v>0</v>
      </c>
      <c r="R106" s="250">
        <f>IFERROR(VLOOKUP($B106,'SEP21 Vertigo'!$B$44:$T$73,19,FALSE),0)</f>
        <v>0</v>
      </c>
      <c r="S106" s="250">
        <f>IFERROR(VLOOKUP($B106,'OCT5 Lochness'!$B$44:$T$73,19,FALSE),0)</f>
        <v>0</v>
      </c>
      <c r="T106" s="250">
        <f>IFERROR(VLOOKUP($B106,'NOV23 Azul'!$B$44:$T$73,19,FALSE),0)</f>
        <v>0</v>
      </c>
      <c r="U106" s="291">
        <f t="shared" si="9"/>
        <v>0</v>
      </c>
    </row>
    <row r="107" spans="1:21" ht="16" thickBot="1">
      <c r="A107">
        <f t="shared" si="8"/>
        <v>60</v>
      </c>
      <c r="B107" s="210"/>
      <c r="C107" s="211"/>
      <c r="D107" s="211"/>
      <c r="E107" s="234"/>
      <c r="F107" s="210">
        <f>IFERROR(VLOOKUP($B107,'ENE19 Soc. Canina'!$B$44:$T$73,19,FALSE),0)</f>
        <v>0</v>
      </c>
      <c r="G107" s="262">
        <f>IFERROR(VLOOKUP($B107,'FEB2 Azul'!$B$44:$T$73,19,FALSE),0)</f>
        <v>0</v>
      </c>
      <c r="H107" s="211">
        <f>IFERROR(VLOOKUP($B107,'FEB9 Lochness'!$B$44:$T$73,19,FALSE),0)</f>
        <v>0</v>
      </c>
      <c r="I107" s="262">
        <f>IFERROR(VLOOKUP($B107,'FEB23 Lochness'!$B$44:$T$73,19,FALSE),0)</f>
        <v>0</v>
      </c>
      <c r="J107" s="262">
        <f>IFERROR(VLOOKUP($B107,'MAR15 Azul'!$B$44:$T$73,19,FALSE),0)</f>
        <v>0</v>
      </c>
      <c r="K107" s="210">
        <f>IFERROR(VLOOKUP($B107,'MAY4 Soc. Canina'!$B$44:$T$73,19,FALSE),0)</f>
        <v>0</v>
      </c>
      <c r="L107" s="262">
        <f>IFERROR(VLOOKUP($B107,'JUN8 Azul'!$B$44:$T$73,19,FALSE),0)</f>
        <v>0</v>
      </c>
      <c r="M107" s="234">
        <f>IFERROR(VLOOKUP($B107,'JUN29 Lochness'!$B$44:$T$73,19,FALSE),0)</f>
        <v>0</v>
      </c>
      <c r="N107" s="234">
        <f>IFERROR(VLOOKUP($B107,'JUL20 Soc. Canina'!$B$44:$T$73,19,FALSE),0)</f>
        <v>0</v>
      </c>
      <c r="O107" s="234">
        <f>IFERROR(VLOOKUP($B107,'AGO3 Azul'!$B$44:$T$73,19,FALSE),0)</f>
        <v>0</v>
      </c>
      <c r="P107" s="234">
        <f>IFERROR(VLOOKUP($B107,'AGO23 Lochness'!$B$44:$T$73,19,FALSE),0)</f>
        <v>0</v>
      </c>
      <c r="Q107" s="234">
        <f>IFERROR(VLOOKUP($B107,'SEP7 Soc. Canina'!$B$44:$T$73,19,FALSE),0)</f>
        <v>0</v>
      </c>
      <c r="R107" s="234">
        <f>IFERROR(VLOOKUP($B107,'SEP21 Vertigo'!$B$44:$T$73,19,FALSE),0)</f>
        <v>0</v>
      </c>
      <c r="S107" s="234">
        <f>IFERROR(VLOOKUP($B107,'OCT5 Lochness'!$B$44:$T$73,19,FALSE),0)</f>
        <v>0</v>
      </c>
      <c r="T107" s="234">
        <f>IFERROR(VLOOKUP($B107,'NOV23 Azul'!$B$44:$T$73,19,FALSE),0)</f>
        <v>0</v>
      </c>
      <c r="U107" s="292">
        <f t="shared" si="9"/>
        <v>0</v>
      </c>
    </row>
  </sheetData>
  <sortState ref="B48:U67">
    <sortCondition descending="1" ref="U67"/>
  </sortState>
  <mergeCells count="4">
    <mergeCell ref="B2:E3"/>
    <mergeCell ref="B45:E46"/>
    <mergeCell ref="U2:U4"/>
    <mergeCell ref="U45:U4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7"/>
  <sheetViews>
    <sheetView workbookViewId="0">
      <selection activeCell="C7" sqref="C7"/>
    </sheetView>
  </sheetViews>
  <sheetFormatPr baseColWidth="10" defaultRowHeight="15" x14ac:dyDescent="0"/>
  <cols>
    <col min="1" max="1" width="3.1640625" bestFit="1" customWidth="1"/>
    <col min="6" max="6" width="10.83203125" customWidth="1"/>
  </cols>
  <sheetData>
    <row r="1" spans="1:8" s="194" customFormat="1" ht="16" thickBot="1">
      <c r="F1" s="194">
        <v>1</v>
      </c>
      <c r="G1" s="194">
        <f>F1+1</f>
        <v>2</v>
      </c>
    </row>
    <row r="2" spans="1:8" s="267" customFormat="1" ht="14">
      <c r="B2" s="525" t="s">
        <v>136</v>
      </c>
      <c r="C2" s="526"/>
      <c r="D2" s="526"/>
      <c r="E2" s="526"/>
      <c r="F2" s="269" t="s">
        <v>741</v>
      </c>
      <c r="G2" s="263" t="s">
        <v>744</v>
      </c>
      <c r="H2" s="585" t="s">
        <v>257</v>
      </c>
    </row>
    <row r="3" spans="1:8" s="268" customFormat="1" thickBot="1">
      <c r="B3" s="527"/>
      <c r="C3" s="528"/>
      <c r="D3" s="528"/>
      <c r="E3" s="528"/>
      <c r="F3" s="270" t="s">
        <v>742</v>
      </c>
      <c r="G3" s="264" t="s">
        <v>742</v>
      </c>
      <c r="H3" s="586"/>
    </row>
    <row r="4" spans="1:8" s="268" customFormat="1" thickBot="1">
      <c r="B4" s="188" t="s">
        <v>137</v>
      </c>
      <c r="C4" s="189" t="s">
        <v>138</v>
      </c>
      <c r="D4" s="189" t="s">
        <v>139</v>
      </c>
      <c r="E4" s="189" t="s">
        <v>140</v>
      </c>
      <c r="F4" s="270" t="s">
        <v>743</v>
      </c>
      <c r="G4" s="264" t="s">
        <v>743</v>
      </c>
      <c r="H4" s="587"/>
    </row>
    <row r="5" spans="1:8">
      <c r="A5">
        <v>1</v>
      </c>
      <c r="B5" s="207">
        <v>512</v>
      </c>
      <c r="C5" s="208" t="s">
        <v>290</v>
      </c>
      <c r="D5" s="208" t="s">
        <v>291</v>
      </c>
      <c r="E5" s="208" t="s">
        <v>272</v>
      </c>
      <c r="F5" s="253">
        <f>IFERROR(VLOOKUP(B5,'OCT11 Cali'!$B$9:$T$38,19,FALSE),0)</f>
        <v>6</v>
      </c>
      <c r="G5" s="254">
        <f>IFERROR(VLOOKUP(B5,'OCT12 Cali'!$B$9:$T$38,19,FALSE),0)</f>
        <v>10</v>
      </c>
      <c r="H5" s="290">
        <f t="shared" ref="H5:H44" si="0">SUM(F5:G5)</f>
        <v>16</v>
      </c>
    </row>
    <row r="6" spans="1:8">
      <c r="A6">
        <f t="shared" ref="A6:A44" si="1">A5+1</f>
        <v>2</v>
      </c>
      <c r="B6" s="207">
        <v>556</v>
      </c>
      <c r="C6" s="321" t="s">
        <v>501</v>
      </c>
      <c r="D6" s="321" t="s">
        <v>80</v>
      </c>
      <c r="E6" s="321" t="s">
        <v>269</v>
      </c>
      <c r="F6" s="207">
        <f>IFERROR(VLOOKUP(B6,'OCT11 Cali'!$B$9:$T$38,19,FALSE),0)</f>
        <v>6</v>
      </c>
      <c r="G6" s="250">
        <f>IFERROR(VLOOKUP(B6,'OCT12 Cali'!$B$9:$T$38,19,FALSE),0)</f>
        <v>0</v>
      </c>
      <c r="H6" s="291">
        <f t="shared" si="0"/>
        <v>6</v>
      </c>
    </row>
    <row r="7" spans="1:8">
      <c r="A7">
        <f t="shared" si="1"/>
        <v>3</v>
      </c>
      <c r="B7" s="207">
        <v>610</v>
      </c>
      <c r="C7" s="321" t="s">
        <v>287</v>
      </c>
      <c r="D7" s="321" t="s">
        <v>63</v>
      </c>
      <c r="E7" s="321" t="s">
        <v>272</v>
      </c>
      <c r="F7" s="207">
        <f>IFERROR(VLOOKUP(B7,'OCT11 Cali'!$B$9:$T$38,19,FALSE),0)</f>
        <v>4</v>
      </c>
      <c r="G7" s="250">
        <f>IFERROR(VLOOKUP(B7,'OCT12 Cali'!$B$9:$T$38,19,FALSE),0)</f>
        <v>2</v>
      </c>
      <c r="H7" s="291">
        <f t="shared" si="0"/>
        <v>6</v>
      </c>
    </row>
    <row r="8" spans="1:8">
      <c r="A8">
        <f t="shared" si="1"/>
        <v>4</v>
      </c>
      <c r="B8" s="207">
        <v>671</v>
      </c>
      <c r="C8" s="321" t="s">
        <v>477</v>
      </c>
      <c r="D8" s="321" t="s">
        <v>513</v>
      </c>
      <c r="E8" s="321" t="s">
        <v>272</v>
      </c>
      <c r="F8" s="207">
        <f>IFERROR(VLOOKUP(B8,'OCT11 Cali'!$B$9:$T$38,19,FALSE),0)</f>
        <v>2</v>
      </c>
      <c r="G8" s="250">
        <f>IFERROR(VLOOKUP(B8,'OCT12 Cali'!$B$9:$T$38,19,FALSE),0)</f>
        <v>0</v>
      </c>
      <c r="H8" s="291">
        <f t="shared" si="0"/>
        <v>2</v>
      </c>
    </row>
    <row r="9" spans="1:8">
      <c r="A9">
        <f t="shared" si="1"/>
        <v>5</v>
      </c>
      <c r="B9" s="207">
        <v>594</v>
      </c>
      <c r="C9" s="208" t="s">
        <v>526</v>
      </c>
      <c r="D9" s="208" t="s">
        <v>291</v>
      </c>
      <c r="E9" s="208" t="s">
        <v>272</v>
      </c>
      <c r="F9" s="207">
        <f>IFERROR(VLOOKUP(B9,'OCT11 Cali'!$B$9:$T$38,19,FALSE),0)</f>
        <v>0</v>
      </c>
      <c r="G9" s="250">
        <f>IFERROR(VLOOKUP(B9,'OCT12 Cali'!$B$9:$T$38,19,FALSE),0)</f>
        <v>2</v>
      </c>
      <c r="H9" s="291">
        <f t="shared" si="0"/>
        <v>2</v>
      </c>
    </row>
    <row r="10" spans="1:8">
      <c r="A10">
        <f t="shared" si="1"/>
        <v>6</v>
      </c>
      <c r="B10" s="207">
        <v>607</v>
      </c>
      <c r="C10" s="321" t="s">
        <v>467</v>
      </c>
      <c r="D10" s="321" t="s">
        <v>468</v>
      </c>
      <c r="E10" s="321" t="s">
        <v>272</v>
      </c>
      <c r="F10" s="207">
        <f>IFERROR(VLOOKUP(B10,'OCT11 Cali'!$B$9:$T$38,19,FALSE),0)</f>
        <v>1</v>
      </c>
      <c r="G10" s="250">
        <f>IFERROR(VLOOKUP(B10,'OCT12 Cali'!$B$9:$T$38,19,FALSE),0)</f>
        <v>0</v>
      </c>
      <c r="H10" s="291">
        <f t="shared" si="0"/>
        <v>1</v>
      </c>
    </row>
    <row r="11" spans="1:8">
      <c r="A11">
        <f t="shared" si="1"/>
        <v>7</v>
      </c>
      <c r="B11" s="207">
        <v>571</v>
      </c>
      <c r="C11" s="208" t="s">
        <v>475</v>
      </c>
      <c r="D11" s="208" t="s">
        <v>476</v>
      </c>
      <c r="E11" s="208" t="s">
        <v>272</v>
      </c>
      <c r="F11" s="207">
        <f>IFERROR(VLOOKUP(B11,'OCT11 Cali'!$B$9:$T$38,19,FALSE),0)</f>
        <v>0</v>
      </c>
      <c r="G11" s="250">
        <f>IFERROR(VLOOKUP(B11,'OCT12 Cali'!$B$9:$T$38,19,FALSE),0)</f>
        <v>1</v>
      </c>
      <c r="H11" s="291">
        <f t="shared" si="0"/>
        <v>1</v>
      </c>
    </row>
    <row r="12" spans="1:8">
      <c r="A12">
        <f>A11+1</f>
        <v>8</v>
      </c>
      <c r="B12" s="207">
        <v>819</v>
      </c>
      <c r="C12" s="321" t="s">
        <v>592</v>
      </c>
      <c r="D12" s="321" t="s">
        <v>68</v>
      </c>
      <c r="E12" s="321" t="s">
        <v>272</v>
      </c>
      <c r="F12" s="207">
        <f>IFERROR(VLOOKUP(B12,'OCT11 Cali'!$B$9:$T$38,19,FALSE),0)</f>
        <v>0</v>
      </c>
      <c r="G12" s="250">
        <f>IFERROR(VLOOKUP(B12,'OCT12 Cali'!$B$9:$T$38,19,FALSE),0)</f>
        <v>0</v>
      </c>
      <c r="H12" s="291">
        <f t="shared" si="0"/>
        <v>0</v>
      </c>
    </row>
    <row r="13" spans="1:8">
      <c r="A13">
        <f t="shared" si="1"/>
        <v>9</v>
      </c>
      <c r="B13" s="207">
        <v>559</v>
      </c>
      <c r="C13" s="321" t="s">
        <v>469</v>
      </c>
      <c r="D13" s="321" t="s">
        <v>470</v>
      </c>
      <c r="E13" s="321" t="s">
        <v>272</v>
      </c>
      <c r="F13" s="207">
        <f>IFERROR(VLOOKUP(B13,'OCT11 Cali'!$B$9:$T$38,19,FALSE),0)</f>
        <v>0</v>
      </c>
      <c r="G13" s="250">
        <f>IFERROR(VLOOKUP(B13,'OCT12 Cali'!$B$9:$T$38,19,FALSE),0)</f>
        <v>0</v>
      </c>
      <c r="H13" s="291">
        <f t="shared" si="0"/>
        <v>0</v>
      </c>
    </row>
    <row r="14" spans="1:8">
      <c r="A14">
        <f t="shared" si="1"/>
        <v>10</v>
      </c>
      <c r="B14" s="207">
        <v>696</v>
      </c>
      <c r="C14" s="321" t="s">
        <v>329</v>
      </c>
      <c r="D14" s="321" t="s">
        <v>330</v>
      </c>
      <c r="E14" s="321" t="s">
        <v>269</v>
      </c>
      <c r="F14" s="207">
        <f>IFERROR(VLOOKUP(B14,'OCT11 Cali'!$B$9:$T$38,19,FALSE),0)</f>
        <v>0</v>
      </c>
      <c r="G14" s="250">
        <f>IFERROR(VLOOKUP(B14,'OCT12 Cali'!$B$9:$T$38,19,FALSE),0)</f>
        <v>0</v>
      </c>
      <c r="H14" s="291">
        <f t="shared" si="0"/>
        <v>0</v>
      </c>
    </row>
    <row r="15" spans="1:8">
      <c r="A15">
        <f t="shared" si="1"/>
        <v>11</v>
      </c>
      <c r="B15" s="207">
        <v>598</v>
      </c>
      <c r="C15" s="321" t="s">
        <v>480</v>
      </c>
      <c r="D15" s="321" t="s">
        <v>481</v>
      </c>
      <c r="E15" s="321" t="s">
        <v>272</v>
      </c>
      <c r="F15" s="207">
        <f>IFERROR(VLOOKUP(B15,'OCT11 Cali'!$B$9:$T$38,19,FALSE),0)</f>
        <v>0</v>
      </c>
      <c r="G15" s="250">
        <f>IFERROR(VLOOKUP(B15,'OCT12 Cali'!$B$9:$T$38,19,FALSE),0)</f>
        <v>0</v>
      </c>
      <c r="H15" s="291">
        <f t="shared" si="0"/>
        <v>0</v>
      </c>
    </row>
    <row r="16" spans="1:8">
      <c r="A16">
        <f t="shared" si="1"/>
        <v>12</v>
      </c>
      <c r="B16" s="207">
        <v>720</v>
      </c>
      <c r="C16" s="321" t="s">
        <v>300</v>
      </c>
      <c r="D16" s="321" t="s">
        <v>366</v>
      </c>
      <c r="E16" s="321" t="s">
        <v>272</v>
      </c>
      <c r="F16" s="207">
        <f>IFERROR(VLOOKUP(B16,'OCT11 Cali'!$B$9:$T$38,19,FALSE),0)</f>
        <v>0</v>
      </c>
      <c r="G16" s="250">
        <f>IFERROR(VLOOKUP(B16,'OCT12 Cali'!$B$9:$T$38,19,FALSE),0)</f>
        <v>0</v>
      </c>
      <c r="H16" s="291">
        <f t="shared" si="0"/>
        <v>0</v>
      </c>
    </row>
    <row r="17" spans="1:8">
      <c r="A17">
        <f t="shared" si="1"/>
        <v>13</v>
      </c>
      <c r="B17" s="207"/>
      <c r="C17" s="208"/>
      <c r="D17" s="208"/>
      <c r="E17" s="208"/>
      <c r="F17" s="207">
        <f>IFERROR(VLOOKUP(B17,'OCT11 Cali'!$B$9:$T$38,19,FALSE),0)</f>
        <v>0</v>
      </c>
      <c r="G17" s="250">
        <f>IFERROR(VLOOKUP(B17,'OCT12 Cali'!$B$9:$T$38,19,FALSE),0)</f>
        <v>0</v>
      </c>
      <c r="H17" s="291">
        <f t="shared" si="0"/>
        <v>0</v>
      </c>
    </row>
    <row r="18" spans="1:8">
      <c r="A18">
        <f t="shared" si="1"/>
        <v>14</v>
      </c>
      <c r="B18" s="207"/>
      <c r="C18" s="321"/>
      <c r="D18" s="321"/>
      <c r="E18" s="321"/>
      <c r="F18" s="207">
        <f>IFERROR(VLOOKUP(B18,'OCT11 Cali'!$B$9:$T$38,19,FALSE),0)</f>
        <v>0</v>
      </c>
      <c r="G18" s="250">
        <f>IFERROR(VLOOKUP(B18,'OCT12 Cali'!$B$9:$T$38,19,FALSE),0)</f>
        <v>0</v>
      </c>
      <c r="H18" s="291">
        <f t="shared" si="0"/>
        <v>0</v>
      </c>
    </row>
    <row r="19" spans="1:8">
      <c r="A19">
        <f t="shared" si="1"/>
        <v>15</v>
      </c>
      <c r="B19" s="207"/>
      <c r="C19" s="321"/>
      <c r="D19" s="321"/>
      <c r="E19" s="321"/>
      <c r="F19" s="207">
        <f>IFERROR(VLOOKUP(B19,'OCT11 Cali'!$B$9:$T$38,19,FALSE),0)</f>
        <v>0</v>
      </c>
      <c r="G19" s="250">
        <f>IFERROR(VLOOKUP(B19,'OCT12 Cali'!$B$9:$T$38,19,FALSE),0)</f>
        <v>0</v>
      </c>
      <c r="H19" s="291">
        <f t="shared" si="0"/>
        <v>0</v>
      </c>
    </row>
    <row r="20" spans="1:8">
      <c r="A20">
        <f t="shared" si="1"/>
        <v>16</v>
      </c>
      <c r="B20" s="207"/>
      <c r="C20" s="321"/>
      <c r="D20" s="321"/>
      <c r="E20" s="321"/>
      <c r="F20" s="207">
        <f>IFERROR(VLOOKUP(B20,'OCT11 Cali'!$B$9:$T$38,19,FALSE),0)</f>
        <v>0</v>
      </c>
      <c r="G20" s="250">
        <f>IFERROR(VLOOKUP(B20,'OCT12 Cali'!$B$9:$T$38,19,FALSE),0)</f>
        <v>0</v>
      </c>
      <c r="H20" s="291">
        <f t="shared" si="0"/>
        <v>0</v>
      </c>
    </row>
    <row r="21" spans="1:8">
      <c r="A21">
        <f t="shared" si="1"/>
        <v>17</v>
      </c>
      <c r="B21" s="207"/>
      <c r="C21" s="321"/>
      <c r="D21" s="321"/>
      <c r="E21" s="321"/>
      <c r="F21" s="207">
        <f>IFERROR(VLOOKUP(B21,'OCT11 Cali'!$B$9:$T$38,19,FALSE),0)</f>
        <v>0</v>
      </c>
      <c r="G21" s="250">
        <f>IFERROR(VLOOKUP(B21,'OCT12 Cali'!$B$9:$T$38,19,FALSE),0)</f>
        <v>0</v>
      </c>
      <c r="H21" s="291">
        <f t="shared" si="0"/>
        <v>0</v>
      </c>
    </row>
    <row r="22" spans="1:8">
      <c r="A22">
        <f t="shared" si="1"/>
        <v>18</v>
      </c>
      <c r="B22" s="207"/>
      <c r="C22" s="321"/>
      <c r="D22" s="321"/>
      <c r="E22" s="321"/>
      <c r="F22" s="207">
        <f>IFERROR(VLOOKUP(B22,'OCT11 Cali'!$B$9:$T$38,19,FALSE),0)</f>
        <v>0</v>
      </c>
      <c r="G22" s="250">
        <f>IFERROR(VLOOKUP(B22,'OCT12 Cali'!$B$9:$T$38,19,FALSE),0)</f>
        <v>0</v>
      </c>
      <c r="H22" s="291">
        <f t="shared" si="0"/>
        <v>0</v>
      </c>
    </row>
    <row r="23" spans="1:8">
      <c r="A23">
        <f t="shared" si="1"/>
        <v>19</v>
      </c>
      <c r="B23" s="207"/>
      <c r="C23" s="321"/>
      <c r="D23" s="321"/>
      <c r="E23" s="321"/>
      <c r="F23" s="207">
        <f>IFERROR(VLOOKUP(B23,'OCT11 Cali'!$B$9:$T$38,19,FALSE),0)</f>
        <v>0</v>
      </c>
      <c r="G23" s="250">
        <f>IFERROR(VLOOKUP(B23,'OCT12 Cali'!$B$9:$T$38,19,FALSE),0)</f>
        <v>0</v>
      </c>
      <c r="H23" s="291">
        <f t="shared" si="0"/>
        <v>0</v>
      </c>
    </row>
    <row r="24" spans="1:8">
      <c r="A24">
        <f t="shared" si="1"/>
        <v>20</v>
      </c>
      <c r="B24" s="207"/>
      <c r="C24" s="321"/>
      <c r="D24" s="321"/>
      <c r="E24" s="321"/>
      <c r="F24" s="207">
        <f>IFERROR(VLOOKUP(B24,'OCT11 Cali'!$B$9:$T$38,19,FALSE),0)</f>
        <v>0</v>
      </c>
      <c r="G24" s="250">
        <f>IFERROR(VLOOKUP(B24,'OCT12 Cali'!$B$9:$T$38,19,FALSE),0)</f>
        <v>0</v>
      </c>
      <c r="H24" s="291">
        <f t="shared" si="0"/>
        <v>0</v>
      </c>
    </row>
    <row r="25" spans="1:8">
      <c r="A25">
        <f t="shared" si="1"/>
        <v>21</v>
      </c>
      <c r="B25" s="207"/>
      <c r="C25" s="208"/>
      <c r="D25" s="208"/>
      <c r="E25" s="208"/>
      <c r="F25" s="207">
        <f>IFERROR(VLOOKUP(B25,'OCT11 Cali'!$B$9:$T$38,19,FALSE),0)</f>
        <v>0</v>
      </c>
      <c r="G25" s="250">
        <f>IFERROR(VLOOKUP(B25,'OCT12 Cali'!$B$9:$T$38,19,FALSE),0)</f>
        <v>0</v>
      </c>
      <c r="H25" s="291">
        <f t="shared" si="0"/>
        <v>0</v>
      </c>
    </row>
    <row r="26" spans="1:8">
      <c r="A26">
        <f t="shared" si="1"/>
        <v>22</v>
      </c>
      <c r="B26" s="207"/>
      <c r="C26" s="208"/>
      <c r="D26" s="208"/>
      <c r="E26" s="208"/>
      <c r="F26" s="207">
        <f>IFERROR(VLOOKUP(B26,'OCT11 Cali'!$B$9:$T$38,19,FALSE),0)</f>
        <v>0</v>
      </c>
      <c r="G26" s="250">
        <f>IFERROR(VLOOKUP(B26,'OCT12 Cali'!$B$9:$T$38,19,FALSE),0)</f>
        <v>0</v>
      </c>
      <c r="H26" s="291">
        <f t="shared" si="0"/>
        <v>0</v>
      </c>
    </row>
    <row r="27" spans="1:8">
      <c r="A27">
        <f t="shared" si="1"/>
        <v>23</v>
      </c>
      <c r="B27" s="207"/>
      <c r="C27" s="208"/>
      <c r="D27" s="208"/>
      <c r="E27" s="208"/>
      <c r="F27" s="207">
        <f>IFERROR(VLOOKUP(B27,'OCT11 Cali'!$B$9:$T$38,19,FALSE),0)</f>
        <v>0</v>
      </c>
      <c r="G27" s="250">
        <f>IFERROR(VLOOKUP(B27,'OCT12 Cali'!$B$9:$T$38,19,FALSE),0)</f>
        <v>0</v>
      </c>
      <c r="H27" s="291">
        <f t="shared" si="0"/>
        <v>0</v>
      </c>
    </row>
    <row r="28" spans="1:8">
      <c r="A28">
        <f t="shared" si="1"/>
        <v>24</v>
      </c>
      <c r="B28" s="207"/>
      <c r="C28" s="208"/>
      <c r="D28" s="208"/>
      <c r="E28" s="208"/>
      <c r="F28" s="207">
        <f>IFERROR(VLOOKUP(B28,'OCT11 Cali'!$B$9:$T$38,19,FALSE),0)</f>
        <v>0</v>
      </c>
      <c r="G28" s="250">
        <f>IFERROR(VLOOKUP(B28,'OCT12 Cali'!$B$9:$T$38,19,FALSE),0)</f>
        <v>0</v>
      </c>
      <c r="H28" s="291">
        <f t="shared" si="0"/>
        <v>0</v>
      </c>
    </row>
    <row r="29" spans="1:8">
      <c r="A29">
        <f t="shared" si="1"/>
        <v>25</v>
      </c>
      <c r="B29" s="207"/>
      <c r="C29" s="208"/>
      <c r="D29" s="208"/>
      <c r="E29" s="208"/>
      <c r="F29" s="207">
        <f>IFERROR(VLOOKUP(B29,'OCT11 Cali'!$B$9:$T$38,19,FALSE),0)</f>
        <v>0</v>
      </c>
      <c r="G29" s="250">
        <f>IFERROR(VLOOKUP(B29,'OCT12 Cali'!$B$9:$T$38,19,FALSE),0)</f>
        <v>0</v>
      </c>
      <c r="H29" s="291">
        <f t="shared" si="0"/>
        <v>0</v>
      </c>
    </row>
    <row r="30" spans="1:8">
      <c r="A30">
        <f t="shared" si="1"/>
        <v>26</v>
      </c>
      <c r="B30" s="207"/>
      <c r="C30" s="208"/>
      <c r="D30" s="208"/>
      <c r="E30" s="208"/>
      <c r="F30" s="207">
        <f>IFERROR(VLOOKUP(B30,'OCT11 Cali'!$B$9:$T$38,19,FALSE),0)</f>
        <v>0</v>
      </c>
      <c r="G30" s="250">
        <f>IFERROR(VLOOKUP(B30,'OCT12 Cali'!$B$9:$T$38,19,FALSE),0)</f>
        <v>0</v>
      </c>
      <c r="H30" s="291">
        <f t="shared" si="0"/>
        <v>0</v>
      </c>
    </row>
    <row r="31" spans="1:8">
      <c r="A31">
        <f t="shared" si="1"/>
        <v>27</v>
      </c>
      <c r="B31" s="207"/>
      <c r="C31" s="208"/>
      <c r="D31" s="208"/>
      <c r="E31" s="208"/>
      <c r="F31" s="207">
        <f>IFERROR(VLOOKUP(B31,'OCT11 Cali'!$B$9:$T$38,19,FALSE),0)</f>
        <v>0</v>
      </c>
      <c r="G31" s="250">
        <f>IFERROR(VLOOKUP(B31,'OCT12 Cali'!$B$9:$T$38,19,FALSE),0)</f>
        <v>0</v>
      </c>
      <c r="H31" s="291">
        <f t="shared" si="0"/>
        <v>0</v>
      </c>
    </row>
    <row r="32" spans="1:8">
      <c r="A32">
        <f t="shared" si="1"/>
        <v>28</v>
      </c>
      <c r="B32" s="207"/>
      <c r="C32" s="208"/>
      <c r="D32" s="208"/>
      <c r="E32" s="208"/>
      <c r="F32" s="207">
        <f>IFERROR(VLOOKUP(B32,'OCT11 Cali'!$B$9:$T$38,19,FALSE),0)</f>
        <v>0</v>
      </c>
      <c r="G32" s="250">
        <f>IFERROR(VLOOKUP(B32,'OCT12 Cali'!$B$9:$T$38,19,FALSE),0)</f>
        <v>0</v>
      </c>
      <c r="H32" s="291">
        <f t="shared" si="0"/>
        <v>0</v>
      </c>
    </row>
    <row r="33" spans="1:8">
      <c r="A33">
        <f t="shared" si="1"/>
        <v>29</v>
      </c>
      <c r="B33" s="207"/>
      <c r="C33" s="208"/>
      <c r="D33" s="208"/>
      <c r="E33" s="208"/>
      <c r="F33" s="207">
        <f>IFERROR(VLOOKUP(B33,'OCT11 Cali'!$B$9:$T$38,19,FALSE),0)</f>
        <v>0</v>
      </c>
      <c r="G33" s="250">
        <f>IFERROR(VLOOKUP(B33,'OCT12 Cali'!$B$9:$T$38,19,FALSE),0)</f>
        <v>0</v>
      </c>
      <c r="H33" s="291">
        <f t="shared" si="0"/>
        <v>0</v>
      </c>
    </row>
    <row r="34" spans="1:8">
      <c r="A34">
        <f t="shared" si="1"/>
        <v>30</v>
      </c>
      <c r="B34" s="207"/>
      <c r="C34" s="208"/>
      <c r="D34" s="208"/>
      <c r="E34" s="208"/>
      <c r="F34" s="207">
        <f>IFERROR(VLOOKUP(B34,'OCT11 Cali'!$B$9:$T$38,19,FALSE),0)</f>
        <v>0</v>
      </c>
      <c r="G34" s="250">
        <f>IFERROR(VLOOKUP(B34,'OCT12 Cali'!$B$9:$T$38,19,FALSE),0)</f>
        <v>0</v>
      </c>
      <c r="H34" s="291">
        <f t="shared" si="0"/>
        <v>0</v>
      </c>
    </row>
    <row r="35" spans="1:8">
      <c r="A35">
        <f t="shared" si="1"/>
        <v>31</v>
      </c>
      <c r="B35" s="207"/>
      <c r="C35" s="208"/>
      <c r="D35" s="208"/>
      <c r="E35" s="208"/>
      <c r="F35" s="207">
        <f>IFERROR(VLOOKUP(B35,'OCT11 Cali'!$B$9:$T$38,19,FALSE),0)</f>
        <v>0</v>
      </c>
      <c r="G35" s="250">
        <f>IFERROR(VLOOKUP(B35,'OCT12 Cali'!$B$9:$T$38,19,FALSE),0)</f>
        <v>0</v>
      </c>
      <c r="H35" s="291">
        <f t="shared" si="0"/>
        <v>0</v>
      </c>
    </row>
    <row r="36" spans="1:8">
      <c r="A36">
        <f t="shared" si="1"/>
        <v>32</v>
      </c>
      <c r="B36" s="207"/>
      <c r="C36" s="208"/>
      <c r="D36" s="208"/>
      <c r="E36" s="208"/>
      <c r="F36" s="207">
        <f>IFERROR(VLOOKUP(B36,'OCT11 Cali'!$B$9:$T$38,19,FALSE),0)</f>
        <v>0</v>
      </c>
      <c r="G36" s="250">
        <f>IFERROR(VLOOKUP(B36,'OCT12 Cali'!$B$9:$T$38,19,FALSE),0)</f>
        <v>0</v>
      </c>
      <c r="H36" s="291">
        <f t="shared" si="0"/>
        <v>0</v>
      </c>
    </row>
    <row r="37" spans="1:8">
      <c r="A37">
        <f t="shared" si="1"/>
        <v>33</v>
      </c>
      <c r="B37" s="207"/>
      <c r="C37" s="208"/>
      <c r="D37" s="208"/>
      <c r="E37" s="208"/>
      <c r="F37" s="207">
        <f>IFERROR(VLOOKUP(B37,'OCT11 Cali'!$B$9:$T$38,19,FALSE),0)</f>
        <v>0</v>
      </c>
      <c r="G37" s="250">
        <f>IFERROR(VLOOKUP(B37,'OCT12 Cali'!$B$9:$T$38,19,FALSE),0)</f>
        <v>0</v>
      </c>
      <c r="H37" s="291">
        <f t="shared" si="0"/>
        <v>0</v>
      </c>
    </row>
    <row r="38" spans="1:8">
      <c r="A38">
        <f t="shared" si="1"/>
        <v>34</v>
      </c>
      <c r="B38" s="207"/>
      <c r="C38" s="208"/>
      <c r="D38" s="208"/>
      <c r="E38" s="208"/>
      <c r="F38" s="207">
        <f>IFERROR(VLOOKUP(B38,'OCT11 Cali'!$B$9:$T$38,19,FALSE),0)</f>
        <v>0</v>
      </c>
      <c r="G38" s="250">
        <f>IFERROR(VLOOKUP(B38,'OCT12 Cali'!$B$9:$T$38,19,FALSE),0)</f>
        <v>0</v>
      </c>
      <c r="H38" s="291">
        <f t="shared" si="0"/>
        <v>0</v>
      </c>
    </row>
    <row r="39" spans="1:8">
      <c r="A39">
        <f t="shared" si="1"/>
        <v>35</v>
      </c>
      <c r="B39" s="207"/>
      <c r="C39" s="208"/>
      <c r="D39" s="208"/>
      <c r="E39" s="208"/>
      <c r="F39" s="207">
        <f>IFERROR(VLOOKUP(B39,'OCT11 Cali'!$B$9:$T$38,19,FALSE),0)</f>
        <v>0</v>
      </c>
      <c r="G39" s="250">
        <f>IFERROR(VLOOKUP(B39,'OCT12 Cali'!$B$9:$T$38,19,FALSE),0)</f>
        <v>0</v>
      </c>
      <c r="H39" s="291">
        <f t="shared" si="0"/>
        <v>0</v>
      </c>
    </row>
    <row r="40" spans="1:8">
      <c r="A40">
        <f t="shared" si="1"/>
        <v>36</v>
      </c>
      <c r="B40" s="207"/>
      <c r="C40" s="208"/>
      <c r="D40" s="208"/>
      <c r="E40" s="208"/>
      <c r="F40" s="207">
        <f>IFERROR(VLOOKUP(B40,'OCT11 Cali'!$B$9:$T$38,19,FALSE),0)</f>
        <v>0</v>
      </c>
      <c r="G40" s="250">
        <f>IFERROR(VLOOKUP(B40,'OCT12 Cali'!$B$9:$T$38,19,FALSE),0)</f>
        <v>0</v>
      </c>
      <c r="H40" s="291">
        <f t="shared" si="0"/>
        <v>0</v>
      </c>
    </row>
    <row r="41" spans="1:8">
      <c r="A41">
        <f t="shared" si="1"/>
        <v>37</v>
      </c>
      <c r="B41" s="207"/>
      <c r="C41" s="208"/>
      <c r="D41" s="208"/>
      <c r="E41" s="208"/>
      <c r="F41" s="207">
        <f>IFERROR(VLOOKUP(B41,'OCT11 Cali'!$B$9:$T$38,19,FALSE),0)</f>
        <v>0</v>
      </c>
      <c r="G41" s="250">
        <f>IFERROR(VLOOKUP(B41,'OCT12 Cali'!$B$9:$T$38,19,FALSE),0)</f>
        <v>0</v>
      </c>
      <c r="H41" s="291">
        <f t="shared" si="0"/>
        <v>0</v>
      </c>
    </row>
    <row r="42" spans="1:8">
      <c r="A42">
        <f t="shared" si="1"/>
        <v>38</v>
      </c>
      <c r="B42" s="207"/>
      <c r="C42" s="208"/>
      <c r="D42" s="208"/>
      <c r="E42" s="208"/>
      <c r="F42" s="207">
        <f>IFERROR(VLOOKUP(B42,'OCT11 Cali'!$B$9:$T$38,19,FALSE),0)</f>
        <v>0</v>
      </c>
      <c r="G42" s="250">
        <f>IFERROR(VLOOKUP(B42,'OCT12 Cali'!$B$9:$T$38,19,FALSE),0)</f>
        <v>0</v>
      </c>
      <c r="H42" s="291">
        <f t="shared" si="0"/>
        <v>0</v>
      </c>
    </row>
    <row r="43" spans="1:8">
      <c r="A43">
        <f t="shared" si="1"/>
        <v>39</v>
      </c>
      <c r="B43" s="207"/>
      <c r="C43" s="208"/>
      <c r="D43" s="208"/>
      <c r="E43" s="208"/>
      <c r="F43" s="207">
        <f>IFERROR(VLOOKUP(B43,'OCT11 Cali'!$B$9:$T$38,19,FALSE),0)</f>
        <v>0</v>
      </c>
      <c r="G43" s="250">
        <f>IFERROR(VLOOKUP(B43,'OCT12 Cali'!$B$9:$T$38,19,FALSE),0)</f>
        <v>0</v>
      </c>
      <c r="H43" s="291">
        <f t="shared" si="0"/>
        <v>0</v>
      </c>
    </row>
    <row r="44" spans="1:8" ht="16" thickBot="1">
      <c r="A44">
        <f t="shared" si="1"/>
        <v>40</v>
      </c>
      <c r="B44" s="210"/>
      <c r="C44" s="211"/>
      <c r="D44" s="211"/>
      <c r="E44" s="211"/>
      <c r="F44" s="210">
        <f>IFERROR(VLOOKUP(B44,'OCT11 Cali'!$B$9:$T$38,19,FALSE),0)</f>
        <v>0</v>
      </c>
      <c r="G44" s="234">
        <f>IFERROR(VLOOKUP(B44,'OCT12 Cali'!$B$9:$T$38,19,FALSE),0)</f>
        <v>0</v>
      </c>
      <c r="H44" s="292">
        <f t="shared" si="0"/>
        <v>0</v>
      </c>
    </row>
    <row r="45" spans="1:8">
      <c r="B45" s="525" t="s">
        <v>155</v>
      </c>
      <c r="C45" s="526"/>
      <c r="D45" s="526"/>
      <c r="E45" s="526"/>
      <c r="F45" s="274" t="s">
        <v>741</v>
      </c>
      <c r="G45" s="271" t="s">
        <v>744</v>
      </c>
      <c r="H45" s="585" t="s">
        <v>257</v>
      </c>
    </row>
    <row r="46" spans="1:8" ht="16" thickBot="1">
      <c r="B46" s="527"/>
      <c r="C46" s="528"/>
      <c r="D46" s="528"/>
      <c r="E46" s="528"/>
      <c r="F46" s="270" t="s">
        <v>742</v>
      </c>
      <c r="G46" s="264" t="s">
        <v>742</v>
      </c>
      <c r="H46" s="586"/>
    </row>
    <row r="47" spans="1:8" ht="16" thickBot="1">
      <c r="B47" s="251" t="s">
        <v>137</v>
      </c>
      <c r="C47" s="440" t="s">
        <v>138</v>
      </c>
      <c r="D47" s="440" t="s">
        <v>139</v>
      </c>
      <c r="E47" s="441" t="s">
        <v>140</v>
      </c>
      <c r="F47" s="270" t="s">
        <v>743</v>
      </c>
      <c r="G47" s="264" t="s">
        <v>743</v>
      </c>
      <c r="H47" s="587"/>
    </row>
    <row r="48" spans="1:8">
      <c r="A48">
        <v>1</v>
      </c>
      <c r="B48" s="207">
        <v>713</v>
      </c>
      <c r="C48" s="321" t="s">
        <v>479</v>
      </c>
      <c r="D48" s="321" t="s">
        <v>470</v>
      </c>
      <c r="E48" s="321" t="s">
        <v>272</v>
      </c>
      <c r="F48" s="253">
        <f>IFERROR(VLOOKUP($B48,'OCT11 Cali'!$B$44:$T$73,19,FALSE),0)</f>
        <v>0</v>
      </c>
      <c r="G48" s="254">
        <f>IFERROR(VLOOKUP($B48,'OCT12 Cali'!$B$44:$T$73,19,FALSE),0)</f>
        <v>20</v>
      </c>
      <c r="H48" s="290">
        <f t="shared" ref="H48:H79" si="2">SUM(F48:G48)</f>
        <v>20</v>
      </c>
    </row>
    <row r="49" spans="1:8">
      <c r="A49">
        <f t="shared" ref="A49:A107" si="3">A48+1</f>
        <v>2</v>
      </c>
      <c r="B49" s="207">
        <v>696</v>
      </c>
      <c r="C49" s="208" t="s">
        <v>329</v>
      </c>
      <c r="D49" s="208" t="s">
        <v>330</v>
      </c>
      <c r="E49" s="208" t="s">
        <v>269</v>
      </c>
      <c r="F49" s="207">
        <f>IFERROR(VLOOKUP($B49,'OCT11 Cali'!$B$44:$T$73,19,FALSE),0)</f>
        <v>10</v>
      </c>
      <c r="G49" s="250">
        <f>IFERROR(VLOOKUP($B49,'OCT12 Cali'!$B$44:$T$73,19,FALSE),0)</f>
        <v>6</v>
      </c>
      <c r="H49" s="291">
        <f t="shared" si="2"/>
        <v>16</v>
      </c>
    </row>
    <row r="50" spans="1:8">
      <c r="A50">
        <f t="shared" si="3"/>
        <v>3</v>
      </c>
      <c r="B50" s="207">
        <v>819</v>
      </c>
      <c r="C50" s="208" t="s">
        <v>592</v>
      </c>
      <c r="D50" s="208" t="s">
        <v>68</v>
      </c>
      <c r="E50" s="208" t="s">
        <v>272</v>
      </c>
      <c r="F50" s="207">
        <f>IFERROR(VLOOKUP($B50,'OCT11 Cali'!$B$44:$T$73,19,FALSE),0)</f>
        <v>8</v>
      </c>
      <c r="G50" s="250">
        <f>IFERROR(VLOOKUP($B50,'OCT12 Cali'!$B$44:$T$73,19,FALSE),0)</f>
        <v>0</v>
      </c>
      <c r="H50" s="291">
        <f t="shared" si="2"/>
        <v>8</v>
      </c>
    </row>
    <row r="51" spans="1:8">
      <c r="A51">
        <f t="shared" si="3"/>
        <v>4</v>
      </c>
      <c r="B51" s="207">
        <v>729</v>
      </c>
      <c r="C51" s="208" t="s">
        <v>496</v>
      </c>
      <c r="D51" s="208" t="s">
        <v>497</v>
      </c>
      <c r="E51" s="208" t="s">
        <v>269</v>
      </c>
      <c r="F51" s="207">
        <f>IFERROR(VLOOKUP($B51,'OCT11 Cali'!$B$44:$T$73,19,FALSE),0)</f>
        <v>5</v>
      </c>
      <c r="G51" s="250">
        <f>IFERROR(VLOOKUP($B51,'OCT12 Cali'!$B$44:$T$73,19,FALSE),0)</f>
        <v>1</v>
      </c>
      <c r="H51" s="291">
        <f t="shared" si="2"/>
        <v>6</v>
      </c>
    </row>
    <row r="52" spans="1:8">
      <c r="A52">
        <f t="shared" si="3"/>
        <v>5</v>
      </c>
      <c r="B52" s="207">
        <v>551</v>
      </c>
      <c r="C52" s="321" t="s">
        <v>492</v>
      </c>
      <c r="D52" s="321" t="s">
        <v>491</v>
      </c>
      <c r="E52" s="321" t="s">
        <v>272</v>
      </c>
      <c r="F52" s="207">
        <f>IFERROR(VLOOKUP($B52,'OCT11 Cali'!$B$44:$T$73,19,FALSE),0)</f>
        <v>4</v>
      </c>
      <c r="G52" s="250">
        <f>IFERROR(VLOOKUP($B52,'OCT12 Cali'!$B$44:$T$73,19,FALSE),0)</f>
        <v>0</v>
      </c>
      <c r="H52" s="291">
        <f t="shared" si="2"/>
        <v>4</v>
      </c>
    </row>
    <row r="53" spans="1:8">
      <c r="A53">
        <f t="shared" si="3"/>
        <v>6</v>
      </c>
      <c r="B53" s="207">
        <v>683</v>
      </c>
      <c r="C53" s="321" t="s">
        <v>473</v>
      </c>
      <c r="D53" s="321" t="s">
        <v>474</v>
      </c>
      <c r="E53" s="321" t="s">
        <v>269</v>
      </c>
      <c r="F53" s="207">
        <f>IFERROR(VLOOKUP($B53,'OCT11 Cali'!$B$44:$T$73,19,FALSE),0)</f>
        <v>0</v>
      </c>
      <c r="G53" s="250">
        <f>IFERROR(VLOOKUP($B53,'OCT12 Cali'!$B$44:$T$73,19,FALSE),0)</f>
        <v>0</v>
      </c>
      <c r="H53" s="291">
        <f t="shared" si="2"/>
        <v>0</v>
      </c>
    </row>
    <row r="54" spans="1:8">
      <c r="A54">
        <f t="shared" si="3"/>
        <v>7</v>
      </c>
      <c r="B54" s="207">
        <v>635</v>
      </c>
      <c r="C54" s="321" t="s">
        <v>527</v>
      </c>
      <c r="D54" s="321" t="s">
        <v>457</v>
      </c>
      <c r="E54" s="321" t="s">
        <v>272</v>
      </c>
      <c r="F54" s="207">
        <f>IFERROR(VLOOKUP($B54,'OCT11 Cali'!$B$44:$T$73,19,FALSE),0)</f>
        <v>0</v>
      </c>
      <c r="G54" s="250">
        <f>IFERROR(VLOOKUP($B54,'OCT12 Cali'!$B$44:$T$73,19,FALSE),0)</f>
        <v>0</v>
      </c>
      <c r="H54" s="291">
        <f t="shared" si="2"/>
        <v>0</v>
      </c>
    </row>
    <row r="55" spans="1:8">
      <c r="A55">
        <f t="shared" si="3"/>
        <v>8</v>
      </c>
      <c r="B55" s="207">
        <v>757</v>
      </c>
      <c r="C55" s="321" t="s">
        <v>344</v>
      </c>
      <c r="D55" s="321" t="s">
        <v>330</v>
      </c>
      <c r="E55" s="321" t="s">
        <v>269</v>
      </c>
      <c r="F55" s="207">
        <f>IFERROR(VLOOKUP($B55,'OCT11 Cali'!$B$44:$T$73,19,FALSE),0)</f>
        <v>0</v>
      </c>
      <c r="G55" s="250">
        <f>IFERROR(VLOOKUP($B55,'OCT12 Cali'!$B$44:$T$73,19,FALSE),0)</f>
        <v>0</v>
      </c>
      <c r="H55" s="291">
        <f t="shared" si="2"/>
        <v>0</v>
      </c>
    </row>
    <row r="56" spans="1:8">
      <c r="A56">
        <f t="shared" si="3"/>
        <v>9</v>
      </c>
      <c r="B56" s="207">
        <v>719</v>
      </c>
      <c r="C56" s="321" t="s">
        <v>314</v>
      </c>
      <c r="D56" s="321" t="s">
        <v>112</v>
      </c>
      <c r="E56" s="321" t="s">
        <v>272</v>
      </c>
      <c r="F56" s="207">
        <f>IFERROR(VLOOKUP($B56,'OCT11 Cali'!$B$44:$T$73,19,FALSE),0)</f>
        <v>0</v>
      </c>
      <c r="G56" s="250">
        <f>IFERROR(VLOOKUP($B56,'OCT12 Cali'!$B$44:$T$73,19,FALSE),0)</f>
        <v>0</v>
      </c>
      <c r="H56" s="291">
        <f t="shared" si="2"/>
        <v>0</v>
      </c>
    </row>
    <row r="57" spans="1:8">
      <c r="A57">
        <f t="shared" si="3"/>
        <v>10</v>
      </c>
      <c r="B57" s="207">
        <v>785</v>
      </c>
      <c r="C57" s="321" t="s">
        <v>482</v>
      </c>
      <c r="D57" s="321" t="s">
        <v>481</v>
      </c>
      <c r="E57" s="321" t="s">
        <v>272</v>
      </c>
      <c r="F57" s="207">
        <f>IFERROR(VLOOKUP($B57,'OCT11 Cali'!$B$44:$T$73,19,FALSE),0)</f>
        <v>0</v>
      </c>
      <c r="G57" s="250">
        <f>IFERROR(VLOOKUP($B57,'OCT12 Cali'!$B$44:$T$73,19,FALSE),0)</f>
        <v>0</v>
      </c>
      <c r="H57" s="291">
        <f t="shared" si="2"/>
        <v>0</v>
      </c>
    </row>
    <row r="58" spans="1:8">
      <c r="A58">
        <f t="shared" si="3"/>
        <v>11</v>
      </c>
      <c r="B58" s="207"/>
      <c r="C58" s="321"/>
      <c r="D58" s="321"/>
      <c r="E58" s="321"/>
      <c r="F58" s="207">
        <f>IFERROR(VLOOKUP($B58,'OCT11 Cali'!$B$44:$T$73,19,FALSE),0)</f>
        <v>0</v>
      </c>
      <c r="G58" s="250">
        <f>IFERROR(VLOOKUP($B58,'OCT12 Cali'!$B$44:$T$73,19,FALSE),0)</f>
        <v>0</v>
      </c>
      <c r="H58" s="291">
        <f t="shared" si="2"/>
        <v>0</v>
      </c>
    </row>
    <row r="59" spans="1:8">
      <c r="A59">
        <f t="shared" si="3"/>
        <v>12</v>
      </c>
      <c r="B59" s="207"/>
      <c r="C59" s="321"/>
      <c r="D59" s="321"/>
      <c r="E59" s="321"/>
      <c r="F59" s="207">
        <f>IFERROR(VLOOKUP($B59,'OCT11 Cali'!$B$44:$T$73,19,FALSE),0)</f>
        <v>0</v>
      </c>
      <c r="G59" s="250">
        <f>IFERROR(VLOOKUP($B59,'OCT12 Cali'!$B$44:$T$73,19,FALSE),0)</f>
        <v>0</v>
      </c>
      <c r="H59" s="291">
        <f t="shared" si="2"/>
        <v>0</v>
      </c>
    </row>
    <row r="60" spans="1:8">
      <c r="A60">
        <f t="shared" si="3"/>
        <v>13</v>
      </c>
      <c r="B60" s="207"/>
      <c r="C60" s="321"/>
      <c r="D60" s="321"/>
      <c r="E60" s="321"/>
      <c r="F60" s="207">
        <f>IFERROR(VLOOKUP($B60,'OCT11 Cali'!$B$44:$T$73,19,FALSE),0)</f>
        <v>0</v>
      </c>
      <c r="G60" s="250">
        <f>IFERROR(VLOOKUP($B60,'OCT12 Cali'!$B$44:$T$73,19,FALSE),0)</f>
        <v>0</v>
      </c>
      <c r="H60" s="291">
        <f t="shared" si="2"/>
        <v>0</v>
      </c>
    </row>
    <row r="61" spans="1:8">
      <c r="A61">
        <f t="shared" si="3"/>
        <v>14</v>
      </c>
      <c r="B61" s="207"/>
      <c r="C61" s="321"/>
      <c r="D61" s="321"/>
      <c r="E61" s="334"/>
      <c r="F61" s="207">
        <f>IFERROR(VLOOKUP($B61,'OCT11 Cali'!$B$44:$T$73,19,FALSE),0)</f>
        <v>0</v>
      </c>
      <c r="G61" s="250">
        <f>IFERROR(VLOOKUP($B61,'OCT12 Cali'!$B$44:$T$73,19,FALSE),0)</f>
        <v>0</v>
      </c>
      <c r="H61" s="291">
        <f t="shared" si="2"/>
        <v>0</v>
      </c>
    </row>
    <row r="62" spans="1:8">
      <c r="A62">
        <f t="shared" si="3"/>
        <v>15</v>
      </c>
      <c r="B62" s="207"/>
      <c r="C62" s="321"/>
      <c r="D62" s="321"/>
      <c r="E62" s="321"/>
      <c r="F62" s="207">
        <f>IFERROR(VLOOKUP($B62,'OCT11 Cali'!$B$44:$T$73,19,FALSE),0)</f>
        <v>0</v>
      </c>
      <c r="G62" s="250">
        <f>IFERROR(VLOOKUP($B62,'OCT12 Cali'!$B$44:$T$73,19,FALSE),0)</f>
        <v>0</v>
      </c>
      <c r="H62" s="291">
        <f t="shared" si="2"/>
        <v>0</v>
      </c>
    </row>
    <row r="63" spans="1:8">
      <c r="A63">
        <f t="shared" si="3"/>
        <v>16</v>
      </c>
      <c r="B63" s="207"/>
      <c r="C63" s="321"/>
      <c r="D63" s="321"/>
      <c r="E63" s="334"/>
      <c r="F63" s="207">
        <f>IFERROR(VLOOKUP($B63,'OCT11 Cali'!$B$44:$T$73,19,FALSE),0)</f>
        <v>0</v>
      </c>
      <c r="G63" s="250">
        <f>IFERROR(VLOOKUP($B63,'OCT12 Cali'!$B$44:$T$73,19,FALSE),0)</f>
        <v>0</v>
      </c>
      <c r="H63" s="291">
        <f t="shared" si="2"/>
        <v>0</v>
      </c>
    </row>
    <row r="64" spans="1:8">
      <c r="A64">
        <f t="shared" si="3"/>
        <v>17</v>
      </c>
      <c r="B64" s="207"/>
      <c r="C64" s="321"/>
      <c r="D64" s="321"/>
      <c r="E64" s="321"/>
      <c r="F64" s="207">
        <f>IFERROR(VLOOKUP($B64,'OCT11 Cali'!$B$44:$T$73,19,FALSE),0)</f>
        <v>0</v>
      </c>
      <c r="G64" s="250">
        <f>IFERROR(VLOOKUP($B64,'OCT12 Cali'!$B$44:$T$73,19,FALSE),0)</f>
        <v>0</v>
      </c>
      <c r="H64" s="291">
        <f t="shared" si="2"/>
        <v>0</v>
      </c>
    </row>
    <row r="65" spans="1:8">
      <c r="A65">
        <f t="shared" si="3"/>
        <v>18</v>
      </c>
      <c r="B65" s="207"/>
      <c r="C65" s="321"/>
      <c r="D65" s="321"/>
      <c r="E65" s="321"/>
      <c r="F65" s="207">
        <f>IFERROR(VLOOKUP($B65,'OCT11 Cali'!$B$44:$T$73,19,FALSE),0)</f>
        <v>0</v>
      </c>
      <c r="G65" s="250">
        <f>IFERROR(VLOOKUP($B65,'OCT12 Cali'!$B$44:$T$73,19,FALSE),0)</f>
        <v>0</v>
      </c>
      <c r="H65" s="291">
        <f t="shared" si="2"/>
        <v>0</v>
      </c>
    </row>
    <row r="66" spans="1:8">
      <c r="A66">
        <f t="shared" si="3"/>
        <v>19</v>
      </c>
      <c r="B66" s="207"/>
      <c r="C66" s="321"/>
      <c r="D66" s="321"/>
      <c r="E66" s="321"/>
      <c r="F66" s="207">
        <f>IFERROR(VLOOKUP($B66,'OCT11 Cali'!$B$44:$T$73,19,FALSE),0)</f>
        <v>0</v>
      </c>
      <c r="G66" s="250">
        <f>IFERROR(VLOOKUP($B66,'OCT12 Cali'!$B$44:$T$73,19,FALSE),0)</f>
        <v>0</v>
      </c>
      <c r="H66" s="291">
        <f t="shared" si="2"/>
        <v>0</v>
      </c>
    </row>
    <row r="67" spans="1:8">
      <c r="A67">
        <f t="shared" si="3"/>
        <v>20</v>
      </c>
      <c r="B67" s="207"/>
      <c r="C67" s="321"/>
      <c r="D67" s="321"/>
      <c r="E67" s="321"/>
      <c r="F67" s="207">
        <f>IFERROR(VLOOKUP($B67,'OCT11 Cali'!$B$44:$T$73,19,FALSE),0)</f>
        <v>0</v>
      </c>
      <c r="G67" s="250">
        <f>IFERROR(VLOOKUP($B67,'OCT12 Cali'!$B$44:$T$73,19,FALSE),0)</f>
        <v>0</v>
      </c>
      <c r="H67" s="291">
        <f t="shared" si="2"/>
        <v>0</v>
      </c>
    </row>
    <row r="68" spans="1:8">
      <c r="A68">
        <f t="shared" si="3"/>
        <v>21</v>
      </c>
      <c r="B68" s="207"/>
      <c r="C68" s="208"/>
      <c r="D68" s="208"/>
      <c r="E68" s="208"/>
      <c r="F68" s="207">
        <f>IFERROR(VLOOKUP($B68,'OCT11 Cali'!$B$44:$T$73,19,FALSE),0)</f>
        <v>0</v>
      </c>
      <c r="G68" s="250">
        <f>IFERROR(VLOOKUP($B68,'OCT12 Cali'!$B$44:$T$73,19,FALSE),0)</f>
        <v>0</v>
      </c>
      <c r="H68" s="291">
        <f t="shared" si="2"/>
        <v>0</v>
      </c>
    </row>
    <row r="69" spans="1:8">
      <c r="A69">
        <f t="shared" si="3"/>
        <v>22</v>
      </c>
      <c r="B69" s="207"/>
      <c r="C69" s="321"/>
      <c r="D69" s="321"/>
      <c r="E69" s="321"/>
      <c r="F69" s="207">
        <f>IFERROR(VLOOKUP($B69,'OCT11 Cali'!$B$44:$T$73,19,FALSE),0)</f>
        <v>0</v>
      </c>
      <c r="G69" s="250">
        <f>IFERROR(VLOOKUP($B69,'OCT12 Cali'!$B$44:$T$73,19,FALSE),0)</f>
        <v>0</v>
      </c>
      <c r="H69" s="291">
        <f t="shared" si="2"/>
        <v>0</v>
      </c>
    </row>
    <row r="70" spans="1:8">
      <c r="A70">
        <f t="shared" si="3"/>
        <v>23</v>
      </c>
      <c r="B70" s="207"/>
      <c r="C70" s="321"/>
      <c r="D70" s="321"/>
      <c r="E70" s="321"/>
      <c r="F70" s="207">
        <f>IFERROR(VLOOKUP($B70,'OCT11 Cali'!$B$44:$T$73,19,FALSE),0)</f>
        <v>0</v>
      </c>
      <c r="G70" s="250">
        <f>IFERROR(VLOOKUP($B70,'OCT12 Cali'!$B$44:$T$73,19,FALSE),0)</f>
        <v>0</v>
      </c>
      <c r="H70" s="291">
        <f t="shared" si="2"/>
        <v>0</v>
      </c>
    </row>
    <row r="71" spans="1:8">
      <c r="A71">
        <f t="shared" si="3"/>
        <v>24</v>
      </c>
      <c r="B71" s="207"/>
      <c r="C71" s="321"/>
      <c r="D71" s="321"/>
      <c r="E71" s="321"/>
      <c r="F71" s="207">
        <f>IFERROR(VLOOKUP($B71,'OCT11 Cali'!$B$44:$T$73,19,FALSE),0)</f>
        <v>0</v>
      </c>
      <c r="G71" s="250">
        <f>IFERROR(VLOOKUP($B71,'OCT12 Cali'!$B$44:$T$73,19,FALSE),0)</f>
        <v>0</v>
      </c>
      <c r="H71" s="291">
        <f t="shared" si="2"/>
        <v>0</v>
      </c>
    </row>
    <row r="72" spans="1:8">
      <c r="A72">
        <f t="shared" si="3"/>
        <v>25</v>
      </c>
      <c r="B72" s="207"/>
      <c r="C72" s="208"/>
      <c r="D72" s="208"/>
      <c r="E72" s="208"/>
      <c r="F72" s="207">
        <f>IFERROR(VLOOKUP($B72,'OCT11 Cali'!$B$44:$T$73,19,FALSE),0)</f>
        <v>0</v>
      </c>
      <c r="G72" s="250">
        <f>IFERROR(VLOOKUP($B72,'OCT12 Cali'!$B$44:$T$73,19,FALSE),0)</f>
        <v>0</v>
      </c>
      <c r="H72" s="291">
        <f t="shared" si="2"/>
        <v>0</v>
      </c>
    </row>
    <row r="73" spans="1:8">
      <c r="A73">
        <f t="shared" si="3"/>
        <v>26</v>
      </c>
      <c r="B73" s="207"/>
      <c r="C73" s="208"/>
      <c r="D73" s="208"/>
      <c r="E73" s="208"/>
      <c r="F73" s="207">
        <f>IFERROR(VLOOKUP($B73,'OCT11 Cali'!$B$44:$T$73,19,FALSE),0)</f>
        <v>0</v>
      </c>
      <c r="G73" s="250">
        <f>IFERROR(VLOOKUP($B73,'OCT12 Cali'!$B$44:$T$73,19,FALSE),0)</f>
        <v>0</v>
      </c>
      <c r="H73" s="291">
        <f t="shared" si="2"/>
        <v>0</v>
      </c>
    </row>
    <row r="74" spans="1:8">
      <c r="A74">
        <f t="shared" si="3"/>
        <v>27</v>
      </c>
      <c r="B74" s="207"/>
      <c r="C74" s="208"/>
      <c r="D74" s="208"/>
      <c r="E74" s="208"/>
      <c r="F74" s="207">
        <f>IFERROR(VLOOKUP($B74,'OCT11 Cali'!$B$44:$T$73,19,FALSE),0)</f>
        <v>0</v>
      </c>
      <c r="G74" s="250">
        <f>IFERROR(VLOOKUP($B74,'OCT12 Cali'!$B$44:$T$73,19,FALSE),0)</f>
        <v>0</v>
      </c>
      <c r="H74" s="291">
        <f t="shared" si="2"/>
        <v>0</v>
      </c>
    </row>
    <row r="75" spans="1:8">
      <c r="A75">
        <f t="shared" si="3"/>
        <v>28</v>
      </c>
      <c r="B75" s="207"/>
      <c r="C75" s="208"/>
      <c r="D75" s="208"/>
      <c r="E75" s="208"/>
      <c r="F75" s="207">
        <f>IFERROR(VLOOKUP($B75,'OCT11 Cali'!$B$44:$T$73,19,FALSE),0)</f>
        <v>0</v>
      </c>
      <c r="G75" s="250">
        <f>IFERROR(VLOOKUP($B75,'OCT12 Cali'!$B$44:$T$73,19,FALSE),0)</f>
        <v>0</v>
      </c>
      <c r="H75" s="291">
        <f t="shared" si="2"/>
        <v>0</v>
      </c>
    </row>
    <row r="76" spans="1:8">
      <c r="A76">
        <f t="shared" si="3"/>
        <v>29</v>
      </c>
      <c r="B76" s="207"/>
      <c r="C76" s="208"/>
      <c r="D76" s="208"/>
      <c r="E76" s="208"/>
      <c r="F76" s="207">
        <f>IFERROR(VLOOKUP($B76,'OCT11 Cali'!$B$44:$T$73,19,FALSE),0)</f>
        <v>0</v>
      </c>
      <c r="G76" s="250">
        <f>IFERROR(VLOOKUP($B76,'OCT12 Cali'!$B$44:$T$73,19,FALSE),0)</f>
        <v>0</v>
      </c>
      <c r="H76" s="291">
        <f t="shared" si="2"/>
        <v>0</v>
      </c>
    </row>
    <row r="77" spans="1:8">
      <c r="A77">
        <f t="shared" si="3"/>
        <v>30</v>
      </c>
      <c r="B77" s="207"/>
      <c r="C77" s="208"/>
      <c r="D77" s="208"/>
      <c r="E77" s="208"/>
      <c r="F77" s="207">
        <f>IFERROR(VLOOKUP($B77,'OCT11 Cali'!$B$44:$T$73,19,FALSE),0)</f>
        <v>0</v>
      </c>
      <c r="G77" s="250">
        <f>IFERROR(VLOOKUP($B77,'OCT12 Cali'!$B$44:$T$73,19,FALSE),0)</f>
        <v>0</v>
      </c>
      <c r="H77" s="291">
        <f t="shared" si="2"/>
        <v>0</v>
      </c>
    </row>
    <row r="78" spans="1:8">
      <c r="A78">
        <f t="shared" si="3"/>
        <v>31</v>
      </c>
      <c r="B78" s="207"/>
      <c r="C78" s="208"/>
      <c r="D78" s="208"/>
      <c r="E78" s="208"/>
      <c r="F78" s="207">
        <f>IFERROR(VLOOKUP($B78,'OCT11 Cali'!$B$44:$T$73,19,FALSE),0)</f>
        <v>0</v>
      </c>
      <c r="G78" s="250">
        <f>IFERROR(VLOOKUP($B78,'OCT12 Cali'!$B$44:$T$73,19,FALSE),0)</f>
        <v>0</v>
      </c>
      <c r="H78" s="291">
        <f t="shared" si="2"/>
        <v>0</v>
      </c>
    </row>
    <row r="79" spans="1:8">
      <c r="A79">
        <f t="shared" si="3"/>
        <v>32</v>
      </c>
      <c r="B79" s="207"/>
      <c r="C79" s="208"/>
      <c r="D79" s="208"/>
      <c r="E79" s="208"/>
      <c r="F79" s="207">
        <f>IFERROR(VLOOKUP($B79,'OCT11 Cali'!$B$44:$T$73,19,FALSE),0)</f>
        <v>0</v>
      </c>
      <c r="G79" s="250">
        <f>IFERROR(VLOOKUP($B79,'OCT12 Cali'!$B$44:$T$73,19,FALSE),0)</f>
        <v>0</v>
      </c>
      <c r="H79" s="291">
        <f t="shared" si="2"/>
        <v>0</v>
      </c>
    </row>
    <row r="80" spans="1:8">
      <c r="A80">
        <f t="shared" si="3"/>
        <v>33</v>
      </c>
      <c r="B80" s="207"/>
      <c r="C80" s="208"/>
      <c r="D80" s="208"/>
      <c r="E80" s="208"/>
      <c r="F80" s="207">
        <f>IFERROR(VLOOKUP($B80,'OCT11 Cali'!$B$44:$T$73,19,FALSE),0)</f>
        <v>0</v>
      </c>
      <c r="G80" s="250">
        <f>IFERROR(VLOOKUP($B80,'OCT12 Cali'!$B$44:$T$73,19,FALSE),0)</f>
        <v>0</v>
      </c>
      <c r="H80" s="291">
        <f t="shared" ref="H80:H107" si="4">SUM(F80:G80)</f>
        <v>0</v>
      </c>
    </row>
    <row r="81" spans="1:8">
      <c r="A81">
        <f t="shared" si="3"/>
        <v>34</v>
      </c>
      <c r="B81" s="207"/>
      <c r="C81" s="208"/>
      <c r="D81" s="208"/>
      <c r="E81" s="208"/>
      <c r="F81" s="207">
        <f>IFERROR(VLOOKUP($B81,'OCT11 Cali'!$B$44:$T$73,19,FALSE),0)</f>
        <v>0</v>
      </c>
      <c r="G81" s="250">
        <f>IFERROR(VLOOKUP($B81,'OCT12 Cali'!$B$44:$T$73,19,FALSE),0)</f>
        <v>0</v>
      </c>
      <c r="H81" s="291">
        <f t="shared" si="4"/>
        <v>0</v>
      </c>
    </row>
    <row r="82" spans="1:8">
      <c r="A82">
        <f t="shared" si="3"/>
        <v>35</v>
      </c>
      <c r="B82" s="207"/>
      <c r="C82" s="208"/>
      <c r="D82" s="208"/>
      <c r="E82" s="208"/>
      <c r="F82" s="207">
        <f>IFERROR(VLOOKUP($B82,'OCT11 Cali'!$B$44:$T$73,19,FALSE),0)</f>
        <v>0</v>
      </c>
      <c r="G82" s="250">
        <f>IFERROR(VLOOKUP($B82,'OCT12 Cali'!$B$44:$T$73,19,FALSE),0)</f>
        <v>0</v>
      </c>
      <c r="H82" s="291">
        <f t="shared" si="4"/>
        <v>0</v>
      </c>
    </row>
    <row r="83" spans="1:8">
      <c r="A83">
        <f t="shared" si="3"/>
        <v>36</v>
      </c>
      <c r="B83" s="207"/>
      <c r="C83" s="208"/>
      <c r="D83" s="208"/>
      <c r="E83" s="208"/>
      <c r="F83" s="207">
        <f>IFERROR(VLOOKUP($B83,'OCT11 Cali'!$B$44:$T$73,19,FALSE),0)</f>
        <v>0</v>
      </c>
      <c r="G83" s="250">
        <f>IFERROR(VLOOKUP($B83,'OCT12 Cali'!$B$44:$T$73,19,FALSE),0)</f>
        <v>0</v>
      </c>
      <c r="H83" s="291">
        <f t="shared" si="4"/>
        <v>0</v>
      </c>
    </row>
    <row r="84" spans="1:8">
      <c r="A84">
        <f t="shared" si="3"/>
        <v>37</v>
      </c>
      <c r="B84" s="207"/>
      <c r="C84" s="208"/>
      <c r="D84" s="208"/>
      <c r="E84" s="208"/>
      <c r="F84" s="207">
        <f>IFERROR(VLOOKUP($B84,'OCT11 Cali'!$B$44:$T$73,19,FALSE),0)</f>
        <v>0</v>
      </c>
      <c r="G84" s="250">
        <f>IFERROR(VLOOKUP($B84,'OCT12 Cali'!$B$44:$T$73,19,FALSE),0)</f>
        <v>0</v>
      </c>
      <c r="H84" s="291">
        <f t="shared" si="4"/>
        <v>0</v>
      </c>
    </row>
    <row r="85" spans="1:8">
      <c r="A85">
        <f t="shared" si="3"/>
        <v>38</v>
      </c>
      <c r="B85" s="207"/>
      <c r="C85" s="208"/>
      <c r="D85" s="208"/>
      <c r="E85" s="208"/>
      <c r="F85" s="207">
        <f>IFERROR(VLOOKUP($B85,'OCT11 Cali'!$B$44:$T$73,19,FALSE),0)</f>
        <v>0</v>
      </c>
      <c r="G85" s="250">
        <f>IFERROR(VLOOKUP($B85,'OCT12 Cali'!$B$44:$T$73,19,FALSE),0)</f>
        <v>0</v>
      </c>
      <c r="H85" s="291">
        <f t="shared" si="4"/>
        <v>0</v>
      </c>
    </row>
    <row r="86" spans="1:8">
      <c r="A86">
        <f t="shared" si="3"/>
        <v>39</v>
      </c>
      <c r="B86" s="207"/>
      <c r="C86" s="208"/>
      <c r="D86" s="208"/>
      <c r="E86" s="208"/>
      <c r="F86" s="207">
        <f>IFERROR(VLOOKUP($B86,'OCT11 Cali'!$B$44:$T$73,19,FALSE),0)</f>
        <v>0</v>
      </c>
      <c r="G86" s="250">
        <f>IFERROR(VLOOKUP($B86,'OCT12 Cali'!$B$44:$T$73,19,FALSE),0)</f>
        <v>0</v>
      </c>
      <c r="H86" s="291">
        <f t="shared" si="4"/>
        <v>0</v>
      </c>
    </row>
    <row r="87" spans="1:8">
      <c r="A87">
        <f t="shared" si="3"/>
        <v>40</v>
      </c>
      <c r="B87" s="207"/>
      <c r="C87" s="208"/>
      <c r="D87" s="208"/>
      <c r="E87" s="208"/>
      <c r="F87" s="207">
        <f>IFERROR(VLOOKUP($B87,'OCT11 Cali'!$B$44:$T$73,19,FALSE),0)</f>
        <v>0</v>
      </c>
      <c r="G87" s="250">
        <f>IFERROR(VLOOKUP($B87,'OCT12 Cali'!$B$44:$T$73,19,FALSE),0)</f>
        <v>0</v>
      </c>
      <c r="H87" s="291">
        <f t="shared" si="4"/>
        <v>0</v>
      </c>
    </row>
    <row r="88" spans="1:8">
      <c r="A88">
        <f t="shared" si="3"/>
        <v>41</v>
      </c>
      <c r="B88" s="207"/>
      <c r="C88" s="208"/>
      <c r="D88" s="208"/>
      <c r="E88" s="208"/>
      <c r="F88" s="207">
        <f>IFERROR(VLOOKUP($B88,'OCT11 Cali'!$B$44:$T$73,19,FALSE),0)</f>
        <v>0</v>
      </c>
      <c r="G88" s="250">
        <f>IFERROR(VLOOKUP($B88,'OCT12 Cali'!$B$44:$T$73,19,FALSE),0)</f>
        <v>0</v>
      </c>
      <c r="H88" s="291">
        <f t="shared" si="4"/>
        <v>0</v>
      </c>
    </row>
    <row r="89" spans="1:8">
      <c r="A89">
        <f t="shared" si="3"/>
        <v>42</v>
      </c>
      <c r="B89" s="207"/>
      <c r="C89" s="208"/>
      <c r="D89" s="208"/>
      <c r="E89" s="208"/>
      <c r="F89" s="207">
        <f>IFERROR(VLOOKUP($B89,'OCT11 Cali'!$B$44:$T$73,19,FALSE),0)</f>
        <v>0</v>
      </c>
      <c r="G89" s="250">
        <f>IFERROR(VLOOKUP($B89,'OCT12 Cali'!$B$44:$T$73,19,FALSE),0)</f>
        <v>0</v>
      </c>
      <c r="H89" s="291">
        <f t="shared" si="4"/>
        <v>0</v>
      </c>
    </row>
    <row r="90" spans="1:8">
      <c r="A90">
        <f t="shared" si="3"/>
        <v>43</v>
      </c>
      <c r="B90" s="207"/>
      <c r="C90" s="208"/>
      <c r="D90" s="208"/>
      <c r="E90" s="208"/>
      <c r="F90" s="207">
        <f>IFERROR(VLOOKUP($B90,'OCT11 Cali'!$B$44:$T$73,19,FALSE),0)</f>
        <v>0</v>
      </c>
      <c r="G90" s="250">
        <f>IFERROR(VLOOKUP($B90,'OCT12 Cali'!$B$44:$T$73,19,FALSE),0)</f>
        <v>0</v>
      </c>
      <c r="H90" s="291">
        <f t="shared" si="4"/>
        <v>0</v>
      </c>
    </row>
    <row r="91" spans="1:8">
      <c r="A91">
        <f t="shared" si="3"/>
        <v>44</v>
      </c>
      <c r="B91" s="207"/>
      <c r="C91" s="208"/>
      <c r="D91" s="208"/>
      <c r="E91" s="208"/>
      <c r="F91" s="207">
        <f>IFERROR(VLOOKUP($B91,'OCT11 Cali'!$B$44:$T$73,19,FALSE),0)</f>
        <v>0</v>
      </c>
      <c r="G91" s="250">
        <f>IFERROR(VLOOKUP($B91,'OCT12 Cali'!$B$44:$T$73,19,FALSE),0)</f>
        <v>0</v>
      </c>
      <c r="H91" s="291">
        <f t="shared" si="4"/>
        <v>0</v>
      </c>
    </row>
    <row r="92" spans="1:8">
      <c r="A92">
        <f t="shared" si="3"/>
        <v>45</v>
      </c>
      <c r="B92" s="207"/>
      <c r="C92" s="208"/>
      <c r="D92" s="208"/>
      <c r="E92" s="208"/>
      <c r="F92" s="207">
        <f>IFERROR(VLOOKUP($B92,'OCT11 Cali'!$B$44:$T$73,19,FALSE),0)</f>
        <v>0</v>
      </c>
      <c r="G92" s="250">
        <f>IFERROR(VLOOKUP($B92,'OCT12 Cali'!$B$44:$T$73,19,FALSE),0)</f>
        <v>0</v>
      </c>
      <c r="H92" s="291">
        <f t="shared" si="4"/>
        <v>0</v>
      </c>
    </row>
    <row r="93" spans="1:8">
      <c r="A93">
        <f t="shared" si="3"/>
        <v>46</v>
      </c>
      <c r="B93" s="207"/>
      <c r="C93" s="208"/>
      <c r="D93" s="208"/>
      <c r="E93" s="208"/>
      <c r="F93" s="207">
        <f>IFERROR(VLOOKUP($B93,'OCT11 Cali'!$B$44:$T$73,19,FALSE),0)</f>
        <v>0</v>
      </c>
      <c r="G93" s="250">
        <f>IFERROR(VLOOKUP($B93,'OCT12 Cali'!$B$44:$T$73,19,FALSE),0)</f>
        <v>0</v>
      </c>
      <c r="H93" s="291">
        <f t="shared" si="4"/>
        <v>0</v>
      </c>
    </row>
    <row r="94" spans="1:8">
      <c r="A94">
        <f t="shared" si="3"/>
        <v>47</v>
      </c>
      <c r="B94" s="207"/>
      <c r="C94" s="208"/>
      <c r="D94" s="208"/>
      <c r="E94" s="208"/>
      <c r="F94" s="207">
        <f>IFERROR(VLOOKUP($B94,'OCT11 Cali'!$B$44:$T$73,19,FALSE),0)</f>
        <v>0</v>
      </c>
      <c r="G94" s="250">
        <f>IFERROR(VLOOKUP($B94,'OCT12 Cali'!$B$44:$T$73,19,FALSE),0)</f>
        <v>0</v>
      </c>
      <c r="H94" s="291">
        <f t="shared" si="4"/>
        <v>0</v>
      </c>
    </row>
    <row r="95" spans="1:8">
      <c r="A95">
        <f t="shared" si="3"/>
        <v>48</v>
      </c>
      <c r="B95" s="207"/>
      <c r="C95" s="208"/>
      <c r="D95" s="208"/>
      <c r="E95" s="208"/>
      <c r="F95" s="207">
        <f>IFERROR(VLOOKUP($B95,'OCT11 Cali'!$B$44:$T$73,19,FALSE),0)</f>
        <v>0</v>
      </c>
      <c r="G95" s="250">
        <f>IFERROR(VLOOKUP($B95,'OCT12 Cali'!$B$44:$T$73,19,FALSE),0)</f>
        <v>0</v>
      </c>
      <c r="H95" s="291">
        <f t="shared" si="4"/>
        <v>0</v>
      </c>
    </row>
    <row r="96" spans="1:8">
      <c r="A96">
        <f t="shared" si="3"/>
        <v>49</v>
      </c>
      <c r="B96" s="207"/>
      <c r="C96" s="208"/>
      <c r="D96" s="208"/>
      <c r="E96" s="208"/>
      <c r="F96" s="207">
        <f>IFERROR(VLOOKUP($B96,'OCT11 Cali'!$B$44:$T$73,19,FALSE),0)</f>
        <v>0</v>
      </c>
      <c r="G96" s="250">
        <f>IFERROR(VLOOKUP($B96,'OCT12 Cali'!$B$44:$T$73,19,FALSE),0)</f>
        <v>0</v>
      </c>
      <c r="H96" s="291">
        <f t="shared" si="4"/>
        <v>0</v>
      </c>
    </row>
    <row r="97" spans="1:8">
      <c r="A97">
        <f t="shared" si="3"/>
        <v>50</v>
      </c>
      <c r="B97" s="207"/>
      <c r="C97" s="208"/>
      <c r="D97" s="208"/>
      <c r="E97" s="208"/>
      <c r="F97" s="207">
        <f>IFERROR(VLOOKUP($B97,'OCT11 Cali'!$B$44:$T$73,19,FALSE),0)</f>
        <v>0</v>
      </c>
      <c r="G97" s="250">
        <f>IFERROR(VLOOKUP($B97,'OCT12 Cali'!$B$44:$T$73,19,FALSE),0)</f>
        <v>0</v>
      </c>
      <c r="H97" s="291">
        <f t="shared" si="4"/>
        <v>0</v>
      </c>
    </row>
    <row r="98" spans="1:8">
      <c r="A98">
        <f t="shared" si="3"/>
        <v>51</v>
      </c>
      <c r="B98" s="207"/>
      <c r="C98" s="208"/>
      <c r="D98" s="208"/>
      <c r="E98" s="208"/>
      <c r="F98" s="207">
        <f>IFERROR(VLOOKUP($B98,'OCT11 Cali'!$B$44:$T$73,19,FALSE),0)</f>
        <v>0</v>
      </c>
      <c r="G98" s="250">
        <f>IFERROR(VLOOKUP($B98,'OCT12 Cali'!$B$44:$T$73,19,FALSE),0)</f>
        <v>0</v>
      </c>
      <c r="H98" s="291">
        <f t="shared" si="4"/>
        <v>0</v>
      </c>
    </row>
    <row r="99" spans="1:8">
      <c r="A99">
        <f t="shared" si="3"/>
        <v>52</v>
      </c>
      <c r="B99" s="207"/>
      <c r="C99" s="208"/>
      <c r="D99" s="208"/>
      <c r="E99" s="208"/>
      <c r="F99" s="207">
        <f>IFERROR(VLOOKUP($B99,'OCT11 Cali'!$B$44:$T$73,19,FALSE),0)</f>
        <v>0</v>
      </c>
      <c r="G99" s="250">
        <f>IFERROR(VLOOKUP($B99,'OCT12 Cali'!$B$44:$T$73,19,FALSE),0)</f>
        <v>0</v>
      </c>
      <c r="H99" s="291">
        <f t="shared" si="4"/>
        <v>0</v>
      </c>
    </row>
    <row r="100" spans="1:8">
      <c r="A100">
        <f t="shared" si="3"/>
        <v>53</v>
      </c>
      <c r="B100" s="207"/>
      <c r="C100" s="208"/>
      <c r="D100" s="208"/>
      <c r="E100" s="208"/>
      <c r="F100" s="207">
        <f>IFERROR(VLOOKUP($B100,'OCT11 Cali'!$B$44:$T$73,19,FALSE),0)</f>
        <v>0</v>
      </c>
      <c r="G100" s="250">
        <f>IFERROR(VLOOKUP($B100,'OCT12 Cali'!$B$44:$T$73,19,FALSE),0)</f>
        <v>0</v>
      </c>
      <c r="H100" s="291">
        <f t="shared" si="4"/>
        <v>0</v>
      </c>
    </row>
    <row r="101" spans="1:8">
      <c r="A101">
        <f t="shared" si="3"/>
        <v>54</v>
      </c>
      <c r="B101" s="207"/>
      <c r="C101" s="208"/>
      <c r="D101" s="208"/>
      <c r="E101" s="208"/>
      <c r="F101" s="207">
        <f>IFERROR(VLOOKUP($B101,'OCT11 Cali'!$B$44:$T$73,19,FALSE),0)</f>
        <v>0</v>
      </c>
      <c r="G101" s="250">
        <f>IFERROR(VLOOKUP($B101,'OCT12 Cali'!$B$44:$T$73,19,FALSE),0)</f>
        <v>0</v>
      </c>
      <c r="H101" s="291">
        <f t="shared" si="4"/>
        <v>0</v>
      </c>
    </row>
    <row r="102" spans="1:8">
      <c r="A102">
        <f t="shared" si="3"/>
        <v>55</v>
      </c>
      <c r="B102" s="207"/>
      <c r="C102" s="208"/>
      <c r="D102" s="208"/>
      <c r="E102" s="208"/>
      <c r="F102" s="207">
        <f>IFERROR(VLOOKUP($B102,'OCT11 Cali'!$B$44:$T$73,19,FALSE),0)</f>
        <v>0</v>
      </c>
      <c r="G102" s="250">
        <f>IFERROR(VLOOKUP($B102,'OCT12 Cali'!$B$44:$T$73,19,FALSE),0)</f>
        <v>0</v>
      </c>
      <c r="H102" s="291">
        <f t="shared" si="4"/>
        <v>0</v>
      </c>
    </row>
    <row r="103" spans="1:8">
      <c r="A103">
        <f>A102+1</f>
        <v>56</v>
      </c>
      <c r="B103" s="207"/>
      <c r="C103" s="208"/>
      <c r="D103" s="208"/>
      <c r="E103" s="208"/>
      <c r="F103" s="207">
        <f>IFERROR(VLOOKUP($B103,'OCT11 Cali'!$B$44:$T$73,19,FALSE),0)</f>
        <v>0</v>
      </c>
      <c r="G103" s="250">
        <f>IFERROR(VLOOKUP($B103,'OCT12 Cali'!$B$44:$T$73,19,FALSE),0)</f>
        <v>0</v>
      </c>
      <c r="H103" s="291">
        <f t="shared" si="4"/>
        <v>0</v>
      </c>
    </row>
    <row r="104" spans="1:8">
      <c r="A104">
        <f t="shared" si="3"/>
        <v>57</v>
      </c>
      <c r="B104" s="207"/>
      <c r="C104" s="208"/>
      <c r="D104" s="208"/>
      <c r="E104" s="208"/>
      <c r="F104" s="207">
        <f>IFERROR(VLOOKUP($B104,'OCT11 Cali'!$B$44:$T$73,19,FALSE),0)</f>
        <v>0</v>
      </c>
      <c r="G104" s="250">
        <f>IFERROR(VLOOKUP($B104,'OCT12 Cali'!$B$44:$T$73,19,FALSE),0)</f>
        <v>0</v>
      </c>
      <c r="H104" s="291">
        <f t="shared" si="4"/>
        <v>0</v>
      </c>
    </row>
    <row r="105" spans="1:8">
      <c r="A105">
        <f t="shared" si="3"/>
        <v>58</v>
      </c>
      <c r="B105" s="207"/>
      <c r="C105" s="208"/>
      <c r="D105" s="208"/>
      <c r="E105" s="208"/>
      <c r="F105" s="207">
        <f>IFERROR(VLOOKUP($B105,'OCT11 Cali'!$B$44:$T$73,19,FALSE),0)</f>
        <v>0</v>
      </c>
      <c r="G105" s="250">
        <f>IFERROR(VLOOKUP($B105,'OCT12 Cali'!$B$44:$T$73,19,FALSE),0)</f>
        <v>0</v>
      </c>
      <c r="H105" s="291">
        <f t="shared" si="4"/>
        <v>0</v>
      </c>
    </row>
    <row r="106" spans="1:8">
      <c r="A106">
        <f>A105+1</f>
        <v>59</v>
      </c>
      <c r="B106" s="207"/>
      <c r="C106" s="208"/>
      <c r="D106" s="208"/>
      <c r="E106" s="208"/>
      <c r="F106" s="207">
        <f>IFERROR(VLOOKUP($B106,'OCT11 Cali'!$B$44:$T$73,19,FALSE),0)</f>
        <v>0</v>
      </c>
      <c r="G106" s="250">
        <f>IFERROR(VLOOKUP($B106,'OCT12 Cali'!$B$44:$T$73,19,FALSE),0)</f>
        <v>0</v>
      </c>
      <c r="H106" s="291">
        <f t="shared" si="4"/>
        <v>0</v>
      </c>
    </row>
    <row r="107" spans="1:8" ht="16" thickBot="1">
      <c r="A107">
        <f t="shared" si="3"/>
        <v>60</v>
      </c>
      <c r="B107" s="210"/>
      <c r="C107" s="211"/>
      <c r="D107" s="211"/>
      <c r="E107" s="211"/>
      <c r="F107" s="210">
        <f>IFERROR(VLOOKUP($B107,'OCT11 Cali'!$B$44:$T$73,19,FALSE),0)</f>
        <v>0</v>
      </c>
      <c r="G107" s="234">
        <f>IFERROR(VLOOKUP($B107,'OCT12 Cali'!$B$44:$T$73,19,FALSE),0)</f>
        <v>0</v>
      </c>
      <c r="H107" s="292">
        <f t="shared" si="4"/>
        <v>0</v>
      </c>
    </row>
  </sheetData>
  <sortState ref="B48:H57">
    <sortCondition descending="1" ref="H48"/>
  </sortState>
  <mergeCells count="4">
    <mergeCell ref="B2:E3"/>
    <mergeCell ref="H2:H4"/>
    <mergeCell ref="B45:E46"/>
    <mergeCell ref="H45:H4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7"/>
  <sheetViews>
    <sheetView topLeftCell="A45" workbookViewId="0">
      <pane xSplit="5" topLeftCell="X1" activePane="topRight" state="frozen"/>
      <selection pane="topRight" activeCell="Z65" sqref="Z65"/>
    </sheetView>
  </sheetViews>
  <sheetFormatPr baseColWidth="10" defaultRowHeight="15" x14ac:dyDescent="0"/>
  <cols>
    <col min="1" max="1" width="4.1640625" bestFit="1" customWidth="1"/>
    <col min="8" max="8" width="10.83203125" customWidth="1"/>
  </cols>
  <sheetData>
    <row r="1" spans="1:28" s="194" customFormat="1" ht="16" thickBot="1">
      <c r="F1" s="194">
        <v>1</v>
      </c>
      <c r="G1" s="194">
        <f t="shared" ref="G1:M1" si="0">F1+1</f>
        <v>2</v>
      </c>
      <c r="H1" s="194">
        <f t="shared" si="0"/>
        <v>3</v>
      </c>
      <c r="I1" s="194">
        <f t="shared" si="0"/>
        <v>4</v>
      </c>
      <c r="J1" s="194">
        <f t="shared" si="0"/>
        <v>5</v>
      </c>
      <c r="K1" s="194">
        <f t="shared" si="0"/>
        <v>6</v>
      </c>
      <c r="L1" s="194">
        <f t="shared" si="0"/>
        <v>7</v>
      </c>
      <c r="M1" s="194">
        <f t="shared" si="0"/>
        <v>8</v>
      </c>
      <c r="N1" s="194">
        <f t="shared" ref="N1:W1" si="1">M1+1</f>
        <v>9</v>
      </c>
      <c r="O1" s="194">
        <f t="shared" si="1"/>
        <v>10</v>
      </c>
      <c r="P1" s="194">
        <f t="shared" si="1"/>
        <v>11</v>
      </c>
      <c r="Q1" s="194">
        <f t="shared" si="1"/>
        <v>12</v>
      </c>
      <c r="R1" s="194">
        <f t="shared" si="1"/>
        <v>13</v>
      </c>
      <c r="S1" s="194">
        <f t="shared" si="1"/>
        <v>14</v>
      </c>
      <c r="T1" s="194">
        <f t="shared" si="1"/>
        <v>15</v>
      </c>
      <c r="U1" s="194">
        <f t="shared" si="1"/>
        <v>16</v>
      </c>
      <c r="V1" s="194">
        <f t="shared" si="1"/>
        <v>17</v>
      </c>
      <c r="W1" s="194">
        <f t="shared" si="1"/>
        <v>18</v>
      </c>
    </row>
    <row r="2" spans="1:28" s="267" customFormat="1" ht="14">
      <c r="B2" s="588" t="s">
        <v>136</v>
      </c>
      <c r="C2" s="589"/>
      <c r="D2" s="589"/>
      <c r="E2" s="589"/>
      <c r="F2" s="263" t="s">
        <v>196</v>
      </c>
      <c r="G2" s="263" t="s">
        <v>203</v>
      </c>
      <c r="H2" s="263" t="s">
        <v>206</v>
      </c>
      <c r="I2" s="263" t="s">
        <v>254</v>
      </c>
      <c r="J2" s="263" t="s">
        <v>215</v>
      </c>
      <c r="K2" s="286" t="s">
        <v>218</v>
      </c>
      <c r="L2" s="263" t="s">
        <v>220</v>
      </c>
      <c r="M2" s="286" t="s">
        <v>224</v>
      </c>
      <c r="N2" s="263" t="s">
        <v>226</v>
      </c>
      <c r="O2" s="286" t="s">
        <v>228</v>
      </c>
      <c r="P2" s="263" t="s">
        <v>229</v>
      </c>
      <c r="Q2" s="286" t="s">
        <v>237</v>
      </c>
      <c r="R2" s="263" t="s">
        <v>239</v>
      </c>
      <c r="S2" s="286" t="s">
        <v>241</v>
      </c>
      <c r="T2" s="263" t="s">
        <v>243</v>
      </c>
      <c r="U2" s="286" t="s">
        <v>260</v>
      </c>
      <c r="V2" s="263" t="s">
        <v>261</v>
      </c>
      <c r="W2" s="277" t="s">
        <v>262</v>
      </c>
      <c r="X2" s="585" t="s">
        <v>257</v>
      </c>
    </row>
    <row r="3" spans="1:28" s="267" customFormat="1" thickBot="1">
      <c r="B3" s="590"/>
      <c r="C3" s="591"/>
      <c r="D3" s="591"/>
      <c r="E3" s="591"/>
      <c r="F3" s="271" t="s">
        <v>89</v>
      </c>
      <c r="G3" s="271" t="s">
        <v>205</v>
      </c>
      <c r="H3" s="271" t="s">
        <v>205</v>
      </c>
      <c r="I3" s="271" t="s">
        <v>205</v>
      </c>
      <c r="J3" s="271" t="s">
        <v>248</v>
      </c>
      <c r="K3" s="293" t="s">
        <v>39</v>
      </c>
      <c r="L3" s="271" t="s">
        <v>39</v>
      </c>
      <c r="M3" s="293" t="s">
        <v>255</v>
      </c>
      <c r="N3" s="271" t="s">
        <v>193</v>
      </c>
      <c r="O3" s="293" t="s">
        <v>48</v>
      </c>
      <c r="P3" s="271" t="s">
        <v>258</v>
      </c>
      <c r="Q3" s="293" t="s">
        <v>238</v>
      </c>
      <c r="R3" s="271" t="s">
        <v>238</v>
      </c>
      <c r="S3" s="293" t="s">
        <v>149</v>
      </c>
      <c r="T3" s="271" t="s">
        <v>149</v>
      </c>
      <c r="U3" s="293" t="s">
        <v>246</v>
      </c>
      <c r="V3" s="271" t="s">
        <v>259</v>
      </c>
      <c r="W3" s="294" t="s">
        <v>249</v>
      </c>
      <c r="X3" s="586"/>
    </row>
    <row r="4" spans="1:28" s="267" customFormat="1" thickBot="1">
      <c r="B4" s="281" t="s">
        <v>137</v>
      </c>
      <c r="C4" s="282" t="s">
        <v>138</v>
      </c>
      <c r="D4" s="282" t="s">
        <v>139</v>
      </c>
      <c r="E4" s="282" t="s">
        <v>140</v>
      </c>
      <c r="F4" s="295" t="s">
        <v>194</v>
      </c>
      <c r="G4" s="295" t="s">
        <v>247</v>
      </c>
      <c r="H4" s="295" t="s">
        <v>175</v>
      </c>
      <c r="I4" s="295" t="s">
        <v>192</v>
      </c>
      <c r="J4" s="295" t="s">
        <v>185</v>
      </c>
      <c r="K4" s="296" t="s">
        <v>191</v>
      </c>
      <c r="L4" s="295" t="s">
        <v>221</v>
      </c>
      <c r="M4" s="296" t="s">
        <v>194</v>
      </c>
      <c r="N4" s="295" t="s">
        <v>197</v>
      </c>
      <c r="O4" s="296" t="s">
        <v>202</v>
      </c>
      <c r="P4" s="295" t="s">
        <v>247</v>
      </c>
      <c r="Q4" s="296" t="s">
        <v>185</v>
      </c>
      <c r="R4" s="295" t="s">
        <v>191</v>
      </c>
      <c r="S4" s="296" t="s">
        <v>221</v>
      </c>
      <c r="T4" s="295" t="s">
        <v>221</v>
      </c>
      <c r="U4" s="296" t="s">
        <v>197</v>
      </c>
      <c r="V4" s="295" t="s">
        <v>247</v>
      </c>
      <c r="W4" s="297" t="s">
        <v>175</v>
      </c>
      <c r="X4" s="586"/>
    </row>
    <row r="5" spans="1:28">
      <c r="A5">
        <v>1</v>
      </c>
      <c r="B5" s="207">
        <v>486</v>
      </c>
      <c r="C5" s="208" t="s">
        <v>280</v>
      </c>
      <c r="D5" s="208" t="s">
        <v>69</v>
      </c>
      <c r="E5" s="208" t="s">
        <v>272</v>
      </c>
      <c r="F5" s="261">
        <f>IFERROR(VLOOKUP($B5,'MAR16 Azul'!$B$9:$T$38,19,FALSE),0)</f>
        <v>0</v>
      </c>
      <c r="G5" s="261">
        <f>IFERROR(VLOOKUP($B5,'ABR26 King Dog'!$B$9:$T$38,19,FALSE),0)</f>
        <v>8</v>
      </c>
      <c r="H5" s="261">
        <f>IFERROR(VLOOKUP($B5,'[1]ABR27 King Dog'!$B$9:$T$38,19,FALSE),0)</f>
        <v>0</v>
      </c>
      <c r="I5" s="261">
        <f>IFERROR(VLOOKUP($B5,'MAY18 King Dog'!$B$9:$T$39,19,FALSE),0)</f>
        <v>0</v>
      </c>
      <c r="J5" s="261">
        <f>IFERROR(VLOOKUP($B5,'JUN21 Amazing'!$B$9:$T$38,19,FALSE),0)</f>
        <v>0</v>
      </c>
      <c r="K5" s="207">
        <f>IFERROR(VLOOKUP($B5,'JUL5 ACCC'!$B$9:$T$38,19,FALSE),0)</f>
        <v>4</v>
      </c>
      <c r="L5" s="261">
        <f>IFERROR(VLOOKUP($B5,'JUL6 ACCC'!$B$9:$T$38,19,FALSE),0)</f>
        <v>0</v>
      </c>
      <c r="M5" s="207">
        <f>IFERROR(VLOOKUP($B5,'AGO9 Guican'!$B$9:$T$38,19,FALSE),0)</f>
        <v>0</v>
      </c>
      <c r="N5" s="261">
        <f>IFERROR(VLOOKUP($B5,'AGO10 Lucky Dogs'!$B$9:$T$38,19,FALSE),0)</f>
        <v>0</v>
      </c>
      <c r="O5" s="261">
        <f>IFERROR(VLOOKUP($B5,'AGO24 Lochness'!$B$9:$T$38,19,FALSE),0)</f>
        <v>0</v>
      </c>
      <c r="P5" s="261">
        <f>IFERROR(VLOOKUP($B5,'AGO31 Dog Nexus'!$B$9:$T$38,19,FALSE),0)</f>
        <v>14</v>
      </c>
      <c r="Q5" s="261">
        <f>IFERROR(VLOOKUP($B5,'OCT18 Pet Cal'!$B$9:$T$38,19,FALSE),0)</f>
        <v>6</v>
      </c>
      <c r="R5" s="261">
        <f>IFERROR(VLOOKUP($B5,'OCT19 Pet Cal'!$B$9:$T$38,19,FALSE),0)</f>
        <v>4</v>
      </c>
      <c r="S5" s="261">
        <f>IFERROR(VLOOKUP($B5,'NOV1 Soc. Canina'!$B$9:$T$38,19,FALSE),0)</f>
        <v>0</v>
      </c>
      <c r="T5" s="261">
        <f>IFERROR(VLOOKUP($B5,'NOV2 Soc. Canina'!$B$9:$T$38,19,FALSE),0)</f>
        <v>0</v>
      </c>
      <c r="U5" s="261">
        <f>IFERROR(VLOOKUP($B5,'NOV29 ECAN'!$B$9:$T$38,19,FALSE),0)</f>
        <v>16</v>
      </c>
      <c r="V5" s="261">
        <f>IFERROR(VLOOKUP($B5,'NOV30 Amazing'!$B$9:$T$38,19,FALSE),0)</f>
        <v>4</v>
      </c>
      <c r="W5" s="207">
        <f>IFERROR(VLOOKUP($B5,'DIC14 Salta'!$B$9:$T$38,19,FALSE),0)</f>
        <v>0</v>
      </c>
      <c r="X5" s="302">
        <f>SUM(F5:W5)</f>
        <v>56</v>
      </c>
      <c r="Z5" s="208"/>
      <c r="AB5" s="208"/>
    </row>
    <row r="6" spans="1:28">
      <c r="A6">
        <f t="shared" ref="A6:A23" si="2">A5+1</f>
        <v>2</v>
      </c>
      <c r="B6" s="207">
        <v>654</v>
      </c>
      <c r="C6" s="321" t="s">
        <v>270</v>
      </c>
      <c r="D6" s="321" t="s">
        <v>271</v>
      </c>
      <c r="E6" s="321" t="s">
        <v>272</v>
      </c>
      <c r="F6" s="261">
        <f>IFERROR(VLOOKUP($B6,'MAR16 Azul'!$B$9:$T$38,19,FALSE),0)</f>
        <v>0</v>
      </c>
      <c r="G6" s="261">
        <f>IFERROR(VLOOKUP($B6,'ABR26 King Dog'!$B$9:$T$38,19,FALSE),0)</f>
        <v>4</v>
      </c>
      <c r="H6" s="261">
        <f>IFERROR(VLOOKUP($B6,'[1]ABR27 King Dog'!$B$9:$T$38,19,FALSE),0)</f>
        <v>0</v>
      </c>
      <c r="I6" s="261">
        <f>IFERROR(VLOOKUP($B6,'MAY18 King Dog'!$B$9:$T$39,19,FALSE),0)</f>
        <v>7</v>
      </c>
      <c r="J6" s="261">
        <f>IFERROR(VLOOKUP($B6,'JUN21 Amazing'!$B$9:$T$38,19,FALSE),0)</f>
        <v>16</v>
      </c>
      <c r="K6" s="207">
        <f>IFERROR(VLOOKUP($B6,'JUL5 ACCC'!$B$9:$T$38,19,FALSE),0)</f>
        <v>4</v>
      </c>
      <c r="L6" s="261">
        <f>IFERROR(VLOOKUP($B6,'JUL6 ACCC'!$B$9:$T$38,19,FALSE),0)</f>
        <v>8</v>
      </c>
      <c r="M6" s="207">
        <f>IFERROR(VLOOKUP($B6,'AGO9 Guican'!$B$9:$T$38,19,FALSE),0)</f>
        <v>6</v>
      </c>
      <c r="N6" s="261">
        <f>IFERROR(VLOOKUP($B6,'AGO10 Lucky Dogs'!$B$9:$T$38,19,FALSE),0)</f>
        <v>0</v>
      </c>
      <c r="O6" s="261">
        <f>IFERROR(VLOOKUP($B6,'AGO24 Lochness'!$B$9:$T$38,19,FALSE),0)</f>
        <v>0</v>
      </c>
      <c r="P6" s="261">
        <f>IFERROR(VLOOKUP($B6,'AGO31 Dog Nexus'!$B$9:$T$38,19,FALSE),0)</f>
        <v>4</v>
      </c>
      <c r="Q6" s="261">
        <f>IFERROR(VLOOKUP($B6,'OCT18 Pet Cal'!$B$9:$T$38,19,FALSE),0)</f>
        <v>0</v>
      </c>
      <c r="R6" s="261">
        <f>IFERROR(VLOOKUP($B6,'OCT19 Pet Cal'!$B$9:$T$38,19,FALSE),0)</f>
        <v>0</v>
      </c>
      <c r="S6" s="261">
        <f>IFERROR(VLOOKUP($B6,'NOV1 Soc. Canina'!$B$9:$T$38,19,FALSE),0)</f>
        <v>0</v>
      </c>
      <c r="T6" s="261">
        <f>IFERROR(VLOOKUP($B6,'NOV2 Soc. Canina'!$B$9:$T$38,19,FALSE),0)</f>
        <v>0</v>
      </c>
      <c r="U6" s="261">
        <f>IFERROR(VLOOKUP($B6,'NOV29 ECAN'!$B$9:$T$38,19,FALSE),0)</f>
        <v>4</v>
      </c>
      <c r="V6" s="261">
        <f>IFERROR(VLOOKUP($B6,'NOV30 Amazing'!$B$9:$T$38,19,FALSE),0)</f>
        <v>0</v>
      </c>
      <c r="W6" s="207">
        <f>IFERROR(VLOOKUP($B6,'DIC14 Salta'!$B$9:$T$38,19,FALSE),0)</f>
        <v>0</v>
      </c>
      <c r="X6" s="303">
        <f>SUM(F6:W6)</f>
        <v>53</v>
      </c>
      <c r="Z6" s="208"/>
      <c r="AB6" s="208"/>
    </row>
    <row r="7" spans="1:28">
      <c r="A7">
        <f>A6+1</f>
        <v>3</v>
      </c>
      <c r="B7" s="207">
        <v>662</v>
      </c>
      <c r="C7" s="208" t="s">
        <v>267</v>
      </c>
      <c r="D7" s="208" t="s">
        <v>417</v>
      </c>
      <c r="E7" s="208" t="s">
        <v>269</v>
      </c>
      <c r="F7" s="261">
        <f>IFERROR(VLOOKUP($B7,'MAR16 Azul'!$B$9:$T$38,19,FALSE),0)</f>
        <v>5</v>
      </c>
      <c r="G7" s="261">
        <f>IFERROR(VLOOKUP($B7,'ABR26 King Dog'!$B$9:$T$38,19,FALSE),0)</f>
        <v>0</v>
      </c>
      <c r="H7" s="261">
        <f>IFERROR(VLOOKUP($B7,'[1]ABR27 King Dog'!$B$9:$T$38,19,FALSE),0)</f>
        <v>0</v>
      </c>
      <c r="I7" s="261">
        <f>IFERROR(VLOOKUP($B7,'MAY18 King Dog'!$B$9:$T$39,19,FALSE),0)</f>
        <v>2</v>
      </c>
      <c r="J7" s="261">
        <f>IFERROR(VLOOKUP($B7,'JUN21 Amazing'!$B$9:$T$38,19,FALSE),0)</f>
        <v>6</v>
      </c>
      <c r="K7" s="207">
        <f>IFERROR(VLOOKUP($B7,'JUL5 ACCC'!$B$9:$T$38,19,FALSE),0)</f>
        <v>4</v>
      </c>
      <c r="L7" s="261">
        <f>IFERROR(VLOOKUP($B7,'JUL6 ACCC'!$B$9:$T$38,19,FALSE),0)</f>
        <v>18</v>
      </c>
      <c r="M7" s="207">
        <f>IFERROR(VLOOKUP($B7,'AGO9 Guican'!$B$9:$T$38,19,FALSE),0)</f>
        <v>2</v>
      </c>
      <c r="N7" s="261">
        <f>IFERROR(VLOOKUP($B7,'AGO10 Lucky Dogs'!$B$9:$T$38,19,FALSE),0)</f>
        <v>14</v>
      </c>
      <c r="O7" s="261">
        <f>IFERROR(VLOOKUP($B7,'AGO24 Lochness'!$B$9:$T$38,19,FALSE),0)</f>
        <v>0</v>
      </c>
      <c r="P7" s="261">
        <f>IFERROR(VLOOKUP($B7,'AGO31 Dog Nexus'!$B$9:$T$38,19,FALSE),0)</f>
        <v>0</v>
      </c>
      <c r="Q7" s="261">
        <f>IFERROR(VLOOKUP($B7,'OCT18 Pet Cal'!$B$9:$T$38,19,FALSE),0)</f>
        <v>0</v>
      </c>
      <c r="R7" s="261">
        <f>IFERROR(VLOOKUP($B7,'OCT19 Pet Cal'!$B$9:$T$38,19,FALSE),0)</f>
        <v>0</v>
      </c>
      <c r="S7" s="261">
        <f>IFERROR(VLOOKUP($B7,'NOV1 Soc. Canina'!$B$9:$T$38,19,FALSE),0)</f>
        <v>0</v>
      </c>
      <c r="T7" s="261">
        <f>IFERROR(VLOOKUP($B7,'NOV2 Soc. Canina'!$B$9:$T$38,19,FALSE),0)</f>
        <v>0</v>
      </c>
      <c r="U7" s="261">
        <f>IFERROR(VLOOKUP($B7,'NOV29 ECAN'!$B$9:$T$38,19,FALSE),0)</f>
        <v>0</v>
      </c>
      <c r="V7" s="261">
        <f>IFERROR(VLOOKUP($B7,'NOV30 Amazing'!$B$9:$T$38,19,FALSE),0)</f>
        <v>0</v>
      </c>
      <c r="W7" s="207">
        <f>IFERROR(VLOOKUP($B7,'DIC14 Salta'!$B$9:$T$38,19,FALSE),0)</f>
        <v>0</v>
      </c>
      <c r="X7" s="303">
        <f>SUM(F7:W7)</f>
        <v>51</v>
      </c>
      <c r="Z7" s="208"/>
      <c r="AB7" s="208"/>
    </row>
    <row r="8" spans="1:28">
      <c r="A8">
        <f>A7+1</f>
        <v>4</v>
      </c>
      <c r="B8" s="207">
        <v>512</v>
      </c>
      <c r="C8" s="208" t="s">
        <v>290</v>
      </c>
      <c r="D8" s="208" t="s">
        <v>291</v>
      </c>
      <c r="E8" s="208" t="s">
        <v>272</v>
      </c>
      <c r="F8" s="261">
        <f>IFERROR(VLOOKUP($B8,'MAR16 Azul'!$B$9:$T$38,19,FALSE),0)</f>
        <v>0</v>
      </c>
      <c r="G8" s="261">
        <f>IFERROR(VLOOKUP($B8,'ABR26 King Dog'!$B$9:$T$38,19,FALSE),0)</f>
        <v>6</v>
      </c>
      <c r="H8" s="261">
        <f>IFERROR(VLOOKUP($B8,'[1]ABR27 King Dog'!$B$9:$T$38,19,FALSE),0)</f>
        <v>0</v>
      </c>
      <c r="I8" s="261">
        <f>IFERROR(VLOOKUP($B8,'MAY18 King Dog'!$B$9:$T$39,19,FALSE),0)</f>
        <v>0</v>
      </c>
      <c r="J8" s="261">
        <f>IFERROR(VLOOKUP($B8,'JUN21 Amazing'!$B$9:$T$38,19,FALSE),0)</f>
        <v>6</v>
      </c>
      <c r="K8" s="207">
        <f>IFERROR(VLOOKUP($B8,'JUL5 ACCC'!$B$9:$T$38,19,FALSE),0)</f>
        <v>0</v>
      </c>
      <c r="L8" s="261">
        <f>IFERROR(VLOOKUP($B8,'JUL6 ACCC'!$B$9:$T$38,19,FALSE),0)</f>
        <v>0</v>
      </c>
      <c r="M8" s="207">
        <f>IFERROR(VLOOKUP($B8,'AGO9 Guican'!$B$9:$T$38,19,FALSE),0)</f>
        <v>6</v>
      </c>
      <c r="N8" s="261">
        <f>IFERROR(VLOOKUP($B8,'AGO10 Lucky Dogs'!$B$9:$T$38,19,FALSE),0)</f>
        <v>20</v>
      </c>
      <c r="O8" s="261">
        <f>IFERROR(VLOOKUP($B8,'AGO24 Lochness'!$B$9:$T$38,19,FALSE),0)</f>
        <v>0</v>
      </c>
      <c r="P8" s="261">
        <f>IFERROR(VLOOKUP($B8,'AGO31 Dog Nexus'!$B$9:$T$38,19,FALSE),0)</f>
        <v>0</v>
      </c>
      <c r="Q8" s="261">
        <f>IFERROR(VLOOKUP($B8,'OCT18 Pet Cal'!$B$9:$T$38,19,FALSE),0)</f>
        <v>5</v>
      </c>
      <c r="R8" s="261">
        <f>IFERROR(VLOOKUP($B8,'OCT19 Pet Cal'!$B$9:$T$38,19,FALSE),0)</f>
        <v>0</v>
      </c>
      <c r="S8" s="261">
        <f>IFERROR(VLOOKUP($B8,'NOV1 Soc. Canina'!$B$9:$T$38,19,FALSE),0)</f>
        <v>0</v>
      </c>
      <c r="T8" s="261">
        <f>IFERROR(VLOOKUP($B8,'NOV2 Soc. Canina'!$B$9:$T$38,19,FALSE),0)</f>
        <v>0</v>
      </c>
      <c r="U8" s="261">
        <f>IFERROR(VLOOKUP($B8,'NOV29 ECAN'!$B$9:$T$38,19,FALSE),0)</f>
        <v>4</v>
      </c>
      <c r="V8" s="261">
        <f>IFERROR(VLOOKUP($B8,'NOV30 Amazing'!$B$9:$T$38,19,FALSE),0)</f>
        <v>4</v>
      </c>
      <c r="W8" s="207">
        <f>IFERROR(VLOOKUP($B8,'DIC14 Salta'!$B$9:$T$38,19,FALSE),0)</f>
        <v>0</v>
      </c>
      <c r="X8" s="303">
        <f>SUM(F8:W8)</f>
        <v>51</v>
      </c>
      <c r="Z8" s="321"/>
      <c r="AB8" s="321"/>
    </row>
    <row r="9" spans="1:28">
      <c r="A9">
        <f>A8+1</f>
        <v>5</v>
      </c>
      <c r="B9" s="207">
        <v>594</v>
      </c>
      <c r="C9" s="321" t="s">
        <v>526</v>
      </c>
      <c r="D9" s="321" t="s">
        <v>291</v>
      </c>
      <c r="E9" s="321" t="s">
        <v>272</v>
      </c>
      <c r="F9" s="261">
        <f>IFERROR(VLOOKUP($B9,'MAR16 Azul'!$B$9:$T$38,19,FALSE),0)</f>
        <v>0</v>
      </c>
      <c r="G9" s="261">
        <f>IFERROR(VLOOKUP($B9,'ABR26 King Dog'!$B$9:$T$38,19,FALSE),0)</f>
        <v>6</v>
      </c>
      <c r="H9" s="261">
        <f>IFERROR(VLOOKUP($B9,'[1]ABR27 King Dog'!$B$9:$T$38,19,FALSE),0)</f>
        <v>0</v>
      </c>
      <c r="I9" s="261">
        <f>IFERROR(VLOOKUP($B9,'MAY18 King Dog'!$B$9:$T$39,19,FALSE),0)</f>
        <v>0</v>
      </c>
      <c r="J9" s="261">
        <f>IFERROR(VLOOKUP($B9,'JUN21 Amazing'!$B$9:$T$38,19,FALSE),0)</f>
        <v>6</v>
      </c>
      <c r="K9" s="207">
        <f>IFERROR(VLOOKUP($B9,'JUL5 ACCC'!$B$9:$T$38,19,FALSE),0)</f>
        <v>0</v>
      </c>
      <c r="L9" s="261">
        <f>IFERROR(VLOOKUP($B9,'JUL6 ACCC'!$B$9:$T$38,19,FALSE),0)</f>
        <v>0</v>
      </c>
      <c r="M9" s="207">
        <f>IFERROR(VLOOKUP($B9,'AGO9 Guican'!$B$9:$T$38,19,FALSE),0)</f>
        <v>0</v>
      </c>
      <c r="N9" s="261">
        <f>IFERROR(VLOOKUP($B9,'AGO10 Lucky Dogs'!$B$9:$T$38,19,FALSE),0)</f>
        <v>0</v>
      </c>
      <c r="O9" s="261">
        <f>IFERROR(VLOOKUP($B9,'AGO24 Lochness'!$B$9:$T$38,19,FALSE),0)</f>
        <v>0</v>
      </c>
      <c r="P9" s="261">
        <f>IFERROR(VLOOKUP($B9,'AGO31 Dog Nexus'!$B$9:$T$38,19,FALSE),0)</f>
        <v>0</v>
      </c>
      <c r="Q9" s="261">
        <f>IFERROR(VLOOKUP($B9,'OCT18 Pet Cal'!$B$9:$T$38,19,FALSE),0)</f>
        <v>0</v>
      </c>
      <c r="R9" s="261">
        <f>IFERROR(VLOOKUP($B9,'OCT19 Pet Cal'!$B$9:$T$38,19,FALSE),0)</f>
        <v>18</v>
      </c>
      <c r="S9" s="261">
        <f>IFERROR(VLOOKUP($B9,'NOV1 Soc. Canina'!$B$9:$T$38,19,FALSE),0)</f>
        <v>0</v>
      </c>
      <c r="T9" s="261">
        <f>IFERROR(VLOOKUP($B9,'NOV2 Soc. Canina'!$B$9:$T$38,19,FALSE),0)</f>
        <v>0</v>
      </c>
      <c r="U9" s="261">
        <f>IFERROR(VLOOKUP($B9,'NOV29 ECAN'!$B$9:$T$38,19,FALSE),0)</f>
        <v>6</v>
      </c>
      <c r="V9" s="261">
        <f>IFERROR(VLOOKUP($B9,'NOV30 Amazing'!$B$9:$T$38,19,FALSE),0)</f>
        <v>4</v>
      </c>
      <c r="W9" s="207">
        <f>IFERROR(VLOOKUP($B9,'DIC14 Salta'!$B$9:$T$38,19,FALSE),0)</f>
        <v>0</v>
      </c>
      <c r="X9" s="303">
        <f>SUM(F9:W9)</f>
        <v>40</v>
      </c>
      <c r="Z9" s="321"/>
      <c r="AB9" s="321"/>
    </row>
    <row r="10" spans="1:28">
      <c r="A10">
        <f t="shared" si="2"/>
        <v>6</v>
      </c>
      <c r="B10" s="207">
        <v>663</v>
      </c>
      <c r="C10" s="321" t="s">
        <v>289</v>
      </c>
      <c r="D10" s="321" t="s">
        <v>418</v>
      </c>
      <c r="E10" s="321" t="s">
        <v>275</v>
      </c>
      <c r="F10" s="261">
        <f>IFERROR(VLOOKUP($B10,'MAR16 Azul'!$B$9:$T$38,19,FALSE),0)</f>
        <v>0</v>
      </c>
      <c r="G10" s="261">
        <f>IFERROR(VLOOKUP($B10,'ABR26 King Dog'!$B$9:$T$38,19,FALSE),0)</f>
        <v>4</v>
      </c>
      <c r="H10" s="261">
        <f>IFERROR(VLOOKUP($B10,'[1]ABR27 King Dog'!$B$9:$T$38,19,FALSE),0)</f>
        <v>3</v>
      </c>
      <c r="I10" s="261">
        <f>IFERROR(VLOOKUP($B10,'MAY18 King Dog'!$B$9:$T$39,19,FALSE),0)</f>
        <v>0</v>
      </c>
      <c r="J10" s="261">
        <f>IFERROR(VLOOKUP($B10,'JUN21 Amazing'!$B$9:$T$38,19,FALSE),0)</f>
        <v>0</v>
      </c>
      <c r="K10" s="207">
        <f>IFERROR(VLOOKUP($B10,'JUL5 ACCC'!$B$9:$T$38,19,FALSE),0)</f>
        <v>20</v>
      </c>
      <c r="L10" s="261">
        <f>IFERROR(VLOOKUP($B10,'JUL6 ACCC'!$B$9:$T$38,19,FALSE),0)</f>
        <v>5</v>
      </c>
      <c r="M10" s="207">
        <f>IFERROR(VLOOKUP($B10,'AGO9 Guican'!$B$9:$T$38,19,FALSE),0)</f>
        <v>0</v>
      </c>
      <c r="N10" s="261">
        <f>IFERROR(VLOOKUP($B10,'AGO10 Lucky Dogs'!$B$9:$T$38,19,FALSE),0)</f>
        <v>0</v>
      </c>
      <c r="O10" s="261">
        <f>IFERROR(VLOOKUP($B10,'AGO24 Lochness'!$B$9:$T$38,19,FALSE),0)</f>
        <v>0</v>
      </c>
      <c r="P10" s="261">
        <f>IFERROR(VLOOKUP($B10,'AGO31 Dog Nexus'!$B$9:$T$38,19,FALSE),0)</f>
        <v>4</v>
      </c>
      <c r="Q10" s="261">
        <f>IFERROR(VLOOKUP($B10,'OCT18 Pet Cal'!$B$9:$T$38,19,FALSE),0)</f>
        <v>0</v>
      </c>
      <c r="R10" s="261">
        <f>IFERROR(VLOOKUP($B10,'OCT19 Pet Cal'!$B$9:$T$38,19,FALSE),0)</f>
        <v>0</v>
      </c>
      <c r="S10" s="261">
        <f>IFERROR(VLOOKUP($B10,'NOV1 Soc. Canina'!$B$9:$T$38,19,FALSE),0)</f>
        <v>0</v>
      </c>
      <c r="T10" s="261">
        <f>IFERROR(VLOOKUP($B10,'NOV2 Soc. Canina'!$B$9:$T$38,19,FALSE),0)</f>
        <v>0</v>
      </c>
      <c r="U10" s="261">
        <f>IFERROR(VLOOKUP($B10,'NOV29 ECAN'!$B$9:$T$38,19,FALSE),0)</f>
        <v>0</v>
      </c>
      <c r="V10" s="261">
        <f>IFERROR(VLOOKUP($B10,'NOV30 Amazing'!$B$9:$T$38,19,FALSE),0)</f>
        <v>0</v>
      </c>
      <c r="W10" s="207">
        <f>IFERROR(VLOOKUP($B10,'DIC14 Salta'!$B$9:$T$38,19,FALSE),0)</f>
        <v>0</v>
      </c>
      <c r="X10" s="303">
        <f>SUM(F10:W10)</f>
        <v>36</v>
      </c>
      <c r="Z10" s="321"/>
      <c r="AB10" s="321"/>
    </row>
    <row r="11" spans="1:28">
      <c r="A11">
        <f t="shared" si="2"/>
        <v>7</v>
      </c>
      <c r="B11" s="207">
        <v>536</v>
      </c>
      <c r="C11" s="321" t="s">
        <v>296</v>
      </c>
      <c r="D11" s="321" t="s">
        <v>561</v>
      </c>
      <c r="E11" s="321" t="s">
        <v>269</v>
      </c>
      <c r="F11" s="261">
        <f>IFERROR(VLOOKUP($B11,'MAR16 Azul'!$B$9:$T$38,19,FALSE),0)</f>
        <v>0</v>
      </c>
      <c r="G11" s="261">
        <f>IFERROR(VLOOKUP($B11,'ABR26 King Dog'!$B$9:$T$38,19,FALSE),0)</f>
        <v>0</v>
      </c>
      <c r="H11" s="261">
        <f>IFERROR(VLOOKUP($B11,'[1]ABR27 King Dog'!$B$9:$T$38,19,FALSE),0)</f>
        <v>0</v>
      </c>
      <c r="I11" s="261">
        <f>IFERROR(VLOOKUP($B11,'MAY18 King Dog'!$B$9:$T$39,19,FALSE),0)</f>
        <v>0</v>
      </c>
      <c r="J11" s="261">
        <f>IFERROR(VLOOKUP($B11,'JUN21 Amazing'!$B$9:$T$38,19,FALSE),0)</f>
        <v>0</v>
      </c>
      <c r="K11" s="207">
        <f>IFERROR(VLOOKUP($B11,'JUL5 ACCC'!$B$9:$T$38,19,FALSE),0)</f>
        <v>14</v>
      </c>
      <c r="L11" s="261">
        <f>IFERROR(VLOOKUP($B11,'JUL6 ACCC'!$B$9:$T$38,19,FALSE),0)</f>
        <v>4</v>
      </c>
      <c r="M11" s="207">
        <f>IFERROR(VLOOKUP($B11,'AGO9 Guican'!$B$9:$T$38,19,FALSE),0)</f>
        <v>4</v>
      </c>
      <c r="N11" s="261">
        <f>IFERROR(VLOOKUP($B11,'AGO10 Lucky Dogs'!$B$9:$T$38,19,FALSE),0)</f>
        <v>0</v>
      </c>
      <c r="O11" s="261">
        <f>IFERROR(VLOOKUP($B11,'AGO24 Lochness'!$B$9:$T$38,19,FALSE),0)</f>
        <v>0</v>
      </c>
      <c r="P11" s="261">
        <f>IFERROR(VLOOKUP($B11,'AGO31 Dog Nexus'!$B$9:$T$38,19,FALSE),0)</f>
        <v>4</v>
      </c>
      <c r="Q11" s="261">
        <f>IFERROR(VLOOKUP($B11,'OCT18 Pet Cal'!$B$9:$T$38,19,FALSE),0)</f>
        <v>0</v>
      </c>
      <c r="R11" s="261">
        <f>IFERROR(VLOOKUP($B11,'OCT19 Pet Cal'!$B$9:$T$38,19,FALSE),0)</f>
        <v>4</v>
      </c>
      <c r="S11" s="261">
        <f>IFERROR(VLOOKUP($B11,'NOV1 Soc. Canina'!$B$9:$T$38,19,FALSE),0)</f>
        <v>0</v>
      </c>
      <c r="T11" s="261">
        <f>IFERROR(VLOOKUP($B11,'NOV2 Soc. Canina'!$B$9:$T$38,19,FALSE),0)</f>
        <v>0</v>
      </c>
      <c r="U11" s="261">
        <f>IFERROR(VLOOKUP($B11,'NOV29 ECAN'!$B$9:$T$38,19,FALSE),0)</f>
        <v>0</v>
      </c>
      <c r="V11" s="261">
        <f>IFERROR(VLOOKUP($B11,'NOV30 Amazing'!$B$9:$T$38,19,FALSE),0)</f>
        <v>4</v>
      </c>
      <c r="W11" s="207">
        <f>IFERROR(VLOOKUP($B11,'DIC14 Salta'!$B$9:$T$38,19,FALSE),0)</f>
        <v>0</v>
      </c>
      <c r="X11" s="303">
        <f>SUM(F11:W11)</f>
        <v>34</v>
      </c>
      <c r="Z11" s="321"/>
      <c r="AB11" s="321"/>
    </row>
    <row r="12" spans="1:28">
      <c r="A12">
        <f t="shared" si="2"/>
        <v>8</v>
      </c>
      <c r="B12" s="207">
        <v>574</v>
      </c>
      <c r="C12" s="321" t="s">
        <v>575</v>
      </c>
      <c r="D12" s="321" t="s">
        <v>69</v>
      </c>
      <c r="E12" s="321" t="s">
        <v>272</v>
      </c>
      <c r="F12" s="261">
        <f>IFERROR(VLOOKUP($B12,'MAR16 Azul'!$B$9:$T$38,19,FALSE),0)</f>
        <v>0</v>
      </c>
      <c r="G12" s="261">
        <f>IFERROR(VLOOKUP($B12,'ABR26 King Dog'!$B$9:$T$38,19,FALSE),0)</f>
        <v>0</v>
      </c>
      <c r="H12" s="261">
        <f>IFERROR(VLOOKUP($B12,'[1]ABR27 King Dog'!$B$9:$T$38,19,FALSE),0)</f>
        <v>3</v>
      </c>
      <c r="I12" s="261">
        <f>IFERROR(VLOOKUP($B12,'MAY18 King Dog'!$B$9:$T$39,19,FALSE),0)</f>
        <v>0</v>
      </c>
      <c r="J12" s="261">
        <f>IFERROR(VLOOKUP($B12,'JUN21 Amazing'!$B$9:$T$38,19,FALSE),0)</f>
        <v>0</v>
      </c>
      <c r="K12" s="207">
        <f>IFERROR(VLOOKUP($B12,'JUL5 ACCC'!$B$9:$T$38,19,FALSE),0)</f>
        <v>4</v>
      </c>
      <c r="L12" s="261">
        <f>IFERROR(VLOOKUP($B12,'JUL6 ACCC'!$B$9:$T$38,19,FALSE),0)</f>
        <v>4</v>
      </c>
      <c r="M12" s="207">
        <f>IFERROR(VLOOKUP($B12,'AGO9 Guican'!$B$9:$T$38,19,FALSE),0)</f>
        <v>0</v>
      </c>
      <c r="N12" s="261">
        <f>IFERROR(VLOOKUP($B12,'AGO10 Lucky Dogs'!$B$9:$T$38,19,FALSE),0)</f>
        <v>0</v>
      </c>
      <c r="O12" s="261">
        <f>IFERROR(VLOOKUP($B12,'AGO24 Lochness'!$B$9:$T$38,19,FALSE),0)</f>
        <v>0</v>
      </c>
      <c r="P12" s="261">
        <f>IFERROR(VLOOKUP($B12,'AGO31 Dog Nexus'!$B$9:$T$38,19,FALSE),0)</f>
        <v>4</v>
      </c>
      <c r="Q12" s="261">
        <f>IFERROR(VLOOKUP($B12,'OCT18 Pet Cal'!$B$9:$T$38,19,FALSE),0)</f>
        <v>0</v>
      </c>
      <c r="R12" s="261">
        <f>IFERROR(VLOOKUP($B12,'OCT19 Pet Cal'!$B$9:$T$38,19,FALSE),0)</f>
        <v>4</v>
      </c>
      <c r="S12" s="261">
        <f>IFERROR(VLOOKUP($B12,'NOV1 Soc. Canina'!$B$9:$T$38,19,FALSE),0)</f>
        <v>0</v>
      </c>
      <c r="T12" s="261">
        <f>IFERROR(VLOOKUP($B12,'NOV2 Soc. Canina'!$B$9:$T$38,19,FALSE),0)</f>
        <v>0</v>
      </c>
      <c r="U12" s="261">
        <f>IFERROR(VLOOKUP($B12,'NOV29 ECAN'!$B$9:$T$38,19,FALSE),0)</f>
        <v>14</v>
      </c>
      <c r="V12" s="261">
        <f>IFERROR(VLOOKUP($B12,'NOV30 Amazing'!$B$9:$T$38,19,FALSE),0)</f>
        <v>0</v>
      </c>
      <c r="W12" s="207">
        <f>IFERROR(VLOOKUP($B12,'DIC14 Salta'!$B$9:$T$38,19,FALSE),0)</f>
        <v>0</v>
      </c>
      <c r="X12" s="303">
        <f>SUM(F12:W12)</f>
        <v>33</v>
      </c>
      <c r="Z12" s="321"/>
      <c r="AB12" s="321"/>
    </row>
    <row r="13" spans="1:28">
      <c r="A13">
        <f>A12+1</f>
        <v>9</v>
      </c>
      <c r="B13" s="207">
        <v>610</v>
      </c>
      <c r="C13" s="321" t="s">
        <v>360</v>
      </c>
      <c r="D13" s="321" t="s">
        <v>63</v>
      </c>
      <c r="E13" s="321" t="s">
        <v>272</v>
      </c>
      <c r="F13" s="261">
        <f>IFERROR(VLOOKUP($B13,'MAR16 Azul'!$B$9:$T$38,19,FALSE),0)</f>
        <v>0</v>
      </c>
      <c r="G13" s="261">
        <f>IFERROR(VLOOKUP($B13,'ABR26 King Dog'!$B$9:$T$38,19,FALSE),0)</f>
        <v>0</v>
      </c>
      <c r="H13" s="261">
        <f>IFERROR(VLOOKUP($B13,'[1]ABR27 King Dog'!$B$9:$T$38,19,FALSE),0)</f>
        <v>0</v>
      </c>
      <c r="I13" s="261">
        <f>IFERROR(VLOOKUP($B13,'MAY18 King Dog'!$B$9:$T$39,19,FALSE),0)</f>
        <v>0</v>
      </c>
      <c r="J13" s="261">
        <f>IFERROR(VLOOKUP($B13,'JUN21 Amazing'!$B$9:$T$38,19,FALSE),0)</f>
        <v>0</v>
      </c>
      <c r="K13" s="207">
        <f>IFERROR(VLOOKUP($B13,'JUL5 ACCC'!$B$9:$T$38,19,FALSE),0)</f>
        <v>0</v>
      </c>
      <c r="L13" s="261">
        <f>IFERROR(VLOOKUP($B13,'JUL6 ACCC'!$B$9:$T$38,19,FALSE),0)</f>
        <v>4</v>
      </c>
      <c r="M13" s="207">
        <f>IFERROR(VLOOKUP($B13,'AGO9 Guican'!$B$9:$T$38,19,FALSE),0)</f>
        <v>0</v>
      </c>
      <c r="N13" s="261">
        <f>IFERROR(VLOOKUP($B13,'AGO10 Lucky Dogs'!$B$9:$T$38,19,FALSE),0)</f>
        <v>0</v>
      </c>
      <c r="O13" s="261">
        <f>IFERROR(VLOOKUP($B13,'AGO24 Lochness'!$B$9:$T$38,19,FALSE),0)</f>
        <v>0</v>
      </c>
      <c r="P13" s="261">
        <f>IFERROR(VLOOKUP($B13,'AGO31 Dog Nexus'!$B$9:$T$38,19,FALSE),0)</f>
        <v>18</v>
      </c>
      <c r="Q13" s="261">
        <f>IFERROR(VLOOKUP($B13,'OCT18 Pet Cal'!$B$9:$T$38,19,FALSE),0)</f>
        <v>10</v>
      </c>
      <c r="R13" s="261">
        <f>IFERROR(VLOOKUP($B13,'OCT19 Pet Cal'!$B$9:$T$38,19,FALSE),0)</f>
        <v>0</v>
      </c>
      <c r="S13" s="261">
        <f>IFERROR(VLOOKUP($B13,'NOV1 Soc. Canina'!$B$9:$T$38,19,FALSE),0)</f>
        <v>0</v>
      </c>
      <c r="T13" s="261">
        <f>IFERROR(VLOOKUP($B13,'NOV2 Soc. Canina'!$B$9:$T$38,19,FALSE),0)</f>
        <v>0</v>
      </c>
      <c r="U13" s="261">
        <f>IFERROR(VLOOKUP($B13,'NOV29 ECAN'!$B$9:$T$38,19,FALSE),0)</f>
        <v>0</v>
      </c>
      <c r="V13" s="261">
        <f>IFERROR(VLOOKUP($B13,'NOV30 Amazing'!$B$9:$T$38,19,FALSE),0)</f>
        <v>0</v>
      </c>
      <c r="W13" s="207">
        <f>IFERROR(VLOOKUP($B13,'DIC14 Salta'!$B$9:$T$38,19,FALSE),0)</f>
        <v>0</v>
      </c>
      <c r="X13" s="303">
        <f>SUM(F13:W13)</f>
        <v>32</v>
      </c>
      <c r="Z13" s="321"/>
      <c r="AB13" s="321"/>
    </row>
    <row r="14" spans="1:28">
      <c r="A14">
        <f>A13+1</f>
        <v>10</v>
      </c>
      <c r="B14" s="207">
        <v>481</v>
      </c>
      <c r="C14" s="321" t="s">
        <v>292</v>
      </c>
      <c r="D14" s="321" t="s">
        <v>419</v>
      </c>
      <c r="E14" s="321" t="s">
        <v>272</v>
      </c>
      <c r="F14" s="261">
        <f>IFERROR(VLOOKUP($B14,'MAR16 Azul'!$B$9:$T$38,19,FALSE),0)</f>
        <v>4</v>
      </c>
      <c r="G14" s="261">
        <f>IFERROR(VLOOKUP($B14,'ABR26 King Dog'!$B$9:$T$38,19,FALSE),0)</f>
        <v>0</v>
      </c>
      <c r="H14" s="261">
        <f>IFERROR(VLOOKUP($B14,'[1]ABR27 King Dog'!$B$9:$T$38,19,FALSE),0)</f>
        <v>0</v>
      </c>
      <c r="I14" s="261">
        <f>IFERROR(VLOOKUP($B14,'MAY18 King Dog'!$B$9:$T$39,19,FALSE),0)</f>
        <v>0</v>
      </c>
      <c r="J14" s="261">
        <f>IFERROR(VLOOKUP($B14,'JUN21 Amazing'!$B$9:$T$38,19,FALSE),0)</f>
        <v>0</v>
      </c>
      <c r="K14" s="207">
        <f>IFERROR(VLOOKUP($B14,'JUL5 ACCC'!$B$9:$T$38,19,FALSE),0)</f>
        <v>4</v>
      </c>
      <c r="L14" s="261">
        <f>IFERROR(VLOOKUP($B14,'JUL6 ACCC'!$B$9:$T$38,19,FALSE),0)</f>
        <v>0</v>
      </c>
      <c r="M14" s="207">
        <f>IFERROR(VLOOKUP($B14,'AGO9 Guican'!$B$9:$T$38,19,FALSE),0)</f>
        <v>0</v>
      </c>
      <c r="N14" s="261">
        <f>IFERROR(VLOOKUP($B14,'AGO10 Lucky Dogs'!$B$9:$T$38,19,FALSE),0)</f>
        <v>4</v>
      </c>
      <c r="O14" s="261">
        <f>IFERROR(VLOOKUP($B14,'AGO24 Lochness'!$B$9:$T$38,19,FALSE),0)</f>
        <v>4</v>
      </c>
      <c r="P14" s="261">
        <f>IFERROR(VLOOKUP($B14,'AGO31 Dog Nexus'!$B$9:$T$38,19,FALSE),0)</f>
        <v>4</v>
      </c>
      <c r="Q14" s="261">
        <f>IFERROR(VLOOKUP($B14,'OCT18 Pet Cal'!$B$9:$T$38,19,FALSE),0)</f>
        <v>0</v>
      </c>
      <c r="R14" s="261">
        <f>IFERROR(VLOOKUP($B14,'OCT19 Pet Cal'!$B$9:$T$38,19,FALSE),0)</f>
        <v>4</v>
      </c>
      <c r="S14" s="261">
        <f>IFERROR(VLOOKUP($B14,'NOV1 Soc. Canina'!$B$9:$T$38,19,FALSE),0)</f>
        <v>0</v>
      </c>
      <c r="T14" s="261">
        <f>IFERROR(VLOOKUP($B14,'NOV2 Soc. Canina'!$B$9:$T$38,19,FALSE),0)</f>
        <v>0</v>
      </c>
      <c r="U14" s="261">
        <f>IFERROR(VLOOKUP($B14,'NOV29 ECAN'!$B$9:$T$38,19,FALSE),0)</f>
        <v>0</v>
      </c>
      <c r="V14" s="261">
        <f>IFERROR(VLOOKUP($B14,'NOV30 Amazing'!$B$9:$T$38,19,FALSE),0)</f>
        <v>4</v>
      </c>
      <c r="W14" s="207">
        <f>IFERROR(VLOOKUP($B14,'DIC14 Salta'!$B$9:$T$38,19,FALSE),0)</f>
        <v>0</v>
      </c>
      <c r="X14" s="303">
        <f>SUM(F14:W14)</f>
        <v>28</v>
      </c>
      <c r="Z14" s="321"/>
      <c r="AB14" s="321"/>
    </row>
    <row r="15" spans="1:28">
      <c r="A15">
        <f>A14+1</f>
        <v>11</v>
      </c>
      <c r="B15" s="207">
        <v>752</v>
      </c>
      <c r="C15" s="321" t="s">
        <v>599</v>
      </c>
      <c r="D15" s="321" t="s">
        <v>68</v>
      </c>
      <c r="E15" s="321" t="s">
        <v>269</v>
      </c>
      <c r="F15" s="261">
        <f>IFERROR(VLOOKUP($B15,'MAR16 Azul'!$B$9:$T$38,19,FALSE),0)</f>
        <v>0</v>
      </c>
      <c r="G15" s="261">
        <f>IFERROR(VLOOKUP($B15,'ABR26 King Dog'!$B$9:$T$38,19,FALSE),0)</f>
        <v>0</v>
      </c>
      <c r="H15" s="261">
        <f>IFERROR(VLOOKUP($B15,'[1]ABR27 King Dog'!$B$9:$T$38,19,FALSE),0)</f>
        <v>0</v>
      </c>
      <c r="I15" s="261">
        <f>IFERROR(VLOOKUP($B15,'MAY18 King Dog'!$B$9:$T$39,19,FALSE),0)</f>
        <v>0</v>
      </c>
      <c r="J15" s="261">
        <f>IFERROR(VLOOKUP($B15,'JUN21 Amazing'!$B$9:$T$38,19,FALSE),0)</f>
        <v>0</v>
      </c>
      <c r="K15" s="207">
        <f>IFERROR(VLOOKUP($B15,'JUL5 ACCC'!$B$9:$T$38,19,FALSE),0)</f>
        <v>0</v>
      </c>
      <c r="L15" s="261">
        <f>IFERROR(VLOOKUP($B15,'JUL6 ACCC'!$B$9:$T$38,19,FALSE),0)</f>
        <v>0</v>
      </c>
      <c r="M15" s="207">
        <f>IFERROR(VLOOKUP($B15,'AGO9 Guican'!$B$9:$T$38,19,FALSE),0)</f>
        <v>0</v>
      </c>
      <c r="N15" s="261">
        <f>IFERROR(VLOOKUP($B15,'AGO10 Lucky Dogs'!$B$9:$T$38,19,FALSE),0)</f>
        <v>0</v>
      </c>
      <c r="O15" s="261">
        <f>IFERROR(VLOOKUP($B15,'AGO24 Lochness'!$B$9:$T$38,19,FALSE),0)</f>
        <v>5</v>
      </c>
      <c r="P15" s="261">
        <f>IFERROR(VLOOKUP($B15,'AGO31 Dog Nexus'!$B$9:$T$38,19,FALSE),0)</f>
        <v>4</v>
      </c>
      <c r="Q15" s="261">
        <f>IFERROR(VLOOKUP($B15,'OCT18 Pet Cal'!$B$9:$T$38,19,FALSE),0)</f>
        <v>0</v>
      </c>
      <c r="R15" s="261">
        <f>IFERROR(VLOOKUP($B15,'OCT19 Pet Cal'!$B$9:$T$38,19,FALSE),0)</f>
        <v>0</v>
      </c>
      <c r="S15" s="261">
        <f>IFERROR(VLOOKUP($B15,'NOV1 Soc. Canina'!$B$9:$T$38,19,FALSE),0)</f>
        <v>0</v>
      </c>
      <c r="T15" s="261">
        <f>IFERROR(VLOOKUP($B15,'NOV2 Soc. Canina'!$B$9:$T$38,19,FALSE),0)</f>
        <v>0</v>
      </c>
      <c r="U15" s="261">
        <f>IFERROR(VLOOKUP($B15,'NOV29 ECAN'!$B$9:$T$38,19,FALSE),0)</f>
        <v>0</v>
      </c>
      <c r="V15" s="261">
        <f>IFERROR(VLOOKUP($B15,'NOV30 Amazing'!$B$9:$T$38,19,FALSE),0)</f>
        <v>18</v>
      </c>
      <c r="W15" s="207">
        <f>IFERROR(VLOOKUP($B15,'DIC14 Salta'!$B$9:$T$38,19,FALSE),0)</f>
        <v>0</v>
      </c>
      <c r="X15" s="303">
        <f>SUM(F15:W15)</f>
        <v>27</v>
      </c>
      <c r="Z15" s="321"/>
      <c r="AB15" s="321"/>
    </row>
    <row r="16" spans="1:28">
      <c r="A16">
        <f>A15+1</f>
        <v>12</v>
      </c>
      <c r="B16" s="207">
        <v>819</v>
      </c>
      <c r="C16" s="321" t="s">
        <v>628</v>
      </c>
      <c r="D16" s="321" t="s">
        <v>68</v>
      </c>
      <c r="E16" s="208" t="s">
        <v>272</v>
      </c>
      <c r="F16" s="261">
        <f>IFERROR(VLOOKUP($B16,'MAR16 Azul'!$B$9:$T$38,19,FALSE),0)</f>
        <v>0</v>
      </c>
      <c r="G16" s="261">
        <f>IFERROR(VLOOKUP($B16,'ABR26 King Dog'!$B$9:$T$38,19,FALSE),0)</f>
        <v>0</v>
      </c>
      <c r="H16" s="261">
        <f>IFERROR(VLOOKUP($B16,'[1]ABR27 King Dog'!$B$9:$T$38,19,FALSE),0)</f>
        <v>0</v>
      </c>
      <c r="I16" s="261">
        <f>IFERROR(VLOOKUP($B16,'MAY18 King Dog'!$B$9:$T$39,19,FALSE),0)</f>
        <v>0</v>
      </c>
      <c r="J16" s="261">
        <f>IFERROR(VLOOKUP($B16,'JUN21 Amazing'!$B$9:$T$38,19,FALSE),0)</f>
        <v>0</v>
      </c>
      <c r="K16" s="207">
        <f>IFERROR(VLOOKUP($B16,'JUL5 ACCC'!$B$9:$T$38,19,FALSE),0)</f>
        <v>0</v>
      </c>
      <c r="L16" s="261">
        <f>IFERROR(VLOOKUP($B16,'JUL6 ACCC'!$B$9:$T$38,19,FALSE),0)</f>
        <v>0</v>
      </c>
      <c r="M16" s="207">
        <f>IFERROR(VLOOKUP($B16,'AGO9 Guican'!$B$9:$T$38,19,FALSE),0)</f>
        <v>0</v>
      </c>
      <c r="N16" s="261">
        <f>IFERROR(VLOOKUP($B16,'AGO10 Lucky Dogs'!$B$9:$T$38,19,FALSE),0)</f>
        <v>0</v>
      </c>
      <c r="O16" s="261">
        <f>IFERROR(VLOOKUP($B16,'AGO24 Lochness'!$B$9:$T$38,19,FALSE),0)</f>
        <v>0</v>
      </c>
      <c r="P16" s="261">
        <f>IFERROR(VLOOKUP($B16,'AGO31 Dog Nexus'!$B$9:$T$38,19,FALSE),0)</f>
        <v>0</v>
      </c>
      <c r="Q16" s="261">
        <f>IFERROR(VLOOKUP($B16,'OCT18 Pet Cal'!$B$9:$T$38,19,FALSE),0)</f>
        <v>6</v>
      </c>
      <c r="R16" s="261">
        <f>IFERROR(VLOOKUP($B16,'OCT19 Pet Cal'!$B$9:$T$38,19,FALSE),0)</f>
        <v>6</v>
      </c>
      <c r="S16" s="261">
        <f>IFERROR(VLOOKUP($B16,'NOV1 Soc. Canina'!$B$9:$T$38,19,FALSE),0)</f>
        <v>0</v>
      </c>
      <c r="T16" s="261">
        <f>IFERROR(VLOOKUP($B16,'NOV2 Soc. Canina'!$B$9:$T$38,19,FALSE),0)</f>
        <v>0</v>
      </c>
      <c r="U16" s="261">
        <f>IFERROR(VLOOKUP($B16,'NOV29 ECAN'!$B$9:$T$38,19,FALSE),0)</f>
        <v>0</v>
      </c>
      <c r="V16" s="261">
        <f>IFERROR(VLOOKUP($B16,'NOV30 Amazing'!$B$9:$T$38,19,FALSE),0)</f>
        <v>14</v>
      </c>
      <c r="W16" s="207">
        <f>IFERROR(VLOOKUP($B16,'DIC14 Salta'!$B$9:$T$38,19,FALSE),0)</f>
        <v>0</v>
      </c>
      <c r="X16" s="303">
        <f>SUM(F16:W16)</f>
        <v>26</v>
      </c>
      <c r="Z16" s="321"/>
      <c r="AB16" s="321"/>
    </row>
    <row r="17" spans="1:28">
      <c r="A17">
        <f t="shared" si="2"/>
        <v>13</v>
      </c>
      <c r="B17" s="207">
        <v>579</v>
      </c>
      <c r="C17" s="321" t="s">
        <v>550</v>
      </c>
      <c r="D17" s="321" t="s">
        <v>294</v>
      </c>
      <c r="E17" s="321" t="s">
        <v>269</v>
      </c>
      <c r="F17" s="261">
        <f>IFERROR(VLOOKUP($B17,'MAR16 Azul'!$B$9:$T$38,19,FALSE),0)</f>
        <v>0</v>
      </c>
      <c r="G17" s="261">
        <f>IFERROR(VLOOKUP($B17,'ABR26 King Dog'!$B$9:$T$38,19,FALSE),0)</f>
        <v>6</v>
      </c>
      <c r="H17" s="261">
        <f>IFERROR(VLOOKUP($B17,'[1]ABR27 King Dog'!$B$9:$T$38,19,FALSE),0)</f>
        <v>0</v>
      </c>
      <c r="I17" s="261">
        <f>IFERROR(VLOOKUP($B17,'MAY18 King Dog'!$B$9:$T$39,19,FALSE),0)</f>
        <v>0</v>
      </c>
      <c r="J17" s="261">
        <f>IFERROR(VLOOKUP($B17,'JUN21 Amazing'!$B$9:$T$38,19,FALSE),0)</f>
        <v>0</v>
      </c>
      <c r="K17" s="207">
        <f>IFERROR(VLOOKUP($B17,'JUL5 ACCC'!$B$9:$T$38,19,FALSE),0)</f>
        <v>0</v>
      </c>
      <c r="L17" s="261">
        <f>IFERROR(VLOOKUP($B17,'JUL6 ACCC'!$B$9:$T$38,19,FALSE),0)</f>
        <v>0</v>
      </c>
      <c r="M17" s="207">
        <f>IFERROR(VLOOKUP($B17,'AGO9 Guican'!$B$9:$T$38,19,FALSE),0)</f>
        <v>0</v>
      </c>
      <c r="N17" s="261">
        <f>IFERROR(VLOOKUP($B17,'AGO10 Lucky Dogs'!$B$9:$T$38,19,FALSE),0)</f>
        <v>4</v>
      </c>
      <c r="O17" s="261">
        <f>IFERROR(VLOOKUP($B17,'AGO24 Lochness'!$B$9:$T$38,19,FALSE),0)</f>
        <v>0</v>
      </c>
      <c r="P17" s="261">
        <f>IFERROR(VLOOKUP($B17,'AGO31 Dog Nexus'!$B$9:$T$38,19,FALSE),0)</f>
        <v>4</v>
      </c>
      <c r="Q17" s="261">
        <f>IFERROR(VLOOKUP($B17,'OCT18 Pet Cal'!$B$9:$T$38,19,FALSE),0)</f>
        <v>0</v>
      </c>
      <c r="R17" s="261">
        <f>IFERROR(VLOOKUP($B17,'OCT19 Pet Cal'!$B$9:$T$38,19,FALSE),0)</f>
        <v>0</v>
      </c>
      <c r="S17" s="261">
        <f>IFERROR(VLOOKUP($B17,'NOV1 Soc. Canina'!$B$9:$T$38,19,FALSE),0)</f>
        <v>0</v>
      </c>
      <c r="T17" s="261">
        <f>IFERROR(VLOOKUP($B17,'NOV2 Soc. Canina'!$B$9:$T$38,19,FALSE),0)</f>
        <v>0</v>
      </c>
      <c r="U17" s="261">
        <f>IFERROR(VLOOKUP($B17,'NOV29 ECAN'!$B$9:$T$38,19,FALSE),0)</f>
        <v>0</v>
      </c>
      <c r="V17" s="261">
        <f>IFERROR(VLOOKUP($B17,'NOV30 Amazing'!$B$9:$T$38,19,FALSE),0)</f>
        <v>7</v>
      </c>
      <c r="W17" s="207">
        <f>IFERROR(VLOOKUP($B17,'DIC14 Salta'!$B$9:$T$38,19,FALSE),0)</f>
        <v>0</v>
      </c>
      <c r="X17" s="303">
        <f>SUM(F17:W17)</f>
        <v>21</v>
      </c>
      <c r="Z17" s="321"/>
      <c r="AB17" s="321"/>
    </row>
    <row r="18" spans="1:28">
      <c r="A18">
        <f>A17+1</f>
        <v>14</v>
      </c>
      <c r="B18" s="207">
        <v>634</v>
      </c>
      <c r="C18" s="321" t="s">
        <v>297</v>
      </c>
      <c r="D18" s="321" t="s">
        <v>560</v>
      </c>
      <c r="E18" s="321" t="s">
        <v>275</v>
      </c>
      <c r="F18" s="261">
        <f>IFERROR(VLOOKUP($B18,'MAR16 Azul'!$B$9:$T$38,19,FALSE),0)</f>
        <v>0</v>
      </c>
      <c r="G18" s="261">
        <f>IFERROR(VLOOKUP($B18,'ABR26 King Dog'!$B$9:$T$38,19,FALSE),0)</f>
        <v>0</v>
      </c>
      <c r="H18" s="261">
        <f>IFERROR(VLOOKUP($B18,'[1]ABR27 King Dog'!$B$9:$T$38,19,FALSE),0)</f>
        <v>0</v>
      </c>
      <c r="I18" s="261">
        <f>IFERROR(VLOOKUP($B18,'MAY18 King Dog'!$B$9:$T$39,19,FALSE),0)</f>
        <v>0</v>
      </c>
      <c r="J18" s="261">
        <f>IFERROR(VLOOKUP($B18,'JUN21 Amazing'!$B$9:$T$38,19,FALSE),0)</f>
        <v>0</v>
      </c>
      <c r="K18" s="207">
        <f>IFERROR(VLOOKUP($B18,'JUL5 ACCC'!$B$9:$T$38,19,FALSE),0)</f>
        <v>0</v>
      </c>
      <c r="L18" s="261">
        <f>IFERROR(VLOOKUP($B18,'JUL6 ACCC'!$B$9:$T$38,19,FALSE),0)</f>
        <v>0</v>
      </c>
      <c r="M18" s="207">
        <f>IFERROR(VLOOKUP($B18,'AGO9 Guican'!$B$9:$T$38,19,FALSE),0)</f>
        <v>0</v>
      </c>
      <c r="N18" s="261">
        <f>IFERROR(VLOOKUP($B18,'AGO10 Lucky Dogs'!$B$9:$T$38,19,FALSE),0)</f>
        <v>0</v>
      </c>
      <c r="O18" s="261">
        <f>IFERROR(VLOOKUP($B18,'AGO24 Lochness'!$B$9:$T$38,19,FALSE),0)</f>
        <v>18</v>
      </c>
      <c r="P18" s="261">
        <f>IFERROR(VLOOKUP($B18,'AGO31 Dog Nexus'!$B$9:$T$38,19,FALSE),0)</f>
        <v>0</v>
      </c>
      <c r="Q18" s="261">
        <f>IFERROR(VLOOKUP($B18,'OCT18 Pet Cal'!$B$9:$T$38,19,FALSE),0)</f>
        <v>0</v>
      </c>
      <c r="R18" s="261">
        <f>IFERROR(VLOOKUP($B18,'OCT19 Pet Cal'!$B$9:$T$38,19,FALSE),0)</f>
        <v>0</v>
      </c>
      <c r="S18" s="261">
        <f>IFERROR(VLOOKUP($B18,'NOV1 Soc. Canina'!$B$9:$T$38,19,FALSE),0)</f>
        <v>0</v>
      </c>
      <c r="T18" s="261">
        <f>IFERROR(VLOOKUP($B18,'NOV2 Soc. Canina'!$B$9:$T$38,19,FALSE),0)</f>
        <v>0</v>
      </c>
      <c r="U18" s="261">
        <f>IFERROR(VLOOKUP($B18,'NOV29 ECAN'!$B$9:$T$38,19,FALSE),0)</f>
        <v>0</v>
      </c>
      <c r="V18" s="261">
        <f>IFERROR(VLOOKUP($B18,'NOV30 Amazing'!$B$9:$T$38,19,FALSE),0)</f>
        <v>0</v>
      </c>
      <c r="W18" s="207">
        <f>IFERROR(VLOOKUP($B18,'DIC14 Salta'!$B$9:$T$38,19,FALSE),0)</f>
        <v>0</v>
      </c>
      <c r="X18" s="303">
        <f>SUM(F18:W18)</f>
        <v>18</v>
      </c>
      <c r="Z18" s="321"/>
      <c r="AB18" s="321"/>
    </row>
    <row r="19" spans="1:28">
      <c r="A19">
        <f>A18+1</f>
        <v>15</v>
      </c>
      <c r="B19" s="207">
        <v>559</v>
      </c>
      <c r="C19" s="321" t="s">
        <v>469</v>
      </c>
      <c r="D19" s="321" t="s">
        <v>470</v>
      </c>
      <c r="E19" s="321" t="s">
        <v>272</v>
      </c>
      <c r="F19" s="261">
        <f>IFERROR(VLOOKUP($B19,'MAR16 Azul'!$B$9:$T$38,19,FALSE),0)</f>
        <v>2</v>
      </c>
      <c r="G19" s="261">
        <f>IFERROR(VLOOKUP($B19,'ABR26 King Dog'!$B$9:$T$38,19,FALSE),0)</f>
        <v>0</v>
      </c>
      <c r="H19" s="261">
        <f>IFERROR(VLOOKUP($B19,'[1]ABR27 King Dog'!$B$9:$T$38,19,FALSE),0)</f>
        <v>0</v>
      </c>
      <c r="I19" s="261">
        <f>IFERROR(VLOOKUP($B19,'MAY18 King Dog'!$B$9:$T$39,19,FALSE),0)</f>
        <v>0</v>
      </c>
      <c r="J19" s="261">
        <f>IFERROR(VLOOKUP($B19,'JUN21 Amazing'!$B$9:$T$38,19,FALSE),0)</f>
        <v>0</v>
      </c>
      <c r="K19" s="207">
        <f>IFERROR(VLOOKUP($B19,'JUL5 ACCC'!$B$9:$T$38,19,FALSE),0)</f>
        <v>0</v>
      </c>
      <c r="L19" s="261">
        <f>IFERROR(VLOOKUP($B19,'JUL6 ACCC'!$B$9:$T$38,19,FALSE),0)</f>
        <v>0</v>
      </c>
      <c r="M19" s="207">
        <f>IFERROR(VLOOKUP($B19,'AGO9 Guican'!$B$9:$T$38,19,FALSE),0)</f>
        <v>0</v>
      </c>
      <c r="N19" s="261">
        <f>IFERROR(VLOOKUP($B19,'AGO10 Lucky Dogs'!$B$9:$T$38,19,FALSE),0)</f>
        <v>0</v>
      </c>
      <c r="O19" s="261">
        <f>IFERROR(VLOOKUP($B19,'AGO24 Lochness'!$B$9:$T$38,19,FALSE),0)</f>
        <v>8</v>
      </c>
      <c r="P19" s="261">
        <f>IFERROR(VLOOKUP($B19,'AGO31 Dog Nexus'!$B$9:$T$38,19,FALSE),0)</f>
        <v>0</v>
      </c>
      <c r="Q19" s="261">
        <f>IFERROR(VLOOKUP($B19,'OCT18 Pet Cal'!$B$9:$T$38,19,FALSE),0)</f>
        <v>0</v>
      </c>
      <c r="R19" s="261">
        <f>IFERROR(VLOOKUP($B19,'OCT19 Pet Cal'!$B$9:$T$38,19,FALSE),0)</f>
        <v>0</v>
      </c>
      <c r="S19" s="261">
        <f>IFERROR(VLOOKUP($B19,'NOV1 Soc. Canina'!$B$9:$T$38,19,FALSE),0)</f>
        <v>0</v>
      </c>
      <c r="T19" s="261">
        <f>IFERROR(VLOOKUP($B19,'NOV2 Soc. Canina'!$B$9:$T$38,19,FALSE),0)</f>
        <v>0</v>
      </c>
      <c r="U19" s="261">
        <f>IFERROR(VLOOKUP($B19,'NOV29 ECAN'!$B$9:$T$38,19,FALSE),0)</f>
        <v>4</v>
      </c>
      <c r="V19" s="261">
        <f>IFERROR(VLOOKUP($B19,'NOV30 Amazing'!$B$9:$T$38,19,FALSE),0)</f>
        <v>4</v>
      </c>
      <c r="W19" s="207">
        <f>IFERROR(VLOOKUP($B19,'DIC14 Salta'!$B$9:$T$38,19,FALSE),0)</f>
        <v>0</v>
      </c>
      <c r="X19" s="303">
        <f>SUM(F19:W19)</f>
        <v>18</v>
      </c>
      <c r="Z19" s="321"/>
      <c r="AB19" s="321"/>
    </row>
    <row r="20" spans="1:28">
      <c r="A20">
        <f t="shared" si="2"/>
        <v>16</v>
      </c>
      <c r="B20" s="207">
        <v>753</v>
      </c>
      <c r="C20" s="321" t="s">
        <v>530</v>
      </c>
      <c r="D20" s="321" t="s">
        <v>417</v>
      </c>
      <c r="E20" s="321" t="s">
        <v>269</v>
      </c>
      <c r="F20" s="261">
        <f>IFERROR(VLOOKUP($B20,'MAR16 Azul'!$B$9:$T$38,19,FALSE),0)</f>
        <v>0</v>
      </c>
      <c r="G20" s="261">
        <f>IFERROR(VLOOKUP($B20,'ABR26 King Dog'!$B$9:$T$38,19,FALSE),0)</f>
        <v>0</v>
      </c>
      <c r="H20" s="261">
        <f>IFERROR(VLOOKUP($B20,'[1]ABR27 King Dog'!$B$9:$T$38,19,FALSE),0)</f>
        <v>0</v>
      </c>
      <c r="I20" s="261">
        <f>IFERROR(VLOOKUP($B20,'MAY18 King Dog'!$B$9:$T$39,19,FALSE),0)</f>
        <v>0</v>
      </c>
      <c r="J20" s="261">
        <f>IFERROR(VLOOKUP($B20,'JUN21 Amazing'!$B$9:$T$38,19,FALSE),0)</f>
        <v>0</v>
      </c>
      <c r="K20" s="207">
        <f>IFERROR(VLOOKUP($B20,'JUL5 ACCC'!$B$9:$T$38,19,FALSE),0)</f>
        <v>0</v>
      </c>
      <c r="L20" s="261">
        <f>IFERROR(VLOOKUP($B20,'JUL6 ACCC'!$B$9:$T$38,19,FALSE),0)</f>
        <v>0</v>
      </c>
      <c r="M20" s="207">
        <f>IFERROR(VLOOKUP($B20,'AGO9 Guican'!$B$9:$T$38,19,FALSE),0)</f>
        <v>0</v>
      </c>
      <c r="N20" s="261">
        <f>IFERROR(VLOOKUP($B20,'AGO10 Lucky Dogs'!$B$9:$T$38,19,FALSE),0)</f>
        <v>0</v>
      </c>
      <c r="O20" s="261">
        <f>IFERROR(VLOOKUP($B20,'AGO24 Lochness'!$B$9:$T$38,19,FALSE),0)</f>
        <v>0</v>
      </c>
      <c r="P20" s="261">
        <f>IFERROR(VLOOKUP($B20,'AGO31 Dog Nexus'!$B$9:$T$38,19,FALSE),0)</f>
        <v>4</v>
      </c>
      <c r="Q20" s="261">
        <f>IFERROR(VLOOKUP($B20,'OCT18 Pet Cal'!$B$9:$T$38,19,FALSE),0)</f>
        <v>0</v>
      </c>
      <c r="R20" s="261">
        <f>IFERROR(VLOOKUP($B20,'OCT19 Pet Cal'!$B$9:$T$38,19,FALSE),0)</f>
        <v>6</v>
      </c>
      <c r="S20" s="261">
        <f>IFERROR(VLOOKUP($B20,'NOV1 Soc. Canina'!$B$9:$T$38,19,FALSE),0)</f>
        <v>0</v>
      </c>
      <c r="T20" s="261">
        <f>IFERROR(VLOOKUP($B20,'NOV2 Soc. Canina'!$B$9:$T$38,19,FALSE),0)</f>
        <v>0</v>
      </c>
      <c r="U20" s="261">
        <f>IFERROR(VLOOKUP($B20,'NOV29 ECAN'!$B$9:$T$38,19,FALSE),0)</f>
        <v>7</v>
      </c>
      <c r="V20" s="261">
        <f>IFERROR(VLOOKUP($B20,'NOV30 Amazing'!$B$9:$T$38,19,FALSE),0)</f>
        <v>0</v>
      </c>
      <c r="W20" s="207">
        <f>IFERROR(VLOOKUP($B20,'DIC14 Salta'!$B$9:$T$38,19,FALSE),0)</f>
        <v>0</v>
      </c>
      <c r="X20" s="303">
        <f>SUM(F20:W20)</f>
        <v>17</v>
      </c>
      <c r="Z20" s="321"/>
      <c r="AB20" s="321"/>
    </row>
    <row r="21" spans="1:28">
      <c r="A21">
        <f t="shared" si="2"/>
        <v>17</v>
      </c>
      <c r="B21" s="207">
        <v>534</v>
      </c>
      <c r="C21" s="321" t="s">
        <v>309</v>
      </c>
      <c r="D21" s="321" t="s">
        <v>68</v>
      </c>
      <c r="E21" s="321" t="s">
        <v>272</v>
      </c>
      <c r="F21" s="261">
        <f>IFERROR(VLOOKUP($B21,'MAR16 Azul'!$B$9:$T$38,19,FALSE),0)</f>
        <v>0</v>
      </c>
      <c r="G21" s="261">
        <f>IFERROR(VLOOKUP($B21,'ABR26 King Dog'!$B$9:$T$38,19,FALSE),0)</f>
        <v>0</v>
      </c>
      <c r="H21" s="261">
        <f>IFERROR(VLOOKUP($B21,'[1]ABR27 King Dog'!$B$9:$T$38,19,FALSE),0)</f>
        <v>0</v>
      </c>
      <c r="I21" s="261">
        <f>IFERROR(VLOOKUP($B21,'MAY18 King Dog'!$B$9:$T$39,19,FALSE),0)</f>
        <v>0</v>
      </c>
      <c r="J21" s="261">
        <f>IFERROR(VLOOKUP($B21,'JUN21 Amazing'!$B$9:$T$38,19,FALSE),0)</f>
        <v>5</v>
      </c>
      <c r="K21" s="207">
        <f>IFERROR(VLOOKUP($B21,'JUL5 ACCC'!$B$9:$T$38,19,FALSE),0)</f>
        <v>4</v>
      </c>
      <c r="L21" s="261">
        <f>IFERROR(VLOOKUP($B21,'JUL6 ACCC'!$B$9:$T$38,19,FALSE),0)</f>
        <v>0</v>
      </c>
      <c r="M21" s="207">
        <f>IFERROR(VLOOKUP($B21,'AGO9 Guican'!$B$9:$T$38,19,FALSE),0)</f>
        <v>0</v>
      </c>
      <c r="N21" s="261">
        <f>IFERROR(VLOOKUP($B21,'AGO10 Lucky Dogs'!$B$9:$T$38,19,FALSE),0)</f>
        <v>0</v>
      </c>
      <c r="O21" s="261">
        <f>IFERROR(VLOOKUP($B21,'AGO24 Lochness'!$B$9:$T$38,19,FALSE),0)</f>
        <v>0</v>
      </c>
      <c r="P21" s="261">
        <f>IFERROR(VLOOKUP($B21,'AGO31 Dog Nexus'!$B$9:$T$38,19,FALSE),0)</f>
        <v>5</v>
      </c>
      <c r="Q21" s="261">
        <f>IFERROR(VLOOKUP($B21,'OCT18 Pet Cal'!$B$9:$T$38,19,FALSE),0)</f>
        <v>0</v>
      </c>
      <c r="R21" s="261">
        <f>IFERROR(VLOOKUP($B21,'OCT19 Pet Cal'!$B$9:$T$38,19,FALSE),0)</f>
        <v>1</v>
      </c>
      <c r="S21" s="261">
        <f>IFERROR(VLOOKUP($B21,'NOV1 Soc. Canina'!$B$9:$T$38,19,FALSE),0)</f>
        <v>0</v>
      </c>
      <c r="T21" s="261">
        <f>IFERROR(VLOOKUP($B21,'NOV2 Soc. Canina'!$B$9:$T$38,19,FALSE),0)</f>
        <v>0</v>
      </c>
      <c r="U21" s="261">
        <f>IFERROR(VLOOKUP($B21,'NOV29 ECAN'!$B$9:$T$38,19,FALSE),0)</f>
        <v>0</v>
      </c>
      <c r="V21" s="261">
        <f>IFERROR(VLOOKUP($B21,'NOV30 Amazing'!$B$9:$T$38,19,FALSE),0)</f>
        <v>0</v>
      </c>
      <c r="W21" s="207">
        <f>IFERROR(VLOOKUP($B21,'DIC14 Salta'!$B$9:$T$38,19,FALSE),0)</f>
        <v>0</v>
      </c>
      <c r="X21" s="303">
        <f>SUM(F21:W21)</f>
        <v>15</v>
      </c>
      <c r="Z21" s="321"/>
      <c r="AB21" s="321"/>
    </row>
    <row r="22" spans="1:28">
      <c r="A22">
        <f t="shared" si="2"/>
        <v>18</v>
      </c>
      <c r="B22" s="207">
        <v>602</v>
      </c>
      <c r="C22" s="321" t="s">
        <v>285</v>
      </c>
      <c r="D22" s="321" t="s">
        <v>52</v>
      </c>
      <c r="E22" s="321" t="s">
        <v>272</v>
      </c>
      <c r="F22" s="261">
        <f>IFERROR(VLOOKUP($B22,'MAR16 Azul'!$B$9:$T$38,19,FALSE),0)</f>
        <v>0</v>
      </c>
      <c r="G22" s="261">
        <f>IFERROR(VLOOKUP($B22,'ABR26 King Dog'!$B$9:$T$38,19,FALSE),0)</f>
        <v>0</v>
      </c>
      <c r="H22" s="261">
        <f>IFERROR(VLOOKUP($B22,'[1]ABR27 King Dog'!$B$9:$T$38,19,FALSE),0)</f>
        <v>4</v>
      </c>
      <c r="I22" s="261">
        <f>IFERROR(VLOOKUP($B22,'MAY18 King Dog'!$B$9:$T$39,19,FALSE),0)</f>
        <v>10</v>
      </c>
      <c r="J22" s="261">
        <f>IFERROR(VLOOKUP($B22,'JUN21 Amazing'!$B$9:$T$38,19,FALSE),0)</f>
        <v>0</v>
      </c>
      <c r="K22" s="207">
        <f>IFERROR(VLOOKUP($B22,'JUL5 ACCC'!$B$9:$T$38,19,FALSE),0)</f>
        <v>0</v>
      </c>
      <c r="L22" s="261">
        <f>IFERROR(VLOOKUP($B22,'JUL6 ACCC'!$B$9:$T$38,19,FALSE),0)</f>
        <v>0</v>
      </c>
      <c r="M22" s="207">
        <f>IFERROR(VLOOKUP($B22,'AGO9 Guican'!$B$9:$T$38,19,FALSE),0)</f>
        <v>0</v>
      </c>
      <c r="N22" s="261">
        <f>IFERROR(VLOOKUP($B22,'AGO10 Lucky Dogs'!$B$9:$T$38,19,FALSE),0)</f>
        <v>0</v>
      </c>
      <c r="O22" s="261">
        <f>IFERROR(VLOOKUP($B22,'AGO24 Lochness'!$B$9:$T$38,19,FALSE),0)</f>
        <v>0</v>
      </c>
      <c r="P22" s="261">
        <f>IFERROR(VLOOKUP($B22,'AGO31 Dog Nexus'!$B$9:$T$38,19,FALSE),0)</f>
        <v>0</v>
      </c>
      <c r="Q22" s="261">
        <f>IFERROR(VLOOKUP($B22,'OCT18 Pet Cal'!$B$9:$T$38,19,FALSE),0)</f>
        <v>0</v>
      </c>
      <c r="R22" s="261">
        <f>IFERROR(VLOOKUP($B22,'OCT19 Pet Cal'!$B$9:$T$38,19,FALSE),0)</f>
        <v>0</v>
      </c>
      <c r="S22" s="261">
        <f>IFERROR(VLOOKUP($B22,'NOV1 Soc. Canina'!$B$9:$T$38,19,FALSE),0)</f>
        <v>0</v>
      </c>
      <c r="T22" s="261">
        <f>IFERROR(VLOOKUP($B22,'NOV2 Soc. Canina'!$B$9:$T$38,19,FALSE),0)</f>
        <v>0</v>
      </c>
      <c r="U22" s="261">
        <f>IFERROR(VLOOKUP($B22,'NOV29 ECAN'!$B$9:$T$38,19,FALSE),0)</f>
        <v>0</v>
      </c>
      <c r="V22" s="261">
        <f>IFERROR(VLOOKUP($B22,'NOV30 Amazing'!$B$9:$T$38,19,FALSE),0)</f>
        <v>0</v>
      </c>
      <c r="W22" s="207">
        <f>IFERROR(VLOOKUP($B22,'DIC14 Salta'!$B$9:$T$38,19,FALSE),0)</f>
        <v>0</v>
      </c>
      <c r="X22" s="303">
        <f>SUM(F22:W22)</f>
        <v>14</v>
      </c>
      <c r="Z22" s="321"/>
      <c r="AB22" s="321"/>
    </row>
    <row r="23" spans="1:28">
      <c r="A23">
        <f t="shared" si="2"/>
        <v>19</v>
      </c>
      <c r="B23" s="207">
        <v>767</v>
      </c>
      <c r="C23" s="321" t="s">
        <v>454</v>
      </c>
      <c r="D23" s="321" t="s">
        <v>52</v>
      </c>
      <c r="E23" s="321" t="s">
        <v>272</v>
      </c>
      <c r="F23" s="261">
        <f>IFERROR(VLOOKUP($B23,'MAR16 Azul'!$B$9:$T$38,19,FALSE),0)</f>
        <v>0</v>
      </c>
      <c r="G23" s="261">
        <f>IFERROR(VLOOKUP($B23,'ABR26 King Dog'!$B$9:$T$38,19,FALSE),0)</f>
        <v>0</v>
      </c>
      <c r="H23" s="261">
        <f>IFERROR(VLOOKUP($B23,'[1]ABR27 King Dog'!$B$9:$T$38,19,FALSE),0)</f>
        <v>0</v>
      </c>
      <c r="I23" s="261">
        <f>IFERROR(VLOOKUP($B23,'MAY18 King Dog'!$B$9:$T$39,19,FALSE),0)</f>
        <v>4</v>
      </c>
      <c r="J23" s="261">
        <f>IFERROR(VLOOKUP($B23,'JUN21 Amazing'!$B$9:$T$38,19,FALSE),0)</f>
        <v>0</v>
      </c>
      <c r="K23" s="207">
        <f>IFERROR(VLOOKUP($B23,'JUL5 ACCC'!$B$9:$T$38,19,FALSE),0)</f>
        <v>0</v>
      </c>
      <c r="L23" s="261">
        <f>IFERROR(VLOOKUP($B23,'JUL6 ACCC'!$B$9:$T$38,19,FALSE),0)</f>
        <v>0</v>
      </c>
      <c r="M23" s="207">
        <f>IFERROR(VLOOKUP($B23,'AGO9 Guican'!$B$9:$T$38,19,FALSE),0)</f>
        <v>5</v>
      </c>
      <c r="N23" s="261">
        <f>IFERROR(VLOOKUP($B23,'AGO10 Lucky Dogs'!$B$9:$T$38,19,FALSE),0)</f>
        <v>0</v>
      </c>
      <c r="O23" s="261">
        <f>IFERROR(VLOOKUP($B23,'AGO24 Lochness'!$B$9:$T$38,19,FALSE),0)</f>
        <v>0</v>
      </c>
      <c r="P23" s="261">
        <f>IFERROR(VLOOKUP($B23,'AGO31 Dog Nexus'!$B$9:$T$38,19,FALSE),0)</f>
        <v>4</v>
      </c>
      <c r="Q23" s="261">
        <f>IFERROR(VLOOKUP($B23,'OCT18 Pet Cal'!$B$9:$T$38,19,FALSE),0)</f>
        <v>0</v>
      </c>
      <c r="R23" s="261">
        <f>IFERROR(VLOOKUP($B23,'OCT19 Pet Cal'!$B$9:$T$38,19,FALSE),0)</f>
        <v>0</v>
      </c>
      <c r="S23" s="261">
        <f>IFERROR(VLOOKUP($B23,'NOV1 Soc. Canina'!$B$9:$T$38,19,FALSE),0)</f>
        <v>0</v>
      </c>
      <c r="T23" s="261">
        <f>IFERROR(VLOOKUP($B23,'NOV2 Soc. Canina'!$B$9:$T$38,19,FALSE),0)</f>
        <v>0</v>
      </c>
      <c r="U23" s="261">
        <f>IFERROR(VLOOKUP($B23,'NOV29 ECAN'!$B$9:$T$38,19,FALSE),0)</f>
        <v>0</v>
      </c>
      <c r="V23" s="261">
        <f>IFERROR(VLOOKUP($B23,'NOV30 Amazing'!$B$9:$T$38,19,FALSE),0)</f>
        <v>0</v>
      </c>
      <c r="W23" s="207">
        <f>IFERROR(VLOOKUP($B23,'DIC14 Salta'!$B$9:$T$38,19,FALSE),0)</f>
        <v>0</v>
      </c>
      <c r="X23" s="303">
        <f>SUM(F23:W23)</f>
        <v>13</v>
      </c>
      <c r="Z23" s="321"/>
      <c r="AB23" s="321"/>
    </row>
    <row r="24" spans="1:28">
      <c r="A24">
        <f t="shared" ref="A24:A44" si="3">A23+1</f>
        <v>20</v>
      </c>
      <c r="B24" s="207">
        <v>671</v>
      </c>
      <c r="C24" s="208" t="s">
        <v>477</v>
      </c>
      <c r="D24" s="208" t="s">
        <v>513</v>
      </c>
      <c r="E24" s="208" t="s">
        <v>272</v>
      </c>
      <c r="F24" s="261">
        <f>IFERROR(VLOOKUP($B24,'MAR16 Azul'!$B$9:$T$38,19,FALSE),0)</f>
        <v>10</v>
      </c>
      <c r="G24" s="261">
        <f>IFERROR(VLOOKUP($B24,'ABR26 King Dog'!$B$9:$T$38,19,FALSE),0)</f>
        <v>0</v>
      </c>
      <c r="H24" s="261">
        <f>IFERROR(VLOOKUP($B24,'[1]ABR27 King Dog'!$B$9:$T$38,19,FALSE),0)</f>
        <v>0</v>
      </c>
      <c r="I24" s="261">
        <f>IFERROR(VLOOKUP($B24,'MAY18 King Dog'!$B$9:$T$39,19,FALSE),0)</f>
        <v>0</v>
      </c>
      <c r="J24" s="261">
        <f>IFERROR(VLOOKUP($B24,'JUN21 Amazing'!$B$9:$T$38,19,FALSE),0)</f>
        <v>0</v>
      </c>
      <c r="K24" s="207">
        <f>IFERROR(VLOOKUP($B24,'JUL5 ACCC'!$B$9:$T$38,19,FALSE),0)</f>
        <v>0</v>
      </c>
      <c r="L24" s="261">
        <f>IFERROR(VLOOKUP($B24,'JUL6 ACCC'!$B$9:$T$38,19,FALSE),0)</f>
        <v>0</v>
      </c>
      <c r="M24" s="207">
        <f>IFERROR(VLOOKUP($B24,'AGO9 Guican'!$B$9:$T$38,19,FALSE),0)</f>
        <v>0</v>
      </c>
      <c r="N24" s="261">
        <f>IFERROR(VLOOKUP($B24,'AGO10 Lucky Dogs'!$B$9:$T$38,19,FALSE),0)</f>
        <v>0</v>
      </c>
      <c r="O24" s="261">
        <f>IFERROR(VLOOKUP($B24,'AGO24 Lochness'!$B$9:$T$38,19,FALSE),0)</f>
        <v>0</v>
      </c>
      <c r="P24" s="261">
        <f>IFERROR(VLOOKUP($B24,'AGO31 Dog Nexus'!$B$9:$T$38,19,FALSE),0)</f>
        <v>0</v>
      </c>
      <c r="Q24" s="261">
        <f>IFERROR(VLOOKUP($B24,'OCT18 Pet Cal'!$B$9:$T$38,19,FALSE),0)</f>
        <v>0</v>
      </c>
      <c r="R24" s="261">
        <f>IFERROR(VLOOKUP($B24,'OCT19 Pet Cal'!$B$9:$T$38,19,FALSE),0)</f>
        <v>0</v>
      </c>
      <c r="S24" s="261">
        <f>IFERROR(VLOOKUP($B24,'NOV1 Soc. Canina'!$B$9:$T$38,19,FALSE),0)</f>
        <v>0</v>
      </c>
      <c r="T24" s="261">
        <f>IFERROR(VLOOKUP($B24,'NOV2 Soc. Canina'!$B$9:$T$38,19,FALSE),0)</f>
        <v>0</v>
      </c>
      <c r="U24" s="261">
        <f>IFERROR(VLOOKUP($B24,'NOV29 ECAN'!$B$9:$T$38,19,FALSE),0)</f>
        <v>0</v>
      </c>
      <c r="V24" s="261">
        <f>IFERROR(VLOOKUP($B24,'NOV30 Amazing'!$B$9:$T$38,19,FALSE),0)</f>
        <v>0</v>
      </c>
      <c r="W24" s="207">
        <f>IFERROR(VLOOKUP($B24,'DIC14 Salta'!$B$9:$T$38,19,FALSE),0)</f>
        <v>0</v>
      </c>
      <c r="X24" s="303">
        <f>SUM(F24:W24)</f>
        <v>10</v>
      </c>
      <c r="Z24" s="321"/>
    </row>
    <row r="25" spans="1:28">
      <c r="A25">
        <f t="shared" si="3"/>
        <v>21</v>
      </c>
      <c r="B25" s="207">
        <v>637</v>
      </c>
      <c r="C25" s="321" t="s">
        <v>282</v>
      </c>
      <c r="D25" s="321" t="s">
        <v>419</v>
      </c>
      <c r="E25" s="321" t="s">
        <v>272</v>
      </c>
      <c r="F25" s="261">
        <f>IFERROR(VLOOKUP($B25,'MAR16 Azul'!$B$9:$T$38,19,FALSE),0)</f>
        <v>0</v>
      </c>
      <c r="G25" s="261">
        <f>IFERROR(VLOOKUP($B25,'ABR26 King Dog'!$B$9:$T$38,19,FALSE),0)</f>
        <v>1</v>
      </c>
      <c r="H25" s="261">
        <f>IFERROR(VLOOKUP($B25,'[1]ABR27 King Dog'!$B$9:$T$38,19,FALSE),0)</f>
        <v>0</v>
      </c>
      <c r="I25" s="261">
        <f>IFERROR(VLOOKUP($B25,'MAY18 King Dog'!$B$9:$T$39,19,FALSE),0)</f>
        <v>0</v>
      </c>
      <c r="J25" s="261">
        <f>IFERROR(VLOOKUP($B25,'JUN21 Amazing'!$B$9:$T$38,19,FALSE),0)</f>
        <v>0</v>
      </c>
      <c r="K25" s="207">
        <f>IFERROR(VLOOKUP($B25,'JUL5 ACCC'!$B$9:$T$38,19,FALSE),0)</f>
        <v>5</v>
      </c>
      <c r="L25" s="261">
        <f>IFERROR(VLOOKUP($B25,'JUL6 ACCC'!$B$9:$T$38,19,FALSE),0)</f>
        <v>0</v>
      </c>
      <c r="M25" s="207">
        <f>IFERROR(VLOOKUP($B25,'AGO9 Guican'!$B$9:$T$38,19,FALSE),0)</f>
        <v>0</v>
      </c>
      <c r="N25" s="261">
        <f>IFERROR(VLOOKUP($B25,'AGO10 Lucky Dogs'!$B$9:$T$38,19,FALSE),0)</f>
        <v>0</v>
      </c>
      <c r="O25" s="261">
        <f>IFERROR(VLOOKUP($B25,'AGO24 Lochness'!$B$9:$T$38,19,FALSE),0)</f>
        <v>0</v>
      </c>
      <c r="P25" s="261">
        <f>IFERROR(VLOOKUP($B25,'AGO31 Dog Nexus'!$B$9:$T$38,19,FALSE),0)</f>
        <v>4</v>
      </c>
      <c r="Q25" s="261">
        <f>IFERROR(VLOOKUP($B25,'OCT18 Pet Cal'!$B$9:$T$38,19,FALSE),0)</f>
        <v>0</v>
      </c>
      <c r="R25" s="261">
        <f>IFERROR(VLOOKUP($B25,'OCT19 Pet Cal'!$B$9:$T$38,19,FALSE),0)</f>
        <v>0</v>
      </c>
      <c r="S25" s="261">
        <f>IFERROR(VLOOKUP($B25,'NOV1 Soc. Canina'!$B$9:$T$38,19,FALSE),0)</f>
        <v>0</v>
      </c>
      <c r="T25" s="261">
        <f>IFERROR(VLOOKUP($B25,'NOV2 Soc. Canina'!$B$9:$T$38,19,FALSE),0)</f>
        <v>0</v>
      </c>
      <c r="U25" s="261">
        <f>IFERROR(VLOOKUP($B25,'NOV29 ECAN'!$B$9:$T$38,19,FALSE),0)</f>
        <v>0</v>
      </c>
      <c r="V25" s="261">
        <f>IFERROR(VLOOKUP($B25,'NOV30 Amazing'!$B$9:$T$38,19,FALSE),0)</f>
        <v>0</v>
      </c>
      <c r="W25" s="207">
        <f>IFERROR(VLOOKUP($B25,'DIC14 Salta'!$B$9:$T$38,19,FALSE),0)</f>
        <v>0</v>
      </c>
      <c r="X25" s="303">
        <f>SUM(F25:W25)</f>
        <v>10</v>
      </c>
      <c r="Z25" s="321"/>
    </row>
    <row r="26" spans="1:28">
      <c r="A26">
        <f t="shared" si="3"/>
        <v>22</v>
      </c>
      <c r="B26" s="207">
        <v>628</v>
      </c>
      <c r="C26" s="321" t="s">
        <v>364</v>
      </c>
      <c r="D26" s="321" t="s">
        <v>44</v>
      </c>
      <c r="E26" s="321" t="s">
        <v>272</v>
      </c>
      <c r="F26" s="261">
        <f>IFERROR(VLOOKUP($B26,'MAR16 Azul'!$B$9:$T$38,19,FALSE),0)</f>
        <v>0</v>
      </c>
      <c r="G26" s="261">
        <f>IFERROR(VLOOKUP($B26,'ABR26 King Dog'!$B$9:$T$38,19,FALSE),0)</f>
        <v>0</v>
      </c>
      <c r="H26" s="261">
        <f>IFERROR(VLOOKUP($B26,'[1]ABR27 King Dog'!$B$9:$T$38,19,FALSE),0)</f>
        <v>0</v>
      </c>
      <c r="I26" s="261">
        <f>IFERROR(VLOOKUP($B26,'MAY18 King Dog'!$B$9:$T$39,19,FALSE),0)</f>
        <v>0</v>
      </c>
      <c r="J26" s="261">
        <f>IFERROR(VLOOKUP($B26,'JUN21 Amazing'!$B$9:$T$38,19,FALSE),0)</f>
        <v>0</v>
      </c>
      <c r="K26" s="207">
        <f>IFERROR(VLOOKUP($B26,'JUL5 ACCC'!$B$9:$T$38,19,FALSE),0)</f>
        <v>0</v>
      </c>
      <c r="L26" s="261">
        <f>IFERROR(VLOOKUP($B26,'JUL6 ACCC'!$B$9:$T$38,19,FALSE),0)</f>
        <v>0</v>
      </c>
      <c r="M26" s="207">
        <f>IFERROR(VLOOKUP($B26,'AGO9 Guican'!$B$9:$T$38,19,FALSE),0)</f>
        <v>0</v>
      </c>
      <c r="N26" s="261">
        <f>IFERROR(VLOOKUP($B26,'AGO10 Lucky Dogs'!$B$9:$T$38,19,FALSE),0)</f>
        <v>5</v>
      </c>
      <c r="O26" s="261">
        <f>IFERROR(VLOOKUP($B26,'AGO24 Lochness'!$B$9:$T$38,19,FALSE),0)</f>
        <v>0</v>
      </c>
      <c r="P26" s="261">
        <f>IFERROR(VLOOKUP($B26,'AGO31 Dog Nexus'!$B$9:$T$38,19,FALSE),0)</f>
        <v>0</v>
      </c>
      <c r="Q26" s="261">
        <f>IFERROR(VLOOKUP($B26,'OCT18 Pet Cal'!$B$9:$T$38,19,FALSE),0)</f>
        <v>4</v>
      </c>
      <c r="R26" s="261">
        <f>IFERROR(VLOOKUP($B26,'OCT19 Pet Cal'!$B$9:$T$38,19,FALSE),0)</f>
        <v>0</v>
      </c>
      <c r="S26" s="261">
        <f>IFERROR(VLOOKUP($B26,'NOV1 Soc. Canina'!$B$9:$T$38,19,FALSE),0)</f>
        <v>0</v>
      </c>
      <c r="T26" s="261">
        <f>IFERROR(VLOOKUP($B26,'NOV2 Soc. Canina'!$B$9:$T$38,19,FALSE),0)</f>
        <v>0</v>
      </c>
      <c r="U26" s="261">
        <f>IFERROR(VLOOKUP($B26,'NOV29 ECAN'!$B$9:$T$38,19,FALSE),0)</f>
        <v>0</v>
      </c>
      <c r="V26" s="261">
        <f>IFERROR(VLOOKUP($B26,'NOV30 Amazing'!$B$9:$T$38,19,FALSE),0)</f>
        <v>0</v>
      </c>
      <c r="W26" s="207">
        <f>IFERROR(VLOOKUP($B26,'DIC14 Salta'!$B$9:$T$38,19,FALSE),0)</f>
        <v>0</v>
      </c>
      <c r="X26" s="303">
        <f>SUM(F26:W26)</f>
        <v>9</v>
      </c>
      <c r="Z26" s="321"/>
    </row>
    <row r="27" spans="1:28">
      <c r="A27">
        <f t="shared" si="3"/>
        <v>23</v>
      </c>
      <c r="B27" s="207">
        <v>334</v>
      </c>
      <c r="C27" s="321" t="s">
        <v>273</v>
      </c>
      <c r="D27" s="321" t="s">
        <v>418</v>
      </c>
      <c r="E27" s="321" t="s">
        <v>275</v>
      </c>
      <c r="F27" s="261">
        <f>IFERROR(VLOOKUP($B27,'MAR16 Azul'!$B$9:$T$38,19,FALSE),0)</f>
        <v>0</v>
      </c>
      <c r="G27" s="261">
        <f>IFERROR(VLOOKUP($B27,'ABR26 King Dog'!$B$9:$T$38,19,FALSE),0)</f>
        <v>0</v>
      </c>
      <c r="H27" s="261">
        <f>IFERROR(VLOOKUP($B27,'[1]ABR27 King Dog'!$B$9:$T$38,19,FALSE),0)</f>
        <v>0</v>
      </c>
      <c r="I27" s="261">
        <f>IFERROR(VLOOKUP($B27,'MAY18 King Dog'!$B$9:$T$39,19,FALSE),0)</f>
        <v>0</v>
      </c>
      <c r="J27" s="261">
        <f>IFERROR(VLOOKUP($B27,'JUN21 Amazing'!$B$9:$T$38,19,FALSE),0)</f>
        <v>0</v>
      </c>
      <c r="K27" s="207">
        <f>IFERROR(VLOOKUP($B27,'JUL5 ACCC'!$B$9:$T$38,19,FALSE),0)</f>
        <v>0</v>
      </c>
      <c r="L27" s="261">
        <f>IFERROR(VLOOKUP($B27,'JUL6 ACCC'!$B$9:$T$38,19,FALSE),0)</f>
        <v>4</v>
      </c>
      <c r="M27" s="207">
        <f>IFERROR(VLOOKUP($B27,'AGO9 Guican'!$B$9:$T$38,19,FALSE),0)</f>
        <v>4</v>
      </c>
      <c r="N27" s="261">
        <f>IFERROR(VLOOKUP($B27,'AGO10 Lucky Dogs'!$B$9:$T$38,19,FALSE),0)</f>
        <v>0</v>
      </c>
      <c r="O27" s="261">
        <f>IFERROR(VLOOKUP($B27,'AGO24 Lochness'!$B$9:$T$38,19,FALSE),0)</f>
        <v>0</v>
      </c>
      <c r="P27" s="261">
        <f>IFERROR(VLOOKUP($B27,'AGO31 Dog Nexus'!$B$9:$T$38,19,FALSE),0)</f>
        <v>0</v>
      </c>
      <c r="Q27" s="261">
        <f>IFERROR(VLOOKUP($B27,'OCT18 Pet Cal'!$B$9:$T$38,19,FALSE),0)</f>
        <v>0</v>
      </c>
      <c r="R27" s="261">
        <f>IFERROR(VLOOKUP($B27,'OCT19 Pet Cal'!$B$9:$T$38,19,FALSE),0)</f>
        <v>0</v>
      </c>
      <c r="S27" s="261">
        <f>IFERROR(VLOOKUP($B27,'NOV1 Soc. Canina'!$B$9:$T$38,19,FALSE),0)</f>
        <v>0</v>
      </c>
      <c r="T27" s="261">
        <f>IFERROR(VLOOKUP($B27,'NOV2 Soc. Canina'!$B$9:$T$38,19,FALSE),0)</f>
        <v>0</v>
      </c>
      <c r="U27" s="261">
        <f>IFERROR(VLOOKUP($B27,'NOV29 ECAN'!$B$9:$T$38,19,FALSE),0)</f>
        <v>0</v>
      </c>
      <c r="V27" s="261">
        <f>IFERROR(VLOOKUP($B27,'NOV30 Amazing'!$B$9:$T$38,19,FALSE),0)</f>
        <v>0</v>
      </c>
      <c r="W27" s="207">
        <f>IFERROR(VLOOKUP($B27,'DIC14 Salta'!$B$9:$T$38,19,FALSE),0)</f>
        <v>0</v>
      </c>
      <c r="X27" s="303">
        <f>SUM(F27:W27)</f>
        <v>8</v>
      </c>
      <c r="Z27" s="321"/>
    </row>
    <row r="28" spans="1:28">
      <c r="A28">
        <f t="shared" si="3"/>
        <v>24</v>
      </c>
      <c r="B28" s="207">
        <v>696</v>
      </c>
      <c r="C28" s="321" t="s">
        <v>329</v>
      </c>
      <c r="D28" s="321" t="s">
        <v>330</v>
      </c>
      <c r="E28" s="208" t="s">
        <v>269</v>
      </c>
      <c r="F28" s="261">
        <f>IFERROR(VLOOKUP($B28,'MAR16 Azul'!$B$9:$T$38,19,FALSE),0)</f>
        <v>0</v>
      </c>
      <c r="G28" s="261">
        <f>IFERROR(VLOOKUP($B28,'ABR26 King Dog'!$B$9:$T$38,19,FALSE),0)</f>
        <v>0</v>
      </c>
      <c r="H28" s="261">
        <f>IFERROR(VLOOKUP($B28,'[1]ABR27 King Dog'!$B$9:$T$38,19,FALSE),0)</f>
        <v>0</v>
      </c>
      <c r="I28" s="261">
        <f>IFERROR(VLOOKUP($B28,'MAY18 King Dog'!$B$9:$T$39,19,FALSE),0)</f>
        <v>0</v>
      </c>
      <c r="J28" s="261">
        <f>IFERROR(VLOOKUP($B28,'JUN21 Amazing'!$B$9:$T$38,19,FALSE),0)</f>
        <v>0</v>
      </c>
      <c r="K28" s="207">
        <f>IFERROR(VLOOKUP($B28,'JUL5 ACCC'!$B$9:$T$38,19,FALSE),0)</f>
        <v>0</v>
      </c>
      <c r="L28" s="261">
        <f>IFERROR(VLOOKUP($B28,'JUL6 ACCC'!$B$9:$T$38,19,FALSE),0)</f>
        <v>0</v>
      </c>
      <c r="M28" s="207">
        <f>IFERROR(VLOOKUP($B28,'AGO9 Guican'!$B$9:$T$38,19,FALSE),0)</f>
        <v>0</v>
      </c>
      <c r="N28" s="261">
        <f>IFERROR(VLOOKUP($B28,'AGO10 Lucky Dogs'!$B$9:$T$38,19,FALSE),0)</f>
        <v>0</v>
      </c>
      <c r="O28" s="261">
        <f>IFERROR(VLOOKUP($B28,'AGO24 Lochness'!$B$9:$T$38,19,FALSE),0)</f>
        <v>0</v>
      </c>
      <c r="P28" s="261">
        <f>IFERROR(VLOOKUP($B28,'AGO31 Dog Nexus'!$B$9:$T$38,19,FALSE),0)</f>
        <v>0</v>
      </c>
      <c r="Q28" s="261">
        <f>IFERROR(VLOOKUP($B28,'OCT18 Pet Cal'!$B$9:$T$38,19,FALSE),0)</f>
        <v>0</v>
      </c>
      <c r="R28" s="261">
        <f>IFERROR(VLOOKUP($B28,'OCT19 Pet Cal'!$B$9:$T$38,19,FALSE),0)</f>
        <v>4</v>
      </c>
      <c r="S28" s="261">
        <f>IFERROR(VLOOKUP($B28,'NOV1 Soc. Canina'!$B$9:$T$38,19,FALSE),0)</f>
        <v>0</v>
      </c>
      <c r="T28" s="261">
        <f>IFERROR(VLOOKUP($B28,'NOV2 Soc. Canina'!$B$9:$T$38,19,FALSE),0)</f>
        <v>0</v>
      </c>
      <c r="U28" s="261">
        <f>IFERROR(VLOOKUP($B28,'NOV29 ECAN'!$B$9:$T$38,19,FALSE),0)</f>
        <v>0</v>
      </c>
      <c r="V28" s="261">
        <f>IFERROR(VLOOKUP($B28,'NOV30 Amazing'!$B$9:$T$38,19,FALSE),0)</f>
        <v>4</v>
      </c>
      <c r="W28" s="207">
        <f>IFERROR(VLOOKUP($B28,'DIC14 Salta'!$B$9:$T$38,19,FALSE),0)</f>
        <v>0</v>
      </c>
      <c r="X28" s="303">
        <f>SUM(F28:W28)</f>
        <v>8</v>
      </c>
      <c r="Z28" s="321"/>
    </row>
    <row r="29" spans="1:28">
      <c r="A29">
        <f t="shared" si="3"/>
        <v>25</v>
      </c>
      <c r="B29" s="207">
        <v>693</v>
      </c>
      <c r="C29" s="321" t="s">
        <v>276</v>
      </c>
      <c r="D29" s="321" t="s">
        <v>420</v>
      </c>
      <c r="E29" s="321" t="s">
        <v>272</v>
      </c>
      <c r="F29" s="261">
        <f>IFERROR(VLOOKUP($B29,'MAR16 Azul'!$B$9:$T$38,19,FALSE),0)</f>
        <v>0</v>
      </c>
      <c r="G29" s="261">
        <f>IFERROR(VLOOKUP($B29,'ABR26 King Dog'!$B$9:$T$38,19,FALSE),0)</f>
        <v>0</v>
      </c>
      <c r="H29" s="261">
        <f>IFERROR(VLOOKUP($B29,'[1]ABR27 King Dog'!$B$9:$T$38,19,FALSE),0)</f>
        <v>7</v>
      </c>
      <c r="I29" s="261">
        <f>IFERROR(VLOOKUP($B29,'MAY18 King Dog'!$B$9:$T$39,19,FALSE),0)</f>
        <v>0</v>
      </c>
      <c r="J29" s="261">
        <f>IFERROR(VLOOKUP($B29,'JUN21 Amazing'!$B$9:$T$38,19,FALSE),0)</f>
        <v>0</v>
      </c>
      <c r="K29" s="207">
        <f>IFERROR(VLOOKUP($B29,'JUL5 ACCC'!$B$9:$T$38,19,FALSE),0)</f>
        <v>0</v>
      </c>
      <c r="L29" s="261">
        <f>IFERROR(VLOOKUP($B29,'JUL6 ACCC'!$B$9:$T$38,19,FALSE),0)</f>
        <v>0</v>
      </c>
      <c r="M29" s="207">
        <f>IFERROR(VLOOKUP($B29,'AGO9 Guican'!$B$9:$T$38,19,FALSE),0)</f>
        <v>0</v>
      </c>
      <c r="N29" s="261">
        <f>IFERROR(VLOOKUP($B29,'AGO10 Lucky Dogs'!$B$9:$T$38,19,FALSE),0)</f>
        <v>0</v>
      </c>
      <c r="O29" s="261">
        <f>IFERROR(VLOOKUP($B29,'AGO24 Lochness'!$B$9:$T$38,19,FALSE),0)</f>
        <v>0</v>
      </c>
      <c r="P29" s="261">
        <f>IFERROR(VLOOKUP($B29,'AGO31 Dog Nexus'!$B$9:$T$38,19,FALSE),0)</f>
        <v>0</v>
      </c>
      <c r="Q29" s="261">
        <f>IFERROR(VLOOKUP($B29,'OCT18 Pet Cal'!$B$9:$T$38,19,FALSE),0)</f>
        <v>0</v>
      </c>
      <c r="R29" s="261">
        <f>IFERROR(VLOOKUP($B29,'OCT19 Pet Cal'!$B$9:$T$38,19,FALSE),0)</f>
        <v>0</v>
      </c>
      <c r="S29" s="261">
        <f>IFERROR(VLOOKUP($B29,'NOV1 Soc. Canina'!$B$9:$T$38,19,FALSE),0)</f>
        <v>0</v>
      </c>
      <c r="T29" s="261">
        <f>IFERROR(VLOOKUP($B29,'NOV2 Soc. Canina'!$B$9:$T$38,19,FALSE),0)</f>
        <v>0</v>
      </c>
      <c r="U29" s="261">
        <f>IFERROR(VLOOKUP($B29,'NOV29 ECAN'!$B$9:$T$38,19,FALSE),0)</f>
        <v>0</v>
      </c>
      <c r="V29" s="261">
        <f>IFERROR(VLOOKUP($B29,'NOV30 Amazing'!$B$9:$T$38,19,FALSE),0)</f>
        <v>0</v>
      </c>
      <c r="W29" s="207">
        <f>IFERROR(VLOOKUP($B29,'DIC14 Salta'!$B$9:$T$38,19,FALSE),0)</f>
        <v>0</v>
      </c>
      <c r="X29" s="303">
        <f>SUM(F29:W29)</f>
        <v>7</v>
      </c>
      <c r="Z29" s="321"/>
    </row>
    <row r="30" spans="1:28">
      <c r="A30">
        <f t="shared" si="3"/>
        <v>26</v>
      </c>
      <c r="B30" s="207">
        <v>616</v>
      </c>
      <c r="C30" s="321" t="s">
        <v>302</v>
      </c>
      <c r="D30" s="321" t="s">
        <v>303</v>
      </c>
      <c r="E30" s="321" t="s">
        <v>272</v>
      </c>
      <c r="F30" s="261">
        <f>IFERROR(VLOOKUP($B30,'MAR16 Azul'!$B$9:$T$38,19,FALSE),0)</f>
        <v>0</v>
      </c>
      <c r="G30" s="261">
        <f>IFERROR(VLOOKUP($B30,'ABR26 King Dog'!$B$9:$T$38,19,FALSE),0)</f>
        <v>0</v>
      </c>
      <c r="H30" s="261">
        <f>IFERROR(VLOOKUP($B30,'[1]ABR27 King Dog'!$B$9:$T$38,19,FALSE),0)</f>
        <v>0</v>
      </c>
      <c r="I30" s="261">
        <f>IFERROR(VLOOKUP($B30,'MAY18 King Dog'!$B$9:$T$39,19,FALSE),0)</f>
        <v>0</v>
      </c>
      <c r="J30" s="261">
        <f>IFERROR(VLOOKUP($B30,'JUN21 Amazing'!$B$9:$T$38,19,FALSE),0)</f>
        <v>0</v>
      </c>
      <c r="K30" s="207">
        <f>IFERROR(VLOOKUP($B30,'JUL5 ACCC'!$B$9:$T$38,19,FALSE),0)</f>
        <v>0</v>
      </c>
      <c r="L30" s="261">
        <f>IFERROR(VLOOKUP($B30,'JUL6 ACCC'!$B$9:$T$38,19,FALSE),0)</f>
        <v>0</v>
      </c>
      <c r="M30" s="207">
        <f>IFERROR(VLOOKUP($B30,'AGO9 Guican'!$B$9:$T$38,19,FALSE),0)</f>
        <v>0</v>
      </c>
      <c r="N30" s="261">
        <f>IFERROR(VLOOKUP($B30,'AGO10 Lucky Dogs'!$B$9:$T$38,19,FALSE),0)</f>
        <v>0</v>
      </c>
      <c r="O30" s="261">
        <f>IFERROR(VLOOKUP($B30,'AGO24 Lochness'!$B$9:$T$38,19,FALSE),0)</f>
        <v>0</v>
      </c>
      <c r="P30" s="261">
        <f>IFERROR(VLOOKUP($B30,'AGO31 Dog Nexus'!$B$9:$T$38,19,FALSE),0)</f>
        <v>6</v>
      </c>
      <c r="Q30" s="261">
        <f>IFERROR(VLOOKUP($B30,'OCT18 Pet Cal'!$B$9:$T$38,19,FALSE),0)</f>
        <v>0</v>
      </c>
      <c r="R30" s="261">
        <f>IFERROR(VLOOKUP($B30,'OCT19 Pet Cal'!$B$9:$T$38,19,FALSE),0)</f>
        <v>0</v>
      </c>
      <c r="S30" s="261">
        <f>IFERROR(VLOOKUP($B30,'NOV1 Soc. Canina'!$B$9:$T$38,19,FALSE),0)</f>
        <v>0</v>
      </c>
      <c r="T30" s="261">
        <f>IFERROR(VLOOKUP($B30,'NOV2 Soc. Canina'!$B$9:$T$38,19,FALSE),0)</f>
        <v>0</v>
      </c>
      <c r="U30" s="261">
        <f>IFERROR(VLOOKUP($B30,'NOV29 ECAN'!$B$9:$T$38,19,FALSE),0)</f>
        <v>0</v>
      </c>
      <c r="V30" s="261">
        <f>IFERROR(VLOOKUP($B30,'NOV30 Amazing'!$B$9:$T$38,19,FALSE),0)</f>
        <v>0</v>
      </c>
      <c r="W30" s="207">
        <f>IFERROR(VLOOKUP($B30,'DIC14 Salta'!$B$9:$T$38,19,FALSE),0)</f>
        <v>0</v>
      </c>
      <c r="X30" s="303">
        <f>SUM(F30:W30)</f>
        <v>6</v>
      </c>
      <c r="Z30" s="321"/>
    </row>
    <row r="31" spans="1:28">
      <c r="A31">
        <f>A30+1</f>
        <v>27</v>
      </c>
      <c r="B31" s="207">
        <v>426</v>
      </c>
      <c r="C31" s="321" t="s">
        <v>551</v>
      </c>
      <c r="D31" s="321" t="s">
        <v>552</v>
      </c>
      <c r="E31" s="321" t="s">
        <v>272</v>
      </c>
      <c r="F31" s="261">
        <f>IFERROR(VLOOKUP($B31,'MAR16 Azul'!$B$9:$T$38,19,FALSE),0)</f>
        <v>4</v>
      </c>
      <c r="G31" s="261">
        <f>IFERROR(VLOOKUP($B31,'ABR26 King Dog'!$B$9:$T$38,19,FALSE),0)</f>
        <v>0</v>
      </c>
      <c r="H31" s="261">
        <f>IFERROR(VLOOKUP($B31,'[1]ABR27 King Dog'!$B$9:$T$38,19,FALSE),0)</f>
        <v>0</v>
      </c>
      <c r="I31" s="261">
        <f>IFERROR(VLOOKUP($B31,'MAY18 King Dog'!$B$9:$T$39,19,FALSE),0)</f>
        <v>0</v>
      </c>
      <c r="J31" s="261">
        <f>IFERROR(VLOOKUP($B31,'JUN21 Amazing'!$B$9:$T$38,19,FALSE),0)</f>
        <v>0</v>
      </c>
      <c r="K31" s="207">
        <f>IFERROR(VLOOKUP($B31,'JUL5 ACCC'!$B$9:$T$38,19,FALSE),0)</f>
        <v>0</v>
      </c>
      <c r="L31" s="261">
        <f>IFERROR(VLOOKUP($B31,'JUL6 ACCC'!$B$9:$T$38,19,FALSE),0)</f>
        <v>0</v>
      </c>
      <c r="M31" s="207">
        <f>IFERROR(VLOOKUP($B31,'AGO9 Guican'!$B$9:$T$38,19,FALSE),0)</f>
        <v>0</v>
      </c>
      <c r="N31" s="261">
        <f>IFERROR(VLOOKUP($B31,'AGO10 Lucky Dogs'!$B$9:$T$38,19,FALSE),0)</f>
        <v>0</v>
      </c>
      <c r="O31" s="261">
        <f>IFERROR(VLOOKUP($B31,'AGO24 Lochness'!$B$9:$T$38,19,FALSE),0)</f>
        <v>0</v>
      </c>
      <c r="P31" s="261">
        <f>IFERROR(VLOOKUP($B31,'AGO31 Dog Nexus'!$B$9:$T$38,19,FALSE),0)</f>
        <v>0</v>
      </c>
      <c r="Q31" s="261">
        <f>IFERROR(VLOOKUP($B31,'OCT18 Pet Cal'!$B$9:$T$38,19,FALSE),0)</f>
        <v>0</v>
      </c>
      <c r="R31" s="261">
        <f>IFERROR(VLOOKUP($B31,'OCT19 Pet Cal'!$B$9:$T$38,19,FALSE),0)</f>
        <v>0</v>
      </c>
      <c r="S31" s="261">
        <f>IFERROR(VLOOKUP($B31,'NOV1 Soc. Canina'!$B$9:$T$38,19,FALSE),0)</f>
        <v>0</v>
      </c>
      <c r="T31" s="261">
        <f>IFERROR(VLOOKUP($B31,'NOV2 Soc. Canina'!$B$9:$T$38,19,FALSE),0)</f>
        <v>0</v>
      </c>
      <c r="U31" s="261">
        <f>IFERROR(VLOOKUP($B31,'NOV29 ECAN'!$B$9:$T$38,19,FALSE),0)</f>
        <v>0</v>
      </c>
      <c r="V31" s="261">
        <f>IFERROR(VLOOKUP($B31,'NOV30 Amazing'!$B$9:$T$38,19,FALSE),0)</f>
        <v>0</v>
      </c>
      <c r="W31" s="207">
        <f>IFERROR(VLOOKUP($B31,'DIC14 Salta'!$B$9:$T$38,19,FALSE),0)</f>
        <v>0</v>
      </c>
      <c r="X31" s="303">
        <f>SUM(F31:W31)</f>
        <v>4</v>
      </c>
    </row>
    <row r="32" spans="1:28">
      <c r="A32">
        <f>A31+1</f>
        <v>28</v>
      </c>
      <c r="B32" s="207">
        <v>607</v>
      </c>
      <c r="C32" s="321" t="s">
        <v>466</v>
      </c>
      <c r="D32" s="321" t="s">
        <v>468</v>
      </c>
      <c r="E32" s="321" t="s">
        <v>272</v>
      </c>
      <c r="F32" s="261">
        <f>IFERROR(VLOOKUP($B32,'MAR16 Azul'!$B$9:$T$38,19,FALSE),0)</f>
        <v>0</v>
      </c>
      <c r="G32" s="261">
        <f>IFERROR(VLOOKUP($B32,'ABR26 King Dog'!$B$9:$T$38,19,FALSE),0)</f>
        <v>0</v>
      </c>
      <c r="H32" s="261">
        <f>IFERROR(VLOOKUP($B32,'[1]ABR27 King Dog'!$B$9:$T$38,19,FALSE),0)</f>
        <v>0</v>
      </c>
      <c r="I32" s="261">
        <f>IFERROR(VLOOKUP($B32,'MAY18 King Dog'!$B$9:$T$39,19,FALSE),0)</f>
        <v>0</v>
      </c>
      <c r="J32" s="261">
        <f>IFERROR(VLOOKUP($B32,'JUN21 Amazing'!$B$9:$T$38,19,FALSE),0)</f>
        <v>0</v>
      </c>
      <c r="K32" s="207">
        <f>IFERROR(VLOOKUP($B32,'JUL5 ACCC'!$B$9:$T$38,19,FALSE),0)</f>
        <v>0</v>
      </c>
      <c r="L32" s="261">
        <f>IFERROR(VLOOKUP($B32,'JUL6 ACCC'!$B$9:$T$38,19,FALSE),0)</f>
        <v>0</v>
      </c>
      <c r="M32" s="207">
        <f>IFERROR(VLOOKUP($B32,'AGO9 Guican'!$B$9:$T$38,19,FALSE),0)</f>
        <v>0</v>
      </c>
      <c r="N32" s="261">
        <f>IFERROR(VLOOKUP($B32,'AGO10 Lucky Dogs'!$B$9:$T$38,19,FALSE),0)</f>
        <v>0</v>
      </c>
      <c r="O32" s="261">
        <f>IFERROR(VLOOKUP($B32,'AGO24 Lochness'!$B$9:$T$38,19,FALSE),0)</f>
        <v>4</v>
      </c>
      <c r="P32" s="261">
        <f>IFERROR(VLOOKUP($B32,'AGO31 Dog Nexus'!$B$9:$T$38,19,FALSE),0)</f>
        <v>0</v>
      </c>
      <c r="Q32" s="261">
        <f>IFERROR(VLOOKUP($B32,'OCT18 Pet Cal'!$B$9:$T$38,19,FALSE),0)</f>
        <v>0</v>
      </c>
      <c r="R32" s="261">
        <f>IFERROR(VLOOKUP($B32,'OCT19 Pet Cal'!$B$9:$T$38,19,FALSE),0)</f>
        <v>0</v>
      </c>
      <c r="S32" s="261">
        <f>IFERROR(VLOOKUP($B32,'NOV1 Soc. Canina'!$B$9:$T$38,19,FALSE),0)</f>
        <v>0</v>
      </c>
      <c r="T32" s="261">
        <f>IFERROR(VLOOKUP($B32,'NOV2 Soc. Canina'!$B$9:$T$38,19,FALSE),0)</f>
        <v>0</v>
      </c>
      <c r="U32" s="261">
        <f>IFERROR(VLOOKUP($B32,'NOV29 ECAN'!$B$9:$T$38,19,FALSE),0)</f>
        <v>0</v>
      </c>
      <c r="V32" s="261">
        <f>IFERROR(VLOOKUP($B32,'NOV30 Amazing'!$B$9:$T$38,19,FALSE),0)</f>
        <v>0</v>
      </c>
      <c r="W32" s="207">
        <f>IFERROR(VLOOKUP($B32,'DIC14 Salta'!$B$9:$T$38,19,FALSE),0)</f>
        <v>0</v>
      </c>
      <c r="X32" s="303">
        <f>SUM(F32:W32)</f>
        <v>4</v>
      </c>
    </row>
    <row r="33" spans="1:27">
      <c r="A33">
        <f t="shared" si="3"/>
        <v>29</v>
      </c>
      <c r="B33" s="357">
        <v>713</v>
      </c>
      <c r="C33" s="321" t="s">
        <v>479</v>
      </c>
      <c r="D33" s="321" t="s">
        <v>573</v>
      </c>
      <c r="E33" s="321" t="s">
        <v>272</v>
      </c>
      <c r="F33" s="261">
        <f>IFERROR(VLOOKUP($B33,'MAR16 Azul'!$B$9:$T$38,19,FALSE),0)</f>
        <v>0</v>
      </c>
      <c r="G33" s="261">
        <f>IFERROR(VLOOKUP($B33,'ABR26 King Dog'!$B$9:$T$38,19,FALSE),0)</f>
        <v>0</v>
      </c>
      <c r="H33" s="261">
        <f>IFERROR(VLOOKUP($B33,'[1]ABR27 King Dog'!$B$9:$T$38,19,FALSE),0)</f>
        <v>0</v>
      </c>
      <c r="I33" s="261">
        <f>IFERROR(VLOOKUP($B33,'MAY18 King Dog'!$B$9:$T$39,19,FALSE),0)</f>
        <v>0</v>
      </c>
      <c r="J33" s="261">
        <f>IFERROR(VLOOKUP($B33,'JUN21 Amazing'!$B$9:$T$38,19,FALSE),0)</f>
        <v>0</v>
      </c>
      <c r="K33" s="207">
        <f>IFERROR(VLOOKUP($B33,'JUL5 ACCC'!$B$9:$T$38,19,FALSE),0)</f>
        <v>0</v>
      </c>
      <c r="L33" s="261">
        <f>IFERROR(VLOOKUP($B33,'JUL6 ACCC'!$B$9:$T$38,19,FALSE),0)</f>
        <v>0</v>
      </c>
      <c r="M33" s="207">
        <f>IFERROR(VLOOKUP($B33,'AGO9 Guican'!$B$9:$T$38,19,FALSE),0)</f>
        <v>0</v>
      </c>
      <c r="N33" s="261">
        <f>IFERROR(VLOOKUP($B33,'AGO10 Lucky Dogs'!$B$9:$T$38,19,FALSE),0)</f>
        <v>0</v>
      </c>
      <c r="O33" s="261">
        <f>IFERROR(VLOOKUP($B33,'AGO24 Lochness'!$B$9:$T$38,19,FALSE),0)</f>
        <v>0</v>
      </c>
      <c r="P33" s="261">
        <f>IFERROR(VLOOKUP($B33,'AGO31 Dog Nexus'!$B$9:$T$38,19,FALSE),0)</f>
        <v>0</v>
      </c>
      <c r="Q33" s="261">
        <f>IFERROR(VLOOKUP($B33,'OCT18 Pet Cal'!$B$9:$T$38,19,FALSE),0)</f>
        <v>4</v>
      </c>
      <c r="R33" s="261">
        <f>IFERROR(VLOOKUP($B33,'OCT19 Pet Cal'!$B$9:$T$38,19,FALSE),0)</f>
        <v>0</v>
      </c>
      <c r="S33" s="261">
        <f>IFERROR(VLOOKUP($B33,'NOV1 Soc. Canina'!$B$9:$T$38,19,FALSE),0)</f>
        <v>0</v>
      </c>
      <c r="T33" s="261">
        <f>IFERROR(VLOOKUP($B33,'NOV2 Soc. Canina'!$B$9:$T$38,19,FALSE),0)</f>
        <v>0</v>
      </c>
      <c r="U33" s="261">
        <f>IFERROR(VLOOKUP($B33,'NOV29 ECAN'!$B$9:$T$38,19,FALSE),0)</f>
        <v>0</v>
      </c>
      <c r="V33" s="261">
        <f>IFERROR(VLOOKUP($B33,'NOV30 Amazing'!$B$9:$T$38,19,FALSE),0)</f>
        <v>0</v>
      </c>
      <c r="W33" s="207">
        <f>IFERROR(VLOOKUP($B33,'DIC14 Salta'!$B$9:$T$38,19,FALSE),0)</f>
        <v>0</v>
      </c>
      <c r="X33" s="303">
        <f>SUM(F33:W33)</f>
        <v>4</v>
      </c>
    </row>
    <row r="34" spans="1:27">
      <c r="A34">
        <f>A33+1</f>
        <v>30</v>
      </c>
      <c r="B34" s="207">
        <v>454</v>
      </c>
      <c r="C34" s="208" t="s">
        <v>490</v>
      </c>
      <c r="D34" s="208" t="s">
        <v>491</v>
      </c>
      <c r="E34" s="208" t="s">
        <v>272</v>
      </c>
      <c r="F34" s="261">
        <f>IFERROR(VLOOKUP($B34,'MAR16 Azul'!$B$9:$T$38,19,FALSE),0)</f>
        <v>2</v>
      </c>
      <c r="G34" s="261">
        <f>IFERROR(VLOOKUP($B34,'ABR26 King Dog'!$B$9:$T$38,19,FALSE),0)</f>
        <v>0</v>
      </c>
      <c r="H34" s="261">
        <f>IFERROR(VLOOKUP($B34,'[1]ABR27 King Dog'!$B$9:$T$38,19,FALSE),0)</f>
        <v>0</v>
      </c>
      <c r="I34" s="261">
        <f>IFERROR(VLOOKUP($B34,'MAY18 King Dog'!$B$9:$T$39,19,FALSE),0)</f>
        <v>0</v>
      </c>
      <c r="J34" s="261">
        <f>IFERROR(VLOOKUP($B34,'JUN21 Amazing'!$B$9:$T$38,19,FALSE),0)</f>
        <v>0</v>
      </c>
      <c r="K34" s="207">
        <f>IFERROR(VLOOKUP($B34,'JUL5 ACCC'!$B$9:$T$38,19,FALSE),0)</f>
        <v>0</v>
      </c>
      <c r="L34" s="261">
        <f>IFERROR(VLOOKUP($B34,'JUL6 ACCC'!$B$9:$T$38,19,FALSE),0)</f>
        <v>0</v>
      </c>
      <c r="M34" s="207">
        <f>IFERROR(VLOOKUP($B34,'AGO9 Guican'!$B$9:$T$38,19,FALSE),0)</f>
        <v>0</v>
      </c>
      <c r="N34" s="261">
        <f>IFERROR(VLOOKUP($B34,'AGO10 Lucky Dogs'!$B$9:$T$38,19,FALSE),0)</f>
        <v>0</v>
      </c>
      <c r="O34" s="261">
        <f>IFERROR(VLOOKUP($B34,'AGO24 Lochness'!$B$9:$T$38,19,FALSE),0)</f>
        <v>0</v>
      </c>
      <c r="P34" s="261">
        <f>IFERROR(VLOOKUP($B34,'AGO31 Dog Nexus'!$B$9:$T$38,19,FALSE),0)</f>
        <v>0</v>
      </c>
      <c r="Q34" s="261">
        <f>IFERROR(VLOOKUP($B34,'OCT18 Pet Cal'!$B$9:$T$38,19,FALSE),0)</f>
        <v>0</v>
      </c>
      <c r="R34" s="261">
        <f>IFERROR(VLOOKUP($B34,'OCT19 Pet Cal'!$B$9:$T$38,19,FALSE),0)</f>
        <v>0</v>
      </c>
      <c r="S34" s="261">
        <f>IFERROR(VLOOKUP($B34,'NOV1 Soc. Canina'!$B$9:$T$38,19,FALSE),0)</f>
        <v>0</v>
      </c>
      <c r="T34" s="261">
        <f>IFERROR(VLOOKUP($B34,'NOV2 Soc. Canina'!$B$9:$T$38,19,FALSE),0)</f>
        <v>0</v>
      </c>
      <c r="U34" s="261">
        <f>IFERROR(VLOOKUP($B34,'NOV29 ECAN'!$B$9:$T$38,19,FALSE),0)</f>
        <v>0</v>
      </c>
      <c r="V34" s="261">
        <f>IFERROR(VLOOKUP($B34,'NOV30 Amazing'!$B$9:$T$38,19,FALSE),0)</f>
        <v>0</v>
      </c>
      <c r="W34" s="207">
        <f>IFERROR(VLOOKUP($B34,'DIC14 Salta'!$B$9:$T$38,19,FALSE),0)</f>
        <v>0</v>
      </c>
      <c r="X34" s="303">
        <f>SUM(F34:W34)</f>
        <v>2</v>
      </c>
    </row>
    <row r="35" spans="1:27">
      <c r="A35">
        <f>A34+1</f>
        <v>31</v>
      </c>
      <c r="B35" s="207">
        <v>720</v>
      </c>
      <c r="C35" s="321" t="s">
        <v>300</v>
      </c>
      <c r="D35" s="321" t="s">
        <v>366</v>
      </c>
      <c r="E35" s="321" t="s">
        <v>272</v>
      </c>
      <c r="F35" s="261">
        <f>IFERROR(VLOOKUP($B35,'MAR16 Azul'!$B$9:$T$38,19,FALSE),0)</f>
        <v>0</v>
      </c>
      <c r="G35" s="261">
        <f>IFERROR(VLOOKUP($B35,'ABR26 King Dog'!$B$9:$T$38,19,FALSE),0)</f>
        <v>0</v>
      </c>
      <c r="H35" s="261">
        <f>IFERROR(VLOOKUP($B35,'[1]ABR27 King Dog'!$B$9:$T$38,19,FALSE),0)</f>
        <v>0</v>
      </c>
      <c r="I35" s="261">
        <f>IFERROR(VLOOKUP($B35,'MAY18 King Dog'!$B$9:$T$39,19,FALSE),0)</f>
        <v>0</v>
      </c>
      <c r="J35" s="261">
        <f>IFERROR(VLOOKUP($B35,'JUN21 Amazing'!$B$9:$T$38,19,FALSE),0)</f>
        <v>0</v>
      </c>
      <c r="K35" s="207">
        <f>IFERROR(VLOOKUP($B35,'JUL5 ACCC'!$B$9:$T$38,19,FALSE),0)</f>
        <v>0</v>
      </c>
      <c r="L35" s="261">
        <f>IFERROR(VLOOKUP($B35,'JUL6 ACCC'!$B$9:$T$38,19,FALSE),0)</f>
        <v>0</v>
      </c>
      <c r="M35" s="207">
        <f>IFERROR(VLOOKUP($B35,'AGO9 Guican'!$B$9:$T$38,19,FALSE),0)</f>
        <v>0</v>
      </c>
      <c r="N35" s="261">
        <f>IFERROR(VLOOKUP($B35,'AGO10 Lucky Dogs'!$B$9:$T$38,19,FALSE),0)</f>
        <v>0</v>
      </c>
      <c r="O35" s="261">
        <f>IFERROR(VLOOKUP($B35,'AGO24 Lochness'!$B$9:$T$38,19,FALSE),0)</f>
        <v>0</v>
      </c>
      <c r="P35" s="261">
        <f>IFERROR(VLOOKUP($B35,'AGO31 Dog Nexus'!$B$9:$T$38,19,FALSE),0)</f>
        <v>0</v>
      </c>
      <c r="Q35" s="261">
        <f>IFERROR(VLOOKUP($B35,'OCT18 Pet Cal'!$B$9:$T$38,19,FALSE),0)</f>
        <v>0</v>
      </c>
      <c r="R35" s="261">
        <f>IFERROR(VLOOKUP($B35,'OCT19 Pet Cal'!$B$9:$T$38,19,FALSE),0)</f>
        <v>0</v>
      </c>
      <c r="S35" s="261">
        <f>IFERROR(VLOOKUP($B35,'NOV1 Soc. Canina'!$B$9:$T$38,19,FALSE),0)</f>
        <v>0</v>
      </c>
      <c r="T35" s="261">
        <f>IFERROR(VLOOKUP($B35,'NOV2 Soc. Canina'!$B$9:$T$38,19,FALSE),0)</f>
        <v>0</v>
      </c>
      <c r="U35" s="261">
        <f>IFERROR(VLOOKUP($B35,'NOV29 ECAN'!$B$9:$T$38,19,FALSE),0)</f>
        <v>0</v>
      </c>
      <c r="V35" s="261">
        <f>IFERROR(VLOOKUP($B35,'NOV30 Amazing'!$B$9:$T$38,19,FALSE),0)</f>
        <v>0</v>
      </c>
      <c r="W35" s="207">
        <f>IFERROR(VLOOKUP($B35,'DIC14 Salta'!$B$9:$T$38,19,FALSE),0)</f>
        <v>0</v>
      </c>
      <c r="X35" s="303">
        <f>SUM(F35:W35)</f>
        <v>0</v>
      </c>
    </row>
    <row r="36" spans="1:27">
      <c r="A36">
        <f t="shared" si="3"/>
        <v>32</v>
      </c>
      <c r="B36" s="207">
        <v>597</v>
      </c>
      <c r="C36" s="321" t="s">
        <v>283</v>
      </c>
      <c r="D36" s="321" t="s">
        <v>561</v>
      </c>
      <c r="E36" s="321" t="s">
        <v>272</v>
      </c>
      <c r="F36" s="261">
        <f>IFERROR(VLOOKUP($B36,'MAR16 Azul'!$B$9:$T$38,19,FALSE),0)</f>
        <v>0</v>
      </c>
      <c r="G36" s="261">
        <f>IFERROR(VLOOKUP($B36,'ABR26 King Dog'!$B$9:$T$38,19,FALSE),0)</f>
        <v>0</v>
      </c>
      <c r="H36" s="261">
        <f>IFERROR(VLOOKUP($B36,'[1]ABR27 King Dog'!$B$9:$T$38,19,FALSE),0)</f>
        <v>0</v>
      </c>
      <c r="I36" s="261">
        <f>IFERROR(VLOOKUP($B36,'MAY18 King Dog'!$B$9:$T$39,19,FALSE),0)</f>
        <v>0</v>
      </c>
      <c r="J36" s="261">
        <f>IFERROR(VLOOKUP($B36,'JUN21 Amazing'!$B$9:$T$38,19,FALSE),0)</f>
        <v>0</v>
      </c>
      <c r="K36" s="207">
        <f>IFERROR(VLOOKUP($B36,'JUL5 ACCC'!$B$9:$T$38,19,FALSE),0)</f>
        <v>0</v>
      </c>
      <c r="L36" s="261">
        <f>IFERROR(VLOOKUP($B36,'JUL6 ACCC'!$B$9:$T$38,19,FALSE),0)</f>
        <v>0</v>
      </c>
      <c r="M36" s="207">
        <f>IFERROR(VLOOKUP($B36,'AGO9 Guican'!$B$9:$T$38,19,FALSE),0)</f>
        <v>0</v>
      </c>
      <c r="N36" s="261">
        <f>IFERROR(VLOOKUP($B36,'AGO10 Lucky Dogs'!$B$9:$T$38,19,FALSE),0)</f>
        <v>0</v>
      </c>
      <c r="O36" s="261">
        <f>IFERROR(VLOOKUP($B36,'AGO24 Lochness'!$B$9:$T$38,19,FALSE),0)</f>
        <v>0</v>
      </c>
      <c r="P36" s="261">
        <f>IFERROR(VLOOKUP($B36,'AGO31 Dog Nexus'!$B$9:$T$38,19,FALSE),0)</f>
        <v>0</v>
      </c>
      <c r="Q36" s="261">
        <f>IFERROR(VLOOKUP($B36,'OCT18 Pet Cal'!$B$9:$T$38,19,FALSE),0)</f>
        <v>0</v>
      </c>
      <c r="R36" s="261">
        <f>IFERROR(VLOOKUP($B36,'OCT19 Pet Cal'!$B$9:$T$38,19,FALSE),0)</f>
        <v>0</v>
      </c>
      <c r="S36" s="261">
        <f>IFERROR(VLOOKUP($B36,'NOV1 Soc. Canina'!$B$9:$T$38,19,FALSE),0)</f>
        <v>0</v>
      </c>
      <c r="T36" s="261">
        <f>IFERROR(VLOOKUP($B36,'NOV2 Soc. Canina'!$B$9:$T$38,19,FALSE),0)</f>
        <v>0</v>
      </c>
      <c r="U36" s="261">
        <f>IFERROR(VLOOKUP($B36,'NOV29 ECAN'!$B$9:$T$38,19,FALSE),0)</f>
        <v>0</v>
      </c>
      <c r="V36" s="261">
        <f>IFERROR(VLOOKUP($B36,'NOV30 Amazing'!$B$9:$T$38,19,FALSE),0)</f>
        <v>0</v>
      </c>
      <c r="W36" s="207">
        <f>IFERROR(VLOOKUP($B36,'DIC14 Salta'!$B$9:$T$38,19,FALSE),0)</f>
        <v>0</v>
      </c>
      <c r="X36" s="303">
        <f>SUM(F36:W36)</f>
        <v>0</v>
      </c>
    </row>
    <row r="37" spans="1:27">
      <c r="A37">
        <f t="shared" si="3"/>
        <v>33</v>
      </c>
      <c r="B37" s="207">
        <v>571</v>
      </c>
      <c r="C37" s="321" t="s">
        <v>475</v>
      </c>
      <c r="D37" s="321" t="s">
        <v>476</v>
      </c>
      <c r="E37" s="321" t="s">
        <v>272</v>
      </c>
      <c r="F37" s="261">
        <f>IFERROR(VLOOKUP($B37,'MAR16 Azul'!$B$9:$T$38,19,FALSE),0)</f>
        <v>0</v>
      </c>
      <c r="G37" s="261">
        <f>IFERROR(VLOOKUP($B37,'ABR26 King Dog'!$B$9:$T$38,19,FALSE),0)</f>
        <v>0</v>
      </c>
      <c r="H37" s="261">
        <f>IFERROR(VLOOKUP($B37,'[1]ABR27 King Dog'!$B$9:$T$38,19,FALSE),0)</f>
        <v>0</v>
      </c>
      <c r="I37" s="261">
        <f>IFERROR(VLOOKUP($B37,'MAY18 King Dog'!$B$9:$T$39,19,FALSE),0)</f>
        <v>0</v>
      </c>
      <c r="J37" s="261">
        <f>IFERROR(VLOOKUP($B37,'JUN21 Amazing'!$B$9:$T$38,19,FALSE),0)</f>
        <v>0</v>
      </c>
      <c r="K37" s="207">
        <f>IFERROR(VLOOKUP($B37,'JUL5 ACCC'!$B$9:$T$38,19,FALSE),0)</f>
        <v>0</v>
      </c>
      <c r="L37" s="261">
        <f>IFERROR(VLOOKUP($B37,'JUL6 ACCC'!$B$9:$T$38,19,FALSE),0)</f>
        <v>0</v>
      </c>
      <c r="M37" s="207">
        <f>IFERROR(VLOOKUP($B37,'AGO9 Guican'!$B$9:$T$38,19,FALSE),0)</f>
        <v>0</v>
      </c>
      <c r="N37" s="261">
        <f>IFERROR(VLOOKUP($B37,'AGO10 Lucky Dogs'!$B$9:$T$38,19,FALSE),0)</f>
        <v>0</v>
      </c>
      <c r="O37" s="261">
        <f>IFERROR(VLOOKUP($B37,'AGO24 Lochness'!$B$9:$T$38,19,FALSE),0)</f>
        <v>0</v>
      </c>
      <c r="P37" s="261">
        <f>IFERROR(VLOOKUP($B37,'AGO31 Dog Nexus'!$B$9:$T$38,19,FALSE),0)</f>
        <v>0</v>
      </c>
      <c r="Q37" s="261">
        <f>IFERROR(VLOOKUP($B37,'OCT18 Pet Cal'!$B$9:$T$38,19,FALSE),0)</f>
        <v>0</v>
      </c>
      <c r="R37" s="261">
        <f>IFERROR(VLOOKUP($B37,'OCT19 Pet Cal'!$B$9:$T$38,19,FALSE),0)</f>
        <v>0</v>
      </c>
      <c r="S37" s="261">
        <f>IFERROR(VLOOKUP($B37,'NOV1 Soc. Canina'!$B$9:$T$38,19,FALSE),0)</f>
        <v>0</v>
      </c>
      <c r="T37" s="261">
        <f>IFERROR(VLOOKUP($B37,'NOV2 Soc. Canina'!$B$9:$T$38,19,FALSE),0)</f>
        <v>0</v>
      </c>
      <c r="U37" s="261">
        <f>IFERROR(VLOOKUP($B37,'NOV29 ECAN'!$B$9:$T$38,19,FALSE),0)</f>
        <v>0</v>
      </c>
      <c r="V37" s="261">
        <f>IFERROR(VLOOKUP($B37,'NOV30 Amazing'!$B$9:$T$38,19,FALSE),0)</f>
        <v>0</v>
      </c>
      <c r="W37" s="207">
        <f>IFERROR(VLOOKUP($B37,'DIC14 Salta'!$B$9:$T$38,19,FALSE),0)</f>
        <v>0</v>
      </c>
      <c r="X37" s="303">
        <f>SUM(F37:W37)</f>
        <v>0</v>
      </c>
    </row>
    <row r="38" spans="1:27">
      <c r="A38">
        <f t="shared" si="3"/>
        <v>34</v>
      </c>
      <c r="B38" s="207">
        <v>556</v>
      </c>
      <c r="C38" s="321" t="s">
        <v>501</v>
      </c>
      <c r="D38" s="321" t="s">
        <v>80</v>
      </c>
      <c r="E38" s="321" t="s">
        <v>269</v>
      </c>
      <c r="F38" s="261">
        <f>IFERROR(VLOOKUP($B38,'MAR16 Azul'!$B$9:$T$38,19,FALSE),0)</f>
        <v>0</v>
      </c>
      <c r="G38" s="261">
        <f>IFERROR(VLOOKUP($B38,'ABR26 King Dog'!$B$9:$T$38,19,FALSE),0)</f>
        <v>0</v>
      </c>
      <c r="H38" s="261">
        <f>IFERROR(VLOOKUP($B38,'[1]ABR27 King Dog'!$B$9:$T$38,19,FALSE),0)</f>
        <v>0</v>
      </c>
      <c r="I38" s="261">
        <f>IFERROR(VLOOKUP($B38,'MAY18 King Dog'!$B$9:$T$39,19,FALSE),0)</f>
        <v>0</v>
      </c>
      <c r="J38" s="261">
        <f>IFERROR(VLOOKUP($B38,'JUN21 Amazing'!$B$9:$T$38,19,FALSE),0)</f>
        <v>0</v>
      </c>
      <c r="K38" s="207">
        <f>IFERROR(VLOOKUP($B38,'JUL5 ACCC'!$B$9:$T$38,19,FALSE),0)</f>
        <v>0</v>
      </c>
      <c r="L38" s="261">
        <f>IFERROR(VLOOKUP($B38,'JUL6 ACCC'!$B$9:$T$38,19,FALSE),0)</f>
        <v>0</v>
      </c>
      <c r="M38" s="207">
        <f>IFERROR(VLOOKUP($B38,'AGO9 Guican'!$B$9:$T$38,19,FALSE),0)</f>
        <v>0</v>
      </c>
      <c r="N38" s="261">
        <f>IFERROR(VLOOKUP($B38,'AGO10 Lucky Dogs'!$B$9:$T$38,19,FALSE),0)</f>
        <v>0</v>
      </c>
      <c r="O38" s="261">
        <f>IFERROR(VLOOKUP($B38,'AGO24 Lochness'!$B$9:$T$38,19,FALSE),0)</f>
        <v>0</v>
      </c>
      <c r="P38" s="261">
        <f>IFERROR(VLOOKUP($B38,'AGO31 Dog Nexus'!$B$9:$T$38,19,FALSE),0)</f>
        <v>0</v>
      </c>
      <c r="Q38" s="261">
        <f>IFERROR(VLOOKUP($B38,'OCT18 Pet Cal'!$B$9:$T$38,19,FALSE),0)</f>
        <v>0</v>
      </c>
      <c r="R38" s="261">
        <f>IFERROR(VLOOKUP($B38,'OCT19 Pet Cal'!$B$9:$T$38,19,FALSE),0)</f>
        <v>0</v>
      </c>
      <c r="S38" s="261">
        <f>IFERROR(VLOOKUP($B38,'NOV1 Soc. Canina'!$B$9:$T$38,19,FALSE),0)</f>
        <v>0</v>
      </c>
      <c r="T38" s="261">
        <f>IFERROR(VLOOKUP($B38,'NOV2 Soc. Canina'!$B$9:$T$38,19,FALSE),0)</f>
        <v>0</v>
      </c>
      <c r="U38" s="261">
        <f>IFERROR(VLOOKUP($B38,'NOV29 ECAN'!$B$9:$T$38,19,FALSE),0)</f>
        <v>0</v>
      </c>
      <c r="V38" s="261">
        <f>IFERROR(VLOOKUP($B38,'NOV30 Amazing'!$B$9:$T$38,19,FALSE),0)</f>
        <v>0</v>
      </c>
      <c r="W38" s="207">
        <f>IFERROR(VLOOKUP($B38,'DIC14 Salta'!$B$9:$T$38,19,FALSE),0)</f>
        <v>0</v>
      </c>
      <c r="X38" s="303">
        <f>SUM(F38:W38)</f>
        <v>0</v>
      </c>
    </row>
    <row r="39" spans="1:27">
      <c r="A39">
        <f t="shared" si="3"/>
        <v>35</v>
      </c>
      <c r="B39" s="207">
        <v>732</v>
      </c>
      <c r="C39" s="321" t="s">
        <v>338</v>
      </c>
      <c r="D39" s="321" t="s">
        <v>339</v>
      </c>
      <c r="E39" s="321" t="s">
        <v>269</v>
      </c>
      <c r="F39" s="261">
        <f>IFERROR(VLOOKUP($B39,'MAR16 Azul'!$B$9:$T$38,19,FALSE),0)</f>
        <v>0</v>
      </c>
      <c r="G39" s="261">
        <f>IFERROR(VLOOKUP($B39,'ABR26 King Dog'!$B$9:$T$38,19,FALSE),0)</f>
        <v>0</v>
      </c>
      <c r="H39" s="261">
        <f>IFERROR(VLOOKUP($B39,'[1]ABR27 King Dog'!$B$9:$T$38,19,FALSE),0)</f>
        <v>0</v>
      </c>
      <c r="I39" s="261">
        <f>IFERROR(VLOOKUP($B39,'MAY18 King Dog'!$B$9:$T$39,19,FALSE),0)</f>
        <v>0</v>
      </c>
      <c r="J39" s="261">
        <f>IFERROR(VLOOKUP($B39,'JUN21 Amazing'!$B$9:$T$38,19,FALSE),0)</f>
        <v>0</v>
      </c>
      <c r="K39" s="207">
        <f>IFERROR(VLOOKUP($B39,'JUL5 ACCC'!$B$9:$T$38,19,FALSE),0)</f>
        <v>0</v>
      </c>
      <c r="L39" s="261">
        <f>IFERROR(VLOOKUP($B39,'JUL6 ACCC'!$B$9:$T$38,19,FALSE),0)</f>
        <v>0</v>
      </c>
      <c r="M39" s="207">
        <f>IFERROR(VLOOKUP($B39,'AGO9 Guican'!$B$9:$T$38,19,FALSE),0)</f>
        <v>0</v>
      </c>
      <c r="N39" s="261">
        <f>IFERROR(VLOOKUP($B39,'AGO10 Lucky Dogs'!$B$9:$T$38,19,FALSE),0)</f>
        <v>0</v>
      </c>
      <c r="O39" s="261">
        <f>IFERROR(VLOOKUP($B39,'AGO24 Lochness'!$B$9:$T$38,19,FALSE),0)</f>
        <v>0</v>
      </c>
      <c r="P39" s="261">
        <f>IFERROR(VLOOKUP($B39,'AGO31 Dog Nexus'!$B$9:$T$38,19,FALSE),0)</f>
        <v>0</v>
      </c>
      <c r="Q39" s="261">
        <f>IFERROR(VLOOKUP($B39,'OCT18 Pet Cal'!$B$9:$T$38,19,FALSE),0)</f>
        <v>0</v>
      </c>
      <c r="R39" s="261">
        <f>IFERROR(VLOOKUP($B39,'OCT19 Pet Cal'!$B$9:$T$38,19,FALSE),0)</f>
        <v>0</v>
      </c>
      <c r="S39" s="261">
        <f>IFERROR(VLOOKUP($B39,'NOV1 Soc. Canina'!$B$9:$T$38,19,FALSE),0)</f>
        <v>0</v>
      </c>
      <c r="T39" s="261">
        <f>IFERROR(VLOOKUP($B39,'NOV2 Soc. Canina'!$B$9:$T$38,19,FALSE),0)</f>
        <v>0</v>
      </c>
      <c r="U39" s="261">
        <f>IFERROR(VLOOKUP($B39,'NOV29 ECAN'!$B$9:$T$38,19,FALSE),0)</f>
        <v>0</v>
      </c>
      <c r="V39" s="261">
        <f>IFERROR(VLOOKUP($B39,'NOV30 Amazing'!$B$9:$T$38,19,FALSE),0)</f>
        <v>0</v>
      </c>
      <c r="W39" s="207">
        <f>IFERROR(VLOOKUP($B39,'DIC14 Salta'!$B$9:$T$38,19,FALSE),0)</f>
        <v>0</v>
      </c>
      <c r="X39" s="303">
        <f>SUM(F39:W39)</f>
        <v>0</v>
      </c>
    </row>
    <row r="40" spans="1:27">
      <c r="A40">
        <f t="shared" si="3"/>
        <v>36</v>
      </c>
      <c r="B40" s="207">
        <v>517</v>
      </c>
      <c r="C40" s="321" t="s">
        <v>361</v>
      </c>
      <c r="D40" s="321" t="s">
        <v>362</v>
      </c>
      <c r="E40" s="340" t="s">
        <v>275</v>
      </c>
      <c r="F40" s="261">
        <f>IFERROR(VLOOKUP($B40,'MAR16 Azul'!$B$9:$T$38,19,FALSE),0)</f>
        <v>0</v>
      </c>
      <c r="G40" s="261">
        <f>IFERROR(VLOOKUP($B40,'ABR26 King Dog'!$B$9:$T$38,19,FALSE),0)</f>
        <v>0</v>
      </c>
      <c r="H40" s="261">
        <f>IFERROR(VLOOKUP($B40,'[1]ABR27 King Dog'!$B$9:$T$38,19,FALSE),0)</f>
        <v>0</v>
      </c>
      <c r="I40" s="261">
        <f>IFERROR(VLOOKUP($B40,'MAY18 King Dog'!$B$9:$T$39,19,FALSE),0)</f>
        <v>0</v>
      </c>
      <c r="J40" s="261">
        <f>IFERROR(VLOOKUP($B40,'JUN21 Amazing'!$B$9:$T$38,19,FALSE),0)</f>
        <v>0</v>
      </c>
      <c r="K40" s="207">
        <f>IFERROR(VLOOKUP($B40,'JUL5 ACCC'!$B$9:$T$38,19,FALSE),0)</f>
        <v>0</v>
      </c>
      <c r="L40" s="261">
        <f>IFERROR(VLOOKUP($B40,'JUL6 ACCC'!$B$9:$T$38,19,FALSE),0)</f>
        <v>0</v>
      </c>
      <c r="M40" s="207">
        <f>IFERROR(VLOOKUP($B40,'AGO9 Guican'!$B$9:$T$38,19,FALSE),0)</f>
        <v>0</v>
      </c>
      <c r="N40" s="261">
        <f>IFERROR(VLOOKUP($B40,'AGO10 Lucky Dogs'!$B$9:$T$38,19,FALSE),0)</f>
        <v>0</v>
      </c>
      <c r="O40" s="261">
        <f>IFERROR(VLOOKUP($B40,'AGO24 Lochness'!$B$9:$T$38,19,FALSE),0)</f>
        <v>0</v>
      </c>
      <c r="P40" s="261">
        <f>IFERROR(VLOOKUP($B40,'AGO31 Dog Nexus'!$B$9:$T$38,19,FALSE),0)</f>
        <v>0</v>
      </c>
      <c r="Q40" s="261">
        <f>IFERROR(VLOOKUP($B40,'OCT18 Pet Cal'!$B$9:$T$38,19,FALSE),0)</f>
        <v>0</v>
      </c>
      <c r="R40" s="261">
        <f>IFERROR(VLOOKUP($B40,'OCT19 Pet Cal'!$B$9:$T$38,19,FALSE),0)</f>
        <v>0</v>
      </c>
      <c r="S40" s="261">
        <f>IFERROR(VLOOKUP($B40,'NOV1 Soc. Canina'!$B$9:$T$38,19,FALSE),0)</f>
        <v>0</v>
      </c>
      <c r="T40" s="261">
        <f>IFERROR(VLOOKUP($B40,'NOV2 Soc. Canina'!$B$9:$T$38,19,FALSE),0)</f>
        <v>0</v>
      </c>
      <c r="U40" s="261">
        <f>IFERROR(VLOOKUP($B40,'NOV29 ECAN'!$B$9:$T$38,19,FALSE),0)</f>
        <v>0</v>
      </c>
      <c r="V40" s="261">
        <f>IFERROR(VLOOKUP($B40,'NOV30 Amazing'!$B$9:$T$38,19,FALSE),0)</f>
        <v>0</v>
      </c>
      <c r="W40" s="207">
        <f>IFERROR(VLOOKUP($B40,'DIC14 Salta'!$B$9:$T$38,19,FALSE),0)</f>
        <v>0</v>
      </c>
      <c r="X40" s="303">
        <f>SUM(F40:W40)</f>
        <v>0</v>
      </c>
    </row>
    <row r="41" spans="1:27">
      <c r="A41">
        <f t="shared" si="3"/>
        <v>37</v>
      </c>
      <c r="B41" s="207">
        <v>739</v>
      </c>
      <c r="C41" s="321" t="s">
        <v>295</v>
      </c>
      <c r="D41" s="321" t="s">
        <v>69</v>
      </c>
      <c r="E41" s="340" t="s">
        <v>272</v>
      </c>
      <c r="F41" s="261">
        <f>IFERROR(VLOOKUP($B41,'MAR16 Azul'!$B$9:$T$38,19,FALSE),0)</f>
        <v>0</v>
      </c>
      <c r="G41" s="261">
        <f>IFERROR(VLOOKUP($B41,'ABR26 King Dog'!$B$9:$T$38,19,FALSE),0)</f>
        <v>0</v>
      </c>
      <c r="H41" s="261">
        <f>IFERROR(VLOOKUP($B41,'[1]ABR27 King Dog'!$B$9:$T$38,19,FALSE),0)</f>
        <v>0</v>
      </c>
      <c r="I41" s="261">
        <f>IFERROR(VLOOKUP($B41,'MAY18 King Dog'!$B$9:$T$39,19,FALSE),0)</f>
        <v>0</v>
      </c>
      <c r="J41" s="261">
        <f>IFERROR(VLOOKUP($B41,'JUN21 Amazing'!$B$9:$T$38,19,FALSE),0)</f>
        <v>0</v>
      </c>
      <c r="K41" s="207">
        <f>IFERROR(VLOOKUP($B41,'JUL5 ACCC'!$B$9:$T$38,19,FALSE),0)</f>
        <v>0</v>
      </c>
      <c r="L41" s="261">
        <f>IFERROR(VLOOKUP($B41,'JUL6 ACCC'!$B$9:$T$38,19,FALSE),0)</f>
        <v>0</v>
      </c>
      <c r="M41" s="207">
        <f>IFERROR(VLOOKUP($B41,'AGO9 Guican'!$B$9:$T$38,19,FALSE),0)</f>
        <v>0</v>
      </c>
      <c r="N41" s="261">
        <f>IFERROR(VLOOKUP($B41,'AGO10 Lucky Dogs'!$B$9:$T$38,19,FALSE),0)</f>
        <v>0</v>
      </c>
      <c r="O41" s="261">
        <f>IFERROR(VLOOKUP($B41,'AGO24 Lochness'!$B$9:$T$38,19,FALSE),0)</f>
        <v>0</v>
      </c>
      <c r="P41" s="261">
        <f>IFERROR(VLOOKUP($B41,'AGO31 Dog Nexus'!$B$9:$T$38,19,FALSE),0)</f>
        <v>0</v>
      </c>
      <c r="Q41" s="261">
        <f>IFERROR(VLOOKUP($B41,'OCT18 Pet Cal'!$B$9:$T$38,19,FALSE),0)</f>
        <v>0</v>
      </c>
      <c r="R41" s="261">
        <f>IFERROR(VLOOKUP($B41,'OCT19 Pet Cal'!$B$9:$T$38,19,FALSE),0)</f>
        <v>0</v>
      </c>
      <c r="S41" s="261">
        <f>IFERROR(VLOOKUP($B41,'NOV1 Soc. Canina'!$B$9:$T$38,19,FALSE),0)</f>
        <v>0</v>
      </c>
      <c r="T41" s="261">
        <f>IFERROR(VLOOKUP($B41,'NOV2 Soc. Canina'!$B$9:$T$38,19,FALSE),0)</f>
        <v>0</v>
      </c>
      <c r="U41" s="261">
        <f>IFERROR(VLOOKUP($B41,'NOV29 ECAN'!$B$9:$T$38,19,FALSE),0)</f>
        <v>0</v>
      </c>
      <c r="V41" s="261">
        <f>IFERROR(VLOOKUP($B41,'NOV30 Amazing'!$B$9:$T$38,19,FALSE),0)</f>
        <v>0</v>
      </c>
      <c r="W41" s="207">
        <f>IFERROR(VLOOKUP($B41,'DIC14 Salta'!$B$9:$T$38,19,FALSE),0)</f>
        <v>0</v>
      </c>
      <c r="X41" s="303">
        <f>SUM(F41:W41)</f>
        <v>0</v>
      </c>
    </row>
    <row r="42" spans="1:27">
      <c r="A42">
        <f t="shared" si="3"/>
        <v>38</v>
      </c>
      <c r="B42" s="357">
        <v>682</v>
      </c>
      <c r="C42" s="208" t="s">
        <v>472</v>
      </c>
      <c r="D42" s="208" t="s">
        <v>560</v>
      </c>
      <c r="E42" s="208" t="s">
        <v>272</v>
      </c>
      <c r="F42" s="261">
        <f>IFERROR(VLOOKUP($B42,'MAR16 Azul'!$B$9:$T$38,19,FALSE),0)</f>
        <v>0</v>
      </c>
      <c r="G42" s="261">
        <f>IFERROR(VLOOKUP($B42,'ABR26 King Dog'!$B$9:$T$38,19,FALSE),0)</f>
        <v>0</v>
      </c>
      <c r="H42" s="261">
        <f>IFERROR(VLOOKUP($B42,'[1]ABR27 King Dog'!$B$9:$T$38,19,FALSE),0)</f>
        <v>0</v>
      </c>
      <c r="I42" s="261">
        <f>IFERROR(VLOOKUP($B42,'MAY18 King Dog'!$B$9:$T$39,19,FALSE),0)</f>
        <v>0</v>
      </c>
      <c r="J42" s="261">
        <f>IFERROR(VLOOKUP($B42,'JUN21 Amazing'!$B$9:$T$38,19,FALSE),0)</f>
        <v>0</v>
      </c>
      <c r="K42" s="207">
        <f>IFERROR(VLOOKUP($B42,'JUL5 ACCC'!$B$9:$T$38,19,FALSE),0)</f>
        <v>0</v>
      </c>
      <c r="L42" s="261">
        <f>IFERROR(VLOOKUP($B42,'JUL6 ACCC'!$B$9:$T$38,19,FALSE),0)</f>
        <v>0</v>
      </c>
      <c r="M42" s="207">
        <f>IFERROR(VLOOKUP($B42,'AGO9 Guican'!$B$9:$T$38,19,FALSE),0)</f>
        <v>0</v>
      </c>
      <c r="N42" s="261">
        <f>IFERROR(VLOOKUP($B42,'AGO10 Lucky Dogs'!$B$9:$T$38,19,FALSE),0)</f>
        <v>0</v>
      </c>
      <c r="O42" s="261">
        <f>IFERROR(VLOOKUP($B42,'AGO24 Lochness'!$B$9:$T$38,19,FALSE),0)</f>
        <v>0</v>
      </c>
      <c r="P42" s="261">
        <f>IFERROR(VLOOKUP($B42,'AGO31 Dog Nexus'!$B$9:$T$38,19,FALSE),0)</f>
        <v>0</v>
      </c>
      <c r="Q42" s="261">
        <f>IFERROR(VLOOKUP($B42,'OCT18 Pet Cal'!$B$9:$T$38,19,FALSE),0)</f>
        <v>0</v>
      </c>
      <c r="R42" s="261">
        <f>IFERROR(VLOOKUP($B42,'OCT19 Pet Cal'!$B$9:$T$38,19,FALSE),0)</f>
        <v>0</v>
      </c>
      <c r="S42" s="261">
        <f>IFERROR(VLOOKUP($B42,'NOV1 Soc. Canina'!$B$9:$T$38,19,FALSE),0)</f>
        <v>0</v>
      </c>
      <c r="T42" s="261">
        <f>IFERROR(VLOOKUP($B42,'NOV2 Soc. Canina'!$B$9:$T$38,19,FALSE),0)</f>
        <v>0</v>
      </c>
      <c r="U42" s="261">
        <f>IFERROR(VLOOKUP($B42,'NOV29 ECAN'!$B$9:$T$38,19,FALSE),0)</f>
        <v>0</v>
      </c>
      <c r="V42" s="261">
        <f>IFERROR(VLOOKUP($B42,'NOV30 Amazing'!$B$9:$T$38,19,FALSE),0)</f>
        <v>0</v>
      </c>
      <c r="W42" s="207">
        <f>IFERROR(VLOOKUP($B42,'DIC14 Salta'!$B$9:$T$38,19,FALSE),0)</f>
        <v>0</v>
      </c>
      <c r="X42" s="303">
        <f>SUM(F42:W42)</f>
        <v>0</v>
      </c>
    </row>
    <row r="43" spans="1:27">
      <c r="A43">
        <f t="shared" si="3"/>
        <v>39</v>
      </c>
      <c r="B43" s="357">
        <v>757</v>
      </c>
      <c r="C43" s="321" t="s">
        <v>344</v>
      </c>
      <c r="D43" s="321" t="s">
        <v>330</v>
      </c>
      <c r="E43" s="321" t="s">
        <v>269</v>
      </c>
      <c r="F43" s="261">
        <f>IFERROR(VLOOKUP($B43,'MAR16 Azul'!$B$9:$T$38,19,FALSE),0)</f>
        <v>0</v>
      </c>
      <c r="G43" s="261">
        <f>IFERROR(VLOOKUP($B43,'ABR26 King Dog'!$B$9:$T$38,19,FALSE),0)</f>
        <v>0</v>
      </c>
      <c r="H43" s="261">
        <f>IFERROR(VLOOKUP($B43,'[1]ABR27 King Dog'!$B$9:$T$38,19,FALSE),0)</f>
        <v>0</v>
      </c>
      <c r="I43" s="261">
        <f>IFERROR(VLOOKUP($B43,'MAY18 King Dog'!$B$9:$T$39,19,FALSE),0)</f>
        <v>0</v>
      </c>
      <c r="J43" s="261">
        <f>IFERROR(VLOOKUP($B43,'JUN21 Amazing'!$B$9:$T$38,19,FALSE),0)</f>
        <v>0</v>
      </c>
      <c r="K43" s="207">
        <f>IFERROR(VLOOKUP($B43,'JUL5 ACCC'!$B$9:$T$38,19,FALSE),0)</f>
        <v>0</v>
      </c>
      <c r="L43" s="261">
        <f>IFERROR(VLOOKUP($B43,'JUL6 ACCC'!$B$9:$T$38,19,FALSE),0)</f>
        <v>0</v>
      </c>
      <c r="M43" s="207">
        <f>IFERROR(VLOOKUP($B43,'AGO9 Guican'!$B$9:$T$38,19,FALSE),0)</f>
        <v>0</v>
      </c>
      <c r="N43" s="261">
        <f>IFERROR(VLOOKUP($B43,'AGO10 Lucky Dogs'!$B$9:$T$38,19,FALSE),0)</f>
        <v>0</v>
      </c>
      <c r="O43" s="261">
        <f>IFERROR(VLOOKUP($B43,'AGO24 Lochness'!$B$9:$T$38,19,FALSE),0)</f>
        <v>0</v>
      </c>
      <c r="P43" s="261">
        <f>IFERROR(VLOOKUP($B43,'AGO31 Dog Nexus'!$B$9:$T$38,19,FALSE),0)</f>
        <v>0</v>
      </c>
      <c r="Q43" s="261">
        <f>IFERROR(VLOOKUP($B43,'OCT18 Pet Cal'!$B$9:$T$38,19,FALSE),0)</f>
        <v>0</v>
      </c>
      <c r="R43" s="261">
        <f>IFERROR(VLOOKUP($B43,'OCT19 Pet Cal'!$B$9:$T$38,19,FALSE),0)</f>
        <v>0</v>
      </c>
      <c r="S43" s="261">
        <f>IFERROR(VLOOKUP($B43,'NOV1 Soc. Canina'!$B$9:$T$38,19,FALSE),0)</f>
        <v>0</v>
      </c>
      <c r="T43" s="261">
        <f>IFERROR(VLOOKUP($B43,'NOV2 Soc. Canina'!$B$9:$T$38,19,FALSE),0)</f>
        <v>0</v>
      </c>
      <c r="U43" s="261">
        <f>IFERROR(VLOOKUP($B43,'NOV29 ECAN'!$B$9:$T$38,19,FALSE),0)</f>
        <v>0</v>
      </c>
      <c r="V43" s="261">
        <f>IFERROR(VLOOKUP($B43,'NOV30 Amazing'!$B$9:$T$38,19,FALSE),0)</f>
        <v>0</v>
      </c>
      <c r="W43" s="207">
        <f>IFERROR(VLOOKUP($B43,'DIC14 Salta'!$B$9:$T$38,19,FALSE),0)</f>
        <v>0</v>
      </c>
      <c r="X43" s="303">
        <f>SUM(F43:W43)</f>
        <v>0</v>
      </c>
    </row>
    <row r="44" spans="1:27" ht="16" thickBot="1">
      <c r="A44">
        <f t="shared" si="3"/>
        <v>40</v>
      </c>
      <c r="B44" s="210"/>
      <c r="C44" s="211"/>
      <c r="D44" s="211"/>
      <c r="E44" s="234"/>
      <c r="F44" s="261">
        <f>IFERROR(VLOOKUP($B44,'MAR16 Azul'!$B$9:$T$38,19,FALSE),0)</f>
        <v>0</v>
      </c>
      <c r="G44" s="261">
        <f>IFERROR(VLOOKUP($B44,'ABR26 King Dog'!$B$9:$T$38,19,FALSE),0)</f>
        <v>0</v>
      </c>
      <c r="H44" s="261">
        <f>IFERROR(VLOOKUP($B44,'[1]ABR27 King Dog'!$B$9:$T$38,19,FALSE),0)</f>
        <v>0</v>
      </c>
      <c r="I44" s="261">
        <f>IFERROR(VLOOKUP($B44,'MAY18 King Dog'!$B$9:$T$39,19,FALSE),0)</f>
        <v>0</v>
      </c>
      <c r="J44" s="261">
        <f>IFERROR(VLOOKUP($B44,'JUN21 Amazing'!$B$9:$T$38,19,FALSE),0)</f>
        <v>0</v>
      </c>
      <c r="K44" s="207">
        <f>IFERROR(VLOOKUP($B44,'JUL5 ACCC'!$B$9:$T$38,19,FALSE),0)</f>
        <v>0</v>
      </c>
      <c r="L44" s="261">
        <f>IFERROR(VLOOKUP($B44,'JUL6 ACCC'!$B$9:$T$38,19,FALSE),0)</f>
        <v>0</v>
      </c>
      <c r="M44" s="207">
        <f>IFERROR(VLOOKUP($B44,'AGO9 Guican'!$B$9:$T$38,19,FALSE),0)</f>
        <v>0</v>
      </c>
      <c r="N44" s="261">
        <f>IFERROR(VLOOKUP($B44,'AGO10 Lucky Dogs'!$B$9:$T$38,19,FALSE),0)</f>
        <v>0</v>
      </c>
      <c r="O44" s="261">
        <f>IFERROR(VLOOKUP($B44,'AGO24 Lochness'!$B$9:$T$38,19,FALSE),0)</f>
        <v>0</v>
      </c>
      <c r="P44" s="261">
        <f>IFERROR(VLOOKUP($B44,'AGO31 Dog Nexus'!$B$9:$T$38,19,FALSE),0)</f>
        <v>0</v>
      </c>
      <c r="Q44" s="261">
        <f>IFERROR(VLOOKUP($B44,'OCT18 Pet Cal'!$B$9:$T$38,19,FALSE),0)</f>
        <v>0</v>
      </c>
      <c r="R44" s="261">
        <f>IFERROR(VLOOKUP($B44,'OCT19 Pet Cal'!$B$9:$T$38,19,FALSE),0)</f>
        <v>0</v>
      </c>
      <c r="S44" s="261">
        <f>IFERROR(VLOOKUP($B44,'NOV1 Soc. Canina'!$B$9:$T$38,19,FALSE),0)</f>
        <v>0</v>
      </c>
      <c r="T44" s="261">
        <f>IFERROR(VLOOKUP($B44,'NOV2 Soc. Canina'!$B$9:$T$38,19,FALSE),0)</f>
        <v>0</v>
      </c>
      <c r="U44" s="261">
        <f>IFERROR(VLOOKUP($B44,'NOV29 ECAN'!$B$9:$T$38,19,FALSE),0)</f>
        <v>0</v>
      </c>
      <c r="V44" s="261">
        <f>IFERROR(VLOOKUP($B44,'NOV30 Amazing'!$B$9:$T$38,19,FALSE),0)</f>
        <v>0</v>
      </c>
      <c r="W44" s="207">
        <f>IFERROR(VLOOKUP($B44,'DIC14 Salta'!$B$9:$T$38,19,FALSE),0)</f>
        <v>0</v>
      </c>
      <c r="X44" s="304">
        <f>SUM(F44:W44)</f>
        <v>0</v>
      </c>
    </row>
    <row r="45" spans="1:27">
      <c r="B45" s="525" t="s">
        <v>155</v>
      </c>
      <c r="C45" s="526"/>
      <c r="D45" s="526"/>
      <c r="E45" s="526"/>
      <c r="F45" s="263" t="s">
        <v>196</v>
      </c>
      <c r="G45" s="284" t="s">
        <v>203</v>
      </c>
      <c r="H45" s="298" t="s">
        <v>206</v>
      </c>
      <c r="I45" s="263" t="s">
        <v>254</v>
      </c>
      <c r="J45" s="263" t="s">
        <v>215</v>
      </c>
      <c r="K45" s="286" t="s">
        <v>218</v>
      </c>
      <c r="L45" s="263" t="s">
        <v>220</v>
      </c>
      <c r="M45" s="286" t="s">
        <v>224</v>
      </c>
      <c r="N45" s="263" t="s">
        <v>226</v>
      </c>
      <c r="O45" s="286" t="s">
        <v>228</v>
      </c>
      <c r="P45" s="263" t="s">
        <v>229</v>
      </c>
      <c r="Q45" s="286" t="s">
        <v>237</v>
      </c>
      <c r="R45" s="263" t="s">
        <v>239</v>
      </c>
      <c r="S45" s="286" t="s">
        <v>241</v>
      </c>
      <c r="T45" s="263" t="s">
        <v>243</v>
      </c>
      <c r="U45" s="286" t="s">
        <v>260</v>
      </c>
      <c r="V45" s="263" t="s">
        <v>261</v>
      </c>
      <c r="W45" s="277" t="s">
        <v>262</v>
      </c>
      <c r="X45" s="586" t="s">
        <v>257</v>
      </c>
    </row>
    <row r="46" spans="1:27" ht="16" thickBot="1">
      <c r="B46" s="527"/>
      <c r="C46" s="528"/>
      <c r="D46" s="528"/>
      <c r="E46" s="528"/>
      <c r="F46" s="264" t="s">
        <v>89</v>
      </c>
      <c r="G46" s="285" t="s">
        <v>205</v>
      </c>
      <c r="H46" s="299" t="s">
        <v>205</v>
      </c>
      <c r="I46" s="271" t="s">
        <v>205</v>
      </c>
      <c r="J46" s="271" t="s">
        <v>248</v>
      </c>
      <c r="K46" s="293" t="s">
        <v>39</v>
      </c>
      <c r="L46" s="271" t="s">
        <v>39</v>
      </c>
      <c r="M46" s="293" t="s">
        <v>255</v>
      </c>
      <c r="N46" s="271" t="s">
        <v>193</v>
      </c>
      <c r="O46" s="293" t="s">
        <v>48</v>
      </c>
      <c r="P46" s="271" t="s">
        <v>258</v>
      </c>
      <c r="Q46" s="293" t="s">
        <v>238</v>
      </c>
      <c r="R46" s="271" t="s">
        <v>238</v>
      </c>
      <c r="S46" s="293" t="s">
        <v>149</v>
      </c>
      <c r="T46" s="271" t="s">
        <v>149</v>
      </c>
      <c r="U46" s="293" t="s">
        <v>246</v>
      </c>
      <c r="V46" s="271" t="s">
        <v>259</v>
      </c>
      <c r="W46" s="294" t="s">
        <v>249</v>
      </c>
      <c r="X46" s="586"/>
    </row>
    <row r="47" spans="1:27" ht="16" thickBot="1">
      <c r="B47" s="251" t="s">
        <v>137</v>
      </c>
      <c r="C47" s="483" t="s">
        <v>138</v>
      </c>
      <c r="D47" s="483" t="s">
        <v>139</v>
      </c>
      <c r="E47" s="484" t="s">
        <v>140</v>
      </c>
      <c r="F47" s="264" t="s">
        <v>194</v>
      </c>
      <c r="G47" s="285" t="s">
        <v>247</v>
      </c>
      <c r="H47" s="299" t="s">
        <v>175</v>
      </c>
      <c r="I47" s="271" t="s">
        <v>192</v>
      </c>
      <c r="J47" s="271" t="s">
        <v>185</v>
      </c>
      <c r="K47" s="293" t="s">
        <v>191</v>
      </c>
      <c r="L47" s="271" t="s">
        <v>221</v>
      </c>
      <c r="M47" s="293" t="s">
        <v>194</v>
      </c>
      <c r="N47" s="271" t="s">
        <v>197</v>
      </c>
      <c r="O47" s="293" t="s">
        <v>202</v>
      </c>
      <c r="P47" s="271" t="s">
        <v>247</v>
      </c>
      <c r="Q47" s="293" t="s">
        <v>185</v>
      </c>
      <c r="R47" s="271" t="s">
        <v>191</v>
      </c>
      <c r="S47" s="293" t="s">
        <v>221</v>
      </c>
      <c r="T47" s="271" t="s">
        <v>221</v>
      </c>
      <c r="U47" s="293" t="s">
        <v>197</v>
      </c>
      <c r="V47" s="271" t="s">
        <v>247</v>
      </c>
      <c r="W47" s="294" t="s">
        <v>175</v>
      </c>
      <c r="X47" s="586"/>
    </row>
    <row r="48" spans="1:27">
      <c r="A48">
        <v>1</v>
      </c>
      <c r="B48" s="253">
        <v>636</v>
      </c>
      <c r="C48" s="414" t="s">
        <v>278</v>
      </c>
      <c r="D48" s="414" t="s">
        <v>428</v>
      </c>
      <c r="E48" s="611" t="s">
        <v>272</v>
      </c>
      <c r="F48" s="272">
        <f>IFERROR(VLOOKUP($B48,'MAR16 Azul'!$B$44:$T$73,19,FALSE),0)</f>
        <v>0</v>
      </c>
      <c r="G48" s="272">
        <f>IFERROR(VLOOKUP($B48,'ABR26 King Dog'!$B$44:$T$73,19,FALSE),0)</f>
        <v>1</v>
      </c>
      <c r="H48" s="272">
        <f>IFERROR(VLOOKUP($B48,'[1]ABR27 King Dog'!$B$44:$T$73,19,FALSE),0)</f>
        <v>4</v>
      </c>
      <c r="I48" s="272">
        <f>IFERROR(VLOOKUP($B48,'MAY18 King Dog'!$B$45:$T$74,19,FALSE),0)</f>
        <v>0</v>
      </c>
      <c r="J48" s="272">
        <f>IFERROR(VLOOKUP($B48,'JUN21 Amazing'!$B$44:$T$73,19,FALSE),0)</f>
        <v>0</v>
      </c>
      <c r="K48" s="272">
        <f>IFERROR(VLOOKUP($B48,'JUL5 ACCC'!$B$44:$T$73,19,FALSE),0)</f>
        <v>0</v>
      </c>
      <c r="L48" s="272">
        <f>IFERROR(VLOOKUP($B48,'JUL6 ACCC'!$B$44:$T$73,19,FALSE),0)</f>
        <v>2</v>
      </c>
      <c r="M48" s="272">
        <f>IFERROR(VLOOKUP($B48,'AGO9 Guican'!$B$44:$T$73,19,FALSE),0)</f>
        <v>0</v>
      </c>
      <c r="N48" s="272">
        <f>IFERROR(VLOOKUP($B48,'AGO10 Lucky Dogs'!$B$44:$T$73,19,FALSE),0)</f>
        <v>0</v>
      </c>
      <c r="O48" s="272">
        <f>IFERROR(VLOOKUP($B48,'AGO24 Lochness'!$B$44:$T$73,19,FALSE),0)</f>
        <v>4</v>
      </c>
      <c r="P48" s="272">
        <f>IFERROR(VLOOKUP($B48,'AGO31 Dog Nexus'!$B$44:$T$73,19,FALSE),0)</f>
        <v>6</v>
      </c>
      <c r="Q48" s="272">
        <f>IFERROR(VLOOKUP($B48,'OCT18 Pet Cal'!$B$44:$T$73,19,FALSE),0)</f>
        <v>10</v>
      </c>
      <c r="R48" s="272">
        <f>IFERROR(VLOOKUP($B48,'OCT19 Pet Cal'!$B$44:$T$73,19,FALSE),0)</f>
        <v>6</v>
      </c>
      <c r="S48" s="253">
        <f>IFERROR(VLOOKUP($B48,'NOV1 Soc. Canina'!$B$44:$T$73,19,FALSE),0)</f>
        <v>0</v>
      </c>
      <c r="T48" s="272">
        <f>IFERROR(VLOOKUP($B48,'NOV2 Soc. Canina'!$B$44:$T$73,19,FALSE),0)</f>
        <v>0</v>
      </c>
      <c r="U48" s="272">
        <f>IFERROR(VLOOKUP($B48,'NOV29 ECAN'!$B$44:$T$74,19,FALSE),0)</f>
        <v>6</v>
      </c>
      <c r="V48" s="272">
        <f>IFERROR(VLOOKUP($B48,'NOV30 Amazing'!$B$44:$T$73,19,FALSE),0)</f>
        <v>0</v>
      </c>
      <c r="W48" s="272">
        <f>IFERROR(VLOOKUP($B48,'DIC14 Salta'!$B$44:$T$73,19,FALSE),0)</f>
        <v>0</v>
      </c>
      <c r="X48" s="290">
        <f>SUM(F48:W48)</f>
        <v>39</v>
      </c>
      <c r="Y48" s="208"/>
      <c r="Z48" s="208"/>
      <c r="AA48" s="208"/>
    </row>
    <row r="49" spans="1:27">
      <c r="A49">
        <v>2</v>
      </c>
      <c r="B49" s="207">
        <v>753</v>
      </c>
      <c r="C49" s="321" t="s">
        <v>530</v>
      </c>
      <c r="D49" s="321" t="s">
        <v>417</v>
      </c>
      <c r="E49" s="340" t="s">
        <v>269</v>
      </c>
      <c r="F49" s="261">
        <f>IFERROR(VLOOKUP($B49,'MAR16 Azul'!$B$44:$T$73,19,FALSE),0)</f>
        <v>0</v>
      </c>
      <c r="G49" s="261">
        <f>IFERROR(VLOOKUP($B49,'ABR26 King Dog'!$B$44:$T$73,19,FALSE),0)</f>
        <v>0</v>
      </c>
      <c r="H49" s="261">
        <f>IFERROR(VLOOKUP($B49,'[1]ABR27 King Dog'!$B$44:$T$73,19,FALSE),0)</f>
        <v>0</v>
      </c>
      <c r="I49" s="261">
        <f>IFERROR(VLOOKUP($B49,'MAY18 King Dog'!$B$45:$T$74,19,FALSE),0)</f>
        <v>0</v>
      </c>
      <c r="J49" s="261">
        <f>IFERROR(VLOOKUP($B49,'JUN21 Amazing'!$B$44:$T$73,19,FALSE),0)</f>
        <v>0</v>
      </c>
      <c r="K49" s="261">
        <f>IFERROR(VLOOKUP($B49,'JUL5 ACCC'!$B$44:$T$73,19,FALSE),0)</f>
        <v>0</v>
      </c>
      <c r="L49" s="261">
        <f>IFERROR(VLOOKUP($B49,'JUL6 ACCC'!$B$44:$T$73,19,FALSE),0)</f>
        <v>0</v>
      </c>
      <c r="M49" s="261">
        <f>IFERROR(VLOOKUP($B49,'AGO9 Guican'!$B$44:$T$73,19,FALSE),0)</f>
        <v>6</v>
      </c>
      <c r="N49" s="261">
        <f>IFERROR(VLOOKUP($B49,'AGO10 Lucky Dogs'!$B$44:$T$73,19,FALSE),0)</f>
        <v>14</v>
      </c>
      <c r="O49" s="261">
        <f>IFERROR(VLOOKUP($B49,'AGO24 Lochness'!$B$44:$T$73,19,FALSE),0)</f>
        <v>10</v>
      </c>
      <c r="P49" s="261">
        <f>IFERROR(VLOOKUP($B49,'AGO31 Dog Nexus'!$B$44:$T$73,19,FALSE),0)</f>
        <v>6</v>
      </c>
      <c r="Q49" s="261">
        <f>IFERROR(VLOOKUP($B49,'OCT18 Pet Cal'!$B$44:$T$73,19,FALSE),0)</f>
        <v>0</v>
      </c>
      <c r="R49" s="261">
        <f>IFERROR(VLOOKUP($B49,'OCT19 Pet Cal'!$B$44:$T$73,19,FALSE),0)</f>
        <v>0</v>
      </c>
      <c r="S49" s="207">
        <f>IFERROR(VLOOKUP($B49,'NOV1 Soc. Canina'!$B$44:$T$73,19,FALSE),0)</f>
        <v>0</v>
      </c>
      <c r="T49" s="261">
        <f>IFERROR(VLOOKUP($B49,'NOV2 Soc. Canina'!$B$44:$T$73,19,FALSE),0)</f>
        <v>0</v>
      </c>
      <c r="U49" s="261">
        <f>IFERROR(VLOOKUP($B49,'NOV29 ECAN'!$B$44:$T$74,19,FALSE),0)</f>
        <v>0</v>
      </c>
      <c r="V49" s="261">
        <f>IFERROR(VLOOKUP($B49,'NOV30 Amazing'!$B$44:$T$73,19,FALSE),0)</f>
        <v>0</v>
      </c>
      <c r="W49" s="261">
        <f>IFERROR(VLOOKUP($B49,'DIC14 Salta'!$B$44:$T$73,19,FALSE),0)</f>
        <v>0</v>
      </c>
      <c r="X49" s="291">
        <f>SUM(F49:W49)</f>
        <v>36</v>
      </c>
      <c r="Y49" s="208"/>
      <c r="Z49" s="208"/>
      <c r="AA49" s="208"/>
    </row>
    <row r="50" spans="1:27">
      <c r="A50">
        <v>3</v>
      </c>
      <c r="B50" s="207">
        <v>752</v>
      </c>
      <c r="C50" s="321" t="s">
        <v>599</v>
      </c>
      <c r="D50" s="321" t="s">
        <v>68</v>
      </c>
      <c r="E50" s="340" t="s">
        <v>269</v>
      </c>
      <c r="F50" s="261">
        <f>IFERROR(VLOOKUP($B50,'MAR16 Azul'!$B$44:$T$73,19,FALSE),0)</f>
        <v>0</v>
      </c>
      <c r="G50" s="261">
        <f>IFERROR(VLOOKUP($B50,'ABR26 King Dog'!$B$44:$T$73,19,FALSE),0)</f>
        <v>0</v>
      </c>
      <c r="H50" s="261">
        <f>IFERROR(VLOOKUP($B50,'[1]ABR27 King Dog'!$B$44:$T$73,19,FALSE),0)</f>
        <v>0</v>
      </c>
      <c r="I50" s="261">
        <f>IFERROR(VLOOKUP($B50,'MAY18 King Dog'!$B$45:$T$74,19,FALSE),0)</f>
        <v>0</v>
      </c>
      <c r="J50" s="261">
        <f>IFERROR(VLOOKUP($B50,'JUN21 Amazing'!$B$44:$T$73,19,FALSE),0)</f>
        <v>7</v>
      </c>
      <c r="K50" s="261">
        <f>IFERROR(VLOOKUP($B50,'JUL5 ACCC'!$B$44:$T$73,19,FALSE),0)</f>
        <v>0</v>
      </c>
      <c r="L50" s="261">
        <f>IFERROR(VLOOKUP($B50,'JUL6 ACCC'!$B$44:$T$73,19,FALSE),0)</f>
        <v>18</v>
      </c>
      <c r="M50" s="261">
        <f>IFERROR(VLOOKUP($B50,'AGO9 Guican'!$B$44:$T$73,19,FALSE),0)</f>
        <v>0</v>
      </c>
      <c r="N50" s="261">
        <f>IFERROR(VLOOKUP($B50,'AGO10 Lucky Dogs'!$B$44:$T$73,19,FALSE),0)</f>
        <v>5</v>
      </c>
      <c r="O50" s="261">
        <f>IFERROR(VLOOKUP($B50,'AGO24 Lochness'!$B$44:$T$73,19,FALSE),0)</f>
        <v>0</v>
      </c>
      <c r="P50" s="261">
        <f>IFERROR(VLOOKUP($B50,'AGO31 Dog Nexus'!$B$44:$T$73,19,FALSE),0)</f>
        <v>0</v>
      </c>
      <c r="Q50" s="261">
        <f>IFERROR(VLOOKUP($B50,'OCT18 Pet Cal'!$B$44:$T$73,19,FALSE),0)</f>
        <v>0</v>
      </c>
      <c r="R50" s="261">
        <f>IFERROR(VLOOKUP($B50,'OCT19 Pet Cal'!$B$44:$T$73,19,FALSE),0)</f>
        <v>0</v>
      </c>
      <c r="S50" s="207">
        <f>IFERROR(VLOOKUP($B50,'NOV1 Soc. Canina'!$B$44:$T$73,19,FALSE),0)</f>
        <v>0</v>
      </c>
      <c r="T50" s="261">
        <f>IFERROR(VLOOKUP($B50,'NOV2 Soc. Canina'!$B$44:$T$73,19,FALSE),0)</f>
        <v>0</v>
      </c>
      <c r="U50" s="261">
        <f>IFERROR(VLOOKUP($B50,'NOV29 ECAN'!$B$44:$T$74,19,FALSE),0)</f>
        <v>0</v>
      </c>
      <c r="V50" s="261">
        <f>IFERROR(VLOOKUP($B50,'NOV30 Amazing'!$B$44:$T$73,19,FALSE),0)</f>
        <v>0</v>
      </c>
      <c r="W50" s="261">
        <f>IFERROR(VLOOKUP($B50,'DIC14 Salta'!$B$44:$T$73,19,FALSE),0)</f>
        <v>0</v>
      </c>
      <c r="X50" s="291">
        <f>SUM(F50:W50)</f>
        <v>30</v>
      </c>
      <c r="Y50" s="208"/>
      <c r="Z50" s="208"/>
      <c r="AA50" s="321"/>
    </row>
    <row r="51" spans="1:27">
      <c r="A51">
        <v>4</v>
      </c>
      <c r="B51" s="207">
        <v>470</v>
      </c>
      <c r="C51" s="321" t="s">
        <v>304</v>
      </c>
      <c r="D51" s="321" t="s">
        <v>428</v>
      </c>
      <c r="E51" s="340" t="s">
        <v>272</v>
      </c>
      <c r="F51" s="261">
        <f>IFERROR(VLOOKUP($B51,'MAR16 Azul'!$B$44:$T$73,19,FALSE),0)</f>
        <v>0</v>
      </c>
      <c r="G51" s="261">
        <f>IFERROR(VLOOKUP($B51,'ABR26 King Dog'!$B$44:$T$73,19,FALSE),0)</f>
        <v>0</v>
      </c>
      <c r="H51" s="261">
        <f>IFERROR(VLOOKUP($B51,'[1]ABR27 King Dog'!$B$44:$T$73,19,FALSE),0)</f>
        <v>6</v>
      </c>
      <c r="I51" s="261">
        <f>IFERROR(VLOOKUP($B51,'MAY18 King Dog'!$B$45:$T$74,19,FALSE),0)</f>
        <v>0</v>
      </c>
      <c r="J51" s="261">
        <f>IFERROR(VLOOKUP($B51,'JUN21 Amazing'!$B$44:$T$73,19,FALSE),0)</f>
        <v>0</v>
      </c>
      <c r="K51" s="261">
        <f>IFERROR(VLOOKUP($B51,'JUL5 ACCC'!$B$44:$T$73,19,FALSE),0)</f>
        <v>4</v>
      </c>
      <c r="L51" s="261">
        <f>IFERROR(VLOOKUP($B51,'JUL6 ACCC'!$B$44:$T$73,19,FALSE),0)</f>
        <v>4</v>
      </c>
      <c r="M51" s="261">
        <f>IFERROR(VLOOKUP($B51,'AGO9 Guican'!$B$44:$T$73,19,FALSE),0)</f>
        <v>0</v>
      </c>
      <c r="N51" s="261">
        <f>IFERROR(VLOOKUP($B51,'AGO10 Lucky Dogs'!$B$44:$T$73,19,FALSE),0)</f>
        <v>0</v>
      </c>
      <c r="O51" s="261">
        <f>IFERROR(VLOOKUP($B51,'AGO24 Lochness'!$B$44:$T$73,19,FALSE),0)</f>
        <v>1</v>
      </c>
      <c r="P51" s="261">
        <f>IFERROR(VLOOKUP($B51,'AGO31 Dog Nexus'!$B$44:$T$73,19,FALSE),0)</f>
        <v>0</v>
      </c>
      <c r="Q51" s="261">
        <f>IFERROR(VLOOKUP($B51,'OCT18 Pet Cal'!$B$44:$T$73,19,FALSE),0)</f>
        <v>0</v>
      </c>
      <c r="R51" s="261">
        <f>IFERROR(VLOOKUP($B51,'OCT19 Pet Cal'!$B$44:$T$73,19,FALSE),0)</f>
        <v>7</v>
      </c>
      <c r="S51" s="207">
        <f>IFERROR(VLOOKUP($B51,'NOV1 Soc. Canina'!$B$44:$T$73,19,FALSE),0)</f>
        <v>0</v>
      </c>
      <c r="T51" s="261">
        <f>IFERROR(VLOOKUP($B51,'NOV2 Soc. Canina'!$B$44:$T$73,19,FALSE),0)</f>
        <v>0</v>
      </c>
      <c r="U51" s="261">
        <f>IFERROR(VLOOKUP($B51,'NOV29 ECAN'!$B$44:$T$74,19,FALSE),0)</f>
        <v>4</v>
      </c>
      <c r="V51" s="261">
        <f>IFERROR(VLOOKUP($B51,'NOV30 Amazing'!$B$44:$T$73,19,FALSE),0)</f>
        <v>4</v>
      </c>
      <c r="W51" s="261">
        <f>IFERROR(VLOOKUP($B51,'DIC14 Salta'!$B$44:$T$73,19,FALSE),0)</f>
        <v>0</v>
      </c>
      <c r="X51" s="291">
        <f>SUM(F51:W51)</f>
        <v>30</v>
      </c>
      <c r="Y51" s="208"/>
      <c r="Z51" s="208"/>
      <c r="AA51" s="321"/>
    </row>
    <row r="52" spans="1:27">
      <c r="A52">
        <v>5</v>
      </c>
      <c r="B52" s="207">
        <v>819</v>
      </c>
      <c r="C52" s="208" t="s">
        <v>592</v>
      </c>
      <c r="D52" s="208" t="s">
        <v>68</v>
      </c>
      <c r="E52" s="250" t="s">
        <v>272</v>
      </c>
      <c r="F52" s="261">
        <f>IFERROR(VLOOKUP($B52,'MAR16 Azul'!$B$44:$T$73,19,FALSE),0)</f>
        <v>0</v>
      </c>
      <c r="G52" s="261">
        <f>IFERROR(VLOOKUP($B52,'ABR26 King Dog'!$B$44:$T$73,19,FALSE),0)</f>
        <v>0</v>
      </c>
      <c r="H52" s="261">
        <f>IFERROR(VLOOKUP($B52,'[1]ABR27 King Dog'!$B$44:$T$73,19,FALSE),0)</f>
        <v>0</v>
      </c>
      <c r="I52" s="261">
        <f>IFERROR(VLOOKUP($B52,'MAY18 King Dog'!$B$45:$T$74,19,FALSE),0)</f>
        <v>0</v>
      </c>
      <c r="J52" s="261">
        <f>IFERROR(VLOOKUP($B52,'JUN21 Amazing'!$B$44:$T$73,19,FALSE),0)</f>
        <v>4</v>
      </c>
      <c r="K52" s="261">
        <f>IFERROR(VLOOKUP($B52,'JUL5 ACCC'!$B$44:$T$73,19,FALSE),0)</f>
        <v>6</v>
      </c>
      <c r="L52" s="261">
        <f>IFERROR(VLOOKUP($B52,'JUL6 ACCC'!$B$44:$T$73,19,FALSE),0)</f>
        <v>1</v>
      </c>
      <c r="M52" s="261">
        <f>IFERROR(VLOOKUP($B52,'AGO9 Guican'!$B$44:$T$73,19,FALSE),0)</f>
        <v>10</v>
      </c>
      <c r="N52" s="261">
        <f>IFERROR(VLOOKUP($B52,'AGO10 Lucky Dogs'!$B$44:$T$73,19,FALSE),0)</f>
        <v>4</v>
      </c>
      <c r="O52" s="261">
        <f>IFERROR(VLOOKUP($B52,'AGO24 Lochness'!$B$44:$T$73,19,FALSE),0)</f>
        <v>0</v>
      </c>
      <c r="P52" s="261">
        <f>IFERROR(VLOOKUP($B52,'AGO31 Dog Nexus'!$B$44:$T$73,19,FALSE),0)</f>
        <v>4</v>
      </c>
      <c r="Q52" s="261">
        <f>IFERROR(VLOOKUP($B52,'OCT18 Pet Cal'!$B$44:$T$73,19,FALSE),0)</f>
        <v>0</v>
      </c>
      <c r="R52" s="261">
        <f>IFERROR(VLOOKUP($B52,'OCT19 Pet Cal'!$B$44:$T$73,19,FALSE),0)</f>
        <v>0</v>
      </c>
      <c r="S52" s="207">
        <f>IFERROR(VLOOKUP($B52,'NOV1 Soc. Canina'!$B$44:$T$73,19,FALSE),0)</f>
        <v>0</v>
      </c>
      <c r="T52" s="261">
        <f>IFERROR(VLOOKUP($B52,'NOV2 Soc. Canina'!$B$44:$T$73,19,FALSE),0)</f>
        <v>0</v>
      </c>
      <c r="U52" s="261">
        <f>IFERROR(VLOOKUP($B52,'NOV29 ECAN'!$B$44:$T$74,19,FALSE),0)</f>
        <v>0</v>
      </c>
      <c r="V52" s="261">
        <f>IFERROR(VLOOKUP($B52,'NOV30 Amazing'!$B$44:$T$73,19,FALSE),0)</f>
        <v>0</v>
      </c>
      <c r="W52" s="261">
        <f>IFERROR(VLOOKUP($B52,'DIC14 Salta'!$B$44:$T$73,19,FALSE),0)</f>
        <v>0</v>
      </c>
      <c r="X52" s="291">
        <f>SUM(F52:W52)</f>
        <v>29</v>
      </c>
      <c r="Y52" s="208"/>
      <c r="Z52" s="321"/>
      <c r="AA52" s="321"/>
    </row>
    <row r="53" spans="1:27">
      <c r="A53">
        <f t="shared" ref="A53:A77" si="4">A52+1</f>
        <v>6</v>
      </c>
      <c r="B53" s="207">
        <v>810</v>
      </c>
      <c r="C53" s="321" t="s">
        <v>462</v>
      </c>
      <c r="D53" s="321" t="s">
        <v>546</v>
      </c>
      <c r="E53" s="340" t="s">
        <v>275</v>
      </c>
      <c r="F53" s="261">
        <f>IFERROR(VLOOKUP($B53,'MAR16 Azul'!$B$44:$T$73,19,FALSE),0)</f>
        <v>0</v>
      </c>
      <c r="G53" s="261">
        <f>IFERROR(VLOOKUP($B53,'ABR26 King Dog'!$B$44:$T$73,19,FALSE),0)</f>
        <v>0</v>
      </c>
      <c r="H53" s="261">
        <f>IFERROR(VLOOKUP($B53,'[1]ABR27 King Dog'!$B$44:$T$73,19,FALSE),0)</f>
        <v>0</v>
      </c>
      <c r="I53" s="261">
        <f>IFERROR(VLOOKUP($B53,'MAY18 King Dog'!$B$45:$T$74,19,FALSE),0)</f>
        <v>0</v>
      </c>
      <c r="J53" s="261">
        <f>IFERROR(VLOOKUP($B53,'JUN21 Amazing'!$B$44:$T$73,19,FALSE),0)</f>
        <v>0</v>
      </c>
      <c r="K53" s="261">
        <f>IFERROR(VLOOKUP($B53,'JUL5 ACCC'!$B$44:$T$73,19,FALSE),0)</f>
        <v>0</v>
      </c>
      <c r="L53" s="261">
        <f>IFERROR(VLOOKUP($B53,'JUL6 ACCC'!$B$44:$T$73,19,FALSE),0)</f>
        <v>0</v>
      </c>
      <c r="M53" s="261">
        <f>IFERROR(VLOOKUP($B53,'AGO9 Guican'!$B$44:$T$73,19,FALSE),0)</f>
        <v>2</v>
      </c>
      <c r="N53" s="261">
        <f>IFERROR(VLOOKUP($B53,'AGO10 Lucky Dogs'!$B$44:$T$73,19,FALSE),0)</f>
        <v>0</v>
      </c>
      <c r="O53" s="261">
        <f>IFERROR(VLOOKUP($B53,'AGO24 Lochness'!$B$44:$T$73,19,FALSE),0)</f>
        <v>0</v>
      </c>
      <c r="P53" s="261">
        <f>IFERROR(VLOOKUP($B53,'AGO31 Dog Nexus'!$B$44:$T$73,19,FALSE),0)</f>
        <v>16</v>
      </c>
      <c r="Q53" s="261">
        <f>IFERROR(VLOOKUP($B53,'OCT18 Pet Cal'!$B$44:$T$73,19,FALSE),0)</f>
        <v>0</v>
      </c>
      <c r="R53" s="261">
        <f>IFERROR(VLOOKUP($B53,'OCT19 Pet Cal'!$B$44:$T$73,19,FALSE),0)</f>
        <v>0</v>
      </c>
      <c r="S53" s="207">
        <f>IFERROR(VLOOKUP($B53,'NOV1 Soc. Canina'!$B$44:$T$73,19,FALSE),0)</f>
        <v>0</v>
      </c>
      <c r="T53" s="261">
        <f>IFERROR(VLOOKUP($B53,'NOV2 Soc. Canina'!$B$44:$T$73,19,FALSE),0)</f>
        <v>0</v>
      </c>
      <c r="U53" s="261">
        <f>IFERROR(VLOOKUP($B53,'NOV29 ECAN'!$B$44:$T$74,19,FALSE),0)</f>
        <v>8</v>
      </c>
      <c r="V53" s="261">
        <f>IFERROR(VLOOKUP($B53,'NOV30 Amazing'!$B$44:$T$73,19,FALSE),0)</f>
        <v>0</v>
      </c>
      <c r="W53" s="261">
        <f>IFERROR(VLOOKUP($B53,'DIC14 Salta'!$B$44:$T$73,19,FALSE),0)</f>
        <v>0</v>
      </c>
      <c r="X53" s="291">
        <f>SUM(F53:W53)</f>
        <v>26</v>
      </c>
      <c r="Y53" s="208"/>
      <c r="Z53" s="321"/>
      <c r="AA53" s="321"/>
    </row>
    <row r="54" spans="1:27">
      <c r="A54">
        <f t="shared" si="4"/>
        <v>7</v>
      </c>
      <c r="B54" s="207">
        <v>696</v>
      </c>
      <c r="C54" s="321" t="s">
        <v>329</v>
      </c>
      <c r="D54" s="321" t="s">
        <v>330</v>
      </c>
      <c r="E54" s="340" t="s">
        <v>269</v>
      </c>
      <c r="F54" s="261">
        <f>IFERROR(VLOOKUP($B54,'MAR16 Azul'!$B$44:$T$73,19,FALSE),0)</f>
        <v>1</v>
      </c>
      <c r="G54" s="261">
        <f>IFERROR(VLOOKUP($B54,'ABR26 King Dog'!$B$44:$T$73,19,FALSE),0)</f>
        <v>6</v>
      </c>
      <c r="H54" s="261">
        <f>IFERROR(VLOOKUP($B54,'[1]ABR27 King Dog'!$B$44:$T$73,19,FALSE),0)</f>
        <v>2</v>
      </c>
      <c r="I54" s="261">
        <f>IFERROR(VLOOKUP($B54,'MAY18 King Dog'!$B$45:$T$74,19,FALSE),0)</f>
        <v>4</v>
      </c>
      <c r="J54" s="261">
        <f>IFERROR(VLOOKUP($B54,'JUN21 Amazing'!$B$44:$T$73,19,FALSE),0)</f>
        <v>2</v>
      </c>
      <c r="K54" s="261">
        <f>IFERROR(VLOOKUP($B54,'JUL5 ACCC'!$B$44:$T$73,19,FALSE),0)</f>
        <v>0</v>
      </c>
      <c r="L54" s="261">
        <f>IFERROR(VLOOKUP($B54,'JUL6 ACCC'!$B$44:$T$73,19,FALSE),0)</f>
        <v>4</v>
      </c>
      <c r="M54" s="261">
        <f>IFERROR(VLOOKUP($B54,'AGO9 Guican'!$B$44:$T$73,19,FALSE),0)</f>
        <v>0</v>
      </c>
      <c r="N54" s="261">
        <f>IFERROR(VLOOKUP($B54,'AGO10 Lucky Dogs'!$B$44:$T$73,19,FALSE),0)</f>
        <v>0</v>
      </c>
      <c r="O54" s="261">
        <f>IFERROR(VLOOKUP($B54,'AGO24 Lochness'!$B$44:$T$73,19,FALSE),0)</f>
        <v>4</v>
      </c>
      <c r="P54" s="261">
        <f>IFERROR(VLOOKUP($B54,'AGO31 Dog Nexus'!$B$44:$T$73,19,FALSE),0)</f>
        <v>0</v>
      </c>
      <c r="Q54" s="261">
        <f>IFERROR(VLOOKUP($B54,'OCT18 Pet Cal'!$B$44:$T$73,19,FALSE),0)</f>
        <v>0</v>
      </c>
      <c r="R54" s="261">
        <f>IFERROR(VLOOKUP($B54,'OCT19 Pet Cal'!$B$44:$T$73,19,FALSE),0)</f>
        <v>0</v>
      </c>
      <c r="S54" s="207">
        <f>IFERROR(VLOOKUP($B54,'NOV1 Soc. Canina'!$B$44:$T$73,19,FALSE),0)</f>
        <v>0</v>
      </c>
      <c r="T54" s="261">
        <f>IFERROR(VLOOKUP($B54,'NOV2 Soc. Canina'!$B$44:$T$73,19,FALSE),0)</f>
        <v>0</v>
      </c>
      <c r="U54" s="261">
        <f>IFERROR(VLOOKUP($B54,'NOV29 ECAN'!$B$44:$T$74,19,FALSE),0)</f>
        <v>0</v>
      </c>
      <c r="V54" s="261">
        <f>IFERROR(VLOOKUP($B54,'NOV30 Amazing'!$B$44:$T$73,19,FALSE),0)</f>
        <v>0</v>
      </c>
      <c r="W54" s="261">
        <f>IFERROR(VLOOKUP($B54,'DIC14 Salta'!$B$44:$T$73,19,FALSE),0)</f>
        <v>0</v>
      </c>
      <c r="X54" s="291">
        <f>SUM(F54:W54)</f>
        <v>23</v>
      </c>
      <c r="Y54" s="208"/>
      <c r="Z54" s="321"/>
      <c r="AA54" s="321"/>
    </row>
    <row r="55" spans="1:27">
      <c r="A55">
        <f t="shared" si="4"/>
        <v>8</v>
      </c>
      <c r="B55" s="357">
        <v>732</v>
      </c>
      <c r="C55" s="208" t="s">
        <v>338</v>
      </c>
      <c r="D55" s="208" t="s">
        <v>339</v>
      </c>
      <c r="E55" s="250" t="s">
        <v>269</v>
      </c>
      <c r="F55" s="261">
        <f>IFERROR(VLOOKUP($B55,'MAR16 Azul'!$B$44:$T$73,19,FALSE),0)</f>
        <v>6</v>
      </c>
      <c r="G55" s="261">
        <f>IFERROR(VLOOKUP($B55,'ABR26 King Dog'!$B$44:$T$73,19,FALSE),0)</f>
        <v>14</v>
      </c>
      <c r="H55" s="261">
        <f>IFERROR(VLOOKUP($B55,'[1]ABR27 King Dog'!$B$44:$T$73,19,FALSE),0)</f>
        <v>0</v>
      </c>
      <c r="I55" s="261">
        <f>IFERROR(VLOOKUP($B55,'MAY18 King Dog'!$B$45:$T$74,19,FALSE),0)</f>
        <v>0</v>
      </c>
      <c r="J55" s="261">
        <f>IFERROR(VLOOKUP($B55,'JUN21 Amazing'!$B$44:$T$73,19,FALSE),0)</f>
        <v>0</v>
      </c>
      <c r="K55" s="261">
        <f>IFERROR(VLOOKUP($B55,'JUL5 ACCC'!$B$44:$T$73,19,FALSE),0)</f>
        <v>0</v>
      </c>
      <c r="L55" s="261">
        <f>IFERROR(VLOOKUP($B55,'JUL6 ACCC'!$B$44:$T$73,19,FALSE),0)</f>
        <v>0</v>
      </c>
      <c r="M55" s="261">
        <f>IFERROR(VLOOKUP($B55,'AGO9 Guican'!$B$44:$T$73,19,FALSE),0)</f>
        <v>0</v>
      </c>
      <c r="N55" s="261">
        <f>IFERROR(VLOOKUP($B55,'AGO10 Lucky Dogs'!$B$44:$T$73,19,FALSE),0)</f>
        <v>0</v>
      </c>
      <c r="O55" s="261">
        <f>IFERROR(VLOOKUP($B55,'AGO24 Lochness'!$B$44:$T$73,19,FALSE),0)</f>
        <v>0</v>
      </c>
      <c r="P55" s="261">
        <f>IFERROR(VLOOKUP($B55,'AGO31 Dog Nexus'!$B$44:$T$73,19,FALSE),0)</f>
        <v>0</v>
      </c>
      <c r="Q55" s="261">
        <f>IFERROR(VLOOKUP($B55,'OCT18 Pet Cal'!$B$44:$T$73,19,FALSE),0)</f>
        <v>0</v>
      </c>
      <c r="R55" s="261">
        <f>IFERROR(VLOOKUP($B55,'OCT19 Pet Cal'!$B$44:$T$73,19,FALSE),0)</f>
        <v>0</v>
      </c>
      <c r="S55" s="207">
        <f>IFERROR(VLOOKUP($B55,'NOV1 Soc. Canina'!$B$44:$T$73,19,FALSE),0)</f>
        <v>0</v>
      </c>
      <c r="T55" s="261">
        <f>IFERROR(VLOOKUP($B55,'NOV2 Soc. Canina'!$B$44:$T$73,19,FALSE),0)</f>
        <v>0</v>
      </c>
      <c r="U55" s="261">
        <f>IFERROR(VLOOKUP($B55,'NOV29 ECAN'!$B$44:$T$74,19,FALSE),0)</f>
        <v>0</v>
      </c>
      <c r="V55" s="261">
        <f>IFERROR(VLOOKUP($B55,'NOV30 Amazing'!$B$44:$T$73,19,FALSE),0)</f>
        <v>0</v>
      </c>
      <c r="W55" s="261">
        <f>IFERROR(VLOOKUP($B55,'DIC14 Salta'!$B$44:$T$73,19,FALSE),0)</f>
        <v>0</v>
      </c>
      <c r="X55" s="291">
        <f>SUM(F55:W55)</f>
        <v>20</v>
      </c>
      <c r="Y55" s="208"/>
      <c r="Z55" s="321"/>
      <c r="AA55" s="321"/>
    </row>
    <row r="56" spans="1:27">
      <c r="A56">
        <f t="shared" si="4"/>
        <v>9</v>
      </c>
      <c r="B56" s="207">
        <v>673</v>
      </c>
      <c r="C56" s="321" t="s">
        <v>298</v>
      </c>
      <c r="D56" s="321" t="s">
        <v>451</v>
      </c>
      <c r="E56" s="340" t="s">
        <v>275</v>
      </c>
      <c r="F56" s="261">
        <f>IFERROR(VLOOKUP($B56,'MAR16 Azul'!$B$44:$T$73,19,FALSE),0)</f>
        <v>0</v>
      </c>
      <c r="G56" s="261">
        <f>IFERROR(VLOOKUP($B56,'ABR26 King Dog'!$B$44:$T$73,19,FALSE),0)</f>
        <v>0</v>
      </c>
      <c r="H56" s="261">
        <f>IFERROR(VLOOKUP($B56,'[1]ABR27 King Dog'!$B$44:$T$73,19,FALSE),0)</f>
        <v>0</v>
      </c>
      <c r="I56" s="261">
        <f>IFERROR(VLOOKUP($B56,'MAY18 King Dog'!$B$45:$T$74,19,FALSE),0)</f>
        <v>0</v>
      </c>
      <c r="J56" s="261">
        <f>IFERROR(VLOOKUP($B56,'JUN21 Amazing'!$B$44:$T$73,19,FALSE),0)</f>
        <v>4</v>
      </c>
      <c r="K56" s="261">
        <f>IFERROR(VLOOKUP($B56,'JUL5 ACCC'!$B$44:$T$73,19,FALSE),0)</f>
        <v>4</v>
      </c>
      <c r="L56" s="261">
        <f>IFERROR(VLOOKUP($B56,'JUL6 ACCC'!$B$44:$T$73,19,FALSE),0)</f>
        <v>4</v>
      </c>
      <c r="M56" s="261">
        <f>IFERROR(VLOOKUP($B56,'AGO9 Guican'!$B$44:$T$73,19,FALSE),0)</f>
        <v>0</v>
      </c>
      <c r="N56" s="261">
        <f>IFERROR(VLOOKUP($B56,'AGO10 Lucky Dogs'!$B$44:$T$73,19,FALSE),0)</f>
        <v>0</v>
      </c>
      <c r="O56" s="261">
        <f>IFERROR(VLOOKUP($B56,'AGO24 Lochness'!$B$44:$T$73,19,FALSE),0)</f>
        <v>0</v>
      </c>
      <c r="P56" s="261">
        <f>IFERROR(VLOOKUP($B56,'AGO31 Dog Nexus'!$B$44:$T$73,19,FALSE),0)</f>
        <v>4</v>
      </c>
      <c r="Q56" s="261">
        <f>IFERROR(VLOOKUP($B56,'OCT18 Pet Cal'!$B$44:$T$73,19,FALSE),0)</f>
        <v>0</v>
      </c>
      <c r="R56" s="261">
        <f>IFERROR(VLOOKUP($B56,'OCT19 Pet Cal'!$B$44:$T$73,19,FALSE),0)</f>
        <v>4</v>
      </c>
      <c r="S56" s="207">
        <f>IFERROR(VLOOKUP($B56,'NOV1 Soc. Canina'!$B$44:$T$73,19,FALSE),0)</f>
        <v>0</v>
      </c>
      <c r="T56" s="261">
        <f>IFERROR(VLOOKUP($B56,'NOV2 Soc. Canina'!$B$44:$T$73,19,FALSE),0)</f>
        <v>0</v>
      </c>
      <c r="U56" s="261">
        <f>IFERROR(VLOOKUP($B56,'NOV29 ECAN'!$B$44:$T$74,19,FALSE),0)</f>
        <v>0</v>
      </c>
      <c r="V56" s="261">
        <f>IFERROR(VLOOKUP($B56,'NOV30 Amazing'!$B$44:$T$73,19,FALSE),0)</f>
        <v>0</v>
      </c>
      <c r="W56" s="261">
        <f>IFERROR(VLOOKUP($B56,'DIC14 Salta'!$B$44:$T$73,19,FALSE),0)</f>
        <v>0</v>
      </c>
      <c r="X56" s="291">
        <f>SUM(F56:W56)</f>
        <v>20</v>
      </c>
      <c r="Y56" s="208"/>
      <c r="Z56" s="321"/>
      <c r="AA56" s="321"/>
    </row>
    <row r="57" spans="1:27">
      <c r="A57">
        <f t="shared" si="4"/>
        <v>10</v>
      </c>
      <c r="B57" s="357">
        <v>536</v>
      </c>
      <c r="C57" s="321" t="s">
        <v>296</v>
      </c>
      <c r="D57" s="321" t="s">
        <v>421</v>
      </c>
      <c r="E57" s="340" t="s">
        <v>269</v>
      </c>
      <c r="F57" s="261">
        <f>IFERROR(VLOOKUP($B57,'MAR16 Azul'!$B$44:$T$73,19,FALSE),0)</f>
        <v>0</v>
      </c>
      <c r="G57" s="261">
        <f>IFERROR(VLOOKUP($B57,'ABR26 King Dog'!$B$44:$T$73,19,FALSE),0)</f>
        <v>18</v>
      </c>
      <c r="H57" s="261">
        <f>IFERROR(VLOOKUP($B57,'[1]ABR27 King Dog'!$B$44:$T$73,19,FALSE),0)</f>
        <v>0</v>
      </c>
      <c r="I57" s="261">
        <f>IFERROR(VLOOKUP($B57,'MAY18 King Dog'!$B$45:$T$74,19,FALSE),0)</f>
        <v>0</v>
      </c>
      <c r="J57" s="261">
        <f>IFERROR(VLOOKUP($B57,'JUN21 Amazing'!$B$44:$T$73,19,FALSE),0)</f>
        <v>0</v>
      </c>
      <c r="K57" s="261">
        <f>IFERROR(VLOOKUP($B57,'JUL5 ACCC'!$B$44:$T$73,19,FALSE),0)</f>
        <v>0</v>
      </c>
      <c r="L57" s="261">
        <f>IFERROR(VLOOKUP($B57,'JUL6 ACCC'!$B$44:$T$73,19,FALSE),0)</f>
        <v>0</v>
      </c>
      <c r="M57" s="261">
        <f>IFERROR(VLOOKUP($B57,'AGO9 Guican'!$B$44:$T$73,19,FALSE),0)</f>
        <v>0</v>
      </c>
      <c r="N57" s="261">
        <f>IFERROR(VLOOKUP($B57,'AGO10 Lucky Dogs'!$B$44:$T$73,19,FALSE),0)</f>
        <v>0</v>
      </c>
      <c r="O57" s="261">
        <f>IFERROR(VLOOKUP($B57,'AGO24 Lochness'!$B$44:$T$73,19,FALSE),0)</f>
        <v>0</v>
      </c>
      <c r="P57" s="261">
        <f>IFERROR(VLOOKUP($B57,'AGO31 Dog Nexus'!$B$44:$T$73,19,FALSE),0)</f>
        <v>0</v>
      </c>
      <c r="Q57" s="261">
        <f>IFERROR(VLOOKUP($B57,'OCT18 Pet Cal'!$B$44:$T$73,19,FALSE),0)</f>
        <v>0</v>
      </c>
      <c r="R57" s="261">
        <f>IFERROR(VLOOKUP($B57,'OCT19 Pet Cal'!$B$44:$T$73,19,FALSE),0)</f>
        <v>0</v>
      </c>
      <c r="S57" s="207">
        <f>IFERROR(VLOOKUP($B57,'NOV1 Soc. Canina'!$B$44:$T$73,19,FALSE),0)</f>
        <v>0</v>
      </c>
      <c r="T57" s="261">
        <f>IFERROR(VLOOKUP($B57,'NOV2 Soc. Canina'!$B$44:$T$73,19,FALSE),0)</f>
        <v>0</v>
      </c>
      <c r="U57" s="261">
        <f>IFERROR(VLOOKUP($B57,'NOV29 ECAN'!$B$44:$T$74,19,FALSE),0)</f>
        <v>0</v>
      </c>
      <c r="V57" s="261">
        <f>IFERROR(VLOOKUP($B57,'NOV30 Amazing'!$B$44:$T$73,19,FALSE),0)</f>
        <v>0</v>
      </c>
      <c r="W57" s="261">
        <f>IFERROR(VLOOKUP($B57,'DIC14 Salta'!$B$44:$T$73,19,FALSE),0)</f>
        <v>0</v>
      </c>
      <c r="X57" s="291">
        <f>SUM(F57:W57)</f>
        <v>18</v>
      </c>
      <c r="Y57" s="208"/>
      <c r="Z57" s="321"/>
      <c r="AA57" s="321"/>
    </row>
    <row r="58" spans="1:27">
      <c r="A58">
        <f t="shared" si="4"/>
        <v>11</v>
      </c>
      <c r="B58" s="207">
        <v>616</v>
      </c>
      <c r="C58" s="321" t="s">
        <v>302</v>
      </c>
      <c r="D58" s="321" t="s">
        <v>303</v>
      </c>
      <c r="E58" s="340" t="s">
        <v>272</v>
      </c>
      <c r="F58" s="261">
        <f>IFERROR(VLOOKUP($B58,'MAR16 Azul'!$B$44:$T$73,19,FALSE),0)</f>
        <v>0</v>
      </c>
      <c r="G58" s="261">
        <f>IFERROR(VLOOKUP($B58,'ABR26 King Dog'!$B$44:$T$73,19,FALSE),0)</f>
        <v>0</v>
      </c>
      <c r="H58" s="261">
        <f>IFERROR(VLOOKUP($B58,'[1]ABR27 King Dog'!$B$44:$T$73,19,FALSE),0)</f>
        <v>0</v>
      </c>
      <c r="I58" s="261">
        <f>IFERROR(VLOOKUP($B58,'MAY18 King Dog'!$B$45:$T$74,19,FALSE),0)</f>
        <v>0</v>
      </c>
      <c r="J58" s="261">
        <f>IFERROR(VLOOKUP($B58,'JUN21 Amazing'!$B$44:$T$73,19,FALSE),0)</f>
        <v>0</v>
      </c>
      <c r="K58" s="261">
        <f>IFERROR(VLOOKUP($B58,'JUL5 ACCC'!$B$44:$T$73,19,FALSE),0)</f>
        <v>0</v>
      </c>
      <c r="L58" s="261">
        <f>IFERROR(VLOOKUP($B58,'JUL6 ACCC'!$B$44:$T$73,19,FALSE),0)</f>
        <v>0</v>
      </c>
      <c r="M58" s="261">
        <f>IFERROR(VLOOKUP($B58,'AGO9 Guican'!$B$44:$T$73,19,FALSE),0)</f>
        <v>0</v>
      </c>
      <c r="N58" s="261">
        <f>IFERROR(VLOOKUP($B58,'AGO10 Lucky Dogs'!$B$44:$T$73,19,FALSE),0)</f>
        <v>16</v>
      </c>
      <c r="O58" s="261">
        <f>IFERROR(VLOOKUP($B58,'AGO24 Lochness'!$B$44:$T$73,19,FALSE),0)</f>
        <v>0</v>
      </c>
      <c r="P58" s="261">
        <f>IFERROR(VLOOKUP($B58,'AGO31 Dog Nexus'!$B$44:$T$73,19,FALSE),0)</f>
        <v>0</v>
      </c>
      <c r="Q58" s="261">
        <f>IFERROR(VLOOKUP($B58,'OCT18 Pet Cal'!$B$44:$T$73,19,FALSE),0)</f>
        <v>0</v>
      </c>
      <c r="R58" s="261">
        <f>IFERROR(VLOOKUP($B58,'OCT19 Pet Cal'!$B$44:$T$73,19,FALSE),0)</f>
        <v>0</v>
      </c>
      <c r="S58" s="207">
        <f>IFERROR(VLOOKUP($B58,'NOV1 Soc. Canina'!$B$44:$T$73,19,FALSE),0)</f>
        <v>0</v>
      </c>
      <c r="T58" s="261">
        <f>IFERROR(VLOOKUP($B58,'NOV2 Soc. Canina'!$B$44:$T$73,19,FALSE),0)</f>
        <v>0</v>
      </c>
      <c r="U58" s="261">
        <f>IFERROR(VLOOKUP($B58,'NOV29 ECAN'!$B$44:$T$74,19,FALSE),0)</f>
        <v>0</v>
      </c>
      <c r="V58" s="261">
        <f>IFERROR(VLOOKUP($B58,'NOV30 Amazing'!$B$44:$T$73,19,FALSE),0)</f>
        <v>0</v>
      </c>
      <c r="W58" s="261">
        <f>IFERROR(VLOOKUP($B58,'DIC14 Salta'!$B$44:$T$73,19,FALSE),0)</f>
        <v>0</v>
      </c>
      <c r="X58" s="291">
        <f>SUM(F58:W58)</f>
        <v>16</v>
      </c>
      <c r="Y58" s="208"/>
      <c r="Z58" s="321"/>
      <c r="AA58" s="321"/>
    </row>
    <row r="59" spans="1:27">
      <c r="A59">
        <f t="shared" si="4"/>
        <v>12</v>
      </c>
      <c r="B59" s="207">
        <v>672</v>
      </c>
      <c r="C59" s="321" t="s">
        <v>371</v>
      </c>
      <c r="D59" s="321" t="s">
        <v>427</v>
      </c>
      <c r="E59" s="339">
        <v>55</v>
      </c>
      <c r="F59" s="261">
        <f>IFERROR(VLOOKUP($B59,'MAR16 Azul'!$B$44:$T$73,19,FALSE),0)</f>
        <v>0</v>
      </c>
      <c r="G59" s="261">
        <f>IFERROR(VLOOKUP($B59,'ABR26 King Dog'!$B$44:$T$73,19,FALSE),0)</f>
        <v>0</v>
      </c>
      <c r="H59" s="261">
        <f>IFERROR(VLOOKUP($B59,'[1]ABR27 King Dog'!$B$44:$T$73,19,FALSE),0)</f>
        <v>0</v>
      </c>
      <c r="I59" s="261">
        <f>IFERROR(VLOOKUP($B59,'MAY18 King Dog'!$B$45:$T$74,19,FALSE),0)</f>
        <v>4</v>
      </c>
      <c r="J59" s="261">
        <f>IFERROR(VLOOKUP($B59,'JUN21 Amazing'!$B$44:$T$73,19,FALSE),0)</f>
        <v>0</v>
      </c>
      <c r="K59" s="261">
        <f>IFERROR(VLOOKUP($B59,'JUL5 ACCC'!$B$44:$T$73,19,FALSE),0)</f>
        <v>0</v>
      </c>
      <c r="L59" s="261">
        <f>IFERROR(VLOOKUP($B59,'JUL6 ACCC'!$B$44:$T$73,19,FALSE),0)</f>
        <v>0</v>
      </c>
      <c r="M59" s="261">
        <f>IFERROR(VLOOKUP($B59,'AGO9 Guican'!$B$44:$T$73,19,FALSE),0)</f>
        <v>0</v>
      </c>
      <c r="N59" s="261">
        <f>IFERROR(VLOOKUP($B59,'AGO10 Lucky Dogs'!$B$44:$T$73,19,FALSE),0)</f>
        <v>0</v>
      </c>
      <c r="O59" s="261">
        <f>IFERROR(VLOOKUP($B59,'AGO24 Lochness'!$B$44:$T$73,19,FALSE),0)</f>
        <v>0</v>
      </c>
      <c r="P59" s="261">
        <f>IFERROR(VLOOKUP($B59,'AGO31 Dog Nexus'!$B$44:$T$73,19,FALSE),0)</f>
        <v>6</v>
      </c>
      <c r="Q59" s="261">
        <f>IFERROR(VLOOKUP($B59,'OCT18 Pet Cal'!$B$44:$T$73,19,FALSE),0)</f>
        <v>0</v>
      </c>
      <c r="R59" s="261">
        <f>IFERROR(VLOOKUP($B59,'OCT19 Pet Cal'!$B$44:$T$73,19,FALSE),0)</f>
        <v>0</v>
      </c>
      <c r="S59" s="207">
        <f>IFERROR(VLOOKUP($B59,'NOV1 Soc. Canina'!$B$44:$T$73,19,FALSE),0)</f>
        <v>0</v>
      </c>
      <c r="T59" s="261">
        <f>IFERROR(VLOOKUP($B59,'NOV2 Soc. Canina'!$B$44:$T$73,19,FALSE),0)</f>
        <v>0</v>
      </c>
      <c r="U59" s="261">
        <f>IFERROR(VLOOKUP($B59,'NOV29 ECAN'!$B$44:$T$74,19,FALSE),0)</f>
        <v>4</v>
      </c>
      <c r="V59" s="261">
        <f>IFERROR(VLOOKUP($B59,'NOV30 Amazing'!$B$44:$T$73,19,FALSE),0)</f>
        <v>0</v>
      </c>
      <c r="W59" s="261">
        <f>IFERROR(VLOOKUP($B59,'DIC14 Salta'!$B$44:$T$73,19,FALSE),0)</f>
        <v>0</v>
      </c>
      <c r="X59" s="291">
        <f>SUM(F59:W59)</f>
        <v>14</v>
      </c>
      <c r="Y59" s="208"/>
      <c r="Z59" s="321"/>
      <c r="AA59" s="321"/>
    </row>
    <row r="60" spans="1:27">
      <c r="A60">
        <f t="shared" si="4"/>
        <v>13</v>
      </c>
      <c r="B60" s="207">
        <v>739</v>
      </c>
      <c r="C60" s="321" t="s">
        <v>295</v>
      </c>
      <c r="D60" s="321" t="s">
        <v>69</v>
      </c>
      <c r="E60" s="340" t="s">
        <v>272</v>
      </c>
      <c r="F60" s="261">
        <f>IFERROR(VLOOKUP($B60,'MAR16 Azul'!$B$44:$T$73,19,FALSE),0)</f>
        <v>0</v>
      </c>
      <c r="G60" s="261">
        <f>IFERROR(VLOOKUP($B60,'ABR26 King Dog'!$B$44:$T$73,19,FALSE),0)</f>
        <v>4</v>
      </c>
      <c r="H60" s="261">
        <f>IFERROR(VLOOKUP($B60,'[1]ABR27 King Dog'!$B$44:$T$73,19,FALSE),0)</f>
        <v>0</v>
      </c>
      <c r="I60" s="261">
        <f>IFERROR(VLOOKUP($B60,'MAY18 King Dog'!$B$45:$T$74,19,FALSE),0)</f>
        <v>4</v>
      </c>
      <c r="J60" s="261">
        <f>IFERROR(VLOOKUP($B60,'JUN21 Amazing'!$B$44:$T$73,19,FALSE),0)</f>
        <v>0</v>
      </c>
      <c r="K60" s="261">
        <f>IFERROR(VLOOKUP($B60,'JUL5 ACCC'!$B$44:$T$73,19,FALSE),0)</f>
        <v>0</v>
      </c>
      <c r="L60" s="261">
        <f>IFERROR(VLOOKUP($B60,'JUL6 ACCC'!$B$44:$T$73,19,FALSE),0)</f>
        <v>0</v>
      </c>
      <c r="M60" s="261">
        <f>IFERROR(VLOOKUP($B60,'AGO9 Guican'!$B$44:$T$73,19,FALSE),0)</f>
        <v>0</v>
      </c>
      <c r="N60" s="261">
        <f>IFERROR(VLOOKUP($B60,'AGO10 Lucky Dogs'!$B$44:$T$73,19,FALSE),0)</f>
        <v>0</v>
      </c>
      <c r="O60" s="261">
        <f>IFERROR(VLOOKUP($B60,'AGO24 Lochness'!$B$44:$T$73,19,FALSE),0)</f>
        <v>0</v>
      </c>
      <c r="P60" s="261">
        <f>IFERROR(VLOOKUP($B60,'AGO31 Dog Nexus'!$B$44:$T$73,19,FALSE),0)</f>
        <v>5</v>
      </c>
      <c r="Q60" s="261">
        <f>IFERROR(VLOOKUP($B60,'OCT18 Pet Cal'!$B$44:$T$73,19,FALSE),0)</f>
        <v>0</v>
      </c>
      <c r="R60" s="261">
        <f>IFERROR(VLOOKUP($B60,'OCT19 Pet Cal'!$B$44:$T$73,19,FALSE),0)</f>
        <v>0</v>
      </c>
      <c r="S60" s="207">
        <f>IFERROR(VLOOKUP($B60,'NOV1 Soc. Canina'!$B$44:$T$73,19,FALSE),0)</f>
        <v>0</v>
      </c>
      <c r="T60" s="261">
        <f>IFERROR(VLOOKUP($B60,'NOV2 Soc. Canina'!$B$44:$T$73,19,FALSE),0)</f>
        <v>0</v>
      </c>
      <c r="U60" s="261">
        <f>IFERROR(VLOOKUP($B60,'NOV29 ECAN'!$B$44:$T$74,19,FALSE),0)</f>
        <v>0</v>
      </c>
      <c r="V60" s="261">
        <f>IFERROR(VLOOKUP($B60,'NOV30 Amazing'!$B$44:$T$73,19,FALSE),0)</f>
        <v>0</v>
      </c>
      <c r="W60" s="261">
        <f>IFERROR(VLOOKUP($B60,'DIC14 Salta'!$B$44:$T$73,19,FALSE),0)</f>
        <v>0</v>
      </c>
      <c r="X60" s="291">
        <f>SUM(F60:W60)</f>
        <v>13</v>
      </c>
      <c r="Y60" s="208"/>
      <c r="Z60" s="321"/>
      <c r="AA60" s="321"/>
    </row>
    <row r="61" spans="1:27">
      <c r="A61">
        <v>14</v>
      </c>
      <c r="B61" s="357">
        <v>757</v>
      </c>
      <c r="C61" s="321" t="s">
        <v>344</v>
      </c>
      <c r="D61" s="321" t="s">
        <v>330</v>
      </c>
      <c r="E61" s="340" t="s">
        <v>269</v>
      </c>
      <c r="F61" s="261">
        <f>IFERROR(VLOOKUP($B45,'MAR16 Azul'!$B$44:$T$73,19,FALSE),0)</f>
        <v>0</v>
      </c>
      <c r="G61" s="261">
        <f>IFERROR(VLOOKUP($B45,'ABR26 King Dog'!$B$44:$T$73,19,FALSE),0)</f>
        <v>0</v>
      </c>
      <c r="H61" s="261">
        <f>IFERROR(VLOOKUP($B45,'[1]ABR27 King Dog'!$B$44:$T$73,19,FALSE),0)</f>
        <v>0</v>
      </c>
      <c r="I61" s="261">
        <f>IFERROR(VLOOKUP($B45,'MAY18 King Dog'!$B$45:$T$74,19,FALSE),0)</f>
        <v>0</v>
      </c>
      <c r="J61" s="261">
        <f>IFERROR(VLOOKUP($B45,'JUN21 Amazing'!$B$44:$T$73,19,FALSE),0)</f>
        <v>0</v>
      </c>
      <c r="K61" s="261">
        <f>IFERROR(VLOOKUP($B45,'JUL5 ACCC'!$B$44:$T$73,19,FALSE),0)</f>
        <v>0</v>
      </c>
      <c r="L61" s="261">
        <f>IFERROR(VLOOKUP($B45,'JUL6 ACCC'!$B$44:$T$73,19,FALSE),0)</f>
        <v>0</v>
      </c>
      <c r="M61" s="261">
        <f>IFERROR(VLOOKUP($B45,'AGO9 Guican'!$B$44:$T$73,19,FALSE),0)</f>
        <v>0</v>
      </c>
      <c r="N61" s="261">
        <f>IFERROR(VLOOKUP($B45,'AGO10 Lucky Dogs'!$B$44:$T$73,19,FALSE),0)</f>
        <v>0</v>
      </c>
      <c r="O61" s="261">
        <f>IFERROR(VLOOKUP($B45,'AGO24 Lochness'!$B$44:$T$73,19,FALSE),0)</f>
        <v>0</v>
      </c>
      <c r="P61" s="261">
        <f>IFERROR(VLOOKUP($B45,'AGO31 Dog Nexus'!$B$44:$T$73,19,FALSE),0)</f>
        <v>0</v>
      </c>
      <c r="Q61" s="261">
        <f>IFERROR(VLOOKUP($B61,'OCT18 Pet Cal'!$B$44:$T$73,19,FALSE),0)</f>
        <v>6</v>
      </c>
      <c r="R61" s="261">
        <f>IFERROR(VLOOKUP($B61,'OCT19 Pet Cal'!$B$44:$T$73,19,FALSE),0)</f>
        <v>6</v>
      </c>
      <c r="S61" s="207">
        <f>IFERROR(VLOOKUP($B45,'NOV1 Soc. Canina'!$B$44:$T$73,19,FALSE),0)</f>
        <v>0</v>
      </c>
      <c r="T61" s="261">
        <f>IFERROR(VLOOKUP($B45,'NOV2 Soc. Canina'!$B$44:$T$73,19,FALSE),0)</f>
        <v>0</v>
      </c>
      <c r="U61" s="261">
        <f>IFERROR(VLOOKUP($B45,'NOV29 ECAN'!$B$44:$T$74,19,FALSE),0)</f>
        <v>0</v>
      </c>
      <c r="V61" s="261">
        <f>IFERROR(VLOOKUP($B45,'NOV30 Amazing'!$B$44:$T$73,19,FALSE),0)</f>
        <v>0</v>
      </c>
      <c r="W61" s="261">
        <f>IFERROR(VLOOKUP($B45,'DIC14 Salta'!$B$44:$T$73,19,FALSE),0)</f>
        <v>0</v>
      </c>
      <c r="X61" s="291">
        <f>SUM(F61:W61)</f>
        <v>12</v>
      </c>
      <c r="Y61" s="208"/>
      <c r="Z61" s="208"/>
      <c r="AA61" s="208"/>
    </row>
    <row r="62" spans="1:27">
      <c r="A62">
        <v>15</v>
      </c>
      <c r="B62" s="444">
        <v>635</v>
      </c>
      <c r="C62" s="321" t="s">
        <v>527</v>
      </c>
      <c r="D62" s="321" t="s">
        <v>457</v>
      </c>
      <c r="E62" s="340" t="s">
        <v>272</v>
      </c>
      <c r="F62" s="261">
        <f>IFERROR(VLOOKUP($B62,'MAR16 Azul'!$B$44:$T$73,19,FALSE),0)</f>
        <v>0</v>
      </c>
      <c r="G62" s="261">
        <f>IFERROR(VLOOKUP($B62,'ABR26 King Dog'!$B$44:$T$73,19,FALSE),0)</f>
        <v>0</v>
      </c>
      <c r="H62" s="261">
        <f>IFERROR(VLOOKUP($B62,'[1]ABR27 King Dog'!$B$44:$T$73,19,FALSE),0)</f>
        <v>0</v>
      </c>
      <c r="I62" s="261">
        <f>IFERROR(VLOOKUP($B62,'MAY18 King Dog'!$B$45:$T$74,19,FALSE),0)</f>
        <v>0</v>
      </c>
      <c r="J62" s="261">
        <f>IFERROR(VLOOKUP($B62,'JUN21 Amazing'!$B$44:$T$73,19,FALSE),0)</f>
        <v>0</v>
      </c>
      <c r="K62" s="261">
        <f>IFERROR(VLOOKUP($B62,'JUL5 ACCC'!$B$44:$T$73,19,FALSE),0)</f>
        <v>0</v>
      </c>
      <c r="L62" s="261">
        <f>IFERROR(VLOOKUP($B62,'JUL6 ACCC'!$B$44:$T$73,19,FALSE),0)</f>
        <v>0</v>
      </c>
      <c r="M62" s="261">
        <f>IFERROR(VLOOKUP($B62,'AGO9 Guican'!$B$44:$T$73,19,FALSE),0)</f>
        <v>0</v>
      </c>
      <c r="N62" s="261">
        <f>IFERROR(VLOOKUP($B62,'AGO10 Lucky Dogs'!$B$44:$T$73,19,FALSE),0)</f>
        <v>0</v>
      </c>
      <c r="O62" s="261">
        <f>IFERROR(VLOOKUP($B62,'AGO24 Lochness'!$B$44:$T$73,19,FALSE),0)</f>
        <v>0</v>
      </c>
      <c r="P62" s="261">
        <f>IFERROR(VLOOKUP($B62,'AGO31 Dog Nexus'!$B$44:$T$73,19,FALSE),0)</f>
        <v>0</v>
      </c>
      <c r="Q62" s="261">
        <f>IFERROR(VLOOKUP($B62,'OCT18 Pet Cal'!$B$44:$T$73,19,FALSE),0)</f>
        <v>0</v>
      </c>
      <c r="R62" s="261">
        <f>IFERROR(VLOOKUP($B62,'OCT19 Pet Cal'!$B$44:$T$73,19,FALSE),0)</f>
        <v>8</v>
      </c>
      <c r="S62" s="207">
        <f>IFERROR(VLOOKUP($B62,'NOV1 Soc. Canina'!$B$44:$T$73,19,FALSE),0)</f>
        <v>0</v>
      </c>
      <c r="T62" s="261">
        <f>IFERROR(VLOOKUP($B62,'NOV2 Soc. Canina'!$B$44:$T$73,19,FALSE),0)</f>
        <v>0</v>
      </c>
      <c r="U62" s="261">
        <f>IFERROR(VLOOKUP($B62,'NOV29 ECAN'!$B$44:$T$74,19,FALSE),0)</f>
        <v>0</v>
      </c>
      <c r="V62" s="261">
        <f>IFERROR(VLOOKUP($B62,'NOV30 Amazing'!$B$44:$T$73,19,FALSE),0)</f>
        <v>4</v>
      </c>
      <c r="W62" s="261">
        <f>IFERROR(VLOOKUP($B62,'DIC14 Salta'!$B$44:$T$73,19,FALSE),0)</f>
        <v>0</v>
      </c>
      <c r="X62" s="291">
        <f>SUM(F62:W62)</f>
        <v>12</v>
      </c>
      <c r="Y62" s="208"/>
      <c r="Z62" s="321"/>
      <c r="AA62" s="321"/>
    </row>
    <row r="63" spans="1:27">
      <c r="A63">
        <f t="shared" si="4"/>
        <v>16</v>
      </c>
      <c r="B63" s="207">
        <v>469</v>
      </c>
      <c r="C63" s="208" t="s">
        <v>429</v>
      </c>
      <c r="D63" s="208" t="s">
        <v>271</v>
      </c>
      <c r="E63" s="250" t="s">
        <v>272</v>
      </c>
      <c r="F63" s="261">
        <f>IFERROR(VLOOKUP($B63,'MAR16 Azul'!$B$44:$T$73,19,FALSE),0)</f>
        <v>0</v>
      </c>
      <c r="G63" s="261">
        <f>IFERROR(VLOOKUP($B63,'ABR26 King Dog'!$B$44:$T$73,19,FALSE),0)</f>
        <v>0</v>
      </c>
      <c r="H63" s="261">
        <f>IFERROR(VLOOKUP($B63,'[1]ABR27 King Dog'!$B$44:$T$73,19,FALSE),0)</f>
        <v>0</v>
      </c>
      <c r="I63" s="261">
        <f>IFERROR(VLOOKUP($B63,'MAY18 King Dog'!$B$45:$T$74,19,FALSE),0)</f>
        <v>5</v>
      </c>
      <c r="J63" s="261">
        <f>IFERROR(VLOOKUP($B63,'JUN21 Amazing'!$B$44:$T$73,19,FALSE),0)</f>
        <v>0</v>
      </c>
      <c r="K63" s="261">
        <f>IFERROR(VLOOKUP($B63,'JUL5 ACCC'!$B$44:$T$73,19,FALSE),0)</f>
        <v>7</v>
      </c>
      <c r="L63" s="261">
        <f>IFERROR(VLOOKUP($B63,'JUL6 ACCC'!$B$44:$T$73,19,FALSE),0)</f>
        <v>0</v>
      </c>
      <c r="M63" s="261">
        <f>IFERROR(VLOOKUP($B63,'AGO9 Guican'!$B$44:$T$73,19,FALSE),0)</f>
        <v>0</v>
      </c>
      <c r="N63" s="261">
        <f>IFERROR(VLOOKUP($B63,'AGO10 Lucky Dogs'!$B$44:$T$73,19,FALSE),0)</f>
        <v>0</v>
      </c>
      <c r="O63" s="261">
        <f>IFERROR(VLOOKUP($B63,'AGO24 Lochness'!$B$44:$T$73,19,FALSE),0)</f>
        <v>0</v>
      </c>
      <c r="P63" s="261">
        <f>IFERROR(VLOOKUP($B63,'AGO31 Dog Nexus'!$B$44:$T$73,19,FALSE),0)</f>
        <v>0</v>
      </c>
      <c r="Q63" s="261">
        <f>IFERROR(VLOOKUP($B63,'OCT18 Pet Cal'!$B$44:$T$73,19,FALSE),0)</f>
        <v>0</v>
      </c>
      <c r="R63" s="261">
        <f>IFERROR(VLOOKUP($B63,'OCT19 Pet Cal'!$B$44:$T$73,19,FALSE),0)</f>
        <v>0</v>
      </c>
      <c r="S63" s="207">
        <f>IFERROR(VLOOKUP($B63,'NOV1 Soc. Canina'!$B$44:$T$73,19,FALSE),0)</f>
        <v>0</v>
      </c>
      <c r="T63" s="261">
        <f>IFERROR(VLOOKUP($B63,'NOV2 Soc. Canina'!$B$44:$T$73,19,FALSE),0)</f>
        <v>0</v>
      </c>
      <c r="U63" s="261">
        <f>IFERROR(VLOOKUP($B63,'NOV29 ECAN'!$B$44:$T$74,19,FALSE),0)</f>
        <v>0</v>
      </c>
      <c r="V63" s="261">
        <f>IFERROR(VLOOKUP($B63,'NOV30 Amazing'!$B$44:$T$73,19,FALSE),0)</f>
        <v>0</v>
      </c>
      <c r="W63" s="261">
        <f>IFERROR(VLOOKUP($B63,'DIC14 Salta'!$B$44:$T$73,19,FALSE),0)</f>
        <v>0</v>
      </c>
      <c r="X63" s="291">
        <f>SUM(F63:W63)</f>
        <v>12</v>
      </c>
      <c r="Y63" s="208"/>
      <c r="AA63" s="321"/>
    </row>
    <row r="64" spans="1:27">
      <c r="A64">
        <f t="shared" si="4"/>
        <v>17</v>
      </c>
      <c r="B64" s="207">
        <v>418</v>
      </c>
      <c r="C64" s="208" t="s">
        <v>671</v>
      </c>
      <c r="D64" s="208" t="s">
        <v>69</v>
      </c>
      <c r="E64" s="250" t="s">
        <v>272</v>
      </c>
      <c r="F64" s="261">
        <f>IFERROR(VLOOKUP($B64,'MAR16 Azul'!$B$44:$T$73,19,FALSE),0)</f>
        <v>0</v>
      </c>
      <c r="G64" s="261">
        <f>IFERROR(VLOOKUP($B64,'ABR26 King Dog'!$B$44:$T$73,19,FALSE),0)</f>
        <v>0</v>
      </c>
      <c r="H64" s="261">
        <f>IFERROR(VLOOKUP($B64,'[1]ABR27 King Dog'!$B$44:$T$73,19,FALSE),0)</f>
        <v>0</v>
      </c>
      <c r="I64" s="261">
        <f>IFERROR(VLOOKUP($B64,'MAY18 King Dog'!$B$45:$T$74,19,FALSE),0)</f>
        <v>0</v>
      </c>
      <c r="J64" s="261">
        <f>IFERROR(VLOOKUP($B64,'JUN21 Amazing'!$B$44:$T$73,19,FALSE),0)</f>
        <v>0</v>
      </c>
      <c r="K64" s="261">
        <f>IFERROR(VLOOKUP($B64,'JUL5 ACCC'!$B$44:$T$73,19,FALSE),0)</f>
        <v>10</v>
      </c>
      <c r="L64" s="261">
        <f>IFERROR(VLOOKUP($B64,'JUL6 ACCC'!$B$44:$T$73,19,FALSE),0)</f>
        <v>0</v>
      </c>
      <c r="M64" s="261">
        <f>IFERROR(VLOOKUP($B64,'AGO9 Guican'!$B$44:$T$73,19,FALSE),0)</f>
        <v>0</v>
      </c>
      <c r="N64" s="261">
        <f>IFERROR(VLOOKUP($B64,'AGO10 Lucky Dogs'!$B$44:$T$73,19,FALSE),0)</f>
        <v>0</v>
      </c>
      <c r="O64" s="261">
        <f>IFERROR(VLOOKUP($B64,'AGO24 Lochness'!$B$44:$T$73,19,FALSE),0)</f>
        <v>0</v>
      </c>
      <c r="P64" s="261">
        <f>IFERROR(VLOOKUP($B64,'AGO31 Dog Nexus'!$B$44:$T$73,19,FALSE),0)</f>
        <v>0</v>
      </c>
      <c r="Q64" s="261">
        <f>IFERROR(VLOOKUP($B64,'OCT18 Pet Cal'!$B$44:$T$73,19,FALSE),0)</f>
        <v>0</v>
      </c>
      <c r="R64" s="261">
        <f>IFERROR(VLOOKUP($B64,'OCT19 Pet Cal'!$B$44:$T$73,19,FALSE),0)</f>
        <v>0</v>
      </c>
      <c r="S64" s="207">
        <f>IFERROR(VLOOKUP($B64,'NOV1 Soc. Canina'!$B$44:$T$73,19,FALSE),0)</f>
        <v>0</v>
      </c>
      <c r="T64" s="261">
        <f>IFERROR(VLOOKUP($B64,'NOV2 Soc. Canina'!$B$44:$T$73,19,FALSE),0)</f>
        <v>0</v>
      </c>
      <c r="U64" s="261">
        <f>IFERROR(VLOOKUP($B64,'NOV29 ECAN'!$B$44:$T$74,19,FALSE),0)</f>
        <v>0</v>
      </c>
      <c r="V64" s="261">
        <f>IFERROR(VLOOKUP($B64,'NOV30 Amazing'!$B$44:$T$73,19,FALSE),0)</f>
        <v>0</v>
      </c>
      <c r="W64" s="261">
        <f>IFERROR(VLOOKUP($B64,'DIC14 Salta'!$B$44:$T$73,19,FALSE),0)</f>
        <v>0</v>
      </c>
      <c r="X64" s="291">
        <f>SUM(F64:W64)</f>
        <v>10</v>
      </c>
    </row>
    <row r="65" spans="1:24">
      <c r="A65">
        <f t="shared" si="4"/>
        <v>18</v>
      </c>
      <c r="B65" s="357">
        <v>682</v>
      </c>
      <c r="C65" s="208" t="s">
        <v>472</v>
      </c>
      <c r="D65" s="208" t="s">
        <v>560</v>
      </c>
      <c r="E65" s="250" t="s">
        <v>272</v>
      </c>
      <c r="F65" s="261">
        <f>IFERROR(VLOOKUP($B65,'MAR16 Azul'!$B$44:$T$73,19,FALSE),0)</f>
        <v>10</v>
      </c>
      <c r="G65" s="261">
        <f>IFERROR(VLOOKUP($B65,'ABR26 King Dog'!$B$44:$T$73,19,FALSE),0)</f>
        <v>0</v>
      </c>
      <c r="H65" s="261">
        <f>IFERROR(VLOOKUP($B65,'[1]ABR27 King Dog'!$B$44:$T$73,19,FALSE),0)</f>
        <v>0</v>
      </c>
      <c r="I65" s="261">
        <f>IFERROR(VLOOKUP($B65,'MAY18 King Dog'!$B$45:$T$74,19,FALSE),0)</f>
        <v>0</v>
      </c>
      <c r="J65" s="261">
        <f>IFERROR(VLOOKUP($B65,'JUN21 Amazing'!$B$44:$T$73,19,FALSE),0)</f>
        <v>0</v>
      </c>
      <c r="K65" s="261">
        <f>IFERROR(VLOOKUP($B65,'JUL5 ACCC'!$B$44:$T$73,19,FALSE),0)</f>
        <v>0</v>
      </c>
      <c r="L65" s="261">
        <f>IFERROR(VLOOKUP($B65,'JUL6 ACCC'!$B$44:$T$73,19,FALSE),0)</f>
        <v>0</v>
      </c>
      <c r="M65" s="261">
        <f>IFERROR(VLOOKUP($B65,'AGO9 Guican'!$B$44:$T$73,19,FALSE),0)</f>
        <v>0</v>
      </c>
      <c r="N65" s="261">
        <f>IFERROR(VLOOKUP($B65,'AGO10 Lucky Dogs'!$B$44:$T$73,19,FALSE),0)</f>
        <v>0</v>
      </c>
      <c r="O65" s="261">
        <f>IFERROR(VLOOKUP($B65,'AGO24 Lochness'!$B$44:$T$73,19,FALSE),0)</f>
        <v>0</v>
      </c>
      <c r="P65" s="261">
        <f>IFERROR(VLOOKUP($B65,'AGO31 Dog Nexus'!$B$44:$T$73,19,FALSE),0)</f>
        <v>0</v>
      </c>
      <c r="Q65" s="261">
        <f>IFERROR(VLOOKUP($B65,'OCT18 Pet Cal'!$B$44:$T$73,19,FALSE),0)</f>
        <v>0</v>
      </c>
      <c r="R65" s="261">
        <f>IFERROR(VLOOKUP($B65,'OCT19 Pet Cal'!$B$44:$T$73,19,FALSE),0)</f>
        <v>0</v>
      </c>
      <c r="S65" s="207">
        <f>IFERROR(VLOOKUP($B65,'NOV1 Soc. Canina'!$B$44:$T$73,19,FALSE),0)</f>
        <v>0</v>
      </c>
      <c r="T65" s="261">
        <f>IFERROR(VLOOKUP($B65,'NOV2 Soc. Canina'!$B$44:$T$73,19,FALSE),0)</f>
        <v>0</v>
      </c>
      <c r="U65" s="261">
        <f>IFERROR(VLOOKUP($B65,'NOV29 ECAN'!$B$44:$T$74,19,FALSE),0)</f>
        <v>0</v>
      </c>
      <c r="V65" s="261">
        <f>IFERROR(VLOOKUP($B65,'NOV30 Amazing'!$B$44:$T$73,19,FALSE),0)</f>
        <v>0</v>
      </c>
      <c r="W65" s="261">
        <f>IFERROR(VLOOKUP($B65,'DIC14 Salta'!$B$44:$T$73,19,FALSE),0)</f>
        <v>0</v>
      </c>
      <c r="X65" s="291">
        <f>SUM(F65:W65)</f>
        <v>10</v>
      </c>
    </row>
    <row r="66" spans="1:24">
      <c r="A66">
        <v>19</v>
      </c>
      <c r="B66" s="207">
        <v>683</v>
      </c>
      <c r="C66" s="321" t="s">
        <v>473</v>
      </c>
      <c r="D66" s="321" t="s">
        <v>474</v>
      </c>
      <c r="E66" s="340" t="s">
        <v>269</v>
      </c>
      <c r="F66" s="261">
        <f>IFERROR(VLOOKUP($B65,'MAR16 Azul'!$B$44:$T$73,19,FALSE),0)</f>
        <v>10</v>
      </c>
      <c r="G66" s="261">
        <f>IFERROR(VLOOKUP($B65,'ABR26 King Dog'!$B$44:$T$73,19,FALSE),0)</f>
        <v>0</v>
      </c>
      <c r="H66" s="261">
        <f>IFERROR(VLOOKUP($B65,'[1]ABR27 King Dog'!$B$44:$T$73,19,FALSE),0)</f>
        <v>0</v>
      </c>
      <c r="I66" s="261">
        <f>IFERROR(VLOOKUP($B65,'MAY18 King Dog'!$B$45:$T$74,19,FALSE),0)</f>
        <v>0</v>
      </c>
      <c r="J66" s="261">
        <f>IFERROR(VLOOKUP($B65,'JUN21 Amazing'!$B$44:$T$73,19,FALSE),0)</f>
        <v>0</v>
      </c>
      <c r="K66" s="261">
        <f>IFERROR(VLOOKUP($B65,'JUL5 ACCC'!$B$44:$T$73,19,FALSE),0)</f>
        <v>0</v>
      </c>
      <c r="L66" s="261">
        <f>IFERROR(VLOOKUP($B65,'JUL6 ACCC'!$B$44:$T$73,19,FALSE),0)</f>
        <v>0</v>
      </c>
      <c r="M66" s="261">
        <f>IFERROR(VLOOKUP($B65,'AGO9 Guican'!$B$44:$T$73,19,FALSE),0)</f>
        <v>0</v>
      </c>
      <c r="N66" s="261">
        <f>IFERROR(VLOOKUP($B65,'AGO10 Lucky Dogs'!$B$44:$T$73,19,FALSE),0)</f>
        <v>0</v>
      </c>
      <c r="O66" s="261">
        <f>IFERROR(VLOOKUP($B65,'AGO24 Lochness'!$B$44:$T$73,19,FALSE),0)</f>
        <v>0</v>
      </c>
      <c r="P66" s="261">
        <f>IFERROR(VLOOKUP($B65,'AGO31 Dog Nexus'!$B$44:$T$73,19,FALSE),0)</f>
        <v>0</v>
      </c>
      <c r="Q66" s="261">
        <f>IFERROR(VLOOKUP($B66,'OCT18 Pet Cal'!$B$44:$T$73,19,FALSE),0)</f>
        <v>0</v>
      </c>
      <c r="R66" s="261">
        <f>IFERROR(VLOOKUP($B66,'OCT19 Pet Cal'!$B$44:$T$73,19,FALSE),0)</f>
        <v>0</v>
      </c>
      <c r="S66" s="207">
        <f>IFERROR(VLOOKUP($B65,'NOV1 Soc. Canina'!$B$44:$T$73,19,FALSE),0)</f>
        <v>0</v>
      </c>
      <c r="T66" s="261">
        <f>IFERROR(VLOOKUP($B65,'NOV2 Soc. Canina'!$B$44:$T$73,19,FALSE),0)</f>
        <v>0</v>
      </c>
      <c r="U66" s="261">
        <f>IFERROR(VLOOKUP($B65,'NOV29 ECAN'!$B$44:$T$74,19,FALSE),0)</f>
        <v>0</v>
      </c>
      <c r="V66" s="261">
        <f>IFERROR(VLOOKUP($B65,'NOV30 Amazing'!$B$44:$T$73,19,FALSE),0)</f>
        <v>0</v>
      </c>
      <c r="W66" s="261">
        <f>IFERROR(VLOOKUP($B65,'DIC14 Salta'!$B$44:$T$73,19,FALSE),0)</f>
        <v>0</v>
      </c>
      <c r="X66" s="291">
        <f>SUM(F66:W66)</f>
        <v>10</v>
      </c>
    </row>
    <row r="67" spans="1:24">
      <c r="A67">
        <v>20</v>
      </c>
      <c r="B67" s="207">
        <v>719</v>
      </c>
      <c r="C67" s="208" t="s">
        <v>314</v>
      </c>
      <c r="D67" s="208" t="s">
        <v>112</v>
      </c>
      <c r="E67" s="250" t="s">
        <v>272</v>
      </c>
      <c r="F67" s="261">
        <f>IFERROR(VLOOKUP($B67,'MAR16 Azul'!$B$44:$T$73,19,FALSE),0)</f>
        <v>0</v>
      </c>
      <c r="G67" s="261">
        <f>IFERROR(VLOOKUP($B67,'ABR26 King Dog'!$B$44:$T$73,19,FALSE),0)</f>
        <v>0</v>
      </c>
      <c r="H67" s="261">
        <f>IFERROR(VLOOKUP($B67,'[1]ABR27 King Dog'!$B$44:$T$73,19,FALSE),0)</f>
        <v>0</v>
      </c>
      <c r="I67" s="261">
        <f>IFERROR(VLOOKUP($B67,'MAY18 King Dog'!$B$45:$T$74,19,FALSE),0)</f>
        <v>2</v>
      </c>
      <c r="J67" s="261">
        <f>IFERROR(VLOOKUP($B67,'JUN21 Amazing'!$B$44:$T$73,19,FALSE),0)</f>
        <v>0</v>
      </c>
      <c r="K67" s="261">
        <f>IFERROR(VLOOKUP($B67,'JUL5 ACCC'!$B$44:$T$73,19,FALSE),0)</f>
        <v>0</v>
      </c>
      <c r="L67" s="261">
        <f>IFERROR(VLOOKUP($B67,'JUL6 ACCC'!$B$44:$T$73,19,FALSE),0)</f>
        <v>6</v>
      </c>
      <c r="M67" s="261">
        <f>IFERROR(VLOOKUP($B67,'AGO9 Guican'!$B$44:$T$73,19,FALSE),0)</f>
        <v>1</v>
      </c>
      <c r="N67" s="261">
        <f>IFERROR(VLOOKUP($B67,'AGO10 Lucky Dogs'!$B$44:$T$73,19,FALSE),0)</f>
        <v>0</v>
      </c>
      <c r="O67" s="261">
        <f>IFERROR(VLOOKUP($B67,'AGO24 Lochness'!$B$44:$T$73,19,FALSE),0)</f>
        <v>0</v>
      </c>
      <c r="P67" s="261">
        <f>IFERROR(VLOOKUP($B67,'AGO31 Dog Nexus'!$B$44:$T$73,19,FALSE),0)</f>
        <v>0</v>
      </c>
      <c r="Q67" s="261">
        <f>IFERROR(VLOOKUP($B67,'OCT18 Pet Cal'!$B$44:$T$73,19,FALSE),0)</f>
        <v>0</v>
      </c>
      <c r="R67" s="261">
        <f>IFERROR(VLOOKUP($B67,'OCT19 Pet Cal'!$B$44:$T$73,19,FALSE),0)</f>
        <v>0</v>
      </c>
      <c r="S67" s="207">
        <f>IFERROR(VLOOKUP($B67,'NOV1 Soc. Canina'!$B$44:$T$73,19,FALSE),0)</f>
        <v>0</v>
      </c>
      <c r="T67" s="261">
        <f>IFERROR(VLOOKUP($B67,'NOV2 Soc. Canina'!$B$44:$T$73,19,FALSE),0)</f>
        <v>0</v>
      </c>
      <c r="U67" s="261">
        <f>IFERROR(VLOOKUP($B67,'NOV29 ECAN'!$B$44:$T$74,19,FALSE),0)</f>
        <v>0</v>
      </c>
      <c r="V67" s="261">
        <f>IFERROR(VLOOKUP($B67,'NOV30 Amazing'!$B$44:$T$73,19,FALSE),0)</f>
        <v>0</v>
      </c>
      <c r="W67" s="261">
        <f>IFERROR(VLOOKUP($B67,'DIC14 Salta'!$B$44:$T$73,19,FALSE),0)</f>
        <v>0</v>
      </c>
      <c r="X67" s="291">
        <f>SUM(F67:W67)</f>
        <v>9</v>
      </c>
    </row>
    <row r="68" spans="1:24">
      <c r="A68">
        <f t="shared" si="4"/>
        <v>21</v>
      </c>
      <c r="B68" s="207">
        <v>698</v>
      </c>
      <c r="C68" s="321" t="s">
        <v>320</v>
      </c>
      <c r="D68" s="321" t="s">
        <v>68</v>
      </c>
      <c r="E68" s="340" t="s">
        <v>272</v>
      </c>
      <c r="F68" s="261">
        <f>IFERROR(VLOOKUP($B68,'MAR16 Azul'!$B$44:$T$73,19,FALSE),0)</f>
        <v>0</v>
      </c>
      <c r="G68" s="261">
        <f>IFERROR(VLOOKUP($B68,'ABR26 King Dog'!$B$44:$T$73,19,FALSE),0)</f>
        <v>0</v>
      </c>
      <c r="H68" s="261">
        <f>IFERROR(VLOOKUP($B68,'[1]ABR27 King Dog'!$B$44:$T$73,19,FALSE),0)</f>
        <v>0</v>
      </c>
      <c r="I68" s="261">
        <f>IFERROR(VLOOKUP($B68,'MAY18 King Dog'!$B$45:$T$74,19,FALSE),0)</f>
        <v>8</v>
      </c>
      <c r="J68" s="261">
        <f>IFERROR(VLOOKUP($B68,'JUN21 Amazing'!$B$44:$T$73,19,FALSE),0)</f>
        <v>0</v>
      </c>
      <c r="K68" s="261">
        <f>IFERROR(VLOOKUP($B68,'JUL5 ACCC'!$B$44:$T$73,19,FALSE),0)</f>
        <v>0</v>
      </c>
      <c r="L68" s="261">
        <f>IFERROR(VLOOKUP($B68,'JUL6 ACCC'!$B$44:$T$73,19,FALSE),0)</f>
        <v>0</v>
      </c>
      <c r="M68" s="261">
        <f>IFERROR(VLOOKUP($B68,'AGO9 Guican'!$B$44:$T$73,19,FALSE),0)</f>
        <v>0</v>
      </c>
      <c r="N68" s="261">
        <f>IFERROR(VLOOKUP($B68,'AGO10 Lucky Dogs'!$B$44:$T$73,19,FALSE),0)</f>
        <v>0</v>
      </c>
      <c r="O68" s="261">
        <f>IFERROR(VLOOKUP($B68,'AGO24 Lochness'!$B$44:$T$73,19,FALSE),0)</f>
        <v>0</v>
      </c>
      <c r="P68" s="261">
        <f>IFERROR(VLOOKUP($B68,'AGO31 Dog Nexus'!$B$44:$T$73,19,FALSE),0)</f>
        <v>0</v>
      </c>
      <c r="Q68" s="261">
        <f>IFERROR(VLOOKUP($B68,'OCT18 Pet Cal'!$B$44:$T$73,19,FALSE),0)</f>
        <v>0</v>
      </c>
      <c r="R68" s="261">
        <f>IFERROR(VLOOKUP($B68,'OCT19 Pet Cal'!$B$44:$T$73,19,FALSE),0)</f>
        <v>0</v>
      </c>
      <c r="S68" s="207">
        <f>IFERROR(VLOOKUP($B68,'NOV1 Soc. Canina'!$B$44:$T$73,19,FALSE),0)</f>
        <v>0</v>
      </c>
      <c r="T68" s="261">
        <f>IFERROR(VLOOKUP($B68,'NOV2 Soc. Canina'!$B$44:$T$73,19,FALSE),0)</f>
        <v>0</v>
      </c>
      <c r="U68" s="261">
        <f>IFERROR(VLOOKUP($B68,'NOV29 ECAN'!$B$44:$T$74,19,FALSE),0)</f>
        <v>0</v>
      </c>
      <c r="V68" s="261">
        <f>IFERROR(VLOOKUP($B68,'NOV30 Amazing'!$B$44:$T$73,19,FALSE),0)</f>
        <v>0</v>
      </c>
      <c r="W68" s="261">
        <f>IFERROR(VLOOKUP($B68,'DIC14 Salta'!$B$44:$T$73,19,FALSE),0)</f>
        <v>0</v>
      </c>
      <c r="X68" s="291">
        <f>SUM(F68:W68)</f>
        <v>8</v>
      </c>
    </row>
    <row r="69" spans="1:24">
      <c r="A69">
        <v>23</v>
      </c>
      <c r="B69" s="384">
        <v>680</v>
      </c>
      <c r="C69" s="389" t="s">
        <v>311</v>
      </c>
      <c r="D69" s="389" t="s">
        <v>312</v>
      </c>
      <c r="E69" s="613" t="s">
        <v>272</v>
      </c>
      <c r="F69" s="261">
        <f>IFERROR(VLOOKUP($B93,'MAR16 Azul'!$B$44:$T$73,19,FALSE),0)</f>
        <v>0</v>
      </c>
      <c r="G69" s="261">
        <f>IFERROR(VLOOKUP($B93,'ABR26 King Dog'!$B$44:$T$73,19,FALSE),0)</f>
        <v>0</v>
      </c>
      <c r="H69" s="261">
        <f>IFERROR(VLOOKUP($B93,'[1]ABR27 King Dog'!$B$44:$T$73,19,FALSE),0)</f>
        <v>0</v>
      </c>
      <c r="I69" s="261">
        <f>IFERROR(VLOOKUP($B93,'MAY18 King Dog'!$B$45:$T$74,19,FALSE),0)</f>
        <v>0</v>
      </c>
      <c r="J69" s="261">
        <f>IFERROR(VLOOKUP($B93,'JUN21 Amazing'!$B$44:$T$73,19,FALSE),0)</f>
        <v>0</v>
      </c>
      <c r="K69" s="261">
        <f>IFERROR(VLOOKUP($B93,'JUL5 ACCC'!$B$44:$T$73,19,FALSE),0)</f>
        <v>0</v>
      </c>
      <c r="L69" s="261">
        <f>IFERROR(VLOOKUP($B93,'JUL6 ACCC'!$B$44:$T$73,19,FALSE),0)</f>
        <v>0</v>
      </c>
      <c r="M69" s="261">
        <f>IFERROR(VLOOKUP($B93,'AGO9 Guican'!$B$44:$T$73,19,FALSE),0)</f>
        <v>0</v>
      </c>
      <c r="N69" s="261">
        <f>IFERROR(VLOOKUP($B93,'AGO10 Lucky Dogs'!$B$44:$T$73,19,FALSE),0)</f>
        <v>0</v>
      </c>
      <c r="O69" s="261">
        <f>IFERROR(VLOOKUP($B93,'AGO24 Lochness'!$B$44:$T$73,19,FALSE),0)</f>
        <v>0</v>
      </c>
      <c r="P69" s="261">
        <f>IFERROR(VLOOKUP($B93,'AGO31 Dog Nexus'!$B$44:$T$73,19,FALSE),0)</f>
        <v>0</v>
      </c>
      <c r="Q69" s="261">
        <f>IFERROR(VLOOKUP($B69,'OCT18 Pet Cal'!$B$44:$T$73,19,FALSE),0)</f>
        <v>0</v>
      </c>
      <c r="R69" s="261">
        <f>IFERROR(VLOOKUP($B69,'OCT19 Pet Cal'!$B$44:$T$73,19,FALSE),0)</f>
        <v>0</v>
      </c>
      <c r="S69" s="207">
        <f>IFERROR(VLOOKUP($B93,'NOV1 Soc. Canina'!$B$44:$T$73,19,FALSE),0)</f>
        <v>0</v>
      </c>
      <c r="T69" s="261">
        <f>IFERROR(VLOOKUP($B93,'NOV2 Soc. Canina'!$B$44:$T$73,19,FALSE),0)</f>
        <v>0</v>
      </c>
      <c r="U69" s="261">
        <f>IFERROR(VLOOKUP($B93,'NOV29 ECAN'!$B$44:$T$74,19,FALSE),0)</f>
        <v>7</v>
      </c>
      <c r="V69" s="261">
        <f>IFERROR(VLOOKUP($B93,'NOV30 Amazing'!$B$44:$T$73,19,FALSE),0)</f>
        <v>0</v>
      </c>
      <c r="W69" s="261">
        <f>IFERROR(VLOOKUP($B93,'DIC14 Salta'!$B$44:$T$73,19,FALSE),0)</f>
        <v>0</v>
      </c>
      <c r="X69" s="291">
        <f>SUM(F69:W69)</f>
        <v>7</v>
      </c>
    </row>
    <row r="70" spans="1:24">
      <c r="A70">
        <v>22</v>
      </c>
      <c r="B70" s="384">
        <v>580</v>
      </c>
      <c r="C70" s="409" t="s">
        <v>377</v>
      </c>
      <c r="D70" s="409" t="s">
        <v>44</v>
      </c>
      <c r="E70" s="612" t="s">
        <v>272</v>
      </c>
      <c r="F70" s="261">
        <f>IFERROR(VLOOKUP(#REF!,'MAR16 Azul'!$B$44:$T$73,19,FALSE),0)</f>
        <v>0</v>
      </c>
      <c r="G70" s="261">
        <f>IFERROR(VLOOKUP(#REF!,'ABR26 King Dog'!$B$44:$T$73,19,FALSE),0)</f>
        <v>0</v>
      </c>
      <c r="H70" s="261">
        <f>IFERROR(VLOOKUP(#REF!,'[1]ABR27 King Dog'!$B$44:$T$73,19,FALSE),0)</f>
        <v>0</v>
      </c>
      <c r="I70" s="261">
        <f>IFERROR(VLOOKUP(#REF!,'MAY18 King Dog'!$B$45:$T$74,19,FALSE),0)</f>
        <v>0</v>
      </c>
      <c r="J70" s="261">
        <f>IFERROR(VLOOKUP(#REF!,'JUN21 Amazing'!$B$44:$T$73,19,FALSE),0)</f>
        <v>0</v>
      </c>
      <c r="K70" s="261">
        <f>IFERROR(VLOOKUP(#REF!,'JUL5 ACCC'!$B$44:$T$73,19,FALSE),0)</f>
        <v>0</v>
      </c>
      <c r="L70" s="261">
        <f>IFERROR(VLOOKUP(#REF!,'JUL6 ACCC'!$B$44:$T$73,19,FALSE),0)</f>
        <v>0</v>
      </c>
      <c r="M70" s="261">
        <f>IFERROR(VLOOKUP(#REF!,'AGO9 Guican'!$B$44:$T$73,19,FALSE),0)</f>
        <v>0</v>
      </c>
      <c r="N70" s="261">
        <f>IFERROR(VLOOKUP(#REF!,'AGO10 Lucky Dogs'!$B$44:$T$73,19,FALSE),0)</f>
        <v>0</v>
      </c>
      <c r="O70" s="261">
        <f>IFERROR(VLOOKUP(#REF!,'AGO24 Lochness'!$B$44:$T$73,19,FALSE),0)</f>
        <v>0</v>
      </c>
      <c r="P70" s="261">
        <f>IFERROR(VLOOKUP(#REF!,'AGO31 Dog Nexus'!$B$44:$T$73,19,FALSE),0)</f>
        <v>0</v>
      </c>
      <c r="Q70" s="261">
        <f>IFERROR(VLOOKUP($B70,'OCT18 Pet Cal'!$B$44:$T$73,19,FALSE),0)</f>
        <v>6</v>
      </c>
      <c r="R70" s="261">
        <f>IFERROR(VLOOKUP($B70,'OCT19 Pet Cal'!$B$44:$T$73,19,FALSE),0)</f>
        <v>0</v>
      </c>
      <c r="S70" s="207">
        <f>IFERROR(VLOOKUP(#REF!,'NOV1 Soc. Canina'!$B$44:$T$73,19,FALSE),0)</f>
        <v>0</v>
      </c>
      <c r="T70" s="261">
        <f>IFERROR(VLOOKUP(#REF!,'NOV2 Soc. Canina'!$B$44:$T$73,19,FALSE),0)</f>
        <v>0</v>
      </c>
      <c r="U70" s="261">
        <f>IFERROR(VLOOKUP(#REF!,'NOV29 ECAN'!$B$44:$T$74,19,FALSE),0)</f>
        <v>0</v>
      </c>
      <c r="V70" s="261">
        <f>IFERROR(VLOOKUP(#REF!,'NOV30 Amazing'!$B$44:$T$73,19,FALSE),0)</f>
        <v>0</v>
      </c>
      <c r="W70" s="261">
        <f>IFERROR(VLOOKUP(#REF!,'DIC14 Salta'!$B$44:$T$73,19,FALSE),0)</f>
        <v>0</v>
      </c>
      <c r="X70" s="291">
        <f>SUM(F70:W70)</f>
        <v>6</v>
      </c>
    </row>
    <row r="71" spans="1:24">
      <c r="A71">
        <v>24</v>
      </c>
      <c r="B71" s="207">
        <v>504</v>
      </c>
      <c r="C71" s="321" t="s">
        <v>297</v>
      </c>
      <c r="D71" s="321" t="s">
        <v>291</v>
      </c>
      <c r="E71" s="340" t="s">
        <v>272</v>
      </c>
      <c r="F71" s="261">
        <f>IFERROR(VLOOKUP($B71,'MAR16 Azul'!$B$44:$T$73,19,FALSE),0)</f>
        <v>0</v>
      </c>
      <c r="G71" s="261">
        <f>IFERROR(VLOOKUP($B71,'ABR26 King Dog'!$B$44:$T$73,19,FALSE),0)</f>
        <v>0</v>
      </c>
      <c r="H71" s="261">
        <f>IFERROR(VLOOKUP($B71,'[1]ABR27 King Dog'!$B$44:$T$73,19,FALSE),0)</f>
        <v>0</v>
      </c>
      <c r="I71" s="261">
        <f>IFERROR(VLOOKUP($B71,'MAY18 King Dog'!$B$45:$T$74,19,FALSE),0)</f>
        <v>0</v>
      </c>
      <c r="J71" s="261">
        <f>IFERROR(VLOOKUP($B71,'JUN21 Amazing'!$B$44:$T$73,19,FALSE),0)</f>
        <v>0</v>
      </c>
      <c r="K71" s="261">
        <f>IFERROR(VLOOKUP($B71,'JUL5 ACCC'!$B$44:$T$73,19,FALSE),0)</f>
        <v>0</v>
      </c>
      <c r="L71" s="261">
        <f>IFERROR(VLOOKUP($B71,'JUL6 ACCC'!$B$44:$T$73,19,FALSE),0)</f>
        <v>0</v>
      </c>
      <c r="M71" s="261">
        <f>IFERROR(VLOOKUP($B71,'AGO9 Guican'!$B$44:$T$73,19,FALSE),0)</f>
        <v>0</v>
      </c>
      <c r="N71" s="261">
        <f>IFERROR(VLOOKUP($B71,'AGO10 Lucky Dogs'!$B$44:$T$73,19,FALSE),0)</f>
        <v>4</v>
      </c>
      <c r="O71" s="261">
        <f>IFERROR(VLOOKUP($B71,'AGO24 Lochness'!$B$44:$T$73,19,FALSE),0)</f>
        <v>0</v>
      </c>
      <c r="P71" s="261">
        <f>IFERROR(VLOOKUP($B71,'AGO31 Dog Nexus'!$B$44:$T$73,19,FALSE),0)</f>
        <v>0</v>
      </c>
      <c r="Q71" s="261">
        <f>IFERROR(VLOOKUP($B71,'OCT18 Pet Cal'!$B$44:$T$73,19,FALSE),0)</f>
        <v>0</v>
      </c>
      <c r="R71" s="261">
        <f>IFERROR(VLOOKUP($B71,'OCT19 Pet Cal'!$B$44:$T$73,19,FALSE),0)</f>
        <v>0</v>
      </c>
      <c r="S71" s="207">
        <f>IFERROR(VLOOKUP($B71,'NOV1 Soc. Canina'!$B$44:$T$73,19,FALSE),0)</f>
        <v>0</v>
      </c>
      <c r="T71" s="261">
        <f>IFERROR(VLOOKUP($B71,'NOV2 Soc. Canina'!$B$44:$T$73,19,FALSE),0)</f>
        <v>0</v>
      </c>
      <c r="U71" s="261">
        <f>IFERROR(VLOOKUP($B71,'NOV29 ECAN'!$B$44:$T$74,19,FALSE),0)</f>
        <v>0</v>
      </c>
      <c r="V71" s="261">
        <f>IFERROR(VLOOKUP($B71,'NOV30 Amazing'!$B$44:$T$73,19,FALSE),0)</f>
        <v>0</v>
      </c>
      <c r="W71" s="261">
        <f>IFERROR(VLOOKUP($B71,'DIC14 Salta'!$B$44:$T$73,19,FALSE),0)</f>
        <v>0</v>
      </c>
      <c r="X71" s="291">
        <f>SUM(F71:W71)</f>
        <v>4</v>
      </c>
    </row>
    <row r="72" spans="1:24">
      <c r="A72">
        <f t="shared" si="4"/>
        <v>25</v>
      </c>
      <c r="B72" s="357">
        <v>713</v>
      </c>
      <c r="C72" s="321" t="s">
        <v>479</v>
      </c>
      <c r="D72" s="321" t="s">
        <v>573</v>
      </c>
      <c r="E72" s="340" t="s">
        <v>272</v>
      </c>
      <c r="F72" s="261">
        <f>IFERROR(VLOOKUP($B72,'MAR16 Azul'!$B$44:$T$73,19,FALSE),0)</f>
        <v>0</v>
      </c>
      <c r="G72" s="261">
        <f>IFERROR(VLOOKUP($B72,'ABR26 King Dog'!$B$44:$T$73,19,FALSE),0)</f>
        <v>0</v>
      </c>
      <c r="H72" s="261">
        <f>IFERROR(VLOOKUP($B72,'[1]ABR27 King Dog'!$B$44:$T$73,19,FALSE),0)</f>
        <v>0</v>
      </c>
      <c r="I72" s="261">
        <f>IFERROR(VLOOKUP($B72,'MAY18 King Dog'!$B$45:$T$74,19,FALSE),0)</f>
        <v>0</v>
      </c>
      <c r="J72" s="261">
        <f>IFERROR(VLOOKUP($B72,'JUN21 Amazing'!$B$44:$T$73,19,FALSE),0)</f>
        <v>0</v>
      </c>
      <c r="K72" s="261">
        <f>IFERROR(VLOOKUP($B72,'JUL5 ACCC'!$B$44:$T$73,19,FALSE),0)</f>
        <v>0</v>
      </c>
      <c r="L72" s="261">
        <f>IFERROR(VLOOKUP($B72,'JUL6 ACCC'!$B$44:$T$73,19,FALSE),0)</f>
        <v>0</v>
      </c>
      <c r="M72" s="261">
        <f>IFERROR(VLOOKUP($B72,'AGO9 Guican'!$B$44:$T$73,19,FALSE),0)</f>
        <v>0</v>
      </c>
      <c r="N72" s="261">
        <f>IFERROR(VLOOKUP($B72,'AGO10 Lucky Dogs'!$B$44:$T$73,19,FALSE),0)</f>
        <v>0</v>
      </c>
      <c r="O72" s="261">
        <f>IFERROR(VLOOKUP($B72,'AGO24 Lochness'!$B$44:$T$73,19,FALSE),0)</f>
        <v>4</v>
      </c>
      <c r="P72" s="261">
        <f>IFERROR(VLOOKUP($B72,'AGO31 Dog Nexus'!$B$44:$T$73,19,FALSE),0)</f>
        <v>0</v>
      </c>
      <c r="Q72" s="261">
        <f>IFERROR(VLOOKUP($B72,'OCT18 Pet Cal'!$B$44:$T$73,19,FALSE),0)</f>
        <v>0</v>
      </c>
      <c r="R72" s="261">
        <f>IFERROR(VLOOKUP($B72,'OCT19 Pet Cal'!$B$44:$T$73,19,FALSE),0)</f>
        <v>0</v>
      </c>
      <c r="S72" s="207">
        <f>IFERROR(VLOOKUP($B72,'NOV1 Soc. Canina'!$B$44:$T$73,19,FALSE),0)</f>
        <v>0</v>
      </c>
      <c r="T72" s="261">
        <f>IFERROR(VLOOKUP($B72,'NOV2 Soc. Canina'!$B$44:$T$73,19,FALSE),0)</f>
        <v>0</v>
      </c>
      <c r="U72" s="261">
        <f>IFERROR(VLOOKUP($B72,'NOV29 ECAN'!$B$44:$T$74,19,FALSE),0)</f>
        <v>0</v>
      </c>
      <c r="V72" s="261">
        <f>IFERROR(VLOOKUP($B72,'NOV30 Amazing'!$B$44:$T$73,19,FALSE),0)</f>
        <v>0</v>
      </c>
      <c r="W72" s="261">
        <f>IFERROR(VLOOKUP($B72,'DIC14 Salta'!$B$44:$T$73,19,FALSE),0)</f>
        <v>0</v>
      </c>
      <c r="X72" s="291">
        <f>SUM(F72:W72)</f>
        <v>4</v>
      </c>
    </row>
    <row r="73" spans="1:24">
      <c r="A73">
        <f t="shared" si="4"/>
        <v>26</v>
      </c>
      <c r="B73" s="357">
        <v>785</v>
      </c>
      <c r="C73" s="321" t="s">
        <v>482</v>
      </c>
      <c r="D73" s="321" t="s">
        <v>481</v>
      </c>
      <c r="E73" s="340" t="s">
        <v>272</v>
      </c>
      <c r="F73" s="261">
        <f>IFERROR(VLOOKUP($B73,'MAR16 Azul'!$B$44:$T$73,19,FALSE),0)</f>
        <v>4</v>
      </c>
      <c r="G73" s="261">
        <f>IFERROR(VLOOKUP($B73,'ABR26 King Dog'!$B$44:$T$73,19,FALSE),0)</f>
        <v>0</v>
      </c>
      <c r="H73" s="261">
        <f>IFERROR(VLOOKUP($B73,'[1]ABR27 King Dog'!$B$44:$T$73,19,FALSE),0)</f>
        <v>0</v>
      </c>
      <c r="I73" s="261">
        <f>IFERROR(VLOOKUP($B73,'MAY18 King Dog'!$B$45:$T$74,19,FALSE),0)</f>
        <v>0</v>
      </c>
      <c r="J73" s="261">
        <f>IFERROR(VLOOKUP($B73,'JUN21 Amazing'!$B$44:$T$73,19,FALSE),0)</f>
        <v>0</v>
      </c>
      <c r="K73" s="261">
        <f>IFERROR(VLOOKUP($B73,'JUL5 ACCC'!$B$44:$T$73,19,FALSE),0)</f>
        <v>0</v>
      </c>
      <c r="L73" s="261">
        <f>IFERROR(VLOOKUP($B73,'JUL6 ACCC'!$B$44:$T$73,19,FALSE),0)</f>
        <v>0</v>
      </c>
      <c r="M73" s="261">
        <f>IFERROR(VLOOKUP($B73,'AGO9 Guican'!$B$44:$T$73,19,FALSE),0)</f>
        <v>0</v>
      </c>
      <c r="N73" s="261">
        <f>IFERROR(VLOOKUP($B73,'AGO10 Lucky Dogs'!$B$44:$T$73,19,FALSE),0)</f>
        <v>0</v>
      </c>
      <c r="O73" s="261">
        <f>IFERROR(VLOOKUP($B73,'AGO24 Lochness'!$B$44:$T$73,19,FALSE),0)</f>
        <v>0</v>
      </c>
      <c r="P73" s="261">
        <f>IFERROR(VLOOKUP($B73,'AGO31 Dog Nexus'!$B$44:$T$73,19,FALSE),0)</f>
        <v>0</v>
      </c>
      <c r="Q73" s="261">
        <f>IFERROR(VLOOKUP($B73,'OCT18 Pet Cal'!$B$44:$T$73,19,FALSE),0)</f>
        <v>0</v>
      </c>
      <c r="R73" s="261">
        <f>IFERROR(VLOOKUP($B73,'OCT19 Pet Cal'!$B$44:$T$73,19,FALSE),0)</f>
        <v>0</v>
      </c>
      <c r="S73" s="207">
        <f>IFERROR(VLOOKUP($B73,'NOV1 Soc. Canina'!$B$44:$T$73,19,FALSE),0)</f>
        <v>0</v>
      </c>
      <c r="T73" s="261">
        <f>IFERROR(VLOOKUP($B73,'NOV2 Soc. Canina'!$B$44:$T$73,19,FALSE),0)</f>
        <v>0</v>
      </c>
      <c r="U73" s="261">
        <f>IFERROR(VLOOKUP($B73,'NOV29 ECAN'!$B$44:$T$74,19,FALSE),0)</f>
        <v>0</v>
      </c>
      <c r="V73" s="261">
        <f>IFERROR(VLOOKUP($B73,'NOV30 Amazing'!$B$44:$T$73,19,FALSE),0)</f>
        <v>0</v>
      </c>
      <c r="W73" s="261">
        <f>IFERROR(VLOOKUP($B73,'DIC14 Salta'!$B$44:$T$73,19,FALSE),0)</f>
        <v>0</v>
      </c>
      <c r="X73" s="291">
        <f>SUM(F73:W73)</f>
        <v>4</v>
      </c>
    </row>
    <row r="74" spans="1:24">
      <c r="A74">
        <v>27</v>
      </c>
      <c r="B74" s="207">
        <v>686</v>
      </c>
      <c r="C74" s="321" t="s">
        <v>619</v>
      </c>
      <c r="D74" s="321" t="s">
        <v>620</v>
      </c>
      <c r="E74" s="340" t="s">
        <v>269</v>
      </c>
      <c r="F74" s="261">
        <f>IFERROR(VLOOKUP($B72,'MAR16 Azul'!$B$44:$T$73,19,FALSE),0)</f>
        <v>0</v>
      </c>
      <c r="G74" s="261">
        <f>IFERROR(VLOOKUP($B72,'ABR26 King Dog'!$B$44:$T$73,19,FALSE),0)</f>
        <v>0</v>
      </c>
      <c r="H74" s="261">
        <f>IFERROR(VLOOKUP($B72,'[1]ABR27 King Dog'!$B$44:$T$73,19,FALSE),0)</f>
        <v>0</v>
      </c>
      <c r="I74" s="261">
        <f>IFERROR(VLOOKUP($B72,'MAY18 King Dog'!$B$45:$T$74,19,FALSE),0)</f>
        <v>0</v>
      </c>
      <c r="J74" s="261">
        <f>IFERROR(VLOOKUP($B72,'JUN21 Amazing'!$B$44:$T$73,19,FALSE),0)</f>
        <v>0</v>
      </c>
      <c r="K74" s="261">
        <f>IFERROR(VLOOKUP($B72,'JUL5 ACCC'!$B$44:$T$73,19,FALSE),0)</f>
        <v>0</v>
      </c>
      <c r="L74" s="261">
        <f>IFERROR(VLOOKUP($B72,'JUL6 ACCC'!$B$44:$T$73,19,FALSE),0)</f>
        <v>0</v>
      </c>
      <c r="M74" s="261">
        <f>IFERROR(VLOOKUP($B72,'AGO9 Guican'!$B$44:$T$73,19,FALSE),0)</f>
        <v>0</v>
      </c>
      <c r="N74" s="261">
        <f>IFERROR(VLOOKUP($B72,'AGO10 Lucky Dogs'!$B$44:$T$73,19,FALSE),0)</f>
        <v>0</v>
      </c>
      <c r="O74" s="261">
        <f>IFERROR(VLOOKUP($B72,'AGO24 Lochness'!$B$44:$T$73,19,FALSE),0)</f>
        <v>4</v>
      </c>
      <c r="P74" s="261">
        <f>IFERROR(VLOOKUP($B72,'AGO31 Dog Nexus'!$B$44:$T$73,19,FALSE),0)</f>
        <v>0</v>
      </c>
      <c r="Q74" s="261">
        <f>IFERROR(VLOOKUP($B74,'OCT18 Pet Cal'!$B$44:$T$73,19,FALSE),0)</f>
        <v>0</v>
      </c>
      <c r="R74" s="261">
        <f>IFERROR(VLOOKUP($B74,'OCT19 Pet Cal'!$B$44:$T$73,19,FALSE),0)</f>
        <v>0</v>
      </c>
      <c r="S74" s="207">
        <f>IFERROR(VLOOKUP($B72,'NOV1 Soc. Canina'!$B$44:$T$73,19,FALSE),0)</f>
        <v>0</v>
      </c>
      <c r="T74" s="261">
        <f>IFERROR(VLOOKUP($B72,'NOV2 Soc. Canina'!$B$44:$T$73,19,FALSE),0)</f>
        <v>0</v>
      </c>
      <c r="U74" s="261">
        <f>IFERROR(VLOOKUP($B72,'NOV29 ECAN'!$B$44:$T$74,19,FALSE),0)</f>
        <v>0</v>
      </c>
      <c r="V74" s="261">
        <f>IFERROR(VLOOKUP($B72,'NOV30 Amazing'!$B$44:$T$73,19,FALSE),0)</f>
        <v>0</v>
      </c>
      <c r="W74" s="261">
        <f>IFERROR(VLOOKUP($B72,'DIC14 Salta'!$B$44:$T$73,19,FALSE),0)</f>
        <v>0</v>
      </c>
      <c r="X74" s="291">
        <f>SUM(F74:W74)</f>
        <v>4</v>
      </c>
    </row>
    <row r="75" spans="1:24">
      <c r="A75">
        <v>28</v>
      </c>
      <c r="B75" s="207">
        <v>560</v>
      </c>
      <c r="C75" s="208" t="s">
        <v>374</v>
      </c>
      <c r="D75" s="208" t="s">
        <v>53</v>
      </c>
      <c r="E75" s="250" t="s">
        <v>272</v>
      </c>
      <c r="F75" s="261">
        <f>IFERROR(VLOOKUP($B75,'MAR16 Azul'!$B$44:$T$73,19,FALSE),0)</f>
        <v>0</v>
      </c>
      <c r="G75" s="261">
        <f>IFERROR(VLOOKUP($B75,'ABR26 King Dog'!$B$44:$T$73,19,FALSE),0)</f>
        <v>0</v>
      </c>
      <c r="H75" s="261">
        <f>IFERROR(VLOOKUP($B75,'[1]ABR27 King Dog'!$B$44:$T$73,19,FALSE),0)</f>
        <v>3</v>
      </c>
      <c r="I75" s="261">
        <f>IFERROR(VLOOKUP($B75,'MAY18 King Dog'!$B$45:$T$74,19,FALSE),0)</f>
        <v>0</v>
      </c>
      <c r="J75" s="261">
        <f>IFERROR(VLOOKUP($B75,'JUN21 Amazing'!$B$44:$T$73,19,FALSE),0)</f>
        <v>0</v>
      </c>
      <c r="K75" s="261">
        <f>IFERROR(VLOOKUP($B75,'JUL5 ACCC'!$B$44:$T$73,19,FALSE),0)</f>
        <v>0</v>
      </c>
      <c r="L75" s="261">
        <f>IFERROR(VLOOKUP($B75,'JUL6 ACCC'!$B$44:$T$73,19,FALSE),0)</f>
        <v>0</v>
      </c>
      <c r="M75" s="261">
        <f>IFERROR(VLOOKUP($B75,'AGO9 Guican'!$B$44:$T$73,19,FALSE),0)</f>
        <v>0</v>
      </c>
      <c r="N75" s="261">
        <f>IFERROR(VLOOKUP($B75,'AGO10 Lucky Dogs'!$B$44:$T$73,19,FALSE),0)</f>
        <v>0</v>
      </c>
      <c r="O75" s="261">
        <f>IFERROR(VLOOKUP($B75,'AGO24 Lochness'!$B$44:$T$73,19,FALSE),0)</f>
        <v>0</v>
      </c>
      <c r="P75" s="261">
        <f>IFERROR(VLOOKUP($B75,'AGO31 Dog Nexus'!$B$44:$T$73,19,FALSE),0)</f>
        <v>0</v>
      </c>
      <c r="Q75" s="261">
        <f>IFERROR(VLOOKUP($B75,'OCT18 Pet Cal'!$B$44:$T$73,19,FALSE),0)</f>
        <v>0</v>
      </c>
      <c r="R75" s="261">
        <f>IFERROR(VLOOKUP($B75,'OCT19 Pet Cal'!$B$44:$T$73,19,FALSE),0)</f>
        <v>0</v>
      </c>
      <c r="S75" s="207">
        <f>IFERROR(VLOOKUP($B75,'NOV1 Soc. Canina'!$B$44:$T$73,19,FALSE),0)</f>
        <v>0</v>
      </c>
      <c r="T75" s="261">
        <f>IFERROR(VLOOKUP($B75,'NOV2 Soc. Canina'!$B$44:$T$73,19,FALSE),0)</f>
        <v>0</v>
      </c>
      <c r="U75" s="261">
        <f>IFERROR(VLOOKUP($B75,'NOV29 ECAN'!$B$44:$T$74,19,FALSE),0)</f>
        <v>0</v>
      </c>
      <c r="V75" s="261">
        <f>IFERROR(VLOOKUP($B75,'NOV30 Amazing'!$B$44:$T$73,19,FALSE),0)</f>
        <v>0</v>
      </c>
      <c r="W75" s="261">
        <f>IFERROR(VLOOKUP($B75,'DIC14 Salta'!$B$44:$T$73,19,FALSE),0)</f>
        <v>0</v>
      </c>
      <c r="X75" s="291">
        <f>SUM(F75:W75)</f>
        <v>3</v>
      </c>
    </row>
    <row r="76" spans="1:24">
      <c r="A76">
        <v>29</v>
      </c>
      <c r="B76" s="207">
        <v>809</v>
      </c>
      <c r="C76" s="321" t="s">
        <v>460</v>
      </c>
      <c r="D76" s="321" t="s">
        <v>461</v>
      </c>
      <c r="E76" s="340" t="s">
        <v>275</v>
      </c>
      <c r="F76" s="261">
        <f>IFERROR(VLOOKUP($B76,'MAR16 Azul'!$B$44:$T$73,19,FALSE),0)</f>
        <v>0</v>
      </c>
      <c r="G76" s="261">
        <f>IFERROR(VLOOKUP($B76,'ABR26 King Dog'!$B$44:$T$73,19,FALSE),0)</f>
        <v>0</v>
      </c>
      <c r="H76" s="261">
        <f>IFERROR(VLOOKUP($B76,'[1]ABR27 King Dog'!$B$44:$T$73,19,FALSE),0)</f>
        <v>0</v>
      </c>
      <c r="I76" s="261">
        <f>IFERROR(VLOOKUP($B76,'MAY18 King Dog'!$B$45:$T$74,19,FALSE),0)</f>
        <v>0</v>
      </c>
      <c r="J76" s="261">
        <f>IFERROR(VLOOKUP($B76,'JUN21 Amazing'!$B$44:$T$73,19,FALSE),0)</f>
        <v>0</v>
      </c>
      <c r="K76" s="261">
        <f>IFERROR(VLOOKUP($B76,'JUL5 ACCC'!$B$44:$T$73,19,FALSE),0)</f>
        <v>0</v>
      </c>
      <c r="L76" s="261">
        <f>IFERROR(VLOOKUP($B76,'JUL6 ACCC'!$B$44:$T$73,19,FALSE),0)</f>
        <v>0</v>
      </c>
      <c r="M76" s="261">
        <f>IFERROR(VLOOKUP($B76,'AGO9 Guican'!$B$44:$T$73,19,FALSE),0)</f>
        <v>0</v>
      </c>
      <c r="N76" s="261">
        <f>IFERROR(VLOOKUP($B76,'AGO10 Lucky Dogs'!$B$44:$T$73,19,FALSE),0)</f>
        <v>0</v>
      </c>
      <c r="O76" s="261">
        <f>IFERROR(VLOOKUP($B76,'AGO24 Lochness'!$B$44:$T$73,19,FALSE),0)</f>
        <v>2</v>
      </c>
      <c r="P76" s="261">
        <f>IFERROR(VLOOKUP($B76,'AGO31 Dog Nexus'!$B$44:$T$73,19,FALSE),0)</f>
        <v>0</v>
      </c>
      <c r="Q76" s="261">
        <f>IFERROR(VLOOKUP($B76,'OCT18 Pet Cal'!$B$44:$T$73,19,FALSE),0)</f>
        <v>0</v>
      </c>
      <c r="R76" s="261">
        <f>IFERROR(VLOOKUP($B76,'OCT19 Pet Cal'!$B$44:$T$73,19,FALSE),0)</f>
        <v>0</v>
      </c>
      <c r="S76" s="207">
        <f>IFERROR(VLOOKUP($B76,'NOV1 Soc. Canina'!$B$44:$T$73,19,FALSE),0)</f>
        <v>0</v>
      </c>
      <c r="T76" s="261">
        <f>IFERROR(VLOOKUP($B76,'NOV2 Soc. Canina'!$B$44:$T$73,19,FALSE),0)</f>
        <v>0</v>
      </c>
      <c r="U76" s="261">
        <f>IFERROR(VLOOKUP($B76,'NOV29 ECAN'!$B$44:$T$74,19,FALSE),0)</f>
        <v>0</v>
      </c>
      <c r="V76" s="261">
        <f>IFERROR(VLOOKUP($B76,'NOV30 Amazing'!$B$44:$T$73,19,FALSE),0)</f>
        <v>0</v>
      </c>
      <c r="W76" s="261">
        <f>IFERROR(VLOOKUP($B76,'DIC14 Salta'!$B$44:$T$73,19,FALSE),0)</f>
        <v>0</v>
      </c>
      <c r="X76" s="291">
        <f>SUM(F76:W76)</f>
        <v>2</v>
      </c>
    </row>
    <row r="77" spans="1:24">
      <c r="A77">
        <f t="shared" si="4"/>
        <v>30</v>
      </c>
      <c r="B77" s="207">
        <v>801</v>
      </c>
      <c r="C77" s="321" t="s">
        <v>437</v>
      </c>
      <c r="D77" s="321" t="s">
        <v>418</v>
      </c>
      <c r="E77" s="340" t="s">
        <v>275</v>
      </c>
      <c r="F77" s="261">
        <f>IFERROR(VLOOKUP($B77,'MAR16 Azul'!$B$44:$T$73,19,FALSE),0)</f>
        <v>0</v>
      </c>
      <c r="G77" s="261">
        <f>IFERROR(VLOOKUP($B77,'ABR26 King Dog'!$B$44:$T$73,19,FALSE),0)</f>
        <v>0</v>
      </c>
      <c r="H77" s="261">
        <f>IFERROR(VLOOKUP($B77,'[1]ABR27 King Dog'!$B$44:$T$73,19,FALSE),0)</f>
        <v>0</v>
      </c>
      <c r="I77" s="261">
        <f>IFERROR(VLOOKUP($B77,'MAY18 King Dog'!$B$45:$T$74,19,FALSE),0)</f>
        <v>0</v>
      </c>
      <c r="J77" s="261">
        <f>IFERROR(VLOOKUP($B77,'JUN21 Amazing'!$B$44:$T$73,19,FALSE),0)</f>
        <v>0</v>
      </c>
      <c r="K77" s="261">
        <f>IFERROR(VLOOKUP($B77,'JUL5 ACCC'!$B$44:$T$73,19,FALSE),0)</f>
        <v>0</v>
      </c>
      <c r="L77" s="261">
        <f>IFERROR(VLOOKUP($B77,'JUL6 ACCC'!$B$44:$T$73,19,FALSE),0)</f>
        <v>0</v>
      </c>
      <c r="M77" s="261">
        <f>IFERROR(VLOOKUP($B77,'AGO9 Guican'!$B$44:$T$73,19,FALSE),0)</f>
        <v>0</v>
      </c>
      <c r="N77" s="261">
        <f>IFERROR(VLOOKUP($B77,'AGO10 Lucky Dogs'!$B$44:$T$73,19,FALSE),0)</f>
        <v>0</v>
      </c>
      <c r="O77" s="261">
        <f>IFERROR(VLOOKUP($B77,'AGO24 Lochness'!$B$44:$T$73,19,FALSE),0)</f>
        <v>0</v>
      </c>
      <c r="P77" s="261">
        <f>IFERROR(VLOOKUP($B77,'AGO31 Dog Nexus'!$B$44:$T$73,19,FALSE),0)</f>
        <v>0</v>
      </c>
      <c r="Q77" s="261">
        <f>IFERROR(VLOOKUP($B77,'OCT18 Pet Cal'!$B$44:$T$73,19,FALSE),0)</f>
        <v>0</v>
      </c>
      <c r="R77" s="261">
        <f>IFERROR(VLOOKUP($B77,'OCT19 Pet Cal'!$B$44:$T$73,19,FALSE),0)</f>
        <v>0</v>
      </c>
      <c r="S77" s="207">
        <f>IFERROR(VLOOKUP($B77,'NOV1 Soc. Canina'!$B$44:$T$73,19,FALSE),0)</f>
        <v>0</v>
      </c>
      <c r="T77" s="261">
        <f>IFERROR(VLOOKUP($B77,'NOV2 Soc. Canina'!$B$44:$T$73,19,FALSE),0)</f>
        <v>0</v>
      </c>
      <c r="U77" s="261">
        <f>IFERROR(VLOOKUP($B77,'NOV29 ECAN'!$B$44:$T$74,19,FALSE),0)</f>
        <v>0</v>
      </c>
      <c r="V77" s="261">
        <f>IFERROR(VLOOKUP($B77,'NOV30 Amazing'!$B$44:$T$73,19,FALSE),0)</f>
        <v>2</v>
      </c>
      <c r="W77" s="261">
        <f>IFERROR(VLOOKUP($B77,'DIC14 Salta'!$B$44:$T$73,19,FALSE),0)</f>
        <v>0</v>
      </c>
      <c r="X77" s="291">
        <f>SUM(F77:W77)</f>
        <v>2</v>
      </c>
    </row>
    <row r="78" spans="1:24">
      <c r="A78">
        <v>31</v>
      </c>
      <c r="B78" s="357">
        <v>708</v>
      </c>
      <c r="C78" s="321" t="s">
        <v>382</v>
      </c>
      <c r="D78" s="321" t="s">
        <v>647</v>
      </c>
      <c r="E78" s="340" t="s">
        <v>272</v>
      </c>
      <c r="F78" s="261">
        <f>IFERROR(VLOOKUP($B76,'MAR16 Azul'!$B$44:$T$73,19,FALSE),0)</f>
        <v>0</v>
      </c>
      <c r="G78" s="261">
        <f>IFERROR(VLOOKUP($B76,'ABR26 King Dog'!$B$44:$T$73,19,FALSE),0)</f>
        <v>0</v>
      </c>
      <c r="H78" s="261">
        <f>IFERROR(VLOOKUP($B76,'[1]ABR27 King Dog'!$B$44:$T$73,19,FALSE),0)</f>
        <v>0</v>
      </c>
      <c r="I78" s="261">
        <f>IFERROR(VLOOKUP($B76,'MAY18 King Dog'!$B$45:$T$74,19,FALSE),0)</f>
        <v>0</v>
      </c>
      <c r="J78" s="261">
        <f>IFERROR(VLOOKUP($B76,'JUN21 Amazing'!$B$44:$T$73,19,FALSE),0)</f>
        <v>0</v>
      </c>
      <c r="K78" s="261">
        <f>IFERROR(VLOOKUP($B76,'JUL5 ACCC'!$B$44:$T$73,19,FALSE),0)</f>
        <v>0</v>
      </c>
      <c r="L78" s="261">
        <f>IFERROR(VLOOKUP($B76,'JUL6 ACCC'!$B$44:$T$73,19,FALSE),0)</f>
        <v>0</v>
      </c>
      <c r="M78" s="261">
        <f>IFERROR(VLOOKUP($B76,'AGO9 Guican'!$B$44:$T$73,19,FALSE),0)</f>
        <v>0</v>
      </c>
      <c r="N78" s="261">
        <f>IFERROR(VLOOKUP($B76,'AGO10 Lucky Dogs'!$B$44:$T$73,19,FALSE),0)</f>
        <v>0</v>
      </c>
      <c r="O78" s="261">
        <f>IFERROR(VLOOKUP($B76,'AGO24 Lochness'!$B$44:$T$73,19,FALSE),0)</f>
        <v>2</v>
      </c>
      <c r="P78" s="261">
        <f>IFERROR(VLOOKUP($B76,'AGO31 Dog Nexus'!$B$44:$T$73,19,FALSE),0)</f>
        <v>0</v>
      </c>
      <c r="Q78" s="261">
        <f>IFERROR(VLOOKUP($B78,'OCT18 Pet Cal'!$B$44:$T$73,19,FALSE),0)</f>
        <v>0</v>
      </c>
      <c r="R78" s="261">
        <f>IFERROR(VLOOKUP($B78,'OCT19 Pet Cal'!$B$44:$T$73,19,FALSE),0)</f>
        <v>0</v>
      </c>
      <c r="S78" s="207">
        <f>IFERROR(VLOOKUP($B76,'NOV1 Soc. Canina'!$B$44:$T$73,19,FALSE),0)</f>
        <v>0</v>
      </c>
      <c r="T78" s="261">
        <f>IFERROR(VLOOKUP($B76,'NOV2 Soc. Canina'!$B$44:$T$73,19,FALSE),0)</f>
        <v>0</v>
      </c>
      <c r="U78" s="261">
        <f>IFERROR(VLOOKUP($B76,'NOV29 ECAN'!$B$44:$T$74,19,FALSE),0)</f>
        <v>0</v>
      </c>
      <c r="V78" s="261">
        <f>IFERROR(VLOOKUP($B76,'NOV30 Amazing'!$B$44:$T$73,19,FALSE),0)</f>
        <v>0</v>
      </c>
      <c r="W78" s="261">
        <f>IFERROR(VLOOKUP($B76,'DIC14 Salta'!$B$44:$T$73,19,FALSE),0)</f>
        <v>0</v>
      </c>
      <c r="X78" s="291">
        <f>SUM(F78:W78)</f>
        <v>2</v>
      </c>
    </row>
    <row r="79" spans="1:24">
      <c r="A79">
        <v>32</v>
      </c>
      <c r="B79" s="207">
        <v>779</v>
      </c>
      <c r="C79" s="321" t="s">
        <v>327</v>
      </c>
      <c r="D79" s="321" t="s">
        <v>346</v>
      </c>
      <c r="E79" s="340" t="s">
        <v>275</v>
      </c>
      <c r="F79" s="261">
        <f>IFERROR(VLOOKUP(#REF!,'MAR16 Azul'!$B$44:$T$73,19,FALSE),0)</f>
        <v>0</v>
      </c>
      <c r="G79" s="261">
        <f>IFERROR(VLOOKUP(#REF!,'ABR26 King Dog'!$B$44:$T$73,19,FALSE),0)</f>
        <v>0</v>
      </c>
      <c r="H79" s="261">
        <f>IFERROR(VLOOKUP(#REF!,'[1]ABR27 King Dog'!$B$44:$T$73,19,FALSE),0)</f>
        <v>0</v>
      </c>
      <c r="I79" s="261">
        <f>IFERROR(VLOOKUP(#REF!,'MAY18 King Dog'!$B$45:$T$74,19,FALSE),0)</f>
        <v>0</v>
      </c>
      <c r="J79" s="261">
        <f>IFERROR(VLOOKUP(#REF!,'JUN21 Amazing'!$B$44:$T$73,19,FALSE),0)</f>
        <v>0</v>
      </c>
      <c r="K79" s="261">
        <f>IFERROR(VLOOKUP(#REF!,'JUL5 ACCC'!$B$44:$T$73,19,FALSE),0)</f>
        <v>0</v>
      </c>
      <c r="L79" s="261">
        <f>IFERROR(VLOOKUP(#REF!,'JUL6 ACCC'!$B$44:$T$73,19,FALSE),0)</f>
        <v>0</v>
      </c>
      <c r="M79" s="261">
        <f>IFERROR(VLOOKUP(#REF!,'AGO9 Guican'!$B$44:$T$73,19,FALSE),0)</f>
        <v>0</v>
      </c>
      <c r="N79" s="261">
        <f>IFERROR(VLOOKUP(#REF!,'AGO10 Lucky Dogs'!$B$44:$T$73,19,FALSE),0)</f>
        <v>0</v>
      </c>
      <c r="O79" s="261">
        <f>IFERROR(VLOOKUP(#REF!,'AGO24 Lochness'!$B$44:$T$73,19,FALSE),0)</f>
        <v>0</v>
      </c>
      <c r="P79" s="261">
        <f>IFERROR(VLOOKUP(#REF!,'AGO31 Dog Nexus'!$B$44:$T$73,19,FALSE),0)</f>
        <v>0</v>
      </c>
      <c r="Q79" s="261">
        <f>IFERROR(VLOOKUP($B79,'OCT18 Pet Cal'!$B$44:$T$73,19,FALSE),0)</f>
        <v>1</v>
      </c>
      <c r="R79" s="261">
        <f>IFERROR(VLOOKUP($B79,'OCT19 Pet Cal'!$B$44:$T$73,19,FALSE),0)</f>
        <v>0</v>
      </c>
      <c r="S79" s="207">
        <f>IFERROR(VLOOKUP(#REF!,'NOV1 Soc. Canina'!$B$44:$T$73,19,FALSE),0)</f>
        <v>0</v>
      </c>
      <c r="T79" s="261">
        <f>IFERROR(VLOOKUP(#REF!,'NOV2 Soc. Canina'!$B$44:$T$73,19,FALSE),0)</f>
        <v>0</v>
      </c>
      <c r="U79" s="261">
        <f>IFERROR(VLOOKUP(#REF!,'NOV29 ECAN'!$B$44:$T$74,19,FALSE),0)</f>
        <v>0</v>
      </c>
      <c r="V79" s="261">
        <f>IFERROR(VLOOKUP(#REF!,'NOV30 Amazing'!$B$44:$T$73,19,FALSE),0)</f>
        <v>0</v>
      </c>
      <c r="W79" s="261">
        <f>IFERROR(VLOOKUP(#REF!,'DIC14 Salta'!$B$44:$T$73,19,FALSE),0)</f>
        <v>0</v>
      </c>
      <c r="X79" s="291">
        <f>SUM(F79:W79)</f>
        <v>1</v>
      </c>
    </row>
    <row r="80" spans="1:24">
      <c r="A80">
        <v>33</v>
      </c>
      <c r="B80" s="357">
        <v>716</v>
      </c>
      <c r="C80" s="321" t="s">
        <v>434</v>
      </c>
      <c r="D80" s="321" t="s">
        <v>435</v>
      </c>
      <c r="E80" s="340" t="s">
        <v>272</v>
      </c>
      <c r="F80" s="261">
        <f>IFERROR(VLOOKUP($B87,'MAR16 Azul'!$B$44:$T$73,19,FALSE),0)</f>
        <v>0</v>
      </c>
      <c r="G80" s="261">
        <f>IFERROR(VLOOKUP($B87,'ABR26 King Dog'!$B$44:$T$73,19,FALSE),0)</f>
        <v>0</v>
      </c>
      <c r="H80" s="261">
        <f>IFERROR(VLOOKUP($B87,'[1]ABR27 King Dog'!$B$44:$T$73,19,FALSE),0)</f>
        <v>0</v>
      </c>
      <c r="I80" s="261">
        <f>IFERROR(VLOOKUP($B87,'MAY18 King Dog'!$B$45:$T$74,19,FALSE),0)</f>
        <v>0</v>
      </c>
      <c r="J80" s="261">
        <f>IFERROR(VLOOKUP($B87,'JUN21 Amazing'!$B$44:$T$73,19,FALSE),0)</f>
        <v>0</v>
      </c>
      <c r="K80" s="261">
        <f>IFERROR(VLOOKUP($B87,'JUL5 ACCC'!$B$44:$T$73,19,FALSE),0)</f>
        <v>0</v>
      </c>
      <c r="L80" s="261">
        <f>IFERROR(VLOOKUP($B87,'JUL6 ACCC'!$B$44:$T$73,19,FALSE),0)</f>
        <v>0</v>
      </c>
      <c r="M80" s="261">
        <f>IFERROR(VLOOKUP($B87,'AGO9 Guican'!$B$44:$T$73,19,FALSE),0)</f>
        <v>0</v>
      </c>
      <c r="N80" s="261">
        <f>IFERROR(VLOOKUP($B87,'AGO10 Lucky Dogs'!$B$44:$T$73,19,FALSE),0)</f>
        <v>0</v>
      </c>
      <c r="O80" s="261">
        <f>IFERROR(VLOOKUP($B87,'AGO24 Lochness'!$B$44:$T$73,19,FALSE),0)</f>
        <v>0</v>
      </c>
      <c r="P80" s="261">
        <f>IFERROR(VLOOKUP($B87,'AGO31 Dog Nexus'!$B$44:$T$73,19,FALSE),0)</f>
        <v>0</v>
      </c>
      <c r="Q80" s="261">
        <f>IFERROR(VLOOKUP($B80,'OCT18 Pet Cal'!$B$44:$T$73,19,FALSE),0)</f>
        <v>0</v>
      </c>
      <c r="R80" s="261">
        <f>IFERROR(VLOOKUP($B80,'OCT19 Pet Cal'!$B$44:$T$73,19,FALSE),0)</f>
        <v>0</v>
      </c>
      <c r="S80" s="207">
        <f>IFERROR(VLOOKUP($B87,'NOV1 Soc. Canina'!$B$44:$T$73,19,FALSE),0)</f>
        <v>0</v>
      </c>
      <c r="T80" s="261">
        <f>IFERROR(VLOOKUP($B87,'NOV2 Soc. Canina'!$B$44:$T$73,19,FALSE),0)</f>
        <v>0</v>
      </c>
      <c r="U80" s="261">
        <f>IFERROR(VLOOKUP($B87,'NOV29 ECAN'!$B$44:$T$74,19,FALSE),0)</f>
        <v>0</v>
      </c>
      <c r="V80" s="261">
        <f>IFERROR(VLOOKUP($B87,'NOV30 Amazing'!$B$44:$T$73,19,FALSE),0)</f>
        <v>1</v>
      </c>
      <c r="W80" s="261">
        <f>IFERROR(VLOOKUP($B87,'DIC14 Salta'!$B$44:$T$73,19,FALSE),0)</f>
        <v>0</v>
      </c>
      <c r="X80" s="291">
        <f>SUM(F80:W80)</f>
        <v>1</v>
      </c>
    </row>
    <row r="81" spans="1:24">
      <c r="A81">
        <v>34</v>
      </c>
      <c r="B81" s="207">
        <v>514</v>
      </c>
      <c r="C81" s="321" t="s">
        <v>318</v>
      </c>
      <c r="D81" s="321" t="s">
        <v>319</v>
      </c>
      <c r="E81" s="340" t="s">
        <v>272</v>
      </c>
      <c r="F81" s="261">
        <f>IFERROR(VLOOKUP($B81,'MAR16 Azul'!$B$44:$T$73,19,FALSE),0)</f>
        <v>0</v>
      </c>
      <c r="G81" s="261">
        <f>IFERROR(VLOOKUP($B81,'ABR26 King Dog'!$B$44:$T$73,19,FALSE),0)</f>
        <v>0</v>
      </c>
      <c r="H81" s="261">
        <f>IFERROR(VLOOKUP($B81,'[1]ABR27 King Dog'!$B$44:$T$73,19,FALSE),0)</f>
        <v>0</v>
      </c>
      <c r="I81" s="261">
        <f>IFERROR(VLOOKUP($B81,'MAY18 King Dog'!$B$45:$T$74,19,FALSE),0)</f>
        <v>0</v>
      </c>
      <c r="J81" s="261">
        <f>IFERROR(VLOOKUP($B81,'JUN21 Amazing'!$B$44:$T$73,19,FALSE),0)</f>
        <v>0</v>
      </c>
      <c r="K81" s="261">
        <f>IFERROR(VLOOKUP($B81,'JUL5 ACCC'!$B$44:$T$73,19,FALSE),0)</f>
        <v>0</v>
      </c>
      <c r="L81" s="261">
        <f>IFERROR(VLOOKUP($B81,'JUL6 ACCC'!$B$44:$T$73,19,FALSE),0)</f>
        <v>0</v>
      </c>
      <c r="M81" s="261">
        <f>IFERROR(VLOOKUP($B81,'AGO9 Guican'!$B$44:$T$73,19,FALSE),0)</f>
        <v>0</v>
      </c>
      <c r="N81" s="261">
        <f>IFERROR(VLOOKUP($B81,'AGO10 Lucky Dogs'!$B$44:$T$73,19,FALSE),0)</f>
        <v>0</v>
      </c>
      <c r="O81" s="261">
        <f>IFERROR(VLOOKUP($B81,'AGO24 Lochness'!$B$44:$T$73,19,FALSE),0)</f>
        <v>0</v>
      </c>
      <c r="P81" s="261">
        <f>IFERROR(VLOOKUP($B81,'AGO31 Dog Nexus'!$B$44:$T$73,19,FALSE),0)</f>
        <v>0</v>
      </c>
      <c r="Q81" s="261">
        <f>IFERROR(VLOOKUP($B81,'OCT18 Pet Cal'!$B$44:$T$73,19,FALSE),0)</f>
        <v>0</v>
      </c>
      <c r="R81" s="261">
        <f>IFERROR(VLOOKUP($B81,'OCT19 Pet Cal'!$B$44:$T$73,19,FALSE),0)</f>
        <v>0</v>
      </c>
      <c r="S81" s="207">
        <f>IFERROR(VLOOKUP($B81,'NOV1 Soc. Canina'!$B$44:$T$73,19,FALSE),0)</f>
        <v>0</v>
      </c>
      <c r="T81" s="261">
        <f>IFERROR(VLOOKUP($B81,'NOV2 Soc. Canina'!$B$44:$T$73,19,FALSE),0)</f>
        <v>0</v>
      </c>
      <c r="U81" s="261">
        <f>IFERROR(VLOOKUP($B81,'NOV29 ECAN'!$B$44:$T$74,19,FALSE),0)</f>
        <v>0</v>
      </c>
      <c r="V81" s="261">
        <f>IFERROR(VLOOKUP($B81,'NOV30 Amazing'!$B$44:$T$73,19,FALSE),0)</f>
        <v>0</v>
      </c>
      <c r="W81" s="261">
        <f>IFERROR(VLOOKUP($B81,'DIC14 Salta'!$B$44:$T$73,19,FALSE),0)</f>
        <v>0</v>
      </c>
      <c r="X81" s="291">
        <f>SUM(F81:W81)</f>
        <v>0</v>
      </c>
    </row>
    <row r="82" spans="1:24">
      <c r="A82">
        <f>A81+1</f>
        <v>35</v>
      </c>
      <c r="B82" s="357">
        <v>531</v>
      </c>
      <c r="C82" s="321" t="s">
        <v>321</v>
      </c>
      <c r="D82" s="321" t="s">
        <v>322</v>
      </c>
      <c r="E82" s="340" t="s">
        <v>272</v>
      </c>
      <c r="F82" s="261">
        <f>IFERROR(VLOOKUP($B82,'MAR16 Azul'!$B$44:$T$73,19,FALSE),0)</f>
        <v>0</v>
      </c>
      <c r="G82" s="261">
        <f>IFERROR(VLOOKUP($B82,'ABR26 King Dog'!$B$44:$T$73,19,FALSE),0)</f>
        <v>0</v>
      </c>
      <c r="H82" s="261">
        <f>IFERROR(VLOOKUP($B82,'[1]ABR27 King Dog'!$B$44:$T$73,19,FALSE),0)</f>
        <v>0</v>
      </c>
      <c r="I82" s="261">
        <f>IFERROR(VLOOKUP($B82,'MAY18 King Dog'!$B$45:$T$74,19,FALSE),0)</f>
        <v>0</v>
      </c>
      <c r="J82" s="261">
        <f>IFERROR(VLOOKUP($B82,'JUN21 Amazing'!$B$44:$T$73,19,FALSE),0)</f>
        <v>0</v>
      </c>
      <c r="K82" s="261">
        <f>IFERROR(VLOOKUP($B82,'JUL5 ACCC'!$B$44:$T$73,19,FALSE),0)</f>
        <v>0</v>
      </c>
      <c r="L82" s="261">
        <f>IFERROR(VLOOKUP($B82,'JUL6 ACCC'!$B$44:$T$73,19,FALSE),0)</f>
        <v>0</v>
      </c>
      <c r="M82" s="261">
        <f>IFERROR(VLOOKUP($B82,'AGO9 Guican'!$B$44:$T$73,19,FALSE),0)</f>
        <v>0</v>
      </c>
      <c r="N82" s="261">
        <f>IFERROR(VLOOKUP($B82,'AGO10 Lucky Dogs'!$B$44:$T$73,19,FALSE),0)</f>
        <v>0</v>
      </c>
      <c r="O82" s="261">
        <f>IFERROR(VLOOKUP($B82,'AGO24 Lochness'!$B$44:$T$73,19,FALSE),0)</f>
        <v>0</v>
      </c>
      <c r="P82" s="261">
        <f>IFERROR(VLOOKUP($B82,'AGO31 Dog Nexus'!$B$44:$T$73,19,FALSE),0)</f>
        <v>0</v>
      </c>
      <c r="Q82" s="261">
        <f>IFERROR(VLOOKUP($B82,'OCT18 Pet Cal'!$B$44:$T$73,19,FALSE),0)</f>
        <v>0</v>
      </c>
      <c r="R82" s="261">
        <f>IFERROR(VLOOKUP($B82,'OCT19 Pet Cal'!$B$44:$T$73,19,FALSE),0)</f>
        <v>0</v>
      </c>
      <c r="S82" s="207">
        <f>IFERROR(VLOOKUP($B82,'NOV1 Soc. Canina'!$B$44:$T$73,19,FALSE),0)</f>
        <v>0</v>
      </c>
      <c r="T82" s="261">
        <f>IFERROR(VLOOKUP($B82,'NOV2 Soc. Canina'!$B$44:$T$73,19,FALSE),0)</f>
        <v>0</v>
      </c>
      <c r="U82" s="261">
        <f>IFERROR(VLOOKUP($B82,'NOV29 ECAN'!$B$44:$T$74,19,FALSE),0)</f>
        <v>0</v>
      </c>
      <c r="V82" s="261">
        <f>IFERROR(VLOOKUP($B82,'NOV30 Amazing'!$B$44:$T$73,19,FALSE),0)</f>
        <v>0</v>
      </c>
      <c r="W82" s="261">
        <f>IFERROR(VLOOKUP($B82,'DIC14 Salta'!$B$44:$T$73,19,FALSE),0)</f>
        <v>0</v>
      </c>
      <c r="X82" s="291">
        <f>SUM(F82:W82)</f>
        <v>0</v>
      </c>
    </row>
    <row r="83" spans="1:24">
      <c r="A83">
        <f t="shared" ref="A83:A107" si="5">A82+1</f>
        <v>36</v>
      </c>
      <c r="B83" s="207">
        <v>551</v>
      </c>
      <c r="C83" s="321" t="s">
        <v>702</v>
      </c>
      <c r="D83" s="321" t="s">
        <v>491</v>
      </c>
      <c r="E83" s="340" t="s">
        <v>272</v>
      </c>
      <c r="F83" s="261">
        <f>IFERROR(VLOOKUP(#REF!,'MAR16 Azul'!$B$44:$T$73,19,FALSE),0)</f>
        <v>0</v>
      </c>
      <c r="G83" s="261">
        <f>IFERROR(VLOOKUP(#REF!,'ABR26 King Dog'!$B$44:$T$73,19,FALSE),0)</f>
        <v>0</v>
      </c>
      <c r="H83" s="261">
        <f>IFERROR(VLOOKUP(#REF!,'[1]ABR27 King Dog'!$B$44:$T$73,19,FALSE),0)</f>
        <v>0</v>
      </c>
      <c r="I83" s="261">
        <f>IFERROR(VLOOKUP(#REF!,'MAY18 King Dog'!$B$45:$T$74,19,FALSE),0)</f>
        <v>0</v>
      </c>
      <c r="J83" s="261">
        <f>IFERROR(VLOOKUP(#REF!,'JUN21 Amazing'!$B$44:$T$73,19,FALSE),0)</f>
        <v>0</v>
      </c>
      <c r="K83" s="261">
        <f>IFERROR(VLOOKUP(#REF!,'JUL5 ACCC'!$B$44:$T$73,19,FALSE),0)</f>
        <v>0</v>
      </c>
      <c r="L83" s="261">
        <f>IFERROR(VLOOKUP(#REF!,'JUL6 ACCC'!$B$44:$T$73,19,FALSE),0)</f>
        <v>0</v>
      </c>
      <c r="M83" s="261">
        <f>IFERROR(VLOOKUP(#REF!,'AGO9 Guican'!$B$44:$T$73,19,FALSE),0)</f>
        <v>0</v>
      </c>
      <c r="N83" s="261">
        <f>IFERROR(VLOOKUP(#REF!,'AGO10 Lucky Dogs'!$B$44:$T$73,19,FALSE),0)</f>
        <v>0</v>
      </c>
      <c r="O83" s="261">
        <f>IFERROR(VLOOKUP(#REF!,'AGO24 Lochness'!$B$44:$T$73,19,FALSE),0)</f>
        <v>0</v>
      </c>
      <c r="P83" s="261">
        <f>IFERROR(VLOOKUP(#REF!,'AGO31 Dog Nexus'!$B$44:$T$73,19,FALSE),0)</f>
        <v>0</v>
      </c>
      <c r="Q83" s="261">
        <f>IFERROR(VLOOKUP($B83,'OCT18 Pet Cal'!$B$44:$T$73,19,FALSE),0)</f>
        <v>0</v>
      </c>
      <c r="R83" s="261">
        <f>IFERROR(VLOOKUP($B83,'OCT19 Pet Cal'!$B$44:$T$73,19,FALSE),0)</f>
        <v>0</v>
      </c>
      <c r="S83" s="207">
        <f>IFERROR(VLOOKUP(#REF!,'NOV1 Soc. Canina'!$B$44:$T$73,19,FALSE),0)</f>
        <v>0</v>
      </c>
      <c r="T83" s="261">
        <f>IFERROR(VLOOKUP(#REF!,'NOV2 Soc. Canina'!$B$44:$T$73,19,FALSE),0)</f>
        <v>0</v>
      </c>
      <c r="U83" s="261">
        <f>IFERROR(VLOOKUP(#REF!,'NOV29 ECAN'!$B$44:$T$74,19,FALSE),0)</f>
        <v>0</v>
      </c>
      <c r="V83" s="261">
        <f>IFERROR(VLOOKUP(#REF!,'NOV30 Amazing'!$B$44:$T$73,19,FALSE),0)</f>
        <v>0</v>
      </c>
      <c r="W83" s="261">
        <f>IFERROR(VLOOKUP(#REF!,'DIC14 Salta'!$B$44:$T$73,19,FALSE),0)</f>
        <v>0</v>
      </c>
      <c r="X83" s="291">
        <f>SUM(F83:W83)</f>
        <v>0</v>
      </c>
    </row>
    <row r="84" spans="1:24">
      <c r="A84">
        <f t="shared" si="5"/>
        <v>37</v>
      </c>
      <c r="B84" s="384">
        <v>592</v>
      </c>
      <c r="C84" s="389" t="s">
        <v>596</v>
      </c>
      <c r="D84" s="389" t="s">
        <v>597</v>
      </c>
      <c r="E84" s="613" t="s">
        <v>272</v>
      </c>
      <c r="F84" s="261">
        <f>IFERROR(VLOOKUP($B82,'MAR16 Azul'!$B$44:$T$73,19,FALSE),0)</f>
        <v>0</v>
      </c>
      <c r="G84" s="261">
        <f>IFERROR(VLOOKUP($B82,'ABR26 King Dog'!$B$44:$T$73,19,FALSE),0)</f>
        <v>0</v>
      </c>
      <c r="H84" s="261">
        <f>IFERROR(VLOOKUP($B82,'[1]ABR27 King Dog'!$B$44:$T$73,19,FALSE),0)</f>
        <v>0</v>
      </c>
      <c r="I84" s="261">
        <f>IFERROR(VLOOKUP($B82,'MAY18 King Dog'!$B$45:$T$74,19,FALSE),0)</f>
        <v>0</v>
      </c>
      <c r="J84" s="261">
        <f>IFERROR(VLOOKUP($B82,'JUN21 Amazing'!$B$44:$T$73,19,FALSE),0)</f>
        <v>0</v>
      </c>
      <c r="K84" s="261">
        <f>IFERROR(VLOOKUP($B82,'JUL5 ACCC'!$B$44:$T$73,19,FALSE),0)</f>
        <v>0</v>
      </c>
      <c r="L84" s="261">
        <f>IFERROR(VLOOKUP($B82,'JUL6 ACCC'!$B$44:$T$73,19,FALSE),0)</f>
        <v>0</v>
      </c>
      <c r="M84" s="261">
        <f>IFERROR(VLOOKUP($B82,'AGO9 Guican'!$B$44:$T$73,19,FALSE),0)</f>
        <v>0</v>
      </c>
      <c r="N84" s="261">
        <f>IFERROR(VLOOKUP($B82,'AGO10 Lucky Dogs'!$B$44:$T$73,19,FALSE),0)</f>
        <v>0</v>
      </c>
      <c r="O84" s="261">
        <f>IFERROR(VLOOKUP($B82,'AGO24 Lochness'!$B$44:$T$73,19,FALSE),0)</f>
        <v>0</v>
      </c>
      <c r="P84" s="261">
        <f>IFERROR(VLOOKUP($B82,'AGO31 Dog Nexus'!$B$44:$T$73,19,FALSE),0)</f>
        <v>0</v>
      </c>
      <c r="Q84" s="261">
        <f>IFERROR(VLOOKUP($B84,'OCT18 Pet Cal'!$B$44:$T$73,19,FALSE),0)</f>
        <v>0</v>
      </c>
      <c r="R84" s="261">
        <f>IFERROR(VLOOKUP($B84,'OCT19 Pet Cal'!$B$44:$T$73,19,FALSE),0)</f>
        <v>0</v>
      </c>
      <c r="S84" s="207">
        <f>IFERROR(VLOOKUP($B82,'NOV1 Soc. Canina'!$B$44:$T$73,19,FALSE),0)</f>
        <v>0</v>
      </c>
      <c r="T84" s="261">
        <f>IFERROR(VLOOKUP($B82,'NOV2 Soc. Canina'!$B$44:$T$73,19,FALSE),0)</f>
        <v>0</v>
      </c>
      <c r="U84" s="261">
        <f>IFERROR(VLOOKUP($B82,'NOV29 ECAN'!$B$44:$T$74,19,FALSE),0)</f>
        <v>0</v>
      </c>
      <c r="V84" s="261">
        <f>IFERROR(VLOOKUP($B82,'NOV30 Amazing'!$B$44:$T$73,19,FALSE),0)</f>
        <v>0</v>
      </c>
      <c r="W84" s="261">
        <f>IFERROR(VLOOKUP($B82,'DIC14 Salta'!$B$44:$T$73,19,FALSE),0)</f>
        <v>0</v>
      </c>
      <c r="X84" s="291">
        <f>SUM(F84:W84)</f>
        <v>0</v>
      </c>
    </row>
    <row r="85" spans="1:24">
      <c r="A85">
        <f t="shared" si="5"/>
        <v>38</v>
      </c>
      <c r="B85" s="207">
        <v>598</v>
      </c>
      <c r="C85" s="321" t="s">
        <v>480</v>
      </c>
      <c r="D85" s="321" t="s">
        <v>481</v>
      </c>
      <c r="E85" s="340" t="s">
        <v>272</v>
      </c>
      <c r="F85" s="261">
        <f>IFERROR(VLOOKUP($B83,'MAR16 Azul'!$B$44:$T$73,19,FALSE),0)</f>
        <v>0</v>
      </c>
      <c r="G85" s="261">
        <f>IFERROR(VLOOKUP($B83,'ABR26 King Dog'!$B$44:$T$73,19,FALSE),0)</f>
        <v>0</v>
      </c>
      <c r="H85" s="261">
        <f>IFERROR(VLOOKUP($B83,'[1]ABR27 King Dog'!$B$44:$T$73,19,FALSE),0)</f>
        <v>0</v>
      </c>
      <c r="I85" s="261">
        <f>IFERROR(VLOOKUP($B83,'MAY18 King Dog'!$B$45:$T$74,19,FALSE),0)</f>
        <v>0</v>
      </c>
      <c r="J85" s="261">
        <f>IFERROR(VLOOKUP($B83,'JUN21 Amazing'!$B$44:$T$73,19,FALSE),0)</f>
        <v>0</v>
      </c>
      <c r="K85" s="261">
        <f>IFERROR(VLOOKUP($B83,'JUL5 ACCC'!$B$44:$T$73,19,FALSE),0)</f>
        <v>0</v>
      </c>
      <c r="L85" s="261">
        <f>IFERROR(VLOOKUP($B83,'JUL6 ACCC'!$B$44:$T$73,19,FALSE),0)</f>
        <v>0</v>
      </c>
      <c r="M85" s="261">
        <f>IFERROR(VLOOKUP($B83,'AGO9 Guican'!$B$44:$T$73,19,FALSE),0)</f>
        <v>0</v>
      </c>
      <c r="N85" s="261">
        <f>IFERROR(VLOOKUP($B83,'AGO10 Lucky Dogs'!$B$44:$T$73,19,FALSE),0)</f>
        <v>0</v>
      </c>
      <c r="O85" s="261">
        <f>IFERROR(VLOOKUP($B83,'AGO24 Lochness'!$B$44:$T$73,19,FALSE),0)</f>
        <v>0</v>
      </c>
      <c r="P85" s="261">
        <f>IFERROR(VLOOKUP($B83,'AGO31 Dog Nexus'!$B$44:$T$73,19,FALSE),0)</f>
        <v>0</v>
      </c>
      <c r="Q85" s="261">
        <f>IFERROR(VLOOKUP($B85,'OCT18 Pet Cal'!$B$44:$T$73,19,FALSE),0)</f>
        <v>0</v>
      </c>
      <c r="R85" s="261">
        <f>IFERROR(VLOOKUP($B85,'OCT19 Pet Cal'!$B$44:$T$73,19,FALSE),0)</f>
        <v>0</v>
      </c>
      <c r="S85" s="207">
        <f>IFERROR(VLOOKUP($B83,'NOV1 Soc. Canina'!$B$44:$T$73,19,FALSE),0)</f>
        <v>0</v>
      </c>
      <c r="T85" s="261">
        <f>IFERROR(VLOOKUP($B83,'NOV2 Soc. Canina'!$B$44:$T$73,19,FALSE),0)</f>
        <v>0</v>
      </c>
      <c r="U85" s="261">
        <f>IFERROR(VLOOKUP($B83,'NOV29 ECAN'!$B$44:$T$74,19,FALSE),0)</f>
        <v>0</v>
      </c>
      <c r="V85" s="261">
        <f>IFERROR(VLOOKUP($B83,'NOV30 Amazing'!$B$44:$T$73,19,FALSE),0)</f>
        <v>0</v>
      </c>
      <c r="W85" s="261">
        <f>IFERROR(VLOOKUP($B83,'DIC14 Salta'!$B$44:$T$73,19,FALSE),0)</f>
        <v>0</v>
      </c>
      <c r="X85" s="291">
        <f>SUM(F85:W85)</f>
        <v>0</v>
      </c>
    </row>
    <row r="86" spans="1:24">
      <c r="A86">
        <f t="shared" si="5"/>
        <v>39</v>
      </c>
      <c r="B86" s="207">
        <v>617</v>
      </c>
      <c r="C86" s="321" t="s">
        <v>315</v>
      </c>
      <c r="D86" s="321" t="s">
        <v>316</v>
      </c>
      <c r="E86" s="340" t="s">
        <v>272</v>
      </c>
      <c r="F86" s="261">
        <f>IFERROR(VLOOKUP($B84,'MAR16 Azul'!$B$44:$T$73,19,FALSE),0)</f>
        <v>0</v>
      </c>
      <c r="G86" s="261">
        <f>IFERROR(VLOOKUP($B84,'ABR26 King Dog'!$B$44:$T$73,19,FALSE),0)</f>
        <v>0</v>
      </c>
      <c r="H86" s="261">
        <f>IFERROR(VLOOKUP($B84,'[1]ABR27 King Dog'!$B$44:$T$73,19,FALSE),0)</f>
        <v>0</v>
      </c>
      <c r="I86" s="261">
        <f>IFERROR(VLOOKUP($B84,'MAY18 King Dog'!$B$45:$T$74,19,FALSE),0)</f>
        <v>0</v>
      </c>
      <c r="J86" s="261">
        <f>IFERROR(VLOOKUP($B84,'JUN21 Amazing'!$B$44:$T$73,19,FALSE),0)</f>
        <v>0</v>
      </c>
      <c r="K86" s="261">
        <f>IFERROR(VLOOKUP($B84,'JUL5 ACCC'!$B$44:$T$73,19,FALSE),0)</f>
        <v>0</v>
      </c>
      <c r="L86" s="261">
        <f>IFERROR(VLOOKUP($B84,'JUL6 ACCC'!$B$44:$T$73,19,FALSE),0)</f>
        <v>0</v>
      </c>
      <c r="M86" s="261">
        <f>IFERROR(VLOOKUP($B84,'AGO9 Guican'!$B$44:$T$73,19,FALSE),0)</f>
        <v>0</v>
      </c>
      <c r="N86" s="261">
        <f>IFERROR(VLOOKUP($B84,'AGO10 Lucky Dogs'!$B$44:$T$73,19,FALSE),0)</f>
        <v>0</v>
      </c>
      <c r="O86" s="261">
        <f>IFERROR(VLOOKUP($B84,'AGO24 Lochness'!$B$44:$T$73,19,FALSE),0)</f>
        <v>0</v>
      </c>
      <c r="P86" s="261">
        <f>IFERROR(VLOOKUP($B84,'AGO31 Dog Nexus'!$B$44:$T$73,19,FALSE),0)</f>
        <v>0</v>
      </c>
      <c r="Q86" s="261">
        <f>IFERROR(VLOOKUP($B86,'OCT18 Pet Cal'!$B$44:$T$73,19,FALSE),0)</f>
        <v>0</v>
      </c>
      <c r="R86" s="261">
        <f>IFERROR(VLOOKUP($B86,'OCT19 Pet Cal'!$B$44:$T$73,19,FALSE),0)</f>
        <v>0</v>
      </c>
      <c r="S86" s="207">
        <f>IFERROR(VLOOKUP($B84,'NOV1 Soc. Canina'!$B$44:$T$73,19,FALSE),0)</f>
        <v>0</v>
      </c>
      <c r="T86" s="261">
        <f>IFERROR(VLOOKUP($B84,'NOV2 Soc. Canina'!$B$44:$T$73,19,FALSE),0)</f>
        <v>0</v>
      </c>
      <c r="U86" s="261">
        <f>IFERROR(VLOOKUP($B84,'NOV29 ECAN'!$B$44:$T$74,19,FALSE),0)</f>
        <v>0</v>
      </c>
      <c r="V86" s="261">
        <f>IFERROR(VLOOKUP($B84,'NOV30 Amazing'!$B$44:$T$73,19,FALSE),0)</f>
        <v>0</v>
      </c>
      <c r="W86" s="261">
        <f>IFERROR(VLOOKUP($B84,'DIC14 Salta'!$B$44:$T$73,19,FALSE),0)</f>
        <v>0</v>
      </c>
      <c r="X86" s="291">
        <f>SUM(F86:W86)</f>
        <v>0</v>
      </c>
    </row>
    <row r="87" spans="1:24">
      <c r="A87">
        <f t="shared" si="5"/>
        <v>40</v>
      </c>
      <c r="B87" s="207">
        <v>619</v>
      </c>
      <c r="C87" s="321" t="s">
        <v>686</v>
      </c>
      <c r="D87" s="321" t="s">
        <v>564</v>
      </c>
      <c r="E87" s="340" t="s">
        <v>272</v>
      </c>
      <c r="F87" s="261">
        <f>IFERROR(VLOOKUP(#REF!,'MAR16 Azul'!$B$44:$T$73,19,FALSE),0)</f>
        <v>0</v>
      </c>
      <c r="G87" s="261">
        <f>IFERROR(VLOOKUP(#REF!,'ABR26 King Dog'!$B$44:$T$73,19,FALSE),0)</f>
        <v>0</v>
      </c>
      <c r="H87" s="261">
        <f>IFERROR(VLOOKUP(#REF!,'[1]ABR27 King Dog'!$B$44:$T$73,19,FALSE),0)</f>
        <v>0</v>
      </c>
      <c r="I87" s="261">
        <f>IFERROR(VLOOKUP(#REF!,'MAY18 King Dog'!$B$45:$T$74,19,FALSE),0)</f>
        <v>0</v>
      </c>
      <c r="J87" s="261">
        <f>IFERROR(VLOOKUP(#REF!,'JUN21 Amazing'!$B$44:$T$73,19,FALSE),0)</f>
        <v>0</v>
      </c>
      <c r="K87" s="261">
        <f>IFERROR(VLOOKUP(#REF!,'JUL5 ACCC'!$B$44:$T$73,19,FALSE),0)</f>
        <v>0</v>
      </c>
      <c r="L87" s="261">
        <f>IFERROR(VLOOKUP(#REF!,'JUL6 ACCC'!$B$44:$T$73,19,FALSE),0)</f>
        <v>0</v>
      </c>
      <c r="M87" s="261">
        <f>IFERROR(VLOOKUP(#REF!,'AGO9 Guican'!$B$44:$T$73,19,FALSE),0)</f>
        <v>0</v>
      </c>
      <c r="N87" s="261">
        <f>IFERROR(VLOOKUP(#REF!,'AGO10 Lucky Dogs'!$B$44:$T$73,19,FALSE),0)</f>
        <v>0</v>
      </c>
      <c r="O87" s="261">
        <f>IFERROR(VLOOKUP(#REF!,'AGO24 Lochness'!$B$44:$T$73,19,FALSE),0)</f>
        <v>0</v>
      </c>
      <c r="P87" s="261">
        <f>IFERROR(VLOOKUP(#REF!,'AGO31 Dog Nexus'!$B$44:$T$73,19,FALSE),0)</f>
        <v>0</v>
      </c>
      <c r="Q87" s="261">
        <f>IFERROR(VLOOKUP($B87,'OCT18 Pet Cal'!$B$44:$T$73,19,FALSE),0)</f>
        <v>0</v>
      </c>
      <c r="R87" s="261">
        <f>IFERROR(VLOOKUP($B87,'OCT19 Pet Cal'!$B$44:$T$73,19,FALSE),0)</f>
        <v>0</v>
      </c>
      <c r="S87" s="207">
        <f>IFERROR(VLOOKUP(#REF!,'NOV1 Soc. Canina'!$B$44:$T$73,19,FALSE),0)</f>
        <v>0</v>
      </c>
      <c r="T87" s="261">
        <f>IFERROR(VLOOKUP(#REF!,'NOV2 Soc. Canina'!$B$44:$T$73,19,FALSE),0)</f>
        <v>0</v>
      </c>
      <c r="U87" s="261">
        <f>IFERROR(VLOOKUP(#REF!,'NOV29 ECAN'!$B$44:$T$74,19,FALSE),0)</f>
        <v>0</v>
      </c>
      <c r="V87" s="261">
        <f>IFERROR(VLOOKUP(#REF!,'NOV30 Amazing'!$B$44:$T$73,19,FALSE),0)</f>
        <v>0</v>
      </c>
      <c r="W87" s="261">
        <f>IFERROR(VLOOKUP(#REF!,'DIC14 Salta'!$B$44:$T$73,19,FALSE),0)</f>
        <v>0</v>
      </c>
      <c r="X87" s="291">
        <f>SUM(F87:W87)</f>
        <v>0</v>
      </c>
    </row>
    <row r="88" spans="1:24">
      <c r="A88">
        <f t="shared" si="5"/>
        <v>41</v>
      </c>
      <c r="B88" s="357">
        <v>620</v>
      </c>
      <c r="C88" s="321" t="s">
        <v>317</v>
      </c>
      <c r="D88" s="321" t="s">
        <v>98</v>
      </c>
      <c r="E88" s="340" t="s">
        <v>272</v>
      </c>
      <c r="F88" s="261">
        <f>IFERROR(VLOOKUP($B85,'MAR16 Azul'!$B$44:$T$73,19,FALSE),0)</f>
        <v>0</v>
      </c>
      <c r="G88" s="261">
        <f>IFERROR(VLOOKUP($B85,'ABR26 King Dog'!$B$44:$T$73,19,FALSE),0)</f>
        <v>0</v>
      </c>
      <c r="H88" s="261">
        <f>IFERROR(VLOOKUP($B85,'[1]ABR27 King Dog'!$B$44:$T$73,19,FALSE),0)</f>
        <v>0</v>
      </c>
      <c r="I88" s="261">
        <f>IFERROR(VLOOKUP($B85,'MAY18 King Dog'!$B$45:$T$74,19,FALSE),0)</f>
        <v>0</v>
      </c>
      <c r="J88" s="261">
        <f>IFERROR(VLOOKUP($B85,'JUN21 Amazing'!$B$44:$T$73,19,FALSE),0)</f>
        <v>0</v>
      </c>
      <c r="K88" s="261">
        <f>IFERROR(VLOOKUP($B85,'JUL5 ACCC'!$B$44:$T$73,19,FALSE),0)</f>
        <v>0</v>
      </c>
      <c r="L88" s="261">
        <f>IFERROR(VLOOKUP($B85,'JUL6 ACCC'!$B$44:$T$73,19,FALSE),0)</f>
        <v>0</v>
      </c>
      <c r="M88" s="261">
        <f>IFERROR(VLOOKUP($B85,'AGO9 Guican'!$B$44:$T$73,19,FALSE),0)</f>
        <v>0</v>
      </c>
      <c r="N88" s="261">
        <f>IFERROR(VLOOKUP($B85,'AGO10 Lucky Dogs'!$B$44:$T$73,19,FALSE),0)</f>
        <v>0</v>
      </c>
      <c r="O88" s="261">
        <f>IFERROR(VLOOKUP($B85,'AGO24 Lochness'!$B$44:$T$73,19,FALSE),0)</f>
        <v>0</v>
      </c>
      <c r="P88" s="261">
        <f>IFERROR(VLOOKUP($B85,'AGO31 Dog Nexus'!$B$44:$T$73,19,FALSE),0)</f>
        <v>0</v>
      </c>
      <c r="Q88" s="261">
        <f>IFERROR(VLOOKUP($B88,'OCT18 Pet Cal'!$B$44:$T$73,19,FALSE),0)</f>
        <v>0</v>
      </c>
      <c r="R88" s="261">
        <f>IFERROR(VLOOKUP($B88,'OCT19 Pet Cal'!$B$44:$T$73,19,FALSE),0)</f>
        <v>0</v>
      </c>
      <c r="S88" s="207">
        <f>IFERROR(VLOOKUP($B85,'NOV1 Soc. Canina'!$B$44:$T$73,19,FALSE),0)</f>
        <v>0</v>
      </c>
      <c r="T88" s="261">
        <f>IFERROR(VLOOKUP($B85,'NOV2 Soc. Canina'!$B$44:$T$73,19,FALSE),0)</f>
        <v>0</v>
      </c>
      <c r="U88" s="261">
        <f>IFERROR(VLOOKUP($B85,'NOV29 ECAN'!$B$44:$T$74,19,FALSE),0)</f>
        <v>0</v>
      </c>
      <c r="V88" s="261">
        <f>IFERROR(VLOOKUP($B85,'NOV30 Amazing'!$B$44:$T$73,19,FALSE),0)</f>
        <v>0</v>
      </c>
      <c r="W88" s="261">
        <f>IFERROR(VLOOKUP($B85,'DIC14 Salta'!$B$44:$T$73,19,FALSE),0)</f>
        <v>0</v>
      </c>
      <c r="X88" s="291">
        <f>SUM(F88:W88)</f>
        <v>0</v>
      </c>
    </row>
    <row r="89" spans="1:24">
      <c r="A89">
        <f t="shared" si="5"/>
        <v>42</v>
      </c>
      <c r="B89" s="207">
        <v>649</v>
      </c>
      <c r="C89" s="321" t="s">
        <v>369</v>
      </c>
      <c r="D89" s="321" t="s">
        <v>453</v>
      </c>
      <c r="E89" s="340" t="s">
        <v>275</v>
      </c>
      <c r="F89" s="261">
        <f>IFERROR(VLOOKUP($B86,'MAR16 Azul'!$B$44:$T$73,19,FALSE),0)</f>
        <v>0</v>
      </c>
      <c r="G89" s="261">
        <f>IFERROR(VLOOKUP($B86,'ABR26 King Dog'!$B$44:$T$73,19,FALSE),0)</f>
        <v>0</v>
      </c>
      <c r="H89" s="261">
        <f>IFERROR(VLOOKUP($B86,'[1]ABR27 King Dog'!$B$44:$T$73,19,FALSE),0)</f>
        <v>0</v>
      </c>
      <c r="I89" s="261">
        <f>IFERROR(VLOOKUP($B86,'MAY18 King Dog'!$B$45:$T$74,19,FALSE),0)</f>
        <v>0</v>
      </c>
      <c r="J89" s="261">
        <f>IFERROR(VLOOKUP($B86,'JUN21 Amazing'!$B$44:$T$73,19,FALSE),0)</f>
        <v>0</v>
      </c>
      <c r="K89" s="261">
        <f>IFERROR(VLOOKUP($B86,'JUL5 ACCC'!$B$44:$T$73,19,FALSE),0)</f>
        <v>0</v>
      </c>
      <c r="L89" s="261">
        <f>IFERROR(VLOOKUP($B86,'JUL6 ACCC'!$B$44:$T$73,19,FALSE),0)</f>
        <v>0</v>
      </c>
      <c r="M89" s="261">
        <f>IFERROR(VLOOKUP($B86,'AGO9 Guican'!$B$44:$T$73,19,FALSE),0)</f>
        <v>0</v>
      </c>
      <c r="N89" s="261">
        <f>IFERROR(VLOOKUP($B86,'AGO10 Lucky Dogs'!$B$44:$T$73,19,FALSE),0)</f>
        <v>0</v>
      </c>
      <c r="O89" s="261">
        <f>IFERROR(VLOOKUP($B86,'AGO24 Lochness'!$B$44:$T$73,19,FALSE),0)</f>
        <v>0</v>
      </c>
      <c r="P89" s="261">
        <f>IFERROR(VLOOKUP($B86,'AGO31 Dog Nexus'!$B$44:$T$73,19,FALSE),0)</f>
        <v>0</v>
      </c>
      <c r="Q89" s="261">
        <f>IFERROR(VLOOKUP($B89,'OCT18 Pet Cal'!$B$44:$T$73,19,FALSE),0)</f>
        <v>0</v>
      </c>
      <c r="R89" s="261">
        <f>IFERROR(VLOOKUP($B89,'OCT19 Pet Cal'!$B$44:$T$73,19,FALSE),0)</f>
        <v>0</v>
      </c>
      <c r="S89" s="207">
        <f>IFERROR(VLOOKUP($B86,'NOV1 Soc. Canina'!$B$44:$T$73,19,FALSE),0)</f>
        <v>0</v>
      </c>
      <c r="T89" s="261">
        <f>IFERROR(VLOOKUP($B86,'NOV2 Soc. Canina'!$B$44:$T$73,19,FALSE),0)</f>
        <v>0</v>
      </c>
      <c r="U89" s="261">
        <f>IFERROR(VLOOKUP($B86,'NOV29 ECAN'!$B$44:$T$74,19,FALSE),0)</f>
        <v>0</v>
      </c>
      <c r="V89" s="261">
        <f>IFERROR(VLOOKUP($B86,'NOV30 Amazing'!$B$44:$T$73,19,FALSE),0)</f>
        <v>0</v>
      </c>
      <c r="W89" s="261">
        <f>IFERROR(VLOOKUP($B86,'DIC14 Salta'!$B$44:$T$73,19,FALSE),0)</f>
        <v>0</v>
      </c>
      <c r="X89" s="291">
        <f>SUM(F89:W89)</f>
        <v>0</v>
      </c>
    </row>
    <row r="90" spans="1:24">
      <c r="A90">
        <v>43</v>
      </c>
      <c r="B90" s="357">
        <v>729</v>
      </c>
      <c r="C90" s="321" t="s">
        <v>496</v>
      </c>
      <c r="D90" s="321" t="s">
        <v>497</v>
      </c>
      <c r="E90" s="340" t="s">
        <v>269</v>
      </c>
      <c r="F90" s="261">
        <f>IFERROR(VLOOKUP($B88,'MAR16 Azul'!$B$44:$T$73,19,FALSE),0)</f>
        <v>0</v>
      </c>
      <c r="G90" s="261">
        <f>IFERROR(VLOOKUP($B88,'ABR26 King Dog'!$B$44:$T$73,19,FALSE),0)</f>
        <v>0</v>
      </c>
      <c r="H90" s="261">
        <f>IFERROR(VLOOKUP($B88,'[1]ABR27 King Dog'!$B$44:$T$73,19,FALSE),0)</f>
        <v>0</v>
      </c>
      <c r="I90" s="261">
        <f>IFERROR(VLOOKUP($B88,'MAY18 King Dog'!$B$45:$T$74,19,FALSE),0)</f>
        <v>0</v>
      </c>
      <c r="J90" s="261">
        <f>IFERROR(VLOOKUP($B88,'JUN21 Amazing'!$B$44:$T$73,19,FALSE),0)</f>
        <v>0</v>
      </c>
      <c r="K90" s="261">
        <f>IFERROR(VLOOKUP($B88,'JUL5 ACCC'!$B$44:$T$73,19,FALSE),0)</f>
        <v>0</v>
      </c>
      <c r="L90" s="261">
        <f>IFERROR(VLOOKUP($B88,'JUL6 ACCC'!$B$44:$T$73,19,FALSE),0)</f>
        <v>0</v>
      </c>
      <c r="M90" s="261">
        <f>IFERROR(VLOOKUP($B88,'AGO9 Guican'!$B$44:$T$73,19,FALSE),0)</f>
        <v>0</v>
      </c>
      <c r="N90" s="261">
        <f>IFERROR(VLOOKUP($B88,'AGO10 Lucky Dogs'!$B$44:$T$73,19,FALSE),0)</f>
        <v>0</v>
      </c>
      <c r="O90" s="261">
        <f>IFERROR(VLOOKUP($B88,'AGO24 Lochness'!$B$44:$T$73,19,FALSE),0)</f>
        <v>0</v>
      </c>
      <c r="P90" s="261">
        <f>IFERROR(VLOOKUP($B88,'AGO31 Dog Nexus'!$B$44:$T$73,19,FALSE),0)</f>
        <v>0</v>
      </c>
      <c r="Q90" s="261">
        <f>IFERROR(VLOOKUP($B90,'OCT18 Pet Cal'!$B$44:$T$73,19,FALSE),0)</f>
        <v>0</v>
      </c>
      <c r="R90" s="261">
        <f>IFERROR(VLOOKUP($B90,'OCT19 Pet Cal'!$B$44:$T$73,19,FALSE),0)</f>
        <v>0</v>
      </c>
      <c r="S90" s="207">
        <f>IFERROR(VLOOKUP($B88,'NOV1 Soc. Canina'!$B$44:$T$73,19,FALSE),0)</f>
        <v>0</v>
      </c>
      <c r="T90" s="261">
        <f>IFERROR(VLOOKUP($B88,'NOV2 Soc. Canina'!$B$44:$T$73,19,FALSE),0)</f>
        <v>0</v>
      </c>
      <c r="U90" s="261">
        <f>IFERROR(VLOOKUP($B88,'NOV29 ECAN'!$B$44:$T$74,19,FALSE),0)</f>
        <v>0</v>
      </c>
      <c r="V90" s="261">
        <f>IFERROR(VLOOKUP($B88,'NOV30 Amazing'!$B$44:$T$73,19,FALSE),0)</f>
        <v>0</v>
      </c>
      <c r="W90" s="261">
        <f>IFERROR(VLOOKUP($B88,'DIC14 Salta'!$B$44:$T$73,19,FALSE),0)</f>
        <v>0</v>
      </c>
      <c r="X90" s="291">
        <f>SUM(F90:W90)</f>
        <v>0</v>
      </c>
    </row>
    <row r="91" spans="1:24">
      <c r="A91">
        <f t="shared" si="5"/>
        <v>44</v>
      </c>
      <c r="B91" s="207">
        <v>803</v>
      </c>
      <c r="C91" s="321" t="s">
        <v>323</v>
      </c>
      <c r="D91" s="321" t="s">
        <v>564</v>
      </c>
      <c r="E91" s="340" t="s">
        <v>272</v>
      </c>
      <c r="F91" s="261">
        <f>IFERROR(VLOOKUP($B88,'MAR16 Azul'!$B$44:$T$73,19,FALSE),0)</f>
        <v>0</v>
      </c>
      <c r="G91" s="261">
        <f>IFERROR(VLOOKUP($B88,'ABR26 King Dog'!$B$44:$T$73,19,FALSE),0)</f>
        <v>0</v>
      </c>
      <c r="H91" s="261">
        <f>IFERROR(VLOOKUP($B88,'[1]ABR27 King Dog'!$B$44:$T$73,19,FALSE),0)</f>
        <v>0</v>
      </c>
      <c r="I91" s="261">
        <f>IFERROR(VLOOKUP($B88,'MAY18 King Dog'!$B$45:$T$74,19,FALSE),0)</f>
        <v>0</v>
      </c>
      <c r="J91" s="261">
        <f>IFERROR(VLOOKUP($B88,'JUN21 Amazing'!$B$44:$T$73,19,FALSE),0)</f>
        <v>0</v>
      </c>
      <c r="K91" s="261">
        <f>IFERROR(VLOOKUP($B88,'JUL5 ACCC'!$B$44:$T$73,19,FALSE),0)</f>
        <v>0</v>
      </c>
      <c r="L91" s="261">
        <f>IFERROR(VLOOKUP($B88,'JUL6 ACCC'!$B$44:$T$73,19,FALSE),0)</f>
        <v>0</v>
      </c>
      <c r="M91" s="261">
        <f>IFERROR(VLOOKUP($B88,'AGO9 Guican'!$B$44:$T$73,19,FALSE),0)</f>
        <v>0</v>
      </c>
      <c r="N91" s="261">
        <f>IFERROR(VLOOKUP($B88,'AGO10 Lucky Dogs'!$B$44:$T$73,19,FALSE),0)</f>
        <v>0</v>
      </c>
      <c r="O91" s="261">
        <f>IFERROR(VLOOKUP($B88,'AGO24 Lochness'!$B$44:$T$73,19,FALSE),0)</f>
        <v>0</v>
      </c>
      <c r="P91" s="261">
        <f>IFERROR(VLOOKUP($B88,'AGO31 Dog Nexus'!$B$44:$T$73,19,FALSE),0)</f>
        <v>0</v>
      </c>
      <c r="Q91" s="261">
        <f>IFERROR(VLOOKUP($B91,'OCT18 Pet Cal'!$B$44:$T$73,19,FALSE),0)</f>
        <v>0</v>
      </c>
      <c r="R91" s="261">
        <f>IFERROR(VLOOKUP($B91,'OCT19 Pet Cal'!$B$44:$T$73,19,FALSE),0)</f>
        <v>0</v>
      </c>
      <c r="S91" s="207">
        <f>IFERROR(VLOOKUP($B88,'NOV1 Soc. Canina'!$B$44:$T$73,19,FALSE),0)</f>
        <v>0</v>
      </c>
      <c r="T91" s="261">
        <f>IFERROR(VLOOKUP($B88,'NOV2 Soc. Canina'!$B$44:$T$73,19,FALSE),0)</f>
        <v>0</v>
      </c>
      <c r="U91" s="261">
        <f>IFERROR(VLOOKUP($B88,'NOV29 ECAN'!$B$44:$T$74,19,FALSE),0)</f>
        <v>0</v>
      </c>
      <c r="V91" s="261">
        <f>IFERROR(VLOOKUP($B88,'NOV30 Amazing'!$B$44:$T$73,19,FALSE),0)</f>
        <v>0</v>
      </c>
      <c r="W91" s="261">
        <f>IFERROR(VLOOKUP($B88,'DIC14 Salta'!$B$44:$T$73,19,FALSE),0)</f>
        <v>0</v>
      </c>
      <c r="X91" s="291">
        <f>SUM(F91:W91)</f>
        <v>0</v>
      </c>
    </row>
    <row r="92" spans="1:24">
      <c r="A92">
        <f t="shared" si="5"/>
        <v>45</v>
      </c>
      <c r="B92" s="207">
        <v>515</v>
      </c>
      <c r="C92" s="321" t="s">
        <v>716</v>
      </c>
      <c r="D92" s="321" t="s">
        <v>419</v>
      </c>
      <c r="E92" s="340" t="s">
        <v>272</v>
      </c>
      <c r="F92" s="261">
        <f>IFERROR(VLOOKUP($B92,'MAR16 Azul'!$B$44:$T$73,19,FALSE),0)</f>
        <v>0</v>
      </c>
      <c r="G92" s="261">
        <f>IFERROR(VLOOKUP($B92,'ABR26 King Dog'!$B$44:$T$73,19,FALSE),0)</f>
        <v>0</v>
      </c>
      <c r="H92" s="261">
        <f>IFERROR(VLOOKUP($B92,'[1]ABR27 King Dog'!$B$44:$T$73,19,FALSE),0)</f>
        <v>0</v>
      </c>
      <c r="I92" s="261">
        <f>IFERROR(VLOOKUP($B92,'MAY18 King Dog'!$B$45:$T$74,19,FALSE),0)</f>
        <v>0</v>
      </c>
      <c r="J92" s="261">
        <f>IFERROR(VLOOKUP($B92,'JUN21 Amazing'!$B$44:$T$73,19,FALSE),0)</f>
        <v>0</v>
      </c>
      <c r="K92" s="261">
        <f>IFERROR(VLOOKUP($B92,'JUL5 ACCC'!$B$44:$T$73,19,FALSE),0)</f>
        <v>0</v>
      </c>
      <c r="L92" s="261">
        <f>IFERROR(VLOOKUP($B92,'JUL6 ACCC'!$B$44:$T$73,19,FALSE),0)</f>
        <v>0</v>
      </c>
      <c r="M92" s="261">
        <f>IFERROR(VLOOKUP($B92,'AGO9 Guican'!$B$44:$T$73,19,FALSE),0)</f>
        <v>0</v>
      </c>
      <c r="N92" s="261">
        <f>IFERROR(VLOOKUP($B92,'AGO10 Lucky Dogs'!$B$44:$T$73,19,FALSE),0)</f>
        <v>0</v>
      </c>
      <c r="O92" s="261">
        <f>IFERROR(VLOOKUP($B92,'AGO24 Lochness'!$B$44:$T$73,19,FALSE),0)</f>
        <v>0</v>
      </c>
      <c r="P92" s="261">
        <f>IFERROR(VLOOKUP($B92,'AGO31 Dog Nexus'!$B$44:$T$73,19,FALSE),0)</f>
        <v>0</v>
      </c>
      <c r="Q92" s="261">
        <f>IFERROR(VLOOKUP($B92,'OCT18 Pet Cal'!$B$44:$T$73,19,FALSE),0)</f>
        <v>0</v>
      </c>
      <c r="R92" s="261">
        <f>IFERROR(VLOOKUP($B92,'OCT19 Pet Cal'!$B$44:$T$73,19,FALSE),0)</f>
        <v>0</v>
      </c>
      <c r="S92" s="207">
        <f>IFERROR(VLOOKUP($B92,'NOV1 Soc. Canina'!$B$44:$T$73,19,FALSE),0)</f>
        <v>0</v>
      </c>
      <c r="T92" s="261">
        <f>IFERROR(VLOOKUP($B92,'NOV2 Soc. Canina'!$B$44:$T$73,19,FALSE),0)</f>
        <v>0</v>
      </c>
      <c r="U92" s="261">
        <f>IFERROR(VLOOKUP($B92,'NOV29 ECAN'!$B$44:$T$74,19,FALSE),0)</f>
        <v>0</v>
      </c>
      <c r="V92" s="261">
        <f>IFERROR(VLOOKUP($B92,'NOV30 Amazing'!$B$44:$T$73,19,FALSE),0)</f>
        <v>0</v>
      </c>
      <c r="W92" s="261">
        <f>IFERROR(VLOOKUP($B92,'DIC14 Salta'!$B$44:$T$73,19,FALSE),0)</f>
        <v>0</v>
      </c>
      <c r="X92" s="291">
        <f>SUM(F92:W92)</f>
        <v>0</v>
      </c>
    </row>
    <row r="93" spans="1:24">
      <c r="A93">
        <f t="shared" si="5"/>
        <v>46</v>
      </c>
      <c r="B93" s="207">
        <v>756</v>
      </c>
      <c r="C93" s="208" t="s">
        <v>654</v>
      </c>
      <c r="D93" s="208" t="s">
        <v>63</v>
      </c>
      <c r="E93" s="250" t="s">
        <v>272</v>
      </c>
      <c r="F93" s="261">
        <f>IFERROR(VLOOKUP($B88,'MAR16 Azul'!$B$44:$T$73,19,FALSE),0)</f>
        <v>0</v>
      </c>
      <c r="G93" s="261">
        <f>IFERROR(VLOOKUP($B88,'ABR26 King Dog'!$B$44:$T$73,19,FALSE),0)</f>
        <v>0</v>
      </c>
      <c r="H93" s="261">
        <f>IFERROR(VLOOKUP($B88,'[1]ABR27 King Dog'!$B$44:$T$73,19,FALSE),0)</f>
        <v>0</v>
      </c>
      <c r="I93" s="261">
        <f>IFERROR(VLOOKUP($B88,'MAY18 King Dog'!$B$45:$T$74,19,FALSE),0)</f>
        <v>0</v>
      </c>
      <c r="J93" s="261">
        <f>IFERROR(VLOOKUP($B88,'JUN21 Amazing'!$B$44:$T$73,19,FALSE),0)</f>
        <v>0</v>
      </c>
      <c r="K93" s="261">
        <f>IFERROR(VLOOKUP($B88,'JUL5 ACCC'!$B$44:$T$73,19,FALSE),0)</f>
        <v>0</v>
      </c>
      <c r="L93" s="261">
        <f>IFERROR(VLOOKUP($B88,'JUL6 ACCC'!$B$44:$T$73,19,FALSE),0)</f>
        <v>0</v>
      </c>
      <c r="M93" s="261">
        <f>IFERROR(VLOOKUP($B88,'AGO9 Guican'!$B$44:$T$73,19,FALSE),0)</f>
        <v>0</v>
      </c>
      <c r="N93" s="261">
        <f>IFERROR(VLOOKUP($B88,'AGO10 Lucky Dogs'!$B$44:$T$73,19,FALSE),0)</f>
        <v>0</v>
      </c>
      <c r="O93" s="261">
        <f>IFERROR(VLOOKUP($B88,'AGO24 Lochness'!$B$44:$T$73,19,FALSE),0)</f>
        <v>0</v>
      </c>
      <c r="P93" s="261">
        <f>IFERROR(VLOOKUP($B88,'AGO31 Dog Nexus'!$B$44:$T$73,19,FALSE),0)</f>
        <v>0</v>
      </c>
      <c r="Q93" s="261">
        <f>IFERROR(VLOOKUP($B93,'OCT18 Pet Cal'!$B$44:$T$73,19,FALSE),0)</f>
        <v>0</v>
      </c>
      <c r="R93" s="261">
        <f>IFERROR(VLOOKUP($B93,'OCT19 Pet Cal'!$B$44:$T$73,19,FALSE),0)</f>
        <v>0</v>
      </c>
      <c r="S93" s="207">
        <f>IFERROR(VLOOKUP($B88,'NOV1 Soc. Canina'!$B$44:$T$73,19,FALSE),0)</f>
        <v>0</v>
      </c>
      <c r="T93" s="261">
        <f>IFERROR(VLOOKUP($B88,'NOV2 Soc. Canina'!$B$44:$T$73,19,FALSE),0)</f>
        <v>0</v>
      </c>
      <c r="U93" s="261">
        <f>IFERROR(VLOOKUP($B88,'NOV29 ECAN'!$B$44:$T$74,19,FALSE),0)</f>
        <v>0</v>
      </c>
      <c r="V93" s="261">
        <f>IFERROR(VLOOKUP($B88,'NOV30 Amazing'!$B$44:$T$73,19,FALSE),0)</f>
        <v>0</v>
      </c>
      <c r="W93" s="261">
        <f>IFERROR(VLOOKUP($B88,'DIC14 Salta'!$B$44:$T$73,19,FALSE),0)</f>
        <v>0</v>
      </c>
      <c r="X93" s="291">
        <f>SUM(F93:W93)</f>
        <v>0</v>
      </c>
    </row>
    <row r="94" spans="1:24">
      <c r="A94">
        <f t="shared" si="5"/>
        <v>47</v>
      </c>
      <c r="B94" s="207">
        <v>790</v>
      </c>
      <c r="C94" s="321" t="s">
        <v>630</v>
      </c>
      <c r="D94" s="321" t="s">
        <v>425</v>
      </c>
      <c r="E94" s="340" t="s">
        <v>272</v>
      </c>
      <c r="F94" s="261">
        <f>IFERROR(VLOOKUP($B94,'MAR16 Azul'!$B$44:$T$73,19,FALSE),0)</f>
        <v>0</v>
      </c>
      <c r="G94" s="261">
        <f>IFERROR(VLOOKUP($B94,'ABR26 King Dog'!$B$44:$T$73,19,FALSE),0)</f>
        <v>0</v>
      </c>
      <c r="H94" s="261">
        <f>IFERROR(VLOOKUP($B94,'[1]ABR27 King Dog'!$B$44:$T$73,19,FALSE),0)</f>
        <v>0</v>
      </c>
      <c r="I94" s="261">
        <f>IFERROR(VLOOKUP($B94,'MAY18 King Dog'!$B$45:$T$74,19,FALSE),0)</f>
        <v>0</v>
      </c>
      <c r="J94" s="261">
        <f>IFERROR(VLOOKUP($B94,'JUN21 Amazing'!$B$44:$T$73,19,FALSE),0)</f>
        <v>0</v>
      </c>
      <c r="K94" s="261">
        <f>IFERROR(VLOOKUP($B94,'JUL5 ACCC'!$B$44:$T$73,19,FALSE),0)</f>
        <v>0</v>
      </c>
      <c r="L94" s="261">
        <f>IFERROR(VLOOKUP($B94,'JUL6 ACCC'!$B$44:$T$73,19,FALSE),0)</f>
        <v>0</v>
      </c>
      <c r="M94" s="261">
        <f>IFERROR(VLOOKUP($B94,'AGO9 Guican'!$B$44:$T$73,19,FALSE),0)</f>
        <v>0</v>
      </c>
      <c r="N94" s="261">
        <f>IFERROR(VLOOKUP($B94,'AGO10 Lucky Dogs'!$B$44:$T$73,19,FALSE),0)</f>
        <v>0</v>
      </c>
      <c r="O94" s="261">
        <f>IFERROR(VLOOKUP($B94,'AGO24 Lochness'!$B$44:$T$73,19,FALSE),0)</f>
        <v>0</v>
      </c>
      <c r="P94" s="261">
        <f>IFERROR(VLOOKUP($B94,'AGO31 Dog Nexus'!$B$44:$T$73,19,FALSE),0)</f>
        <v>0</v>
      </c>
      <c r="Q94" s="261">
        <f>IFERROR(VLOOKUP($B94,'OCT18 Pet Cal'!$B$44:$T$73,19,FALSE),0)</f>
        <v>0</v>
      </c>
      <c r="R94" s="261">
        <f>IFERROR(VLOOKUP($B94,'OCT19 Pet Cal'!$B$44:$T$73,19,FALSE),0)</f>
        <v>0</v>
      </c>
      <c r="S94" s="207">
        <f>IFERROR(VLOOKUP($B94,'NOV1 Soc. Canina'!$B$44:$T$73,19,FALSE),0)</f>
        <v>0</v>
      </c>
      <c r="T94" s="261">
        <f>IFERROR(VLOOKUP($B94,'NOV2 Soc. Canina'!$B$44:$T$73,19,FALSE),0)</f>
        <v>0</v>
      </c>
      <c r="U94" s="261">
        <f>IFERROR(VLOOKUP($B94,'NOV29 ECAN'!$B$44:$T$74,19,FALSE),0)</f>
        <v>0</v>
      </c>
      <c r="V94" s="261">
        <f>IFERROR(VLOOKUP($B94,'NOV30 Amazing'!$B$44:$T$73,19,FALSE),0)</f>
        <v>0</v>
      </c>
      <c r="W94" s="261">
        <f>IFERROR(VLOOKUP($B94,'DIC14 Salta'!$B$44:$T$73,19,FALSE),0)</f>
        <v>0</v>
      </c>
      <c r="X94" s="291">
        <f>SUM(F94:W94)</f>
        <v>0</v>
      </c>
    </row>
    <row r="95" spans="1:24">
      <c r="A95">
        <f t="shared" si="5"/>
        <v>48</v>
      </c>
      <c r="B95" s="207">
        <v>768</v>
      </c>
      <c r="C95" s="321" t="s">
        <v>353</v>
      </c>
      <c r="D95" s="321" t="s">
        <v>604</v>
      </c>
      <c r="E95" s="340" t="s">
        <v>272</v>
      </c>
      <c r="F95" s="261">
        <f>IFERROR(VLOOKUP($B89,'MAR16 Azul'!$B$44:$T$73,19,FALSE),0)</f>
        <v>0</v>
      </c>
      <c r="G95" s="261">
        <f>IFERROR(VLOOKUP($B89,'ABR26 King Dog'!$B$44:$T$73,19,FALSE),0)</f>
        <v>0</v>
      </c>
      <c r="H95" s="261">
        <f>IFERROR(VLOOKUP($B89,'[1]ABR27 King Dog'!$B$44:$T$73,19,FALSE),0)</f>
        <v>0</v>
      </c>
      <c r="I95" s="261">
        <f>IFERROR(VLOOKUP($B89,'MAY18 King Dog'!$B$45:$T$74,19,FALSE),0)</f>
        <v>0</v>
      </c>
      <c r="J95" s="261">
        <f>IFERROR(VLOOKUP($B89,'JUN21 Amazing'!$B$44:$T$73,19,FALSE),0)</f>
        <v>0</v>
      </c>
      <c r="K95" s="261">
        <f>IFERROR(VLOOKUP($B89,'JUL5 ACCC'!$B$44:$T$73,19,FALSE),0)</f>
        <v>0</v>
      </c>
      <c r="L95" s="261">
        <f>IFERROR(VLOOKUP($B89,'JUL6 ACCC'!$B$44:$T$73,19,FALSE),0)</f>
        <v>0</v>
      </c>
      <c r="M95" s="261">
        <f>IFERROR(VLOOKUP($B89,'AGO9 Guican'!$B$44:$T$73,19,FALSE),0)</f>
        <v>0</v>
      </c>
      <c r="N95" s="261">
        <f>IFERROR(VLOOKUP($B89,'AGO10 Lucky Dogs'!$B$44:$T$73,19,FALSE),0)</f>
        <v>0</v>
      </c>
      <c r="O95" s="261">
        <f>IFERROR(VLOOKUP($B89,'AGO24 Lochness'!$B$44:$T$73,19,FALSE),0)</f>
        <v>0</v>
      </c>
      <c r="P95" s="261">
        <f>IFERROR(VLOOKUP($B89,'AGO31 Dog Nexus'!$B$44:$T$73,19,FALSE),0)</f>
        <v>0</v>
      </c>
      <c r="Q95" s="261">
        <f>IFERROR(VLOOKUP($B95,'OCT18 Pet Cal'!$B$44:$T$73,19,FALSE),0)</f>
        <v>0</v>
      </c>
      <c r="R95" s="261">
        <f>IFERROR(VLOOKUP($B95,'OCT19 Pet Cal'!$B$44:$T$73,19,FALSE),0)</f>
        <v>0</v>
      </c>
      <c r="S95" s="207">
        <f>IFERROR(VLOOKUP($B89,'NOV1 Soc. Canina'!$B$44:$T$73,19,FALSE),0)</f>
        <v>0</v>
      </c>
      <c r="T95" s="261">
        <f>IFERROR(VLOOKUP($B89,'NOV2 Soc. Canina'!$B$44:$T$73,19,FALSE),0)</f>
        <v>0</v>
      </c>
      <c r="U95" s="261">
        <f>IFERROR(VLOOKUP($B89,'NOV29 ECAN'!$B$44:$T$74,19,FALSE),0)</f>
        <v>0</v>
      </c>
      <c r="V95" s="261">
        <f>IFERROR(VLOOKUP($B89,'NOV30 Amazing'!$B$44:$T$73,19,FALSE),0)</f>
        <v>0</v>
      </c>
      <c r="W95" s="261">
        <f>IFERROR(VLOOKUP($B89,'DIC14 Salta'!$B$44:$T$73,19,FALSE),0)</f>
        <v>0</v>
      </c>
      <c r="X95" s="291">
        <f>SUM(F95:W95)</f>
        <v>0</v>
      </c>
    </row>
    <row r="96" spans="1:24">
      <c r="A96">
        <v>49</v>
      </c>
      <c r="B96" s="207"/>
      <c r="C96" s="321"/>
      <c r="D96" s="321"/>
      <c r="E96" s="340"/>
      <c r="F96" s="261">
        <f>IFERROR(VLOOKUP($B96,'MAR16 Azul'!$B$44:$T$73,19,FALSE),0)</f>
        <v>0</v>
      </c>
      <c r="G96" s="261">
        <f>IFERROR(VLOOKUP($B96,'ABR26 King Dog'!$B$44:$T$73,19,FALSE),0)</f>
        <v>0</v>
      </c>
      <c r="H96" s="261">
        <f>IFERROR(VLOOKUP($B96,'[1]ABR27 King Dog'!$B$44:$T$73,19,FALSE),0)</f>
        <v>0</v>
      </c>
      <c r="I96" s="261">
        <f>IFERROR(VLOOKUP($B96,'MAY18 King Dog'!$B$45:$T$74,19,FALSE),0)</f>
        <v>0</v>
      </c>
      <c r="J96" s="261">
        <f>IFERROR(VLOOKUP($B96,'JUN21 Amazing'!$B$44:$T$73,19,FALSE),0)</f>
        <v>0</v>
      </c>
      <c r="K96" s="261">
        <f>IFERROR(VLOOKUP($B96,'JUL5 ACCC'!$B$44:$T$73,19,FALSE),0)</f>
        <v>0</v>
      </c>
      <c r="L96" s="261">
        <f>IFERROR(VLOOKUP($B96,'JUL6 ACCC'!$B$44:$T$73,19,FALSE),0)</f>
        <v>0</v>
      </c>
      <c r="M96" s="261">
        <f>IFERROR(VLOOKUP($B96,'AGO9 Guican'!$B$44:$T$73,19,FALSE),0)</f>
        <v>0</v>
      </c>
      <c r="N96" s="261">
        <f>IFERROR(VLOOKUP($B96,'AGO10 Lucky Dogs'!$B$44:$T$73,19,FALSE),0)</f>
        <v>0</v>
      </c>
      <c r="O96" s="261">
        <f>IFERROR(VLOOKUP($B96,'AGO24 Lochness'!$B$44:$T$73,19,FALSE),0)</f>
        <v>0</v>
      </c>
      <c r="P96" s="261">
        <f>IFERROR(VLOOKUP($B96,'AGO31 Dog Nexus'!$B$44:$T$73,19,FALSE),0)</f>
        <v>0</v>
      </c>
      <c r="Q96" s="261">
        <f>IFERROR(VLOOKUP($B96,'OCT18 Pet Cal'!$B$44:$T$73,19,FALSE),0)</f>
        <v>0</v>
      </c>
      <c r="R96" s="261">
        <f>IFERROR(VLOOKUP($B96,'OCT19 Pet Cal'!$B$44:$T$73,19,FALSE),0)</f>
        <v>0</v>
      </c>
      <c r="S96" s="207">
        <f>IFERROR(VLOOKUP($B96,'NOV1 Soc. Canina'!$B$44:$T$73,19,FALSE),0)</f>
        <v>0</v>
      </c>
      <c r="T96" s="261">
        <f>IFERROR(VLOOKUP($B96,'NOV2 Soc. Canina'!$B$44:$T$73,19,FALSE),0)</f>
        <v>0</v>
      </c>
      <c r="U96" s="261">
        <f>IFERROR(VLOOKUP($B96,'NOV29 ECAN'!$B$44:$T$74,19,FALSE),0)</f>
        <v>0</v>
      </c>
      <c r="V96" s="261">
        <f>IFERROR(VLOOKUP($B96,'NOV30 Amazing'!$B$44:$T$73,19,FALSE),0)</f>
        <v>0</v>
      </c>
      <c r="W96" s="261">
        <f>IFERROR(VLOOKUP($B96,'DIC14 Salta'!$B$44:$T$73,19,FALSE),0)</f>
        <v>0</v>
      </c>
      <c r="X96" s="291">
        <f t="shared" ref="X96:X107" si="6">SUM(F96:W96)</f>
        <v>0</v>
      </c>
    </row>
    <row r="97" spans="1:24">
      <c r="A97">
        <f t="shared" si="5"/>
        <v>50</v>
      </c>
      <c r="B97" s="207"/>
      <c r="C97" s="208"/>
      <c r="D97" s="208"/>
      <c r="E97" s="250"/>
      <c r="F97" s="261">
        <f>IFERROR(VLOOKUP($B90,'MAR16 Azul'!$B$44:$T$73,19,FALSE),0)</f>
        <v>0</v>
      </c>
      <c r="G97" s="261">
        <f>IFERROR(VLOOKUP($B90,'ABR26 King Dog'!$B$44:$T$73,19,FALSE),0)</f>
        <v>0</v>
      </c>
      <c r="H97" s="261">
        <f>IFERROR(VLOOKUP($B90,'[1]ABR27 King Dog'!$B$44:$T$73,19,FALSE),0)</f>
        <v>0</v>
      </c>
      <c r="I97" s="261">
        <f>IFERROR(VLOOKUP($B90,'MAY18 King Dog'!$B$45:$T$74,19,FALSE),0)</f>
        <v>0</v>
      </c>
      <c r="J97" s="261">
        <f>IFERROR(VLOOKUP($B90,'JUN21 Amazing'!$B$44:$T$73,19,FALSE),0)</f>
        <v>0</v>
      </c>
      <c r="K97" s="261">
        <f>IFERROR(VLOOKUP($B90,'JUL5 ACCC'!$B$44:$T$73,19,FALSE),0)</f>
        <v>0</v>
      </c>
      <c r="L97" s="261">
        <f>IFERROR(VLOOKUP($B90,'JUL6 ACCC'!$B$44:$T$73,19,FALSE),0)</f>
        <v>0</v>
      </c>
      <c r="M97" s="261">
        <f>IFERROR(VLOOKUP($B90,'AGO9 Guican'!$B$44:$T$73,19,FALSE),0)</f>
        <v>0</v>
      </c>
      <c r="N97" s="261">
        <f>IFERROR(VLOOKUP($B90,'AGO10 Lucky Dogs'!$B$44:$T$73,19,FALSE),0)</f>
        <v>0</v>
      </c>
      <c r="O97" s="261">
        <f>IFERROR(VLOOKUP($B90,'AGO24 Lochness'!$B$44:$T$73,19,FALSE),0)</f>
        <v>0</v>
      </c>
      <c r="P97" s="261">
        <f>IFERROR(VLOOKUP($B90,'AGO31 Dog Nexus'!$B$44:$T$73,19,FALSE),0)</f>
        <v>0</v>
      </c>
      <c r="Q97" s="261">
        <f>IFERROR(VLOOKUP($B97,'OCT18 Pet Cal'!$B$44:$T$73,19,FALSE),0)</f>
        <v>0</v>
      </c>
      <c r="R97" s="261">
        <f>IFERROR(VLOOKUP($B97,'OCT19 Pet Cal'!$B$44:$T$73,19,FALSE),0)</f>
        <v>0</v>
      </c>
      <c r="S97" s="207">
        <f>IFERROR(VLOOKUP($B90,'NOV1 Soc. Canina'!$B$44:$T$73,19,FALSE),0)</f>
        <v>0</v>
      </c>
      <c r="T97" s="261">
        <f>IFERROR(VLOOKUP($B90,'NOV2 Soc. Canina'!$B$44:$T$73,19,FALSE),0)</f>
        <v>0</v>
      </c>
      <c r="U97" s="261">
        <f>IFERROR(VLOOKUP($B90,'NOV29 ECAN'!$B$44:$T$74,19,FALSE),0)</f>
        <v>0</v>
      </c>
      <c r="V97" s="261">
        <f>IFERROR(VLOOKUP($B90,'NOV30 Amazing'!$B$44:$T$73,19,FALSE),0)</f>
        <v>0</v>
      </c>
      <c r="W97" s="261">
        <f>IFERROR(VLOOKUP($B90,'DIC14 Salta'!$B$44:$T$73,19,FALSE),0)</f>
        <v>0</v>
      </c>
      <c r="X97" s="291">
        <f t="shared" si="6"/>
        <v>0</v>
      </c>
    </row>
    <row r="98" spans="1:24">
      <c r="A98">
        <f t="shared" si="5"/>
        <v>51</v>
      </c>
      <c r="B98" s="207"/>
      <c r="C98" s="208"/>
      <c r="D98" s="208"/>
      <c r="E98" s="250"/>
      <c r="F98" s="261">
        <f>IFERROR(VLOOKUP($B98,'MAR16 Azul'!$B$44:$T$73,19,FALSE),0)</f>
        <v>0</v>
      </c>
      <c r="G98" s="261">
        <f>IFERROR(VLOOKUP($B98,'ABR26 King Dog'!$B$44:$T$73,19,FALSE),0)</f>
        <v>0</v>
      </c>
      <c r="H98" s="261">
        <f>IFERROR(VLOOKUP($B98,'[1]ABR27 King Dog'!$B$44:$T$73,19,FALSE),0)</f>
        <v>0</v>
      </c>
      <c r="I98" s="261">
        <f>IFERROR(VLOOKUP($B98,'MAY18 King Dog'!$B$45:$T$74,19,FALSE),0)</f>
        <v>0</v>
      </c>
      <c r="J98" s="261">
        <f>IFERROR(VLOOKUP($B98,'JUN21 Amazing'!$B$44:$T$73,19,FALSE),0)</f>
        <v>0</v>
      </c>
      <c r="K98" s="261">
        <f>IFERROR(VLOOKUP($B98,'JUL5 ACCC'!$B$44:$T$73,19,FALSE),0)</f>
        <v>0</v>
      </c>
      <c r="L98" s="261">
        <f>IFERROR(VLOOKUP($B98,'JUL6 ACCC'!$B$44:$T$73,19,FALSE),0)</f>
        <v>0</v>
      </c>
      <c r="M98" s="261">
        <f>IFERROR(VLOOKUP($B98,'AGO9 Guican'!$B$44:$T$73,19,FALSE),0)</f>
        <v>0</v>
      </c>
      <c r="N98" s="261">
        <f>IFERROR(VLOOKUP($B98,'AGO10 Lucky Dogs'!$B$44:$T$73,19,FALSE),0)</f>
        <v>0</v>
      </c>
      <c r="O98" s="261">
        <f>IFERROR(VLOOKUP($B98,'AGO24 Lochness'!$B$44:$T$73,19,FALSE),0)</f>
        <v>0</v>
      </c>
      <c r="P98" s="261">
        <f>IFERROR(VLOOKUP($B98,'AGO31 Dog Nexus'!$B$44:$T$73,19,FALSE),0)</f>
        <v>0</v>
      </c>
      <c r="Q98" s="261">
        <f>IFERROR(VLOOKUP($B98,'OCT18 Pet Cal'!$B$44:$T$73,19,FALSE),0)</f>
        <v>0</v>
      </c>
      <c r="R98" s="261">
        <f>IFERROR(VLOOKUP($B98,'OCT19 Pet Cal'!$B$44:$T$73,19,FALSE),0)</f>
        <v>0</v>
      </c>
      <c r="S98" s="207">
        <f>IFERROR(VLOOKUP($B98,'NOV1 Soc. Canina'!$B$44:$T$73,19,FALSE),0)</f>
        <v>0</v>
      </c>
      <c r="T98" s="261">
        <f>IFERROR(VLOOKUP($B98,'NOV2 Soc. Canina'!$B$44:$T$73,19,FALSE),0)</f>
        <v>0</v>
      </c>
      <c r="U98" s="261">
        <f>IFERROR(VLOOKUP($B98,'NOV29 ECAN'!$B$44:$T$74,19,FALSE),0)</f>
        <v>0</v>
      </c>
      <c r="V98" s="261">
        <f>IFERROR(VLOOKUP($B98,'NOV30 Amazing'!$B$44:$T$73,19,FALSE),0)</f>
        <v>0</v>
      </c>
      <c r="W98" s="261">
        <f>IFERROR(VLOOKUP($B98,'DIC14 Salta'!$B$44:$T$73,19,FALSE),0)</f>
        <v>0</v>
      </c>
      <c r="X98" s="291">
        <f t="shared" si="6"/>
        <v>0</v>
      </c>
    </row>
    <row r="99" spans="1:24">
      <c r="A99">
        <f t="shared" si="5"/>
        <v>52</v>
      </c>
      <c r="B99" s="207"/>
      <c r="C99" s="208"/>
      <c r="D99" s="208"/>
      <c r="E99" s="250"/>
      <c r="F99" s="261">
        <f>IFERROR(VLOOKUP($B99,'MAR16 Azul'!$B$44:$T$73,19,FALSE),0)</f>
        <v>0</v>
      </c>
      <c r="G99" s="261">
        <f>IFERROR(VLOOKUP($B99,'ABR26 King Dog'!$B$44:$T$73,19,FALSE),0)</f>
        <v>0</v>
      </c>
      <c r="H99" s="261">
        <f>IFERROR(VLOOKUP($B99,'[1]ABR27 King Dog'!$B$44:$T$73,19,FALSE),0)</f>
        <v>0</v>
      </c>
      <c r="I99" s="261">
        <f>IFERROR(VLOOKUP($B99,'MAY18 King Dog'!$B$45:$T$74,19,FALSE),0)</f>
        <v>0</v>
      </c>
      <c r="J99" s="261">
        <f>IFERROR(VLOOKUP($B99,'JUN21 Amazing'!$B$44:$T$73,19,FALSE),0)</f>
        <v>0</v>
      </c>
      <c r="K99" s="261">
        <f>IFERROR(VLOOKUP($B99,'JUL5 ACCC'!$B$44:$T$73,19,FALSE),0)</f>
        <v>0</v>
      </c>
      <c r="L99" s="261">
        <f>IFERROR(VLOOKUP($B99,'JUL6 ACCC'!$B$44:$T$73,19,FALSE),0)</f>
        <v>0</v>
      </c>
      <c r="M99" s="261">
        <f>IFERROR(VLOOKUP($B99,'AGO9 Guican'!$B$44:$T$73,19,FALSE),0)</f>
        <v>0</v>
      </c>
      <c r="N99" s="261">
        <f>IFERROR(VLOOKUP($B99,'AGO10 Lucky Dogs'!$B$44:$T$73,19,FALSE),0)</f>
        <v>0</v>
      </c>
      <c r="O99" s="261">
        <f>IFERROR(VLOOKUP($B99,'AGO24 Lochness'!$B$44:$T$73,19,FALSE),0)</f>
        <v>0</v>
      </c>
      <c r="P99" s="261">
        <f>IFERROR(VLOOKUP($B99,'AGO31 Dog Nexus'!$B$44:$T$73,19,FALSE),0)</f>
        <v>0</v>
      </c>
      <c r="Q99" s="261">
        <f>IFERROR(VLOOKUP($B99,'OCT18 Pet Cal'!$B$44:$T$73,19,FALSE),0)</f>
        <v>0</v>
      </c>
      <c r="R99" s="261">
        <f>IFERROR(VLOOKUP($B99,'OCT19 Pet Cal'!$B$44:$T$73,19,FALSE),0)</f>
        <v>0</v>
      </c>
      <c r="S99" s="207">
        <f>IFERROR(VLOOKUP($B99,'NOV1 Soc. Canina'!$B$44:$T$73,19,FALSE),0)</f>
        <v>0</v>
      </c>
      <c r="T99" s="261">
        <f>IFERROR(VLOOKUP($B99,'NOV2 Soc. Canina'!$B$44:$T$73,19,FALSE),0)</f>
        <v>0</v>
      </c>
      <c r="U99" s="261">
        <f>IFERROR(VLOOKUP($B99,'NOV29 ECAN'!$B$44:$T$74,19,FALSE),0)</f>
        <v>0</v>
      </c>
      <c r="V99" s="261">
        <f>IFERROR(VLOOKUP($B99,'NOV30 Amazing'!$B$44:$T$73,19,FALSE),0)</f>
        <v>0</v>
      </c>
      <c r="W99" s="261">
        <f>IFERROR(VLOOKUP($B99,'DIC14 Salta'!$B$44:$T$73,19,FALSE),0)</f>
        <v>0</v>
      </c>
      <c r="X99" s="291">
        <f t="shared" si="6"/>
        <v>0</v>
      </c>
    </row>
    <row r="100" spans="1:24">
      <c r="A100">
        <f t="shared" si="5"/>
        <v>53</v>
      </c>
      <c r="B100" s="207"/>
      <c r="C100" s="321"/>
      <c r="D100" s="321"/>
      <c r="E100" s="340"/>
      <c r="F100" s="261">
        <f>IFERROR(VLOOKUP($B100,'MAR16 Azul'!$B$44:$T$73,19,FALSE),0)</f>
        <v>0</v>
      </c>
      <c r="G100" s="261">
        <f>IFERROR(VLOOKUP($B100,'ABR26 King Dog'!$B$44:$T$73,19,FALSE),0)</f>
        <v>0</v>
      </c>
      <c r="H100" s="261">
        <f>IFERROR(VLOOKUP($B100,'[1]ABR27 King Dog'!$B$44:$T$73,19,FALSE),0)</f>
        <v>0</v>
      </c>
      <c r="I100" s="261">
        <f>IFERROR(VLOOKUP($B100,'MAY18 King Dog'!$B$45:$T$74,19,FALSE),0)</f>
        <v>0</v>
      </c>
      <c r="J100" s="261">
        <f>IFERROR(VLOOKUP($B100,'JUN21 Amazing'!$B$44:$T$73,19,FALSE),0)</f>
        <v>0</v>
      </c>
      <c r="K100" s="261">
        <f>IFERROR(VLOOKUP($B100,'JUL5 ACCC'!$B$44:$T$73,19,FALSE),0)</f>
        <v>0</v>
      </c>
      <c r="L100" s="261">
        <f>IFERROR(VLOOKUP($B100,'JUL6 ACCC'!$B$44:$T$73,19,FALSE),0)</f>
        <v>0</v>
      </c>
      <c r="M100" s="261">
        <f>IFERROR(VLOOKUP($B100,'AGO9 Guican'!$B$44:$T$73,19,FALSE),0)</f>
        <v>0</v>
      </c>
      <c r="N100" s="261">
        <f>IFERROR(VLOOKUP($B100,'AGO10 Lucky Dogs'!$B$44:$T$73,19,FALSE),0)</f>
        <v>0</v>
      </c>
      <c r="O100" s="261">
        <f>IFERROR(VLOOKUP($B100,'AGO24 Lochness'!$B$44:$T$73,19,FALSE),0)</f>
        <v>0</v>
      </c>
      <c r="P100" s="261">
        <f>IFERROR(VLOOKUP($B100,'AGO31 Dog Nexus'!$B$44:$T$73,19,FALSE),0)</f>
        <v>0</v>
      </c>
      <c r="Q100" s="261">
        <f>IFERROR(VLOOKUP($B100,'OCT18 Pet Cal'!$B$44:$T$73,19,FALSE),0)</f>
        <v>0</v>
      </c>
      <c r="R100" s="261">
        <f>IFERROR(VLOOKUP($B100,'OCT19 Pet Cal'!$B$44:$T$73,19,FALSE),0)</f>
        <v>0</v>
      </c>
      <c r="S100" s="207">
        <f>IFERROR(VLOOKUP($B100,'NOV1 Soc. Canina'!$B$44:$T$73,19,FALSE),0)</f>
        <v>0</v>
      </c>
      <c r="T100" s="261">
        <f>IFERROR(VLOOKUP($B100,'NOV2 Soc. Canina'!$B$44:$T$73,19,FALSE),0)</f>
        <v>0</v>
      </c>
      <c r="U100" s="261">
        <f>IFERROR(VLOOKUP($B100,'NOV29 ECAN'!$B$44:$T$74,19,FALSE),0)</f>
        <v>0</v>
      </c>
      <c r="V100" s="261">
        <f>IFERROR(VLOOKUP($B100,'NOV30 Amazing'!$B$44:$T$73,19,FALSE),0)</f>
        <v>0</v>
      </c>
      <c r="W100" s="261">
        <f>IFERROR(VLOOKUP($B100,'DIC14 Salta'!$B$44:$T$73,19,FALSE),0)</f>
        <v>0</v>
      </c>
      <c r="X100" s="291">
        <f t="shared" si="6"/>
        <v>0</v>
      </c>
    </row>
    <row r="101" spans="1:24">
      <c r="A101">
        <f t="shared" si="5"/>
        <v>54</v>
      </c>
      <c r="B101" s="207"/>
      <c r="C101" s="208"/>
      <c r="D101" s="208"/>
      <c r="E101" s="250"/>
      <c r="F101" s="261">
        <f>IFERROR(VLOOKUP($B101,'MAR16 Azul'!$B$44:$T$73,19,FALSE),0)</f>
        <v>0</v>
      </c>
      <c r="G101" s="261">
        <f>IFERROR(VLOOKUP($B101,'ABR26 King Dog'!$B$44:$T$73,19,FALSE),0)</f>
        <v>0</v>
      </c>
      <c r="H101" s="261">
        <f>IFERROR(VLOOKUP($B101,'[1]ABR27 King Dog'!$B$44:$T$73,19,FALSE),0)</f>
        <v>0</v>
      </c>
      <c r="I101" s="261">
        <f>IFERROR(VLOOKUP($B101,'MAY18 King Dog'!$B$45:$T$74,19,FALSE),0)</f>
        <v>0</v>
      </c>
      <c r="J101" s="261">
        <f>IFERROR(VLOOKUP($B101,'JUN21 Amazing'!$B$44:$T$73,19,FALSE),0)</f>
        <v>0</v>
      </c>
      <c r="K101" s="261">
        <f>IFERROR(VLOOKUP($B101,'JUL5 ACCC'!$B$44:$T$73,19,FALSE),0)</f>
        <v>0</v>
      </c>
      <c r="L101" s="261">
        <f>IFERROR(VLOOKUP($B101,'JUL6 ACCC'!$B$44:$T$73,19,FALSE),0)</f>
        <v>0</v>
      </c>
      <c r="M101" s="261">
        <f>IFERROR(VLOOKUP($B101,'AGO9 Guican'!$B$44:$T$73,19,FALSE),0)</f>
        <v>0</v>
      </c>
      <c r="N101" s="261">
        <f>IFERROR(VLOOKUP($B101,'AGO10 Lucky Dogs'!$B$44:$T$73,19,FALSE),0)</f>
        <v>0</v>
      </c>
      <c r="O101" s="261">
        <f>IFERROR(VLOOKUP($B101,'AGO24 Lochness'!$B$44:$T$73,19,FALSE),0)</f>
        <v>0</v>
      </c>
      <c r="P101" s="261">
        <f>IFERROR(VLOOKUP($B101,'AGO31 Dog Nexus'!$B$44:$T$73,19,FALSE),0)</f>
        <v>0</v>
      </c>
      <c r="Q101" s="261">
        <f>IFERROR(VLOOKUP($B101,'OCT18 Pet Cal'!$B$44:$T$73,19,FALSE),0)</f>
        <v>0</v>
      </c>
      <c r="R101" s="261">
        <f>IFERROR(VLOOKUP($B101,'OCT19 Pet Cal'!$B$44:$T$73,19,FALSE),0)</f>
        <v>0</v>
      </c>
      <c r="S101" s="207">
        <f>IFERROR(VLOOKUP($B101,'NOV1 Soc. Canina'!$B$44:$T$73,19,FALSE),0)</f>
        <v>0</v>
      </c>
      <c r="T101" s="261">
        <f>IFERROR(VLOOKUP($B101,'NOV2 Soc. Canina'!$B$44:$T$73,19,FALSE),0)</f>
        <v>0</v>
      </c>
      <c r="U101" s="261">
        <f>IFERROR(VLOOKUP($B101,'NOV29 ECAN'!$B$44:$T$74,19,FALSE),0)</f>
        <v>0</v>
      </c>
      <c r="V101" s="261">
        <f>IFERROR(VLOOKUP($B101,'NOV30 Amazing'!$B$44:$T$73,19,FALSE),0)</f>
        <v>0</v>
      </c>
      <c r="W101" s="261">
        <f>IFERROR(VLOOKUP($B101,'DIC14 Salta'!$B$44:$T$73,19,FALSE),0)</f>
        <v>0</v>
      </c>
      <c r="X101" s="291">
        <f t="shared" si="6"/>
        <v>0</v>
      </c>
    </row>
    <row r="102" spans="1:24">
      <c r="A102">
        <f t="shared" si="5"/>
        <v>55</v>
      </c>
      <c r="B102" s="207"/>
      <c r="C102" s="321"/>
      <c r="D102" s="321"/>
      <c r="E102" s="340"/>
      <c r="F102" s="261">
        <f>IFERROR(VLOOKUP($B102,'MAR16 Azul'!$B$44:$T$73,19,FALSE),0)</f>
        <v>0</v>
      </c>
      <c r="G102" s="261">
        <f>IFERROR(VLOOKUP($B102,'ABR26 King Dog'!$B$44:$T$73,19,FALSE),0)</f>
        <v>0</v>
      </c>
      <c r="H102" s="261">
        <f>IFERROR(VLOOKUP($B102,'[1]ABR27 King Dog'!$B$44:$T$73,19,FALSE),0)</f>
        <v>0</v>
      </c>
      <c r="I102" s="261">
        <f>IFERROR(VLOOKUP($B102,'MAY18 King Dog'!$B$45:$T$74,19,FALSE),0)</f>
        <v>0</v>
      </c>
      <c r="J102" s="261">
        <f>IFERROR(VLOOKUP($B102,'JUN21 Amazing'!$B$44:$T$73,19,FALSE),0)</f>
        <v>0</v>
      </c>
      <c r="K102" s="261">
        <f>IFERROR(VLOOKUP($B102,'JUL5 ACCC'!$B$44:$T$73,19,FALSE),0)</f>
        <v>0</v>
      </c>
      <c r="L102" s="261">
        <f>IFERROR(VLOOKUP($B102,'JUL6 ACCC'!$B$44:$T$73,19,FALSE),0)</f>
        <v>0</v>
      </c>
      <c r="M102" s="261">
        <f>IFERROR(VLOOKUP($B102,'AGO9 Guican'!$B$44:$T$73,19,FALSE),0)</f>
        <v>0</v>
      </c>
      <c r="N102" s="261">
        <f>IFERROR(VLOOKUP($B102,'AGO10 Lucky Dogs'!$B$44:$T$73,19,FALSE),0)</f>
        <v>0</v>
      </c>
      <c r="O102" s="261">
        <f>IFERROR(VLOOKUP($B102,'AGO24 Lochness'!$B$44:$T$73,19,FALSE),0)</f>
        <v>0</v>
      </c>
      <c r="P102" s="261">
        <f>IFERROR(VLOOKUP($B102,'AGO31 Dog Nexus'!$B$44:$T$73,19,FALSE),0)</f>
        <v>0</v>
      </c>
      <c r="Q102" s="261">
        <f>IFERROR(VLOOKUP($B102,'OCT18 Pet Cal'!$B$44:$T$73,19,FALSE),0)</f>
        <v>0</v>
      </c>
      <c r="R102" s="261">
        <f>IFERROR(VLOOKUP($B102,'OCT19 Pet Cal'!$B$44:$T$73,19,FALSE),0)</f>
        <v>0</v>
      </c>
      <c r="S102" s="207">
        <f>IFERROR(VLOOKUP($B102,'NOV1 Soc. Canina'!$B$44:$T$73,19,FALSE),0)</f>
        <v>0</v>
      </c>
      <c r="T102" s="261">
        <f>IFERROR(VLOOKUP($B102,'NOV2 Soc. Canina'!$B$44:$T$73,19,FALSE),0)</f>
        <v>0</v>
      </c>
      <c r="U102" s="261">
        <f>IFERROR(VLOOKUP($B102,'NOV29 ECAN'!$B$44:$T$74,19,FALSE),0)</f>
        <v>0</v>
      </c>
      <c r="V102" s="261">
        <f>IFERROR(VLOOKUP($B102,'NOV30 Amazing'!$B$44:$T$73,19,FALSE),0)</f>
        <v>0</v>
      </c>
      <c r="W102" s="261">
        <f>IFERROR(VLOOKUP($B102,'DIC14 Salta'!$B$44:$T$73,19,FALSE),0)</f>
        <v>0</v>
      </c>
      <c r="X102" s="291">
        <f t="shared" si="6"/>
        <v>0</v>
      </c>
    </row>
    <row r="103" spans="1:24">
      <c r="A103">
        <f>A102+1</f>
        <v>56</v>
      </c>
      <c r="B103" s="207"/>
      <c r="C103" s="321"/>
      <c r="D103" s="321"/>
      <c r="E103" s="340"/>
      <c r="F103" s="261">
        <f>IFERROR(VLOOKUP($B103,'MAR16 Azul'!$B$44:$T$73,19,FALSE),0)</f>
        <v>0</v>
      </c>
      <c r="G103" s="261">
        <f>IFERROR(VLOOKUP($B103,'ABR26 King Dog'!$B$44:$T$73,19,FALSE),0)</f>
        <v>0</v>
      </c>
      <c r="H103" s="261">
        <f>IFERROR(VLOOKUP($B103,'[1]ABR27 King Dog'!$B$44:$T$73,19,FALSE),0)</f>
        <v>0</v>
      </c>
      <c r="I103" s="261">
        <f>IFERROR(VLOOKUP($B103,'MAY18 King Dog'!$B$45:$T$74,19,FALSE),0)</f>
        <v>0</v>
      </c>
      <c r="J103" s="261">
        <f>IFERROR(VLOOKUP($B103,'JUN21 Amazing'!$B$44:$T$73,19,FALSE),0)</f>
        <v>0</v>
      </c>
      <c r="K103" s="261">
        <f>IFERROR(VLOOKUP($B103,'JUL5 ACCC'!$B$44:$T$73,19,FALSE),0)</f>
        <v>0</v>
      </c>
      <c r="L103" s="261">
        <f>IFERROR(VLOOKUP($B103,'JUL6 ACCC'!$B$44:$T$73,19,FALSE),0)</f>
        <v>0</v>
      </c>
      <c r="M103" s="261">
        <f>IFERROR(VLOOKUP($B103,'AGO9 Guican'!$B$44:$T$73,19,FALSE),0)</f>
        <v>0</v>
      </c>
      <c r="N103" s="261">
        <f>IFERROR(VLOOKUP($B103,'AGO10 Lucky Dogs'!$B$44:$T$73,19,FALSE),0)</f>
        <v>0</v>
      </c>
      <c r="O103" s="261">
        <f>IFERROR(VLOOKUP($B103,'AGO24 Lochness'!$B$44:$T$73,19,FALSE),0)</f>
        <v>0</v>
      </c>
      <c r="P103" s="261">
        <f>IFERROR(VLOOKUP($B103,'AGO31 Dog Nexus'!$B$44:$T$73,19,FALSE),0)</f>
        <v>0</v>
      </c>
      <c r="Q103" s="261">
        <f>IFERROR(VLOOKUP($B103,'OCT18 Pet Cal'!$B$44:$T$73,19,FALSE),0)</f>
        <v>0</v>
      </c>
      <c r="R103" s="261">
        <f>IFERROR(VLOOKUP($B103,'OCT19 Pet Cal'!$B$44:$T$73,19,FALSE),0)</f>
        <v>0</v>
      </c>
      <c r="S103" s="207">
        <f>IFERROR(VLOOKUP($B103,'NOV1 Soc. Canina'!$B$44:$T$73,19,FALSE),0)</f>
        <v>0</v>
      </c>
      <c r="T103" s="261">
        <f>IFERROR(VLOOKUP($B103,'NOV2 Soc. Canina'!$B$44:$T$73,19,FALSE),0)</f>
        <v>0</v>
      </c>
      <c r="U103" s="261">
        <f>IFERROR(VLOOKUP($B103,'NOV29 ECAN'!$B$44:$T$74,19,FALSE),0)</f>
        <v>0</v>
      </c>
      <c r="V103" s="261">
        <f>IFERROR(VLOOKUP($B103,'NOV30 Amazing'!$B$44:$T$73,19,FALSE),0)</f>
        <v>0</v>
      </c>
      <c r="W103" s="261">
        <f>IFERROR(VLOOKUP($B103,'DIC14 Salta'!$B$44:$T$73,19,FALSE),0)</f>
        <v>0</v>
      </c>
      <c r="X103" s="291">
        <f t="shared" si="6"/>
        <v>0</v>
      </c>
    </row>
    <row r="104" spans="1:24">
      <c r="A104">
        <f t="shared" si="5"/>
        <v>57</v>
      </c>
      <c r="B104" s="207"/>
      <c r="C104" s="321"/>
      <c r="D104" s="321"/>
      <c r="E104" s="340"/>
      <c r="F104" s="261">
        <f>IFERROR(VLOOKUP($B104,'MAR16 Azul'!$B$44:$T$73,19,FALSE),0)</f>
        <v>0</v>
      </c>
      <c r="G104" s="261">
        <f>IFERROR(VLOOKUP($B104,'ABR26 King Dog'!$B$44:$T$73,19,FALSE),0)</f>
        <v>0</v>
      </c>
      <c r="H104" s="261">
        <f>IFERROR(VLOOKUP($B104,'[1]ABR27 King Dog'!$B$44:$T$73,19,FALSE),0)</f>
        <v>0</v>
      </c>
      <c r="I104" s="261">
        <f>IFERROR(VLOOKUP($B104,'MAY18 King Dog'!$B$45:$T$74,19,FALSE),0)</f>
        <v>0</v>
      </c>
      <c r="J104" s="261">
        <f>IFERROR(VLOOKUP($B104,'JUN21 Amazing'!$B$44:$T$73,19,FALSE),0)</f>
        <v>0</v>
      </c>
      <c r="K104" s="261">
        <f>IFERROR(VLOOKUP($B104,'JUL5 ACCC'!$B$44:$T$73,19,FALSE),0)</f>
        <v>0</v>
      </c>
      <c r="L104" s="261">
        <f>IFERROR(VLOOKUP($B104,'JUL6 ACCC'!$B$44:$T$73,19,FALSE),0)</f>
        <v>0</v>
      </c>
      <c r="M104" s="261">
        <f>IFERROR(VLOOKUP($B104,'AGO9 Guican'!$B$44:$T$73,19,FALSE),0)</f>
        <v>0</v>
      </c>
      <c r="N104" s="261">
        <f>IFERROR(VLOOKUP($B104,'AGO10 Lucky Dogs'!$B$44:$T$73,19,FALSE),0)</f>
        <v>0</v>
      </c>
      <c r="O104" s="261">
        <f>IFERROR(VLOOKUP($B104,'AGO24 Lochness'!$B$44:$T$73,19,FALSE),0)</f>
        <v>0</v>
      </c>
      <c r="P104" s="261">
        <f>IFERROR(VLOOKUP($B104,'AGO31 Dog Nexus'!$B$44:$T$73,19,FALSE),0)</f>
        <v>0</v>
      </c>
      <c r="Q104" s="261">
        <f>IFERROR(VLOOKUP($B104,'OCT18 Pet Cal'!$B$44:$T$73,19,FALSE),0)</f>
        <v>0</v>
      </c>
      <c r="R104" s="261">
        <f>IFERROR(VLOOKUP($B104,'OCT19 Pet Cal'!$B$44:$T$73,19,FALSE),0)</f>
        <v>0</v>
      </c>
      <c r="S104" s="207">
        <f>IFERROR(VLOOKUP($B104,'NOV1 Soc. Canina'!$B$44:$T$73,19,FALSE),0)</f>
        <v>0</v>
      </c>
      <c r="T104" s="261">
        <f>IFERROR(VLOOKUP($B104,'NOV2 Soc. Canina'!$B$44:$T$73,19,FALSE),0)</f>
        <v>0</v>
      </c>
      <c r="U104" s="261">
        <f>IFERROR(VLOOKUP($B104,'NOV29 ECAN'!$B$44:$T$74,19,FALSE),0)</f>
        <v>0</v>
      </c>
      <c r="V104" s="261">
        <f>IFERROR(VLOOKUP($B104,'NOV30 Amazing'!$B$44:$T$73,19,FALSE),0)</f>
        <v>0</v>
      </c>
      <c r="W104" s="261">
        <f>IFERROR(VLOOKUP($B104,'DIC14 Salta'!$B$44:$T$73,19,FALSE),0)</f>
        <v>0</v>
      </c>
      <c r="X104" s="291">
        <f t="shared" si="6"/>
        <v>0</v>
      </c>
    </row>
    <row r="105" spans="1:24">
      <c r="A105">
        <f t="shared" si="5"/>
        <v>58</v>
      </c>
      <c r="B105" s="207"/>
      <c r="C105" s="208"/>
      <c r="D105" s="208"/>
      <c r="E105" s="250"/>
      <c r="F105" s="261">
        <f>IFERROR(VLOOKUP($B105,'MAR16 Azul'!$B$44:$T$73,19,FALSE),0)</f>
        <v>0</v>
      </c>
      <c r="G105" s="261">
        <f>IFERROR(VLOOKUP($B105,'ABR26 King Dog'!$B$44:$T$73,19,FALSE),0)</f>
        <v>0</v>
      </c>
      <c r="H105" s="261">
        <f>IFERROR(VLOOKUP($B105,'[1]ABR27 King Dog'!$B$44:$T$73,19,FALSE),0)</f>
        <v>0</v>
      </c>
      <c r="I105" s="261">
        <f>IFERROR(VLOOKUP($B105,'MAY18 King Dog'!$B$45:$T$74,19,FALSE),0)</f>
        <v>0</v>
      </c>
      <c r="J105" s="261">
        <f>IFERROR(VLOOKUP($B105,'JUN21 Amazing'!$B$44:$T$73,19,FALSE),0)</f>
        <v>0</v>
      </c>
      <c r="K105" s="261">
        <f>IFERROR(VLOOKUP($B105,'JUL5 ACCC'!$B$44:$T$73,19,FALSE),0)</f>
        <v>0</v>
      </c>
      <c r="L105" s="261">
        <f>IFERROR(VLOOKUP($B105,'JUL6 ACCC'!$B$44:$T$73,19,FALSE),0)</f>
        <v>0</v>
      </c>
      <c r="M105" s="261">
        <f>IFERROR(VLOOKUP($B105,'AGO9 Guican'!$B$44:$T$73,19,FALSE),0)</f>
        <v>0</v>
      </c>
      <c r="N105" s="261">
        <f>IFERROR(VLOOKUP($B105,'AGO10 Lucky Dogs'!$B$44:$T$73,19,FALSE),0)</f>
        <v>0</v>
      </c>
      <c r="O105" s="261">
        <f>IFERROR(VLOOKUP($B105,'AGO24 Lochness'!$B$44:$T$73,19,FALSE),0)</f>
        <v>0</v>
      </c>
      <c r="P105" s="261">
        <f>IFERROR(VLOOKUP($B105,'AGO31 Dog Nexus'!$B$44:$T$73,19,FALSE),0)</f>
        <v>0</v>
      </c>
      <c r="Q105" s="261">
        <f>IFERROR(VLOOKUP($B105,'OCT18 Pet Cal'!$B$44:$T$73,19,FALSE),0)</f>
        <v>0</v>
      </c>
      <c r="R105" s="261">
        <f>IFERROR(VLOOKUP($B105,'OCT19 Pet Cal'!$B$44:$T$73,19,FALSE),0)</f>
        <v>0</v>
      </c>
      <c r="S105" s="207">
        <f>IFERROR(VLOOKUP($B105,'NOV1 Soc. Canina'!$B$44:$T$73,19,FALSE),0)</f>
        <v>0</v>
      </c>
      <c r="T105" s="261">
        <f>IFERROR(VLOOKUP($B105,'NOV2 Soc. Canina'!$B$44:$T$73,19,FALSE),0)</f>
        <v>0</v>
      </c>
      <c r="U105" s="261">
        <f>IFERROR(VLOOKUP($B105,'NOV29 ECAN'!$B$44:$T$74,19,FALSE),0)</f>
        <v>0</v>
      </c>
      <c r="V105" s="261">
        <f>IFERROR(VLOOKUP($B105,'NOV30 Amazing'!$B$44:$T$73,19,FALSE),0)</f>
        <v>0</v>
      </c>
      <c r="W105" s="261">
        <f>IFERROR(VLOOKUP($B105,'DIC14 Salta'!$B$44:$T$73,19,FALSE),0)</f>
        <v>0</v>
      </c>
      <c r="X105" s="291">
        <f t="shared" si="6"/>
        <v>0</v>
      </c>
    </row>
    <row r="106" spans="1:24">
      <c r="A106">
        <f>A105+1</f>
        <v>59</v>
      </c>
      <c r="B106" s="207"/>
      <c r="C106" s="208"/>
      <c r="D106" s="208"/>
      <c r="E106" s="250"/>
      <c r="F106" s="261">
        <f>IFERROR(VLOOKUP($B106,'MAR16 Azul'!$B$44:$T$73,19,FALSE),0)</f>
        <v>0</v>
      </c>
      <c r="G106" s="261">
        <f>IFERROR(VLOOKUP($B106,'ABR26 King Dog'!$B$44:$T$73,19,FALSE),0)</f>
        <v>0</v>
      </c>
      <c r="H106" s="261">
        <f>IFERROR(VLOOKUP($B106,'[1]ABR27 King Dog'!$B$44:$T$73,19,FALSE),0)</f>
        <v>0</v>
      </c>
      <c r="I106" s="261">
        <f>IFERROR(VLOOKUP($B106,'MAY18 King Dog'!$B$45:$T$74,19,FALSE),0)</f>
        <v>0</v>
      </c>
      <c r="J106" s="261">
        <f>IFERROR(VLOOKUP($B106,'JUN21 Amazing'!$B$44:$T$73,19,FALSE),0)</f>
        <v>0</v>
      </c>
      <c r="K106" s="261">
        <f>IFERROR(VLOOKUP($B106,'JUL5 ACCC'!$B$44:$T$73,19,FALSE),0)</f>
        <v>0</v>
      </c>
      <c r="L106" s="261">
        <f>IFERROR(VLOOKUP($B106,'JUL6 ACCC'!$B$44:$T$73,19,FALSE),0)</f>
        <v>0</v>
      </c>
      <c r="M106" s="261">
        <f>IFERROR(VLOOKUP($B106,'AGO9 Guican'!$B$44:$T$73,19,FALSE),0)</f>
        <v>0</v>
      </c>
      <c r="N106" s="261">
        <f>IFERROR(VLOOKUP($B106,'AGO10 Lucky Dogs'!$B$44:$T$73,19,FALSE),0)</f>
        <v>0</v>
      </c>
      <c r="O106" s="261">
        <f>IFERROR(VLOOKUP($B106,'AGO24 Lochness'!$B$44:$T$73,19,FALSE),0)</f>
        <v>0</v>
      </c>
      <c r="P106" s="261">
        <f>IFERROR(VLOOKUP($B106,'AGO31 Dog Nexus'!$B$44:$T$73,19,FALSE),0)</f>
        <v>0</v>
      </c>
      <c r="Q106" s="261">
        <f>IFERROR(VLOOKUP($B106,'OCT18 Pet Cal'!$B$44:$T$73,19,FALSE),0)</f>
        <v>0</v>
      </c>
      <c r="R106" s="261">
        <f>IFERROR(VLOOKUP($B106,'OCT19 Pet Cal'!$B$44:$T$73,19,FALSE),0)</f>
        <v>0</v>
      </c>
      <c r="S106" s="207">
        <f>IFERROR(VLOOKUP($B106,'NOV1 Soc. Canina'!$B$44:$T$73,19,FALSE),0)</f>
        <v>0</v>
      </c>
      <c r="T106" s="261">
        <f>IFERROR(VLOOKUP($B106,'NOV2 Soc. Canina'!$B$44:$T$73,19,FALSE),0)</f>
        <v>0</v>
      </c>
      <c r="U106" s="261">
        <f>IFERROR(VLOOKUP($B106,'NOV29 ECAN'!$B$44:$T$74,19,FALSE),0)</f>
        <v>0</v>
      </c>
      <c r="V106" s="261">
        <f>IFERROR(VLOOKUP($B106,'NOV30 Amazing'!$B$44:$T$73,19,FALSE),0)</f>
        <v>0</v>
      </c>
      <c r="W106" s="261">
        <f>IFERROR(VLOOKUP($B106,'DIC14 Salta'!$B$44:$T$73,19,FALSE),0)</f>
        <v>0</v>
      </c>
      <c r="X106" s="291">
        <f t="shared" si="6"/>
        <v>0</v>
      </c>
    </row>
    <row r="107" spans="1:24" ht="16" thickBot="1">
      <c r="A107">
        <f t="shared" si="5"/>
        <v>60</v>
      </c>
      <c r="B107" s="210"/>
      <c r="C107" s="211"/>
      <c r="D107" s="211"/>
      <c r="E107" s="234"/>
      <c r="F107" s="262">
        <f>IFERROR(VLOOKUP($B107,'MAR16 Azul'!$B$44:$T$73,19,FALSE),0)</f>
        <v>0</v>
      </c>
      <c r="G107" s="262">
        <f>IFERROR(VLOOKUP($B107,'ABR26 King Dog'!$B$44:$T$73,19,FALSE),0)</f>
        <v>0</v>
      </c>
      <c r="H107" s="262">
        <f>IFERROR(VLOOKUP($B107,'[1]ABR27 King Dog'!$B$44:$T$73,19,FALSE),0)</f>
        <v>0</v>
      </c>
      <c r="I107" s="262">
        <f>IFERROR(VLOOKUP($B107,'MAY18 King Dog'!$B$45:$T$74,19,FALSE),0)</f>
        <v>0</v>
      </c>
      <c r="J107" s="262">
        <f>IFERROR(VLOOKUP($B107,'JUN21 Amazing'!$B$44:$T$73,19,FALSE),0)</f>
        <v>0</v>
      </c>
      <c r="K107" s="262">
        <f>IFERROR(VLOOKUP($B107,'JUL5 ACCC'!$B$44:$T$73,19,FALSE),0)</f>
        <v>0</v>
      </c>
      <c r="L107" s="262">
        <f>IFERROR(VLOOKUP($B107,'JUL6 ACCC'!$B$44:$T$73,19,FALSE),0)</f>
        <v>0</v>
      </c>
      <c r="M107" s="262">
        <f>IFERROR(VLOOKUP($B107,'AGO9 Guican'!$B$44:$T$73,19,FALSE),0)</f>
        <v>0</v>
      </c>
      <c r="N107" s="262">
        <f>IFERROR(VLOOKUP($B107,'AGO10 Lucky Dogs'!$B$44:$T$73,19,FALSE),0)</f>
        <v>0</v>
      </c>
      <c r="O107" s="262">
        <f>IFERROR(VLOOKUP($B107,'AGO24 Lochness'!$B$44:$T$73,19,FALSE),0)</f>
        <v>0</v>
      </c>
      <c r="P107" s="262">
        <f>IFERROR(VLOOKUP($B107,'AGO31 Dog Nexus'!$B$44:$T$73,19,FALSE),0)</f>
        <v>0</v>
      </c>
      <c r="Q107" s="262">
        <f>IFERROR(VLOOKUP($B107,'OCT18 Pet Cal'!$B$44:$T$73,19,FALSE),0)</f>
        <v>0</v>
      </c>
      <c r="R107" s="262">
        <f>IFERROR(VLOOKUP($B107,'OCT19 Pet Cal'!$B$44:$T$73,19,FALSE),0)</f>
        <v>0</v>
      </c>
      <c r="S107" s="210">
        <f>IFERROR(VLOOKUP($B107,'NOV1 Soc. Canina'!$B$44:$T$73,19,FALSE),0)</f>
        <v>0</v>
      </c>
      <c r="T107" s="262">
        <f>IFERROR(VLOOKUP($B107,'NOV2 Soc. Canina'!$B$44:$T$73,19,FALSE),0)</f>
        <v>0</v>
      </c>
      <c r="U107" s="262">
        <f>IFERROR(VLOOKUP($B107,'NOV29 ECAN'!$B$44:$T$74,19,FALSE),0)</f>
        <v>0</v>
      </c>
      <c r="V107" s="262">
        <f>IFERROR(VLOOKUP($B107,'NOV30 Amazing'!$B$44:$T$73,19,FALSE),0)</f>
        <v>0</v>
      </c>
      <c r="W107" s="262">
        <f>IFERROR(VLOOKUP($B107,'DIC14 Salta'!$B$44:$T$73,19,FALSE),0)</f>
        <v>0</v>
      </c>
      <c r="X107" s="292">
        <f t="shared" si="6"/>
        <v>0</v>
      </c>
    </row>
  </sheetData>
  <sortState ref="B48:X95">
    <sortCondition descending="1" ref="X48"/>
  </sortState>
  <mergeCells count="4">
    <mergeCell ref="B2:E3"/>
    <mergeCell ref="B45:E46"/>
    <mergeCell ref="X2:X4"/>
    <mergeCell ref="X45:X4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topLeftCell="A43" workbookViewId="0">
      <pane xSplit="5" topLeftCell="T1" activePane="topRight" state="frozen"/>
      <selection pane="topRight" activeCell="W53" sqref="W53"/>
    </sheetView>
  </sheetViews>
  <sheetFormatPr baseColWidth="10" defaultRowHeight="15" x14ac:dyDescent="0"/>
  <cols>
    <col min="1" max="1" width="3.1640625" style="449" bestFit="1" customWidth="1"/>
    <col min="2" max="16384" width="10.83203125" style="449"/>
  </cols>
  <sheetData>
    <row r="1" spans="1:22" s="448" customFormat="1" ht="16" thickBot="1">
      <c r="F1" s="448">
        <v>1</v>
      </c>
      <c r="G1" s="448">
        <f>F1+1</f>
        <v>2</v>
      </c>
      <c r="H1" s="448">
        <f t="shared" ref="H1:S1" si="0">G1+1</f>
        <v>3</v>
      </c>
      <c r="I1" s="448">
        <f t="shared" si="0"/>
        <v>4</v>
      </c>
      <c r="J1" s="448">
        <f t="shared" si="0"/>
        <v>5</v>
      </c>
      <c r="K1" s="448">
        <f t="shared" si="0"/>
        <v>6</v>
      </c>
      <c r="L1" s="448">
        <f t="shared" si="0"/>
        <v>7</v>
      </c>
      <c r="M1" s="448">
        <f t="shared" si="0"/>
        <v>8</v>
      </c>
      <c r="N1" s="448">
        <f t="shared" si="0"/>
        <v>9</v>
      </c>
      <c r="O1" s="448">
        <f t="shared" si="0"/>
        <v>10</v>
      </c>
      <c r="P1" s="448">
        <f t="shared" si="0"/>
        <v>11</v>
      </c>
      <c r="Q1" s="448">
        <f t="shared" si="0"/>
        <v>12</v>
      </c>
      <c r="R1" s="448">
        <f t="shared" si="0"/>
        <v>13</v>
      </c>
      <c r="S1" s="448">
        <f t="shared" si="0"/>
        <v>14</v>
      </c>
    </row>
    <row r="2" spans="1:22">
      <c r="B2" s="592" t="s">
        <v>136</v>
      </c>
      <c r="C2" s="593"/>
      <c r="D2" s="593"/>
      <c r="E2" s="593"/>
      <c r="F2" s="450" t="s">
        <v>215</v>
      </c>
      <c r="G2" s="451" t="s">
        <v>218</v>
      </c>
      <c r="H2" s="450" t="s">
        <v>220</v>
      </c>
      <c r="I2" s="451" t="s">
        <v>224</v>
      </c>
      <c r="J2" s="450" t="s">
        <v>226</v>
      </c>
      <c r="K2" s="451" t="s">
        <v>228</v>
      </c>
      <c r="L2" s="450" t="s">
        <v>229</v>
      </c>
      <c r="M2" s="451" t="s">
        <v>237</v>
      </c>
      <c r="N2" s="450" t="s">
        <v>239</v>
      </c>
      <c r="O2" s="451" t="s">
        <v>241</v>
      </c>
      <c r="P2" s="450" t="s">
        <v>243</v>
      </c>
      <c r="Q2" s="451" t="s">
        <v>260</v>
      </c>
      <c r="R2" s="450" t="s">
        <v>261</v>
      </c>
      <c r="S2" s="450" t="s">
        <v>262</v>
      </c>
      <c r="T2" s="596" t="s">
        <v>257</v>
      </c>
    </row>
    <row r="3" spans="1:22" ht="16" thickBot="1">
      <c r="B3" s="594"/>
      <c r="C3" s="595"/>
      <c r="D3" s="595"/>
      <c r="E3" s="595"/>
      <c r="F3" s="452" t="s">
        <v>248</v>
      </c>
      <c r="G3" s="453" t="s">
        <v>39</v>
      </c>
      <c r="H3" s="452" t="s">
        <v>39</v>
      </c>
      <c r="I3" s="453" t="s">
        <v>255</v>
      </c>
      <c r="J3" s="452" t="s">
        <v>193</v>
      </c>
      <c r="K3" s="453" t="s">
        <v>48</v>
      </c>
      <c r="L3" s="452" t="s">
        <v>258</v>
      </c>
      <c r="M3" s="453" t="s">
        <v>238</v>
      </c>
      <c r="N3" s="452" t="s">
        <v>238</v>
      </c>
      <c r="O3" s="453" t="s">
        <v>149</v>
      </c>
      <c r="P3" s="452" t="s">
        <v>149</v>
      </c>
      <c r="Q3" s="453" t="s">
        <v>246</v>
      </c>
      <c r="R3" s="452" t="s">
        <v>259</v>
      </c>
      <c r="S3" s="452" t="s">
        <v>249</v>
      </c>
      <c r="T3" s="597"/>
    </row>
    <row r="4" spans="1:22" ht="16" thickBot="1">
      <c r="B4" s="445" t="s">
        <v>137</v>
      </c>
      <c r="C4" s="446" t="s">
        <v>138</v>
      </c>
      <c r="D4" s="446" t="s">
        <v>139</v>
      </c>
      <c r="E4" s="446" t="s">
        <v>140</v>
      </c>
      <c r="F4" s="454" t="s">
        <v>185</v>
      </c>
      <c r="G4" s="455" t="s">
        <v>191</v>
      </c>
      <c r="H4" s="454" t="s">
        <v>221</v>
      </c>
      <c r="I4" s="455" t="s">
        <v>194</v>
      </c>
      <c r="J4" s="454" t="s">
        <v>197</v>
      </c>
      <c r="K4" s="455" t="s">
        <v>202</v>
      </c>
      <c r="L4" s="454" t="s">
        <v>247</v>
      </c>
      <c r="M4" s="455" t="s">
        <v>185</v>
      </c>
      <c r="N4" s="454" t="s">
        <v>191</v>
      </c>
      <c r="O4" s="455" t="s">
        <v>221</v>
      </c>
      <c r="P4" s="454" t="s">
        <v>221</v>
      </c>
      <c r="Q4" s="455" t="s">
        <v>197</v>
      </c>
      <c r="R4" s="454" t="s">
        <v>247</v>
      </c>
      <c r="S4" s="454" t="s">
        <v>175</v>
      </c>
      <c r="T4" s="597"/>
    </row>
    <row r="5" spans="1:22">
      <c r="A5" s="449">
        <v>1</v>
      </c>
      <c r="B5" s="425">
        <v>486</v>
      </c>
      <c r="C5" s="426" t="s">
        <v>280</v>
      </c>
      <c r="D5" s="426" t="s">
        <v>69</v>
      </c>
      <c r="E5" s="426" t="s">
        <v>272</v>
      </c>
      <c r="F5" s="428">
        <f>IFERROR(VLOOKUP($B5,'JUN21 Amazing'!$B$9:$T$38,19,FALSE),0)</f>
        <v>0</v>
      </c>
      <c r="G5" s="428">
        <f>IFERROR(VLOOKUP($B5,'JUL5 ACCC'!$B$9:$T$38,19,FALSE),0)</f>
        <v>4</v>
      </c>
      <c r="H5" s="428">
        <f>IFERROR(VLOOKUP($B5,'JUL6 ACCC'!$B$9:$T$38,19,FALSE),0)</f>
        <v>0</v>
      </c>
      <c r="I5" s="428">
        <f>IFERROR(VLOOKUP($B5,'AGO9 Guican'!$B$9:$T$38,19,FALSE),0)</f>
        <v>0</v>
      </c>
      <c r="J5" s="428">
        <f>IFERROR(VLOOKUP($B5,'AGO10 Lucky Dogs'!$B$9:$T$38,19,FALSE),0)</f>
        <v>0</v>
      </c>
      <c r="K5" s="428">
        <f>IFERROR(VLOOKUP($B5,'AGO24 Lochness'!$B$9:$T$38,19,FALSE),0)</f>
        <v>0</v>
      </c>
      <c r="L5" s="428">
        <f>IFERROR(VLOOKUP($B5,'AGO31 Dog Nexus'!$B$9:$T$38,19,FALSE),0)</f>
        <v>14</v>
      </c>
      <c r="M5" s="428">
        <f>IFERROR(VLOOKUP($B5,'OCT18 Pet Cal'!$B$9:$T$38,19,FALSE),0)</f>
        <v>6</v>
      </c>
      <c r="N5" s="428">
        <f>IFERROR(VLOOKUP($B5,'OCT19 Pet Cal'!$B$9:$T$38,19,FALSE),0)</f>
        <v>4</v>
      </c>
      <c r="O5" s="428">
        <f>IFERROR(VLOOKUP($B5,'NOV1 Soc. Canina'!$B$9:$T$38,19,FALSE),0)</f>
        <v>0</v>
      </c>
      <c r="P5" s="428">
        <f>IFERROR(VLOOKUP($B5,'NOV2 Soc. Canina'!$B$9:$T$38,19,FALSE),0)</f>
        <v>0</v>
      </c>
      <c r="Q5" s="428">
        <f>IFERROR(VLOOKUP($B5,'NOV29 ECAN'!$B$9:$T$38,19,FALSE),0)</f>
        <v>16</v>
      </c>
      <c r="R5" s="428">
        <f>IFERROR(VLOOKUP($B5,'NOV30 Amazing'!$B$9:$T$38,19,FALSE),0)</f>
        <v>4</v>
      </c>
      <c r="S5" s="423">
        <f>IFERROR(VLOOKUP($B5,'DIC14 Salta'!$B$9:$T$38,19,FALSE),0)</f>
        <v>0</v>
      </c>
      <c r="T5" s="468">
        <f>SUM(F5:S5)</f>
        <v>48</v>
      </c>
    </row>
    <row r="6" spans="1:22">
      <c r="A6" s="449">
        <v>2</v>
      </c>
      <c r="B6" s="425">
        <v>512</v>
      </c>
      <c r="C6" s="426" t="s">
        <v>290</v>
      </c>
      <c r="D6" s="426" t="s">
        <v>291</v>
      </c>
      <c r="E6" s="426" t="s">
        <v>272</v>
      </c>
      <c r="F6" s="428">
        <f>IFERROR(VLOOKUP($B6,'JUN21 Amazing'!$B$9:$T$38,19,FALSE),0)</f>
        <v>6</v>
      </c>
      <c r="G6" s="428">
        <f>IFERROR(VLOOKUP($B6,'JUL5 ACCC'!$B$9:$T$38,19,FALSE),0)</f>
        <v>0</v>
      </c>
      <c r="H6" s="428">
        <f>IFERROR(VLOOKUP($B6,'JUL6 ACCC'!$B$9:$T$38,19,FALSE),0)</f>
        <v>0</v>
      </c>
      <c r="I6" s="428">
        <f>IFERROR(VLOOKUP($B6,'AGO9 Guican'!$B$9:$T$38,19,FALSE),0)</f>
        <v>6</v>
      </c>
      <c r="J6" s="428">
        <f>IFERROR(VLOOKUP($B6,'AGO10 Lucky Dogs'!$B$9:$T$38,19,FALSE),0)</f>
        <v>20</v>
      </c>
      <c r="K6" s="428">
        <f>IFERROR(VLOOKUP($B6,'AGO24 Lochness'!$B$9:$T$38,19,FALSE),0)</f>
        <v>0</v>
      </c>
      <c r="L6" s="428">
        <f>IFERROR(VLOOKUP($B6,'AGO31 Dog Nexus'!$B$9:$T$38,19,FALSE),0)</f>
        <v>0</v>
      </c>
      <c r="M6" s="428">
        <f>IFERROR(VLOOKUP($B6,'OCT18 Pet Cal'!$B$9:$T$38,19,FALSE),0)</f>
        <v>5</v>
      </c>
      <c r="N6" s="428">
        <f>IFERROR(VLOOKUP($B6,'OCT19 Pet Cal'!$B$9:$T$38,19,FALSE),0)</f>
        <v>0</v>
      </c>
      <c r="O6" s="428">
        <f>IFERROR(VLOOKUP($B6,'NOV1 Soc. Canina'!$B$9:$T$38,19,FALSE),0)</f>
        <v>0</v>
      </c>
      <c r="P6" s="428">
        <f>IFERROR(VLOOKUP($B6,'NOV2 Soc. Canina'!$B$9:$T$38,19,FALSE),0)</f>
        <v>0</v>
      </c>
      <c r="Q6" s="428">
        <f>IFERROR(VLOOKUP($B6,'NOV29 ECAN'!$B$9:$T$38,19,FALSE),0)</f>
        <v>4</v>
      </c>
      <c r="R6" s="428">
        <f>IFERROR(VLOOKUP($B6,'NOV30 Amazing'!$B$9:$T$38,19,FALSE),0)</f>
        <v>4</v>
      </c>
      <c r="S6" s="423">
        <f>IFERROR(VLOOKUP($B6,'DIC14 Salta'!$B$9:$T$38,19,FALSE),0)</f>
        <v>0</v>
      </c>
      <c r="T6" s="436">
        <f>SUM(F6:S6)</f>
        <v>45</v>
      </c>
    </row>
    <row r="7" spans="1:22">
      <c r="A7" s="449">
        <f t="shared" ref="A7:A22" si="1">A6+1</f>
        <v>3</v>
      </c>
      <c r="B7" s="410">
        <v>662</v>
      </c>
      <c r="C7" s="411" t="s">
        <v>267</v>
      </c>
      <c r="D7" s="411" t="s">
        <v>417</v>
      </c>
      <c r="E7" s="411" t="s">
        <v>269</v>
      </c>
      <c r="F7" s="428">
        <f>IFERROR(VLOOKUP($B7,'JUN21 Amazing'!$B$9:$T$38,19,FALSE),0)</f>
        <v>6</v>
      </c>
      <c r="G7" s="428">
        <f>IFERROR(VLOOKUP($B7,'JUL5 ACCC'!$B$9:$T$38,19,FALSE),0)</f>
        <v>4</v>
      </c>
      <c r="H7" s="428">
        <f>IFERROR(VLOOKUP($B7,'JUL6 ACCC'!$B$9:$T$38,19,FALSE),0)</f>
        <v>18</v>
      </c>
      <c r="I7" s="428">
        <f>IFERROR(VLOOKUP($B7,'AGO9 Guican'!$B$9:$T$38,19,FALSE),0)</f>
        <v>2</v>
      </c>
      <c r="J7" s="428">
        <f>IFERROR(VLOOKUP($B7,'AGO10 Lucky Dogs'!$B$9:$T$38,19,FALSE),0)</f>
        <v>14</v>
      </c>
      <c r="K7" s="428">
        <f>IFERROR(VLOOKUP($B7,'AGO24 Lochness'!$B$9:$T$38,19,FALSE),0)</f>
        <v>0</v>
      </c>
      <c r="L7" s="428">
        <f>IFERROR(VLOOKUP($B7,'AGO31 Dog Nexus'!$B$9:$T$38,19,FALSE),0)</f>
        <v>0</v>
      </c>
      <c r="M7" s="428">
        <f>IFERROR(VLOOKUP($B7,'OCT18 Pet Cal'!$B$9:$T$38,19,FALSE),0)</f>
        <v>0</v>
      </c>
      <c r="N7" s="428">
        <f>IFERROR(VLOOKUP($B7,'OCT19 Pet Cal'!$B$9:$T$38,19,FALSE),0)</f>
        <v>0</v>
      </c>
      <c r="O7" s="428">
        <f>IFERROR(VLOOKUP($B7,'NOV1 Soc. Canina'!$B$9:$T$38,19,FALSE),0)</f>
        <v>0</v>
      </c>
      <c r="P7" s="428">
        <f>IFERROR(VLOOKUP($B7,'NOV2 Soc. Canina'!$B$9:$T$38,19,FALSE),0)</f>
        <v>0</v>
      </c>
      <c r="Q7" s="428">
        <f>IFERROR(VLOOKUP($B7,'NOV29 ECAN'!$B$9:$T$38,19,FALSE),0)</f>
        <v>0</v>
      </c>
      <c r="R7" s="428">
        <f>IFERROR(VLOOKUP($B7,'NOV30 Amazing'!$B$9:$T$38,19,FALSE),0)</f>
        <v>0</v>
      </c>
      <c r="S7" s="423">
        <f>IFERROR(VLOOKUP($B7,'DIC14 Salta'!$B$9:$T$38,19,FALSE),0)</f>
        <v>0</v>
      </c>
      <c r="T7" s="436">
        <f>SUM(F7:S7)</f>
        <v>44</v>
      </c>
      <c r="V7" s="208"/>
    </row>
    <row r="8" spans="1:22">
      <c r="A8" s="449">
        <f t="shared" si="1"/>
        <v>4</v>
      </c>
      <c r="B8" s="425">
        <v>654</v>
      </c>
      <c r="C8" s="426" t="s">
        <v>270</v>
      </c>
      <c r="D8" s="426" t="s">
        <v>271</v>
      </c>
      <c r="E8" s="426" t="s">
        <v>272</v>
      </c>
      <c r="F8" s="428">
        <f>IFERROR(VLOOKUP($B8,'JUN21 Amazing'!$B$9:$T$38,19,FALSE),0)</f>
        <v>16</v>
      </c>
      <c r="G8" s="428">
        <f>IFERROR(VLOOKUP($B8,'JUL5 ACCC'!$B$9:$T$38,19,FALSE),0)</f>
        <v>4</v>
      </c>
      <c r="H8" s="428">
        <f>IFERROR(VLOOKUP($B8,'JUL6 ACCC'!$B$9:$T$38,19,FALSE),0)</f>
        <v>8</v>
      </c>
      <c r="I8" s="428">
        <f>IFERROR(VLOOKUP($B8,'AGO9 Guican'!$B$9:$T$38,19,FALSE),0)</f>
        <v>6</v>
      </c>
      <c r="J8" s="428">
        <f>IFERROR(VLOOKUP($B8,'AGO10 Lucky Dogs'!$B$9:$T$38,19,FALSE),0)</f>
        <v>0</v>
      </c>
      <c r="K8" s="428">
        <f>IFERROR(VLOOKUP($B8,'AGO24 Lochness'!$B$9:$T$38,19,FALSE),0)</f>
        <v>0</v>
      </c>
      <c r="L8" s="428">
        <f>IFERROR(VLOOKUP($B8,'AGO31 Dog Nexus'!$B$9:$T$38,19,FALSE),0)</f>
        <v>4</v>
      </c>
      <c r="M8" s="428">
        <f>IFERROR(VLOOKUP($B8,'OCT18 Pet Cal'!$B$9:$T$38,19,FALSE),0)</f>
        <v>0</v>
      </c>
      <c r="N8" s="428">
        <f>IFERROR(VLOOKUP($B8,'OCT19 Pet Cal'!$B$9:$T$38,19,FALSE),0)</f>
        <v>0</v>
      </c>
      <c r="O8" s="428">
        <f>IFERROR(VLOOKUP($B8,'NOV1 Soc. Canina'!$B$9:$T$38,19,FALSE),0)</f>
        <v>0</v>
      </c>
      <c r="P8" s="428">
        <f>IFERROR(VLOOKUP($B8,'NOV2 Soc. Canina'!$B$9:$T$38,19,FALSE),0)</f>
        <v>0</v>
      </c>
      <c r="Q8" s="428">
        <f>IFERROR(VLOOKUP($B8,'NOV29 ECAN'!$B$9:$T$38,19,FALSE),0)</f>
        <v>4</v>
      </c>
      <c r="R8" s="428">
        <f>IFERROR(VLOOKUP($B8,'NOV30 Amazing'!$B$9:$T$38,19,FALSE),0)</f>
        <v>0</v>
      </c>
      <c r="S8" s="423">
        <f>IFERROR(VLOOKUP($B8,'DIC14 Salta'!$B$9:$T$38,19,FALSE),0)</f>
        <v>0</v>
      </c>
      <c r="T8" s="436">
        <f>SUM(F8:S8)</f>
        <v>42</v>
      </c>
      <c r="V8" s="208"/>
    </row>
    <row r="9" spans="1:22">
      <c r="A9" s="449">
        <f t="shared" si="1"/>
        <v>5</v>
      </c>
      <c r="B9" s="410">
        <v>536</v>
      </c>
      <c r="C9" s="411" t="s">
        <v>296</v>
      </c>
      <c r="D9" s="411" t="s">
        <v>421</v>
      </c>
      <c r="E9" s="411" t="s">
        <v>269</v>
      </c>
      <c r="F9" s="428">
        <f>IFERROR(VLOOKUP($B9,'JUN21 Amazing'!$B$9:$T$38,19,FALSE),0)</f>
        <v>0</v>
      </c>
      <c r="G9" s="428">
        <f>IFERROR(VLOOKUP($B9,'JUL5 ACCC'!$B$9:$T$38,19,FALSE),0)</f>
        <v>14</v>
      </c>
      <c r="H9" s="428">
        <f>IFERROR(VLOOKUP($B9,'JUL6 ACCC'!$B$9:$T$38,19,FALSE),0)</f>
        <v>4</v>
      </c>
      <c r="I9" s="428">
        <f>IFERROR(VLOOKUP($B9,'AGO9 Guican'!$B$9:$T$38,19,FALSE),0)</f>
        <v>4</v>
      </c>
      <c r="J9" s="428">
        <f>IFERROR(VLOOKUP($B9,'AGO10 Lucky Dogs'!$B$9:$T$38,19,FALSE),0)</f>
        <v>0</v>
      </c>
      <c r="K9" s="428">
        <f>IFERROR(VLOOKUP($B9,'AGO24 Lochness'!$B$9:$T$38,19,FALSE),0)</f>
        <v>0</v>
      </c>
      <c r="L9" s="428">
        <f>IFERROR(VLOOKUP($B9,'AGO31 Dog Nexus'!$B$9:$T$38,19,FALSE),0)</f>
        <v>4</v>
      </c>
      <c r="M9" s="428">
        <f>IFERROR(VLOOKUP($B9,'OCT18 Pet Cal'!$B$9:$T$38,19,FALSE),0)</f>
        <v>0</v>
      </c>
      <c r="N9" s="428">
        <f>IFERROR(VLOOKUP($B9,'OCT19 Pet Cal'!$B$9:$T$38,19,FALSE),0)</f>
        <v>4</v>
      </c>
      <c r="O9" s="428">
        <f>IFERROR(VLOOKUP($B9,'NOV1 Soc. Canina'!$B$9:$T$38,19,FALSE),0)</f>
        <v>0</v>
      </c>
      <c r="P9" s="428">
        <f>IFERROR(VLOOKUP($B9,'NOV2 Soc. Canina'!$B$9:$T$38,19,FALSE),0)</f>
        <v>0</v>
      </c>
      <c r="Q9" s="428">
        <f>IFERROR(VLOOKUP($B9,'NOV29 ECAN'!$B$9:$T$38,19,FALSE),0)</f>
        <v>0</v>
      </c>
      <c r="R9" s="428">
        <f>IFERROR(VLOOKUP($B9,'NOV30 Amazing'!$B$9:$T$38,19,FALSE),0)</f>
        <v>4</v>
      </c>
      <c r="S9" s="423">
        <f>IFERROR(VLOOKUP($B9,'DIC14 Salta'!$B$9:$T$38,19,FALSE),0)</f>
        <v>0</v>
      </c>
      <c r="T9" s="436">
        <f>SUM(F9:S9)</f>
        <v>34</v>
      </c>
      <c r="V9" s="208"/>
    </row>
    <row r="10" spans="1:22">
      <c r="A10" s="449">
        <f t="shared" si="1"/>
        <v>6</v>
      </c>
      <c r="B10" s="425">
        <v>594</v>
      </c>
      <c r="C10" s="426" t="s">
        <v>526</v>
      </c>
      <c r="D10" s="426" t="s">
        <v>291</v>
      </c>
      <c r="E10" s="426" t="s">
        <v>272</v>
      </c>
      <c r="F10" s="428">
        <f>IFERROR(VLOOKUP($B10,'JUN21 Amazing'!$B$9:$T$38,19,FALSE),0)</f>
        <v>6</v>
      </c>
      <c r="G10" s="428">
        <f>IFERROR(VLOOKUP($B10,'JUL5 ACCC'!$B$9:$T$38,19,FALSE),0)</f>
        <v>0</v>
      </c>
      <c r="H10" s="428">
        <f>IFERROR(VLOOKUP($B10,'JUL6 ACCC'!$B$9:$T$38,19,FALSE),0)</f>
        <v>0</v>
      </c>
      <c r="I10" s="428">
        <f>IFERROR(VLOOKUP($B10,'AGO9 Guican'!$B$9:$T$38,19,FALSE),0)</f>
        <v>0</v>
      </c>
      <c r="J10" s="428">
        <f>IFERROR(VLOOKUP($B10,'AGO10 Lucky Dogs'!$B$9:$T$38,19,FALSE),0)</f>
        <v>0</v>
      </c>
      <c r="K10" s="428">
        <f>IFERROR(VLOOKUP($B10,'AGO24 Lochness'!$B$9:$T$38,19,FALSE),0)</f>
        <v>0</v>
      </c>
      <c r="L10" s="428">
        <f>IFERROR(VLOOKUP($B10,'AGO31 Dog Nexus'!$B$9:$T$38,19,FALSE),0)</f>
        <v>0</v>
      </c>
      <c r="M10" s="428">
        <f>IFERROR(VLOOKUP($B10,'OCT18 Pet Cal'!$B$9:$T$38,19,FALSE),0)</f>
        <v>0</v>
      </c>
      <c r="N10" s="428">
        <f>IFERROR(VLOOKUP($B10,'OCT19 Pet Cal'!$B$9:$T$38,19,FALSE),0)</f>
        <v>18</v>
      </c>
      <c r="O10" s="428">
        <f>IFERROR(VLOOKUP($B10,'NOV1 Soc. Canina'!$B$9:$T$38,19,FALSE),0)</f>
        <v>0</v>
      </c>
      <c r="P10" s="428">
        <f>IFERROR(VLOOKUP($B10,'NOV2 Soc. Canina'!$B$9:$T$38,19,FALSE),0)</f>
        <v>0</v>
      </c>
      <c r="Q10" s="428">
        <f>IFERROR(VLOOKUP($B10,'NOV29 ECAN'!$B$9:$T$38,19,FALSE),0)</f>
        <v>6</v>
      </c>
      <c r="R10" s="428">
        <f>IFERROR(VLOOKUP($B10,'NOV30 Amazing'!$B$9:$T$38,19,FALSE),0)</f>
        <v>4</v>
      </c>
      <c r="S10" s="423">
        <f>IFERROR(VLOOKUP($B10,'DIC14 Salta'!$B$9:$T$38,19,FALSE),0)</f>
        <v>0</v>
      </c>
      <c r="T10" s="436">
        <f>SUM(F10:S10)</f>
        <v>34</v>
      </c>
      <c r="V10" s="321"/>
    </row>
    <row r="11" spans="1:22">
      <c r="A11" s="449">
        <f t="shared" si="1"/>
        <v>7</v>
      </c>
      <c r="B11" s="423">
        <v>610</v>
      </c>
      <c r="C11" s="424" t="s">
        <v>360</v>
      </c>
      <c r="D11" s="424" t="s">
        <v>63</v>
      </c>
      <c r="E11" s="424" t="s">
        <v>272</v>
      </c>
      <c r="F11" s="428">
        <f>IFERROR(VLOOKUP($B11,'JUN21 Amazing'!$B$9:$T$38,19,FALSE),0)</f>
        <v>0</v>
      </c>
      <c r="G11" s="428">
        <f>IFERROR(VLOOKUP($B11,'JUL5 ACCC'!$B$9:$T$38,19,FALSE),0)</f>
        <v>0</v>
      </c>
      <c r="H11" s="428">
        <f>IFERROR(VLOOKUP($B11,'JUL6 ACCC'!$B$9:$T$38,19,FALSE),0)</f>
        <v>4</v>
      </c>
      <c r="I11" s="428">
        <f>IFERROR(VLOOKUP($B11,'AGO9 Guican'!$B$9:$T$38,19,FALSE),0)</f>
        <v>0</v>
      </c>
      <c r="J11" s="428">
        <f>IFERROR(VLOOKUP($B11,'AGO10 Lucky Dogs'!$B$9:$T$38,19,FALSE),0)</f>
        <v>0</v>
      </c>
      <c r="K11" s="428">
        <f>IFERROR(VLOOKUP($B11,'AGO24 Lochness'!$B$9:$T$38,19,FALSE),0)</f>
        <v>0</v>
      </c>
      <c r="L11" s="428">
        <f>IFERROR(VLOOKUP($B11,'AGO31 Dog Nexus'!$B$9:$T$38,19,FALSE),0)</f>
        <v>18</v>
      </c>
      <c r="M11" s="428">
        <f>IFERROR(VLOOKUP($B11,'OCT18 Pet Cal'!$B$9:$T$38,19,FALSE),0)</f>
        <v>10</v>
      </c>
      <c r="N11" s="428">
        <f>IFERROR(VLOOKUP($B11,'OCT19 Pet Cal'!$B$9:$T$38,19,FALSE),0)</f>
        <v>0</v>
      </c>
      <c r="O11" s="428">
        <f>IFERROR(VLOOKUP($B11,'NOV1 Soc. Canina'!$B$9:$T$38,19,FALSE),0)</f>
        <v>0</v>
      </c>
      <c r="P11" s="428">
        <f>IFERROR(VLOOKUP($B11,'NOV2 Soc. Canina'!$B$9:$T$38,19,FALSE),0)</f>
        <v>0</v>
      </c>
      <c r="Q11" s="428">
        <f>IFERROR(VLOOKUP($B11,'NOV29 ECAN'!$B$9:$T$38,19,FALSE),0)</f>
        <v>0</v>
      </c>
      <c r="R11" s="428">
        <f>IFERROR(VLOOKUP($B11,'NOV30 Amazing'!$B$9:$T$38,19,FALSE),0)</f>
        <v>0</v>
      </c>
      <c r="S11" s="423">
        <f>IFERROR(VLOOKUP($B11,'DIC14 Salta'!$B$9:$T$38,19,FALSE),0)</f>
        <v>0</v>
      </c>
      <c r="T11" s="436">
        <f>SUM(F11:S11)</f>
        <v>32</v>
      </c>
      <c r="V11" s="321"/>
    </row>
    <row r="12" spans="1:22">
      <c r="A12" s="449">
        <f t="shared" si="1"/>
        <v>8</v>
      </c>
      <c r="B12" s="423">
        <v>574</v>
      </c>
      <c r="C12" s="424" t="s">
        <v>363</v>
      </c>
      <c r="D12" s="424" t="s">
        <v>69</v>
      </c>
      <c r="E12" s="424" t="s">
        <v>272</v>
      </c>
      <c r="F12" s="428">
        <f>IFERROR(VLOOKUP($B12,'JUN21 Amazing'!$B$9:$T$38,19,FALSE),0)</f>
        <v>0</v>
      </c>
      <c r="G12" s="428">
        <f>IFERROR(VLOOKUP($B12,'JUL5 ACCC'!$B$9:$T$38,19,FALSE),0)</f>
        <v>4</v>
      </c>
      <c r="H12" s="428">
        <f>IFERROR(VLOOKUP($B12,'JUL6 ACCC'!$B$9:$T$38,19,FALSE),0)</f>
        <v>4</v>
      </c>
      <c r="I12" s="428">
        <f>IFERROR(VLOOKUP($B12,'AGO9 Guican'!$B$9:$T$38,19,FALSE),0)</f>
        <v>0</v>
      </c>
      <c r="J12" s="428">
        <f>IFERROR(VLOOKUP($B12,'AGO10 Lucky Dogs'!$B$9:$T$38,19,FALSE),0)</f>
        <v>0</v>
      </c>
      <c r="K12" s="428">
        <f>IFERROR(VLOOKUP($B12,'AGO24 Lochness'!$B$9:$T$38,19,FALSE),0)</f>
        <v>0</v>
      </c>
      <c r="L12" s="428">
        <f>IFERROR(VLOOKUP($B12,'AGO31 Dog Nexus'!$B$9:$T$38,19,FALSE),0)</f>
        <v>4</v>
      </c>
      <c r="M12" s="428">
        <f>IFERROR(VLOOKUP($B12,'OCT18 Pet Cal'!$B$9:$T$38,19,FALSE),0)</f>
        <v>0</v>
      </c>
      <c r="N12" s="428">
        <f>IFERROR(VLOOKUP($B12,'OCT19 Pet Cal'!$B$9:$T$38,19,FALSE),0)</f>
        <v>4</v>
      </c>
      <c r="O12" s="428">
        <f>IFERROR(VLOOKUP($B12,'NOV1 Soc. Canina'!$B$9:$T$38,19,FALSE),0)</f>
        <v>0</v>
      </c>
      <c r="P12" s="428">
        <f>IFERROR(VLOOKUP($B12,'NOV2 Soc. Canina'!$B$9:$T$38,19,FALSE),0)</f>
        <v>0</v>
      </c>
      <c r="Q12" s="428">
        <f>IFERROR(VLOOKUP($B12,'NOV29 ECAN'!$B$9:$T$38,19,FALSE),0)</f>
        <v>14</v>
      </c>
      <c r="R12" s="428">
        <f>IFERROR(VLOOKUP($B12,'NOV30 Amazing'!$B$9:$T$38,19,FALSE),0)</f>
        <v>0</v>
      </c>
      <c r="S12" s="423">
        <f>IFERROR(VLOOKUP($B12,'DIC14 Salta'!$B$9:$T$38,19,FALSE),0)</f>
        <v>0</v>
      </c>
      <c r="T12" s="436">
        <f>SUM(F12:S12)</f>
        <v>30</v>
      </c>
      <c r="V12" s="321"/>
    </row>
    <row r="13" spans="1:22">
      <c r="A13" s="449">
        <f t="shared" si="1"/>
        <v>9</v>
      </c>
      <c r="B13" s="412">
        <v>663</v>
      </c>
      <c r="C13" s="413" t="s">
        <v>289</v>
      </c>
      <c r="D13" s="413" t="s">
        <v>418</v>
      </c>
      <c r="E13" s="413" t="s">
        <v>275</v>
      </c>
      <c r="F13" s="428">
        <f>IFERROR(VLOOKUP($B13,'JUN21 Amazing'!$B$9:$T$38,19,FALSE),0)</f>
        <v>0</v>
      </c>
      <c r="G13" s="428">
        <f>IFERROR(VLOOKUP($B13,'JUL5 ACCC'!$B$9:$T$38,19,FALSE),0)</f>
        <v>20</v>
      </c>
      <c r="H13" s="428">
        <f>IFERROR(VLOOKUP($B13,'JUL6 ACCC'!$B$9:$T$38,19,FALSE),0)</f>
        <v>5</v>
      </c>
      <c r="I13" s="428">
        <f>IFERROR(VLOOKUP($B13,'AGO9 Guican'!$B$9:$T$38,19,FALSE),0)</f>
        <v>0</v>
      </c>
      <c r="J13" s="428">
        <f>IFERROR(VLOOKUP($B13,'AGO10 Lucky Dogs'!$B$9:$T$38,19,FALSE),0)</f>
        <v>0</v>
      </c>
      <c r="K13" s="428">
        <f>IFERROR(VLOOKUP($B13,'AGO24 Lochness'!$B$9:$T$38,19,FALSE),0)</f>
        <v>0</v>
      </c>
      <c r="L13" s="428">
        <f>IFERROR(VLOOKUP($B13,'AGO31 Dog Nexus'!$B$9:$T$38,19,FALSE),0)</f>
        <v>4</v>
      </c>
      <c r="M13" s="428">
        <f>IFERROR(VLOOKUP($B13,'OCT18 Pet Cal'!$B$9:$T$38,19,FALSE),0)</f>
        <v>0</v>
      </c>
      <c r="N13" s="428">
        <f>IFERROR(VLOOKUP($B13,'OCT19 Pet Cal'!$B$9:$T$38,19,FALSE),0)</f>
        <v>0</v>
      </c>
      <c r="O13" s="428">
        <f>IFERROR(VLOOKUP($B13,'NOV1 Soc. Canina'!$B$9:$T$38,19,FALSE),0)</f>
        <v>0</v>
      </c>
      <c r="P13" s="428">
        <f>IFERROR(VLOOKUP($B13,'NOV2 Soc. Canina'!$B$9:$T$38,19,FALSE),0)</f>
        <v>0</v>
      </c>
      <c r="Q13" s="428">
        <f>IFERROR(VLOOKUP($B13,'NOV29 ECAN'!$B$9:$T$38,19,FALSE),0)</f>
        <v>0</v>
      </c>
      <c r="R13" s="428">
        <f>IFERROR(VLOOKUP($B13,'NOV30 Amazing'!$B$9:$T$38,19,FALSE),0)</f>
        <v>0</v>
      </c>
      <c r="S13" s="423">
        <f>IFERROR(VLOOKUP($B13,'DIC14 Salta'!$B$9:$T$38,19,FALSE),0)</f>
        <v>0</v>
      </c>
      <c r="T13" s="436">
        <f>SUM(F13:S13)</f>
        <v>29</v>
      </c>
      <c r="V13" s="321"/>
    </row>
    <row r="14" spans="1:22">
      <c r="A14" s="449">
        <f t="shared" si="1"/>
        <v>10</v>
      </c>
      <c r="B14" s="410">
        <v>752</v>
      </c>
      <c r="C14" s="411" t="s">
        <v>599</v>
      </c>
      <c r="D14" s="411" t="s">
        <v>68</v>
      </c>
      <c r="E14" s="411" t="s">
        <v>269</v>
      </c>
      <c r="F14" s="428">
        <f>IFERROR(VLOOKUP($B14,'JUN21 Amazing'!$B$9:$T$38,19,FALSE),0)</f>
        <v>0</v>
      </c>
      <c r="G14" s="428">
        <f>IFERROR(VLOOKUP($B14,'JUL5 ACCC'!$B$9:$T$38,19,FALSE),0)</f>
        <v>0</v>
      </c>
      <c r="H14" s="428">
        <f>IFERROR(VLOOKUP($B14,'JUL6 ACCC'!$B$9:$T$38,19,FALSE),0)</f>
        <v>0</v>
      </c>
      <c r="I14" s="428">
        <f>IFERROR(VLOOKUP($B14,'AGO9 Guican'!$B$9:$T$38,19,FALSE),0)</f>
        <v>0</v>
      </c>
      <c r="J14" s="428">
        <f>IFERROR(VLOOKUP($B14,'AGO10 Lucky Dogs'!$B$9:$T$38,19,FALSE),0)</f>
        <v>0</v>
      </c>
      <c r="K14" s="428">
        <f>IFERROR(VLOOKUP($B14,'AGO24 Lochness'!$B$9:$T$38,19,FALSE),0)</f>
        <v>5</v>
      </c>
      <c r="L14" s="428">
        <f>IFERROR(VLOOKUP($B14,'AGO31 Dog Nexus'!$B$9:$T$38,19,FALSE),0)</f>
        <v>4</v>
      </c>
      <c r="M14" s="428">
        <f>IFERROR(VLOOKUP($B14,'OCT18 Pet Cal'!$B$9:$T$38,19,FALSE),0)</f>
        <v>0</v>
      </c>
      <c r="N14" s="428">
        <f>IFERROR(VLOOKUP($B14,'OCT19 Pet Cal'!$B$9:$T$38,19,FALSE),0)</f>
        <v>0</v>
      </c>
      <c r="O14" s="428">
        <f>IFERROR(VLOOKUP($B14,'NOV1 Soc. Canina'!$B$9:$T$38,19,FALSE),0)</f>
        <v>0</v>
      </c>
      <c r="P14" s="428">
        <f>IFERROR(VLOOKUP($B14,'NOV2 Soc. Canina'!$B$9:$T$38,19,FALSE),0)</f>
        <v>0</v>
      </c>
      <c r="Q14" s="428">
        <f>IFERROR(VLOOKUP($B14,'NOV29 ECAN'!$B$9:$T$38,19,FALSE),0)</f>
        <v>0</v>
      </c>
      <c r="R14" s="428">
        <f>IFERROR(VLOOKUP($B14,'NOV30 Amazing'!$B$9:$T$38,19,FALSE),0)</f>
        <v>18</v>
      </c>
      <c r="S14" s="423">
        <f>IFERROR(VLOOKUP($B14,'DIC14 Salta'!$B$9:$T$38,19,FALSE),0)</f>
        <v>0</v>
      </c>
      <c r="T14" s="436">
        <f>SUM(F14:S14)</f>
        <v>27</v>
      </c>
      <c r="V14" s="321"/>
    </row>
    <row r="15" spans="1:22">
      <c r="A15" s="449">
        <f t="shared" si="1"/>
        <v>11</v>
      </c>
      <c r="B15" s="423">
        <v>819</v>
      </c>
      <c r="C15" s="424" t="s">
        <v>592</v>
      </c>
      <c r="D15" s="424" t="s">
        <v>68</v>
      </c>
      <c r="E15" s="424" t="s">
        <v>272</v>
      </c>
      <c r="F15" s="428">
        <f>IFERROR(VLOOKUP($B15,'JUN21 Amazing'!$B$9:$T$38,19,FALSE),0)</f>
        <v>0</v>
      </c>
      <c r="G15" s="428">
        <f>IFERROR(VLOOKUP($B15,'JUL5 ACCC'!$B$9:$T$38,19,FALSE),0)</f>
        <v>0</v>
      </c>
      <c r="H15" s="428">
        <f>IFERROR(VLOOKUP($B15,'JUL6 ACCC'!$B$9:$T$38,19,FALSE),0)</f>
        <v>0</v>
      </c>
      <c r="I15" s="428">
        <f>IFERROR(VLOOKUP($B15,'AGO9 Guican'!$B$9:$T$38,19,FALSE),0)</f>
        <v>0</v>
      </c>
      <c r="J15" s="428">
        <f>IFERROR(VLOOKUP($B15,'AGO10 Lucky Dogs'!$B$9:$T$38,19,FALSE),0)</f>
        <v>0</v>
      </c>
      <c r="K15" s="428">
        <f>IFERROR(VLOOKUP($B15,'AGO24 Lochness'!$B$9:$T$38,19,FALSE),0)</f>
        <v>0</v>
      </c>
      <c r="L15" s="428">
        <f>IFERROR(VLOOKUP($B15,'AGO31 Dog Nexus'!$B$9:$T$38,19,FALSE),0)</f>
        <v>0</v>
      </c>
      <c r="M15" s="428">
        <f>IFERROR(VLOOKUP($B15,'OCT18 Pet Cal'!$B$9:$T$38,19,FALSE),0)</f>
        <v>6</v>
      </c>
      <c r="N15" s="428">
        <f>IFERROR(VLOOKUP($B15,'OCT19 Pet Cal'!$B$9:$T$38,19,FALSE),0)</f>
        <v>6</v>
      </c>
      <c r="O15" s="428">
        <f>IFERROR(VLOOKUP($B15,'NOV1 Soc. Canina'!$B$9:$T$38,19,FALSE),0)</f>
        <v>0</v>
      </c>
      <c r="P15" s="428">
        <f>IFERROR(VLOOKUP($B15,'NOV2 Soc. Canina'!$B$9:$T$38,19,FALSE),0)</f>
        <v>0</v>
      </c>
      <c r="Q15" s="428">
        <f>IFERROR(VLOOKUP($B15,'NOV29 ECAN'!$B$9:$T$38,19,FALSE),0)</f>
        <v>0</v>
      </c>
      <c r="R15" s="428">
        <f>IFERROR(VLOOKUP($B15,'NOV30 Amazing'!$B$9:$T$38,19,FALSE),0)</f>
        <v>14</v>
      </c>
      <c r="S15" s="423">
        <f>IFERROR(VLOOKUP($B15,'DIC14 Salta'!$B$9:$T$38,19,FALSE),0)</f>
        <v>0</v>
      </c>
      <c r="T15" s="436">
        <f>SUM(F15:S15)</f>
        <v>26</v>
      </c>
      <c r="V15" s="321"/>
    </row>
    <row r="16" spans="1:22">
      <c r="A16" s="449">
        <f t="shared" si="1"/>
        <v>12</v>
      </c>
      <c r="B16" s="423">
        <v>481</v>
      </c>
      <c r="C16" s="424" t="s">
        <v>292</v>
      </c>
      <c r="D16" s="424" t="s">
        <v>419</v>
      </c>
      <c r="E16" s="424" t="s">
        <v>272</v>
      </c>
      <c r="F16" s="428">
        <f>IFERROR(VLOOKUP($B16,'JUN21 Amazing'!$B$9:$T$38,19,FALSE),0)</f>
        <v>0</v>
      </c>
      <c r="G16" s="428">
        <f>IFERROR(VLOOKUP($B16,'JUL5 ACCC'!$B$9:$T$38,19,FALSE),0)</f>
        <v>4</v>
      </c>
      <c r="H16" s="428">
        <f>IFERROR(VLOOKUP($B16,'JUL6 ACCC'!$B$9:$T$38,19,FALSE),0)</f>
        <v>0</v>
      </c>
      <c r="I16" s="428">
        <f>IFERROR(VLOOKUP($B16,'AGO9 Guican'!$B$9:$T$38,19,FALSE),0)</f>
        <v>0</v>
      </c>
      <c r="J16" s="428">
        <f>IFERROR(VLOOKUP($B16,'AGO10 Lucky Dogs'!$B$9:$T$38,19,FALSE),0)</f>
        <v>4</v>
      </c>
      <c r="K16" s="428">
        <f>IFERROR(VLOOKUP($B16,'AGO24 Lochness'!$B$9:$T$38,19,FALSE),0)</f>
        <v>4</v>
      </c>
      <c r="L16" s="428">
        <f>IFERROR(VLOOKUP($B16,'AGO31 Dog Nexus'!$B$9:$T$38,19,FALSE),0)</f>
        <v>4</v>
      </c>
      <c r="M16" s="428">
        <f>IFERROR(VLOOKUP($B16,'OCT18 Pet Cal'!$B$9:$T$38,19,FALSE),0)</f>
        <v>0</v>
      </c>
      <c r="N16" s="428">
        <f>IFERROR(VLOOKUP($B16,'OCT19 Pet Cal'!$B$9:$T$38,19,FALSE),0)</f>
        <v>4</v>
      </c>
      <c r="O16" s="428">
        <f>IFERROR(VLOOKUP($B16,'NOV1 Soc. Canina'!$B$9:$T$38,19,FALSE),0)</f>
        <v>0</v>
      </c>
      <c r="P16" s="428">
        <f>IFERROR(VLOOKUP($B16,'NOV2 Soc. Canina'!$B$9:$T$38,19,FALSE),0)</f>
        <v>0</v>
      </c>
      <c r="Q16" s="428">
        <f>IFERROR(VLOOKUP($B16,'NOV29 ECAN'!$B$9:$T$38,19,FALSE),0)</f>
        <v>0</v>
      </c>
      <c r="R16" s="428">
        <f>IFERROR(VLOOKUP($B16,'NOV30 Amazing'!$B$9:$T$38,19,FALSE),0)</f>
        <v>4</v>
      </c>
      <c r="S16" s="423">
        <f>IFERROR(VLOOKUP($B16,'DIC14 Salta'!$B$9:$T$38,19,FALSE),0)</f>
        <v>0</v>
      </c>
      <c r="T16" s="436">
        <f>SUM(F16:S16)</f>
        <v>24</v>
      </c>
      <c r="V16" s="321"/>
    </row>
    <row r="17" spans="1:22">
      <c r="A17" s="449">
        <f t="shared" si="1"/>
        <v>13</v>
      </c>
      <c r="B17" s="423">
        <v>634</v>
      </c>
      <c r="C17" s="424" t="s">
        <v>297</v>
      </c>
      <c r="D17" s="424" t="s">
        <v>465</v>
      </c>
      <c r="E17" s="424" t="s">
        <v>275</v>
      </c>
      <c r="F17" s="428">
        <f>IFERROR(VLOOKUP($B17,'JUN21 Amazing'!$B$9:$T$38,19,FALSE),0)</f>
        <v>0</v>
      </c>
      <c r="G17" s="428">
        <f>IFERROR(VLOOKUP($B17,'JUL5 ACCC'!$B$9:$T$38,19,FALSE),0)</f>
        <v>0</v>
      </c>
      <c r="H17" s="428">
        <f>IFERROR(VLOOKUP($B17,'JUL6 ACCC'!$B$9:$T$38,19,FALSE),0)</f>
        <v>0</v>
      </c>
      <c r="I17" s="428">
        <f>IFERROR(VLOOKUP($B17,'AGO9 Guican'!$B$9:$T$38,19,FALSE),0)</f>
        <v>0</v>
      </c>
      <c r="J17" s="428">
        <f>IFERROR(VLOOKUP($B17,'AGO10 Lucky Dogs'!$B$9:$T$38,19,FALSE),0)</f>
        <v>0</v>
      </c>
      <c r="K17" s="428">
        <f>IFERROR(VLOOKUP($B17,'AGO24 Lochness'!$B$9:$T$38,19,FALSE),0)</f>
        <v>18</v>
      </c>
      <c r="L17" s="428">
        <f>IFERROR(VLOOKUP($B17,'AGO31 Dog Nexus'!$B$9:$T$38,19,FALSE),0)</f>
        <v>0</v>
      </c>
      <c r="M17" s="428">
        <f>IFERROR(VLOOKUP($B17,'OCT18 Pet Cal'!$B$9:$T$38,19,FALSE),0)</f>
        <v>0</v>
      </c>
      <c r="N17" s="428">
        <f>IFERROR(VLOOKUP($B17,'OCT19 Pet Cal'!$B$9:$T$38,19,FALSE),0)</f>
        <v>0</v>
      </c>
      <c r="O17" s="428">
        <f>IFERROR(VLOOKUP($B17,'NOV1 Soc. Canina'!$B$9:$T$38,19,FALSE),0)</f>
        <v>0</v>
      </c>
      <c r="P17" s="428">
        <f>IFERROR(VLOOKUP($B17,'NOV2 Soc. Canina'!$B$9:$T$38,19,FALSE),0)</f>
        <v>0</v>
      </c>
      <c r="Q17" s="428">
        <f>IFERROR(VLOOKUP($B17,'NOV29 ECAN'!$B$9:$T$38,19,FALSE),0)</f>
        <v>0</v>
      </c>
      <c r="R17" s="428">
        <f>IFERROR(VLOOKUP($B17,'NOV30 Amazing'!$B$9:$T$38,19,FALSE),0)</f>
        <v>0</v>
      </c>
      <c r="S17" s="423">
        <f>IFERROR(VLOOKUP($B17,'DIC14 Salta'!$B$9:$T$38,19,FALSE),0)</f>
        <v>0</v>
      </c>
      <c r="T17" s="436">
        <f>SUM(F17:S17)</f>
        <v>18</v>
      </c>
      <c r="V17" s="321"/>
    </row>
    <row r="18" spans="1:22">
      <c r="A18" s="449">
        <f t="shared" si="1"/>
        <v>14</v>
      </c>
      <c r="B18" s="410">
        <v>753</v>
      </c>
      <c r="C18" s="411" t="s">
        <v>530</v>
      </c>
      <c r="D18" s="411" t="s">
        <v>417</v>
      </c>
      <c r="E18" s="411" t="s">
        <v>269</v>
      </c>
      <c r="F18" s="428">
        <f>IFERROR(VLOOKUP($B18,'JUN21 Amazing'!$B$9:$T$38,19,FALSE),0)</f>
        <v>0</v>
      </c>
      <c r="G18" s="428">
        <f>IFERROR(VLOOKUP($B18,'JUL5 ACCC'!$B$9:$T$38,19,FALSE),0)</f>
        <v>0</v>
      </c>
      <c r="H18" s="428">
        <f>IFERROR(VLOOKUP($B18,'JUL6 ACCC'!$B$9:$T$38,19,FALSE),0)</f>
        <v>0</v>
      </c>
      <c r="I18" s="428">
        <f>IFERROR(VLOOKUP($B18,'AGO9 Guican'!$B$9:$T$38,19,FALSE),0)</f>
        <v>0</v>
      </c>
      <c r="J18" s="428">
        <f>IFERROR(VLOOKUP($B18,'AGO10 Lucky Dogs'!$B$9:$T$38,19,FALSE),0)</f>
        <v>0</v>
      </c>
      <c r="K18" s="428">
        <f>IFERROR(VLOOKUP($B18,'AGO24 Lochness'!$B$9:$T$38,19,FALSE),0)</f>
        <v>0</v>
      </c>
      <c r="L18" s="428">
        <f>IFERROR(VLOOKUP($B18,'AGO31 Dog Nexus'!$B$9:$T$38,19,FALSE),0)</f>
        <v>4</v>
      </c>
      <c r="M18" s="428">
        <f>IFERROR(VLOOKUP($B18,'OCT18 Pet Cal'!$B$9:$T$38,19,FALSE),0)</f>
        <v>0</v>
      </c>
      <c r="N18" s="428">
        <f>IFERROR(VLOOKUP($B18,'OCT19 Pet Cal'!$B$9:$T$38,19,FALSE),0)</f>
        <v>6</v>
      </c>
      <c r="O18" s="428">
        <f>IFERROR(VLOOKUP($B18,'NOV1 Soc. Canina'!$B$9:$T$38,19,FALSE),0)</f>
        <v>0</v>
      </c>
      <c r="P18" s="428">
        <f>IFERROR(VLOOKUP($B18,'NOV2 Soc. Canina'!$B$9:$T$38,19,FALSE),0)</f>
        <v>0</v>
      </c>
      <c r="Q18" s="428">
        <f>IFERROR(VLOOKUP($B18,'NOV29 ECAN'!$B$9:$T$38,19,FALSE),0)</f>
        <v>7</v>
      </c>
      <c r="R18" s="428">
        <f>IFERROR(VLOOKUP($B18,'NOV30 Amazing'!$B$9:$T$38,19,FALSE),0)</f>
        <v>0</v>
      </c>
      <c r="S18" s="423">
        <f>IFERROR(VLOOKUP($B18,'DIC14 Salta'!$B$9:$T$38,19,FALSE),0)</f>
        <v>0</v>
      </c>
      <c r="T18" s="436">
        <f>SUM(F18:S18)</f>
        <v>17</v>
      </c>
      <c r="V18" s="321"/>
    </row>
    <row r="19" spans="1:22">
      <c r="A19" s="449">
        <f t="shared" si="1"/>
        <v>15</v>
      </c>
      <c r="B19" s="423">
        <v>559</v>
      </c>
      <c r="C19" s="424" t="s">
        <v>469</v>
      </c>
      <c r="D19" s="424" t="s">
        <v>470</v>
      </c>
      <c r="E19" s="424" t="s">
        <v>272</v>
      </c>
      <c r="F19" s="428">
        <f>IFERROR(VLOOKUP($B19,'JUN21 Amazing'!$B$9:$T$38,19,FALSE),0)</f>
        <v>0</v>
      </c>
      <c r="G19" s="428">
        <f>IFERROR(VLOOKUP($B19,'JUL5 ACCC'!$B$9:$T$38,19,FALSE),0)</f>
        <v>0</v>
      </c>
      <c r="H19" s="428">
        <f>IFERROR(VLOOKUP($B19,'JUL6 ACCC'!$B$9:$T$38,19,FALSE),0)</f>
        <v>0</v>
      </c>
      <c r="I19" s="428">
        <f>IFERROR(VLOOKUP($B19,'AGO9 Guican'!$B$9:$T$38,19,FALSE),0)</f>
        <v>0</v>
      </c>
      <c r="J19" s="428">
        <f>IFERROR(VLOOKUP($B19,'AGO10 Lucky Dogs'!$B$9:$T$38,19,FALSE),0)</f>
        <v>0</v>
      </c>
      <c r="K19" s="428">
        <f>IFERROR(VLOOKUP($B19,'AGO24 Lochness'!$B$9:$T$38,19,FALSE),0)</f>
        <v>8</v>
      </c>
      <c r="L19" s="428">
        <f>IFERROR(VLOOKUP($B19,'AGO31 Dog Nexus'!$B$9:$T$38,19,FALSE),0)</f>
        <v>0</v>
      </c>
      <c r="M19" s="428">
        <f>IFERROR(VLOOKUP($B19,'OCT18 Pet Cal'!$B$9:$T$38,19,FALSE),0)</f>
        <v>0</v>
      </c>
      <c r="N19" s="428">
        <f>IFERROR(VLOOKUP($B19,'OCT19 Pet Cal'!$B$9:$T$38,19,FALSE),0)</f>
        <v>0</v>
      </c>
      <c r="O19" s="428">
        <f>IFERROR(VLOOKUP($B19,'NOV1 Soc. Canina'!$B$9:$T$38,19,FALSE),0)</f>
        <v>0</v>
      </c>
      <c r="P19" s="428">
        <f>IFERROR(VLOOKUP($B19,'NOV2 Soc. Canina'!$B$9:$T$38,19,FALSE),0)</f>
        <v>0</v>
      </c>
      <c r="Q19" s="428">
        <f>IFERROR(VLOOKUP($B19,'NOV29 ECAN'!$B$9:$T$38,19,FALSE),0)</f>
        <v>4</v>
      </c>
      <c r="R19" s="428">
        <f>IFERROR(VLOOKUP($B19,'NOV30 Amazing'!$B$9:$T$38,19,FALSE),0)</f>
        <v>4</v>
      </c>
      <c r="S19" s="423">
        <f>IFERROR(VLOOKUP($B19,'DIC14 Salta'!$B$9:$T$38,19,FALSE),0)</f>
        <v>0</v>
      </c>
      <c r="T19" s="436">
        <f>SUM(F19:S19)</f>
        <v>16</v>
      </c>
      <c r="V19" s="321"/>
    </row>
    <row r="20" spans="1:22">
      <c r="A20" s="449">
        <f t="shared" si="1"/>
        <v>16</v>
      </c>
      <c r="B20" s="423">
        <v>534</v>
      </c>
      <c r="C20" s="424" t="s">
        <v>309</v>
      </c>
      <c r="D20" s="424" t="s">
        <v>68</v>
      </c>
      <c r="E20" s="424" t="s">
        <v>272</v>
      </c>
      <c r="F20" s="428">
        <f>IFERROR(VLOOKUP($B20,'JUN21 Amazing'!$B$9:$T$38,19,FALSE),0)</f>
        <v>5</v>
      </c>
      <c r="G20" s="428">
        <f>IFERROR(VLOOKUP($B20,'JUL5 ACCC'!$B$9:$T$38,19,FALSE),0)</f>
        <v>4</v>
      </c>
      <c r="H20" s="428">
        <f>IFERROR(VLOOKUP($B20,'JUL6 ACCC'!$B$9:$T$38,19,FALSE),0)</f>
        <v>0</v>
      </c>
      <c r="I20" s="428">
        <f>IFERROR(VLOOKUP($B20,'AGO9 Guican'!$B$9:$T$38,19,FALSE),0)</f>
        <v>0</v>
      </c>
      <c r="J20" s="428">
        <f>IFERROR(VLOOKUP($B20,'AGO10 Lucky Dogs'!$B$9:$T$38,19,FALSE),0)</f>
        <v>0</v>
      </c>
      <c r="K20" s="428">
        <f>IFERROR(VLOOKUP($B20,'AGO24 Lochness'!$B$9:$T$38,19,FALSE),0)</f>
        <v>0</v>
      </c>
      <c r="L20" s="428">
        <f>IFERROR(VLOOKUP($B20,'AGO31 Dog Nexus'!$B$9:$T$38,19,FALSE),0)</f>
        <v>5</v>
      </c>
      <c r="M20" s="428">
        <f>IFERROR(VLOOKUP($B20,'OCT18 Pet Cal'!$B$9:$T$38,19,FALSE),0)</f>
        <v>0</v>
      </c>
      <c r="N20" s="428">
        <f>IFERROR(VLOOKUP($B20,'OCT19 Pet Cal'!$B$9:$T$38,19,FALSE),0)</f>
        <v>1</v>
      </c>
      <c r="O20" s="428">
        <f>IFERROR(VLOOKUP($B20,'NOV1 Soc. Canina'!$B$9:$T$38,19,FALSE),0)</f>
        <v>0</v>
      </c>
      <c r="P20" s="428">
        <f>IFERROR(VLOOKUP($B20,'NOV2 Soc. Canina'!$B$9:$T$38,19,FALSE),0)</f>
        <v>0</v>
      </c>
      <c r="Q20" s="428">
        <f>IFERROR(VLOOKUP($B20,'NOV29 ECAN'!$B$9:$T$38,19,FALSE),0)</f>
        <v>0</v>
      </c>
      <c r="R20" s="428">
        <f>IFERROR(VLOOKUP($B20,'NOV30 Amazing'!$B$9:$T$38,19,FALSE),0)</f>
        <v>0</v>
      </c>
      <c r="S20" s="423">
        <f>IFERROR(VLOOKUP($B20,'DIC14 Salta'!$B$9:$T$38,19,FALSE),0)</f>
        <v>0</v>
      </c>
      <c r="T20" s="436">
        <f>SUM(F20:S20)</f>
        <v>15</v>
      </c>
      <c r="V20" s="321"/>
    </row>
    <row r="21" spans="1:22">
      <c r="A21" s="449">
        <f t="shared" si="1"/>
        <v>17</v>
      </c>
      <c r="B21" s="423">
        <v>579</v>
      </c>
      <c r="C21" s="424" t="s">
        <v>293</v>
      </c>
      <c r="D21" s="424" t="s">
        <v>294</v>
      </c>
      <c r="E21" s="424" t="s">
        <v>269</v>
      </c>
      <c r="F21" s="428">
        <f>IFERROR(VLOOKUP($B21,'JUN21 Amazing'!$B$9:$T$38,19,FALSE),0)</f>
        <v>0</v>
      </c>
      <c r="G21" s="428">
        <f>IFERROR(VLOOKUP($B21,'JUL5 ACCC'!$B$9:$T$38,19,FALSE),0)</f>
        <v>0</v>
      </c>
      <c r="H21" s="428">
        <f>IFERROR(VLOOKUP($B21,'JUL6 ACCC'!$B$9:$T$38,19,FALSE),0)</f>
        <v>0</v>
      </c>
      <c r="I21" s="428">
        <f>IFERROR(VLOOKUP($B21,'AGO9 Guican'!$B$9:$T$38,19,FALSE),0)</f>
        <v>0</v>
      </c>
      <c r="J21" s="428">
        <f>IFERROR(VLOOKUP($B21,'AGO10 Lucky Dogs'!$B$9:$T$38,19,FALSE),0)</f>
        <v>4</v>
      </c>
      <c r="K21" s="428">
        <f>IFERROR(VLOOKUP($B21,'AGO24 Lochness'!$B$9:$T$38,19,FALSE),0)</f>
        <v>0</v>
      </c>
      <c r="L21" s="428">
        <f>IFERROR(VLOOKUP($B21,'AGO31 Dog Nexus'!$B$9:$T$38,19,FALSE),0)</f>
        <v>4</v>
      </c>
      <c r="M21" s="428">
        <f>IFERROR(VLOOKUP($B21,'OCT18 Pet Cal'!$B$9:$T$38,19,FALSE),0)</f>
        <v>0</v>
      </c>
      <c r="N21" s="428">
        <f>IFERROR(VLOOKUP($B21,'OCT19 Pet Cal'!$B$9:$T$38,19,FALSE),0)</f>
        <v>0</v>
      </c>
      <c r="O21" s="428">
        <f>IFERROR(VLOOKUP($B21,'NOV1 Soc. Canina'!$B$9:$T$38,19,FALSE),0)</f>
        <v>0</v>
      </c>
      <c r="P21" s="428">
        <f>IFERROR(VLOOKUP($B21,'NOV2 Soc. Canina'!$B$9:$T$38,19,FALSE),0)</f>
        <v>0</v>
      </c>
      <c r="Q21" s="428">
        <f>IFERROR(VLOOKUP($B21,'NOV29 ECAN'!$B$9:$T$38,19,FALSE),0)</f>
        <v>0</v>
      </c>
      <c r="R21" s="428">
        <f>IFERROR(VLOOKUP($B21,'NOV30 Amazing'!$B$9:$T$38,19,FALSE),0)</f>
        <v>7</v>
      </c>
      <c r="S21" s="423">
        <f>IFERROR(VLOOKUP($B21,'DIC14 Salta'!$B$9:$T$38,19,FALSE),0)</f>
        <v>0</v>
      </c>
      <c r="T21" s="436">
        <f>SUM(F21:S21)</f>
        <v>15</v>
      </c>
      <c r="V21" s="321"/>
    </row>
    <row r="22" spans="1:22">
      <c r="A22" s="449">
        <f t="shared" si="1"/>
        <v>18</v>
      </c>
      <c r="B22" s="423">
        <v>637</v>
      </c>
      <c r="C22" s="424" t="s">
        <v>282</v>
      </c>
      <c r="D22" s="424" t="s">
        <v>419</v>
      </c>
      <c r="E22" s="424" t="s">
        <v>272</v>
      </c>
      <c r="F22" s="428">
        <f>IFERROR(VLOOKUP($B22,'JUN21 Amazing'!$B$9:$T$38,19,FALSE),0)</f>
        <v>0</v>
      </c>
      <c r="G22" s="428">
        <f>IFERROR(VLOOKUP($B22,'JUL5 ACCC'!$B$9:$T$38,19,FALSE),0)</f>
        <v>5</v>
      </c>
      <c r="H22" s="428">
        <f>IFERROR(VLOOKUP($B22,'JUL6 ACCC'!$B$9:$T$38,19,FALSE),0)</f>
        <v>0</v>
      </c>
      <c r="I22" s="428">
        <f>IFERROR(VLOOKUP($B22,'AGO9 Guican'!$B$9:$T$38,19,FALSE),0)</f>
        <v>0</v>
      </c>
      <c r="J22" s="428">
        <f>IFERROR(VLOOKUP($B22,'AGO10 Lucky Dogs'!$B$9:$T$38,19,FALSE),0)</f>
        <v>0</v>
      </c>
      <c r="K22" s="428">
        <f>IFERROR(VLOOKUP($B22,'AGO24 Lochness'!$B$9:$T$38,19,FALSE),0)</f>
        <v>0</v>
      </c>
      <c r="L22" s="428">
        <f>IFERROR(VLOOKUP($B22,'AGO31 Dog Nexus'!$B$9:$T$38,19,FALSE),0)</f>
        <v>4</v>
      </c>
      <c r="M22" s="428">
        <f>IFERROR(VLOOKUP($B22,'OCT18 Pet Cal'!$B$9:$T$38,19,FALSE),0)</f>
        <v>0</v>
      </c>
      <c r="N22" s="428">
        <f>IFERROR(VLOOKUP($B22,'OCT19 Pet Cal'!$B$9:$T$38,19,FALSE),0)</f>
        <v>0</v>
      </c>
      <c r="O22" s="428">
        <f>IFERROR(VLOOKUP($B22,'NOV1 Soc. Canina'!$B$9:$T$38,19,FALSE),0)</f>
        <v>0</v>
      </c>
      <c r="P22" s="428">
        <f>IFERROR(VLOOKUP($B22,'NOV2 Soc. Canina'!$B$9:$T$38,19,FALSE),0)</f>
        <v>0</v>
      </c>
      <c r="Q22" s="428">
        <f>IFERROR(VLOOKUP($B22,'NOV29 ECAN'!$B$9:$T$38,19,FALSE),0)</f>
        <v>0</v>
      </c>
      <c r="R22" s="428">
        <f>IFERROR(VLOOKUP($B22,'NOV30 Amazing'!$B$9:$T$38,19,FALSE),0)</f>
        <v>0</v>
      </c>
      <c r="S22" s="423">
        <f>IFERROR(VLOOKUP($B22,'DIC14 Salta'!$B$9:$T$38,19,FALSE),0)</f>
        <v>0</v>
      </c>
      <c r="T22" s="436">
        <f>SUM(F22:S22)</f>
        <v>9</v>
      </c>
      <c r="V22" s="321"/>
    </row>
    <row r="23" spans="1:22">
      <c r="A23" s="449">
        <f t="shared" ref="A23:A39" si="2">A22+1</f>
        <v>19</v>
      </c>
      <c r="B23" s="423">
        <v>767</v>
      </c>
      <c r="C23" s="424" t="s">
        <v>454</v>
      </c>
      <c r="D23" s="424" t="s">
        <v>52</v>
      </c>
      <c r="E23" s="424" t="s">
        <v>272</v>
      </c>
      <c r="F23" s="428">
        <f>IFERROR(VLOOKUP($B23,'JUN21 Amazing'!$B$9:$T$38,19,FALSE),0)</f>
        <v>0</v>
      </c>
      <c r="G23" s="428">
        <f>IFERROR(VLOOKUP($B23,'JUL5 ACCC'!$B$9:$T$38,19,FALSE),0)</f>
        <v>0</v>
      </c>
      <c r="H23" s="428">
        <f>IFERROR(VLOOKUP($B23,'JUL6 ACCC'!$B$9:$T$38,19,FALSE),0)</f>
        <v>0</v>
      </c>
      <c r="I23" s="428">
        <f>IFERROR(VLOOKUP($B23,'AGO9 Guican'!$B$9:$T$38,19,FALSE),0)</f>
        <v>5</v>
      </c>
      <c r="J23" s="428">
        <f>IFERROR(VLOOKUP($B23,'AGO10 Lucky Dogs'!$B$9:$T$38,19,FALSE),0)</f>
        <v>0</v>
      </c>
      <c r="K23" s="428">
        <f>IFERROR(VLOOKUP($B23,'AGO24 Lochness'!$B$9:$T$38,19,FALSE),0)</f>
        <v>0</v>
      </c>
      <c r="L23" s="428">
        <f>IFERROR(VLOOKUP($B23,'AGO31 Dog Nexus'!$B$9:$T$38,19,FALSE),0)</f>
        <v>4</v>
      </c>
      <c r="M23" s="428">
        <f>IFERROR(VLOOKUP($B23,'OCT18 Pet Cal'!$B$9:$T$38,19,FALSE),0)</f>
        <v>0</v>
      </c>
      <c r="N23" s="428">
        <f>IFERROR(VLOOKUP($B23,'OCT19 Pet Cal'!$B$9:$T$38,19,FALSE),0)</f>
        <v>0</v>
      </c>
      <c r="O23" s="428">
        <f>IFERROR(VLOOKUP($B23,'NOV1 Soc. Canina'!$B$9:$T$38,19,FALSE),0)</f>
        <v>0</v>
      </c>
      <c r="P23" s="428">
        <f>IFERROR(VLOOKUP($B23,'NOV2 Soc. Canina'!$B$9:$T$38,19,FALSE),0)</f>
        <v>0</v>
      </c>
      <c r="Q23" s="428">
        <f>IFERROR(VLOOKUP($B23,'NOV29 ECAN'!$B$9:$T$38,19,FALSE),0)</f>
        <v>0</v>
      </c>
      <c r="R23" s="428">
        <f>IFERROR(VLOOKUP($B23,'NOV30 Amazing'!$B$9:$T$38,19,FALSE),0)</f>
        <v>0</v>
      </c>
      <c r="S23" s="423">
        <f>IFERROR(VLOOKUP($B23,'DIC14 Salta'!$B$9:$T$38,19,FALSE),0)</f>
        <v>0</v>
      </c>
      <c r="T23" s="436">
        <f>SUM(F23:S23)</f>
        <v>9</v>
      </c>
      <c r="V23" s="321"/>
    </row>
    <row r="24" spans="1:22">
      <c r="A24" s="449">
        <f t="shared" si="2"/>
        <v>20</v>
      </c>
      <c r="B24" s="423">
        <v>628</v>
      </c>
      <c r="C24" s="424" t="s">
        <v>364</v>
      </c>
      <c r="D24" s="424" t="s">
        <v>44</v>
      </c>
      <c r="E24" s="424" t="s">
        <v>272</v>
      </c>
      <c r="F24" s="428">
        <f>IFERROR(VLOOKUP($B24,'JUN21 Amazing'!$B$9:$T$38,19,FALSE),0)</f>
        <v>0</v>
      </c>
      <c r="G24" s="428">
        <f>IFERROR(VLOOKUP($B24,'JUL5 ACCC'!$B$9:$T$38,19,FALSE),0)</f>
        <v>0</v>
      </c>
      <c r="H24" s="428">
        <f>IFERROR(VLOOKUP($B24,'JUL6 ACCC'!$B$9:$T$38,19,FALSE),0)</f>
        <v>0</v>
      </c>
      <c r="I24" s="428">
        <f>IFERROR(VLOOKUP($B24,'AGO9 Guican'!$B$9:$T$38,19,FALSE),0)</f>
        <v>0</v>
      </c>
      <c r="J24" s="428">
        <f>IFERROR(VLOOKUP($B24,'AGO10 Lucky Dogs'!$B$9:$T$38,19,FALSE),0)</f>
        <v>5</v>
      </c>
      <c r="K24" s="428">
        <f>IFERROR(VLOOKUP($B24,'AGO24 Lochness'!$B$9:$T$38,19,FALSE),0)</f>
        <v>0</v>
      </c>
      <c r="L24" s="428">
        <f>IFERROR(VLOOKUP($B24,'AGO31 Dog Nexus'!$B$9:$T$38,19,FALSE),0)</f>
        <v>0</v>
      </c>
      <c r="M24" s="428">
        <f>IFERROR(VLOOKUP($B24,'OCT18 Pet Cal'!$B$9:$T$38,19,FALSE),0)</f>
        <v>4</v>
      </c>
      <c r="N24" s="428">
        <f>IFERROR(VLOOKUP($B24,'OCT19 Pet Cal'!$B$9:$T$38,19,FALSE),0)</f>
        <v>0</v>
      </c>
      <c r="O24" s="428">
        <f>IFERROR(VLOOKUP($B24,'NOV1 Soc. Canina'!$B$9:$T$38,19,FALSE),0)</f>
        <v>0</v>
      </c>
      <c r="P24" s="428">
        <f>IFERROR(VLOOKUP($B24,'NOV2 Soc. Canina'!$B$9:$T$38,19,FALSE),0)</f>
        <v>0</v>
      </c>
      <c r="Q24" s="428">
        <f>IFERROR(VLOOKUP($B24,'NOV29 ECAN'!$B$9:$T$38,19,FALSE),0)</f>
        <v>0</v>
      </c>
      <c r="R24" s="428">
        <f>IFERROR(VLOOKUP($B24,'NOV30 Amazing'!$B$9:$T$38,19,FALSE),0)</f>
        <v>0</v>
      </c>
      <c r="S24" s="423">
        <f>IFERROR(VLOOKUP($B24,'DIC14 Salta'!$B$9:$T$38,19,FALSE),0)</f>
        <v>0</v>
      </c>
      <c r="T24" s="436">
        <f>SUM(F24:S24)</f>
        <v>9</v>
      </c>
      <c r="V24" s="321"/>
    </row>
    <row r="25" spans="1:22">
      <c r="A25" s="449">
        <f t="shared" si="2"/>
        <v>21</v>
      </c>
      <c r="B25" s="412">
        <v>334</v>
      </c>
      <c r="C25" s="413" t="s">
        <v>273</v>
      </c>
      <c r="D25" s="413" t="s">
        <v>418</v>
      </c>
      <c r="E25" s="413" t="s">
        <v>275</v>
      </c>
      <c r="F25" s="428">
        <f>IFERROR(VLOOKUP($B25,'JUN21 Amazing'!$B$9:$T$38,19,FALSE),0)</f>
        <v>0</v>
      </c>
      <c r="G25" s="428">
        <f>IFERROR(VLOOKUP($B25,'JUL5 ACCC'!$B$9:$T$38,19,FALSE),0)</f>
        <v>0</v>
      </c>
      <c r="H25" s="428">
        <f>IFERROR(VLOOKUP($B25,'JUL6 ACCC'!$B$9:$T$38,19,FALSE),0)</f>
        <v>4</v>
      </c>
      <c r="I25" s="428">
        <f>IFERROR(VLOOKUP($B25,'AGO9 Guican'!$B$9:$T$38,19,FALSE),0)</f>
        <v>4</v>
      </c>
      <c r="J25" s="428">
        <f>IFERROR(VLOOKUP($B25,'AGO10 Lucky Dogs'!$B$9:$T$38,19,FALSE),0)</f>
        <v>0</v>
      </c>
      <c r="K25" s="428">
        <f>IFERROR(VLOOKUP($B25,'AGO24 Lochness'!$B$9:$T$38,19,FALSE),0)</f>
        <v>0</v>
      </c>
      <c r="L25" s="428">
        <f>IFERROR(VLOOKUP($B25,'AGO31 Dog Nexus'!$B$9:$T$38,19,FALSE),0)</f>
        <v>0</v>
      </c>
      <c r="M25" s="428">
        <f>IFERROR(VLOOKUP($B25,'OCT18 Pet Cal'!$B$9:$T$38,19,FALSE),0)</f>
        <v>0</v>
      </c>
      <c r="N25" s="428">
        <f>IFERROR(VLOOKUP($B25,'OCT19 Pet Cal'!$B$9:$T$38,19,FALSE),0)</f>
        <v>0</v>
      </c>
      <c r="O25" s="428">
        <f>IFERROR(VLOOKUP($B25,'NOV1 Soc. Canina'!$B$9:$T$38,19,FALSE),0)</f>
        <v>0</v>
      </c>
      <c r="P25" s="428">
        <f>IFERROR(VLOOKUP($B25,'NOV2 Soc. Canina'!$B$9:$T$38,19,FALSE),0)</f>
        <v>0</v>
      </c>
      <c r="Q25" s="428">
        <f>IFERROR(VLOOKUP($B25,'NOV29 ECAN'!$B$9:$T$38,19,FALSE),0)</f>
        <v>0</v>
      </c>
      <c r="R25" s="428">
        <f>IFERROR(VLOOKUP($B25,'NOV30 Amazing'!$B$9:$T$38,19,FALSE),0)</f>
        <v>0</v>
      </c>
      <c r="S25" s="423">
        <f>IFERROR(VLOOKUP($B25,'DIC14 Salta'!$B$9:$T$38,19,FALSE),0)</f>
        <v>0</v>
      </c>
      <c r="T25" s="436">
        <f>SUM(F25:S25)</f>
        <v>8</v>
      </c>
      <c r="V25" s="321"/>
    </row>
    <row r="26" spans="1:22">
      <c r="A26" s="449">
        <f t="shared" si="2"/>
        <v>22</v>
      </c>
      <c r="B26" s="423">
        <v>696</v>
      </c>
      <c r="C26" s="424" t="s">
        <v>329</v>
      </c>
      <c r="D26" s="424" t="s">
        <v>330</v>
      </c>
      <c r="E26" s="424" t="s">
        <v>269</v>
      </c>
      <c r="F26" s="428">
        <f>IFERROR(VLOOKUP($B26,'JUN21 Amazing'!$B$9:$T$38,19,FALSE),0)</f>
        <v>0</v>
      </c>
      <c r="G26" s="428">
        <f>IFERROR(VLOOKUP($B26,'JUL5 ACCC'!$B$9:$T$38,19,FALSE),0)</f>
        <v>0</v>
      </c>
      <c r="H26" s="428">
        <f>IFERROR(VLOOKUP($B26,'JUL6 ACCC'!$B$9:$T$38,19,FALSE),0)</f>
        <v>0</v>
      </c>
      <c r="I26" s="428">
        <f>IFERROR(VLOOKUP($B26,'AGO9 Guican'!$B$9:$T$38,19,FALSE),0)</f>
        <v>0</v>
      </c>
      <c r="J26" s="428">
        <f>IFERROR(VLOOKUP($B26,'AGO10 Lucky Dogs'!$B$9:$T$38,19,FALSE),0)</f>
        <v>0</v>
      </c>
      <c r="K26" s="428">
        <f>IFERROR(VLOOKUP($B26,'AGO24 Lochness'!$B$9:$T$38,19,FALSE),0)</f>
        <v>0</v>
      </c>
      <c r="L26" s="428">
        <f>IFERROR(VLOOKUP($B26,'AGO31 Dog Nexus'!$B$9:$T$38,19,FALSE),0)</f>
        <v>0</v>
      </c>
      <c r="M26" s="428">
        <f>IFERROR(VLOOKUP($B26,'OCT18 Pet Cal'!$B$9:$T$38,19,FALSE),0)</f>
        <v>0</v>
      </c>
      <c r="N26" s="428">
        <f>IFERROR(VLOOKUP($B26,'OCT19 Pet Cal'!$B$9:$T$38,19,FALSE),0)</f>
        <v>4</v>
      </c>
      <c r="O26" s="428">
        <f>IFERROR(VLOOKUP($B26,'NOV1 Soc. Canina'!$B$9:$T$38,19,FALSE),0)</f>
        <v>0</v>
      </c>
      <c r="P26" s="428">
        <f>IFERROR(VLOOKUP($B26,'NOV2 Soc. Canina'!$B$9:$T$38,19,FALSE),0)</f>
        <v>0</v>
      </c>
      <c r="Q26" s="428">
        <f>IFERROR(VLOOKUP($B26,'NOV29 ECAN'!$B$9:$T$38,19,FALSE),0)</f>
        <v>0</v>
      </c>
      <c r="R26" s="428">
        <f>IFERROR(VLOOKUP($B26,'NOV30 Amazing'!$B$9:$T$38,19,FALSE),0)</f>
        <v>4</v>
      </c>
      <c r="S26" s="423">
        <f>IFERROR(VLOOKUP($B26,'DIC14 Salta'!$B$9:$T$38,19,FALSE),0)</f>
        <v>0</v>
      </c>
      <c r="T26" s="436">
        <f>SUM(F26:S26)</f>
        <v>8</v>
      </c>
    </row>
    <row r="27" spans="1:22">
      <c r="A27" s="449">
        <f t="shared" si="2"/>
        <v>23</v>
      </c>
      <c r="B27" s="423">
        <v>616</v>
      </c>
      <c r="C27" s="424" t="s">
        <v>302</v>
      </c>
      <c r="D27" s="424" t="s">
        <v>303</v>
      </c>
      <c r="E27" s="424" t="s">
        <v>272</v>
      </c>
      <c r="F27" s="428">
        <f>IFERROR(VLOOKUP($B27,'JUN21 Amazing'!$B$9:$T$38,19,FALSE),0)</f>
        <v>0</v>
      </c>
      <c r="G27" s="428">
        <f>IFERROR(VLOOKUP($B27,'JUL5 ACCC'!$B$9:$T$38,19,FALSE),0)</f>
        <v>0</v>
      </c>
      <c r="H27" s="428">
        <f>IFERROR(VLOOKUP($B27,'JUL6 ACCC'!$B$9:$T$38,19,FALSE),0)</f>
        <v>0</v>
      </c>
      <c r="I27" s="428">
        <f>IFERROR(VLOOKUP($B27,'AGO9 Guican'!$B$9:$T$38,19,FALSE),0)</f>
        <v>0</v>
      </c>
      <c r="J27" s="428">
        <f>IFERROR(VLOOKUP($B27,'AGO10 Lucky Dogs'!$B$9:$T$38,19,FALSE),0)</f>
        <v>0</v>
      </c>
      <c r="K27" s="428">
        <f>IFERROR(VLOOKUP($B27,'AGO24 Lochness'!$B$9:$T$38,19,FALSE),0)</f>
        <v>0</v>
      </c>
      <c r="L27" s="428">
        <f>IFERROR(VLOOKUP($B27,'AGO31 Dog Nexus'!$B$9:$T$38,19,FALSE),0)</f>
        <v>6</v>
      </c>
      <c r="M27" s="428">
        <f>IFERROR(VLOOKUP($B27,'OCT18 Pet Cal'!$B$9:$T$38,19,FALSE),0)</f>
        <v>0</v>
      </c>
      <c r="N27" s="428">
        <f>IFERROR(VLOOKUP($B27,'OCT19 Pet Cal'!$B$9:$T$38,19,FALSE),0)</f>
        <v>0</v>
      </c>
      <c r="O27" s="428">
        <f>IFERROR(VLOOKUP($B27,'NOV1 Soc. Canina'!$B$9:$T$38,19,FALSE),0)</f>
        <v>0</v>
      </c>
      <c r="P27" s="428">
        <f>IFERROR(VLOOKUP($B27,'NOV2 Soc. Canina'!$B$9:$T$38,19,FALSE),0)</f>
        <v>0</v>
      </c>
      <c r="Q27" s="428">
        <f>IFERROR(VLOOKUP($B27,'NOV29 ECAN'!$B$9:$T$38,19,FALSE),0)</f>
        <v>0</v>
      </c>
      <c r="R27" s="428">
        <f>IFERROR(VLOOKUP($B27,'NOV30 Amazing'!$B$9:$T$38,19,FALSE),0)</f>
        <v>0</v>
      </c>
      <c r="S27" s="423">
        <f>IFERROR(VLOOKUP($B27,'DIC14 Salta'!$B$9:$T$38,19,FALSE),0)</f>
        <v>0</v>
      </c>
      <c r="T27" s="436">
        <f>SUM(F27:S27)</f>
        <v>6</v>
      </c>
    </row>
    <row r="28" spans="1:22">
      <c r="A28" s="449">
        <f t="shared" si="2"/>
        <v>24</v>
      </c>
      <c r="B28" s="423">
        <v>607</v>
      </c>
      <c r="C28" s="424" t="s">
        <v>467</v>
      </c>
      <c r="D28" s="424" t="s">
        <v>468</v>
      </c>
      <c r="E28" s="424" t="s">
        <v>272</v>
      </c>
      <c r="F28" s="428">
        <f>IFERROR(VLOOKUP($B28,'JUN21 Amazing'!$B$9:$T$38,19,FALSE),0)</f>
        <v>0</v>
      </c>
      <c r="G28" s="428">
        <f>IFERROR(VLOOKUP($B28,'JUL5 ACCC'!$B$9:$T$38,19,FALSE),0)</f>
        <v>0</v>
      </c>
      <c r="H28" s="428">
        <f>IFERROR(VLOOKUP($B28,'JUL6 ACCC'!$B$9:$T$38,19,FALSE),0)</f>
        <v>0</v>
      </c>
      <c r="I28" s="428">
        <f>IFERROR(VLOOKUP($B28,'AGO9 Guican'!$B$9:$T$38,19,FALSE),0)</f>
        <v>0</v>
      </c>
      <c r="J28" s="428">
        <f>IFERROR(VLOOKUP($B28,'AGO10 Lucky Dogs'!$B$9:$T$38,19,FALSE),0)</f>
        <v>0</v>
      </c>
      <c r="K28" s="428">
        <f>IFERROR(VLOOKUP($B28,'AGO24 Lochness'!$B$9:$T$38,19,FALSE),0)</f>
        <v>4</v>
      </c>
      <c r="L28" s="428">
        <f>IFERROR(VLOOKUP($B28,'AGO31 Dog Nexus'!$B$9:$T$38,19,FALSE),0)</f>
        <v>0</v>
      </c>
      <c r="M28" s="428">
        <f>IFERROR(VLOOKUP($B28,'OCT18 Pet Cal'!$B$9:$T$38,19,FALSE),0)</f>
        <v>0</v>
      </c>
      <c r="N28" s="428">
        <f>IFERROR(VLOOKUP($B28,'OCT19 Pet Cal'!$B$9:$T$38,19,FALSE),0)</f>
        <v>0</v>
      </c>
      <c r="O28" s="428">
        <f>IFERROR(VLOOKUP($B28,'NOV1 Soc. Canina'!$B$9:$T$38,19,FALSE),0)</f>
        <v>0</v>
      </c>
      <c r="P28" s="428">
        <f>IFERROR(VLOOKUP($B28,'NOV2 Soc. Canina'!$B$9:$T$38,19,FALSE),0)</f>
        <v>0</v>
      </c>
      <c r="Q28" s="428">
        <f>IFERROR(VLOOKUP($B28,'NOV29 ECAN'!$B$9:$T$38,19,FALSE),0)</f>
        <v>0</v>
      </c>
      <c r="R28" s="428">
        <f>IFERROR(VLOOKUP($B28,'NOV30 Amazing'!$B$9:$T$38,19,FALSE),0)</f>
        <v>0</v>
      </c>
      <c r="S28" s="423">
        <f>IFERROR(VLOOKUP($B28,'DIC14 Salta'!$B$9:$T$38,19,FALSE),0)</f>
        <v>0</v>
      </c>
      <c r="T28" s="436">
        <f>SUM(F28:S28)</f>
        <v>4</v>
      </c>
    </row>
    <row r="29" spans="1:22">
      <c r="A29" s="449">
        <f t="shared" si="2"/>
        <v>25</v>
      </c>
      <c r="B29" s="423">
        <v>713</v>
      </c>
      <c r="C29" s="424" t="s">
        <v>479</v>
      </c>
      <c r="D29" s="424" t="s">
        <v>470</v>
      </c>
      <c r="E29" s="424" t="s">
        <v>272</v>
      </c>
      <c r="F29" s="428">
        <f>IFERROR(VLOOKUP($B29,'JUN21 Amazing'!$B$9:$T$38,19,FALSE),0)</f>
        <v>0</v>
      </c>
      <c r="G29" s="428">
        <f>IFERROR(VLOOKUP($B29,'JUL5 ACCC'!$B$9:$T$38,19,FALSE),0)</f>
        <v>0</v>
      </c>
      <c r="H29" s="428">
        <f>IFERROR(VLOOKUP($B29,'JUL6 ACCC'!$B$9:$T$38,19,FALSE),0)</f>
        <v>0</v>
      </c>
      <c r="I29" s="428">
        <f>IFERROR(VLOOKUP($B29,'AGO9 Guican'!$B$9:$T$38,19,FALSE),0)</f>
        <v>0</v>
      </c>
      <c r="J29" s="428">
        <f>IFERROR(VLOOKUP($B29,'AGO10 Lucky Dogs'!$B$9:$T$38,19,FALSE),0)</f>
        <v>0</v>
      </c>
      <c r="K29" s="428">
        <f>IFERROR(VLOOKUP($B29,'AGO24 Lochness'!$B$9:$T$38,19,FALSE),0)</f>
        <v>0</v>
      </c>
      <c r="L29" s="428">
        <f>IFERROR(VLOOKUP($B29,'AGO31 Dog Nexus'!$B$9:$T$38,19,FALSE),0)</f>
        <v>0</v>
      </c>
      <c r="M29" s="428">
        <f>IFERROR(VLOOKUP($B29,'OCT18 Pet Cal'!$B$9:$T$38,19,FALSE),0)</f>
        <v>4</v>
      </c>
      <c r="N29" s="428">
        <f>IFERROR(VLOOKUP($B29,'OCT19 Pet Cal'!$B$9:$T$38,19,FALSE),0)</f>
        <v>0</v>
      </c>
      <c r="O29" s="428">
        <f>IFERROR(VLOOKUP($B29,'NOV1 Soc. Canina'!$B$9:$T$38,19,FALSE),0)</f>
        <v>0</v>
      </c>
      <c r="P29" s="428">
        <f>IFERROR(VLOOKUP($B29,'NOV2 Soc. Canina'!$B$9:$T$38,19,FALSE),0)</f>
        <v>0</v>
      </c>
      <c r="Q29" s="428">
        <f>IFERROR(VLOOKUP($B29,'NOV29 ECAN'!$B$9:$T$38,19,FALSE),0)</f>
        <v>0</v>
      </c>
      <c r="R29" s="428">
        <f>IFERROR(VLOOKUP($B29,'NOV30 Amazing'!$B$9:$T$38,19,FALSE),0)</f>
        <v>0</v>
      </c>
      <c r="S29" s="423">
        <f>IFERROR(VLOOKUP($B29,'DIC14 Salta'!$B$9:$T$38,19,FALSE),0)</f>
        <v>0</v>
      </c>
      <c r="T29" s="436">
        <f>SUM(F29:S29)</f>
        <v>4</v>
      </c>
    </row>
    <row r="30" spans="1:22">
      <c r="A30" s="449">
        <f t="shared" si="2"/>
        <v>26</v>
      </c>
      <c r="B30" s="423">
        <v>426</v>
      </c>
      <c r="C30" s="424" t="s">
        <v>551</v>
      </c>
      <c r="D30" s="424" t="s">
        <v>713</v>
      </c>
      <c r="E30" s="424" t="s">
        <v>272</v>
      </c>
      <c r="F30" s="428">
        <f>IFERROR(VLOOKUP($B30,'JUN21 Amazing'!$B$9:$T$38,19,FALSE),0)</f>
        <v>0</v>
      </c>
      <c r="G30" s="428">
        <f>IFERROR(VLOOKUP($B30,'JUL5 ACCC'!$B$9:$T$38,19,FALSE),0)</f>
        <v>0</v>
      </c>
      <c r="H30" s="428">
        <f>IFERROR(VLOOKUP($B30,'JUL6 ACCC'!$B$9:$T$38,19,FALSE),0)</f>
        <v>0</v>
      </c>
      <c r="I30" s="428">
        <f>IFERROR(VLOOKUP($B30,'AGO9 Guican'!$B$9:$T$38,19,FALSE),0)</f>
        <v>0</v>
      </c>
      <c r="J30" s="428">
        <f>IFERROR(VLOOKUP($B30,'AGO10 Lucky Dogs'!$B$9:$T$38,19,FALSE),0)</f>
        <v>0</v>
      </c>
      <c r="K30" s="428">
        <f>IFERROR(VLOOKUP($B30,'AGO24 Lochness'!$B$9:$T$38,19,FALSE),0)</f>
        <v>0</v>
      </c>
      <c r="L30" s="428">
        <f>IFERROR(VLOOKUP($B30,'AGO31 Dog Nexus'!$B$9:$T$38,19,FALSE),0)</f>
        <v>0</v>
      </c>
      <c r="M30" s="428">
        <f>IFERROR(VLOOKUP($B30,'OCT18 Pet Cal'!$B$9:$T$38,19,FALSE),0)</f>
        <v>0</v>
      </c>
      <c r="N30" s="428">
        <f>IFERROR(VLOOKUP($B30,'OCT19 Pet Cal'!$B$9:$T$38,19,FALSE),0)</f>
        <v>0</v>
      </c>
      <c r="O30" s="428">
        <f>IFERROR(VLOOKUP($B30,'NOV1 Soc. Canina'!$B$9:$T$38,19,FALSE),0)</f>
        <v>0</v>
      </c>
      <c r="P30" s="428">
        <f>IFERROR(VLOOKUP($B30,'NOV2 Soc. Canina'!$B$9:$T$38,19,FALSE),0)</f>
        <v>0</v>
      </c>
      <c r="Q30" s="428">
        <f>IFERROR(VLOOKUP($B30,'NOV29 ECAN'!$B$9:$T$38,19,FALSE),0)</f>
        <v>0</v>
      </c>
      <c r="R30" s="428">
        <f>IFERROR(VLOOKUP($B30,'NOV30 Amazing'!$B$9:$T$38,19,FALSE),0)</f>
        <v>0</v>
      </c>
      <c r="S30" s="423">
        <f>IFERROR(VLOOKUP($B30,'DIC14 Salta'!$B$9:$T$38,19,FALSE),0)</f>
        <v>0</v>
      </c>
      <c r="T30" s="436">
        <f>SUM(F30:S30)</f>
        <v>0</v>
      </c>
    </row>
    <row r="31" spans="1:22">
      <c r="A31" s="449">
        <f t="shared" si="2"/>
        <v>27</v>
      </c>
      <c r="B31" s="423">
        <v>454</v>
      </c>
      <c r="C31" s="424" t="s">
        <v>490</v>
      </c>
      <c r="D31" s="424" t="s">
        <v>491</v>
      </c>
      <c r="E31" s="424" t="s">
        <v>272</v>
      </c>
      <c r="F31" s="428">
        <f>IFERROR(VLOOKUP($B31,'JUN21 Amazing'!$B$9:$T$38,19,FALSE),0)</f>
        <v>0</v>
      </c>
      <c r="G31" s="428">
        <f>IFERROR(VLOOKUP($B31,'JUL5 ACCC'!$B$9:$T$38,19,FALSE),0)</f>
        <v>0</v>
      </c>
      <c r="H31" s="428">
        <f>IFERROR(VLOOKUP($B31,'JUL6 ACCC'!$B$9:$T$38,19,FALSE),0)</f>
        <v>0</v>
      </c>
      <c r="I31" s="428">
        <f>IFERROR(VLOOKUP($B31,'AGO9 Guican'!$B$9:$T$38,19,FALSE),0)</f>
        <v>0</v>
      </c>
      <c r="J31" s="428">
        <f>IFERROR(VLOOKUP($B31,'AGO10 Lucky Dogs'!$B$9:$T$38,19,FALSE),0)</f>
        <v>0</v>
      </c>
      <c r="K31" s="428">
        <f>IFERROR(VLOOKUP($B31,'AGO24 Lochness'!$B$9:$T$38,19,FALSE),0)</f>
        <v>0</v>
      </c>
      <c r="L31" s="428">
        <f>IFERROR(VLOOKUP($B31,'AGO31 Dog Nexus'!$B$9:$T$38,19,FALSE),0)</f>
        <v>0</v>
      </c>
      <c r="M31" s="428">
        <f>IFERROR(VLOOKUP($B31,'OCT18 Pet Cal'!$B$9:$T$38,19,FALSE),0)</f>
        <v>0</v>
      </c>
      <c r="N31" s="428">
        <f>IFERROR(VLOOKUP($B31,'OCT19 Pet Cal'!$B$9:$T$38,19,FALSE),0)</f>
        <v>0</v>
      </c>
      <c r="O31" s="428">
        <f>IFERROR(VLOOKUP($B31,'NOV1 Soc. Canina'!$B$9:$T$38,19,FALSE),0)</f>
        <v>0</v>
      </c>
      <c r="P31" s="428">
        <f>IFERROR(VLOOKUP($B31,'NOV2 Soc. Canina'!$B$9:$T$38,19,FALSE),0)</f>
        <v>0</v>
      </c>
      <c r="Q31" s="428">
        <f>IFERROR(VLOOKUP($B31,'NOV29 ECAN'!$B$9:$T$38,19,FALSE),0)</f>
        <v>0</v>
      </c>
      <c r="R31" s="428">
        <f>IFERROR(VLOOKUP($B31,'NOV30 Amazing'!$B$9:$T$38,19,FALSE),0)</f>
        <v>0</v>
      </c>
      <c r="S31" s="423">
        <f>IFERROR(VLOOKUP($B31,'DIC14 Salta'!$B$9:$T$38,19,FALSE),0)</f>
        <v>0</v>
      </c>
      <c r="T31" s="436">
        <f>SUM(F31:S31)</f>
        <v>0</v>
      </c>
    </row>
    <row r="32" spans="1:22">
      <c r="A32" s="449">
        <f t="shared" si="2"/>
        <v>28</v>
      </c>
      <c r="B32" s="423">
        <v>517</v>
      </c>
      <c r="C32" s="424" t="s">
        <v>361</v>
      </c>
      <c r="D32" s="424" t="s">
        <v>362</v>
      </c>
      <c r="E32" s="424" t="s">
        <v>275</v>
      </c>
      <c r="F32" s="428">
        <f>IFERROR(VLOOKUP($B32,'JUN21 Amazing'!$B$9:$T$38,19,FALSE),0)</f>
        <v>0</v>
      </c>
      <c r="G32" s="428">
        <f>IFERROR(VLOOKUP($B32,'JUL5 ACCC'!$B$9:$T$38,19,FALSE),0)</f>
        <v>0</v>
      </c>
      <c r="H32" s="428">
        <f>IFERROR(VLOOKUP($B32,'JUL6 ACCC'!$B$9:$T$38,19,FALSE),0)</f>
        <v>0</v>
      </c>
      <c r="I32" s="428">
        <f>IFERROR(VLOOKUP($B32,'AGO9 Guican'!$B$9:$T$38,19,FALSE),0)</f>
        <v>0</v>
      </c>
      <c r="J32" s="428">
        <f>IFERROR(VLOOKUP($B32,'AGO10 Lucky Dogs'!$B$9:$T$38,19,FALSE),0)</f>
        <v>0</v>
      </c>
      <c r="K32" s="428">
        <f>IFERROR(VLOOKUP($B32,'AGO24 Lochness'!$B$9:$T$38,19,FALSE),0)</f>
        <v>0</v>
      </c>
      <c r="L32" s="428">
        <f>IFERROR(VLOOKUP($B32,'AGO31 Dog Nexus'!$B$9:$T$38,19,FALSE),0)</f>
        <v>0</v>
      </c>
      <c r="M32" s="428">
        <f>IFERROR(VLOOKUP($B32,'OCT18 Pet Cal'!$B$9:$T$38,19,FALSE),0)</f>
        <v>0</v>
      </c>
      <c r="N32" s="428">
        <f>IFERROR(VLOOKUP($B32,'OCT19 Pet Cal'!$B$9:$T$38,19,FALSE),0)</f>
        <v>0</v>
      </c>
      <c r="O32" s="428">
        <f>IFERROR(VLOOKUP($B32,'NOV1 Soc. Canina'!$B$9:$T$38,19,FALSE),0)</f>
        <v>0</v>
      </c>
      <c r="P32" s="428">
        <f>IFERROR(VLOOKUP($B32,'NOV2 Soc. Canina'!$B$9:$T$38,19,FALSE),0)</f>
        <v>0</v>
      </c>
      <c r="Q32" s="428">
        <f>IFERROR(VLOOKUP($B32,'NOV29 ECAN'!$B$9:$T$38,19,FALSE),0)</f>
        <v>0</v>
      </c>
      <c r="R32" s="428">
        <f>IFERROR(VLOOKUP($B32,'NOV30 Amazing'!$B$9:$T$38,19,FALSE),0)</f>
        <v>0</v>
      </c>
      <c r="S32" s="423">
        <f>IFERROR(VLOOKUP($B32,'DIC14 Salta'!$B$9:$T$38,19,FALSE),0)</f>
        <v>0</v>
      </c>
      <c r="T32" s="436">
        <f>SUM(F32:S32)</f>
        <v>0</v>
      </c>
    </row>
    <row r="33" spans="1:20">
      <c r="A33" s="449">
        <f t="shared" si="2"/>
        <v>29</v>
      </c>
      <c r="B33" s="423">
        <v>556</v>
      </c>
      <c r="C33" s="424" t="s">
        <v>501</v>
      </c>
      <c r="D33" s="424" t="s">
        <v>80</v>
      </c>
      <c r="E33" s="424" t="s">
        <v>269</v>
      </c>
      <c r="F33" s="428">
        <f>IFERROR(VLOOKUP($B33,'JUN21 Amazing'!$B$9:$T$38,19,FALSE),0)</f>
        <v>0</v>
      </c>
      <c r="G33" s="428">
        <f>IFERROR(VLOOKUP($B33,'JUL5 ACCC'!$B$9:$T$38,19,FALSE),0)</f>
        <v>0</v>
      </c>
      <c r="H33" s="428">
        <f>IFERROR(VLOOKUP($B33,'JUL6 ACCC'!$B$9:$T$38,19,FALSE),0)</f>
        <v>0</v>
      </c>
      <c r="I33" s="428">
        <f>IFERROR(VLOOKUP($B33,'AGO9 Guican'!$B$9:$T$38,19,FALSE),0)</f>
        <v>0</v>
      </c>
      <c r="J33" s="428">
        <f>IFERROR(VLOOKUP($B33,'AGO10 Lucky Dogs'!$B$9:$T$38,19,FALSE),0)</f>
        <v>0</v>
      </c>
      <c r="K33" s="428">
        <f>IFERROR(VLOOKUP($B33,'AGO24 Lochness'!$B$9:$T$38,19,FALSE),0)</f>
        <v>0</v>
      </c>
      <c r="L33" s="428">
        <f>IFERROR(VLOOKUP($B33,'AGO31 Dog Nexus'!$B$9:$T$38,19,FALSE),0)</f>
        <v>0</v>
      </c>
      <c r="M33" s="428">
        <f>IFERROR(VLOOKUP($B33,'OCT18 Pet Cal'!$B$9:$T$38,19,FALSE),0)</f>
        <v>0</v>
      </c>
      <c r="N33" s="428">
        <f>IFERROR(VLOOKUP($B33,'OCT19 Pet Cal'!$B$9:$T$38,19,FALSE),0)</f>
        <v>0</v>
      </c>
      <c r="O33" s="428">
        <f>IFERROR(VLOOKUP($B33,'NOV1 Soc. Canina'!$B$9:$T$38,19,FALSE),0)</f>
        <v>0</v>
      </c>
      <c r="P33" s="428">
        <f>IFERROR(VLOOKUP($B33,'NOV2 Soc. Canina'!$B$9:$T$38,19,FALSE),0)</f>
        <v>0</v>
      </c>
      <c r="Q33" s="428">
        <f>IFERROR(VLOOKUP($B33,'NOV29 ECAN'!$B$9:$T$38,19,FALSE),0)</f>
        <v>0</v>
      </c>
      <c r="R33" s="428">
        <f>IFERROR(VLOOKUP($B33,'NOV30 Amazing'!$B$9:$T$38,19,FALSE),0)</f>
        <v>0</v>
      </c>
      <c r="S33" s="423">
        <f>IFERROR(VLOOKUP($B33,'DIC14 Salta'!$B$9:$T$38,19,FALSE),0)</f>
        <v>0</v>
      </c>
      <c r="T33" s="436">
        <f>SUM(F33:S33)</f>
        <v>0</v>
      </c>
    </row>
    <row r="34" spans="1:20">
      <c r="A34" s="449">
        <v>30</v>
      </c>
      <c r="B34" s="423">
        <v>571</v>
      </c>
      <c r="C34" s="424" t="s">
        <v>475</v>
      </c>
      <c r="D34" s="424" t="s">
        <v>476</v>
      </c>
      <c r="E34" s="424" t="s">
        <v>272</v>
      </c>
      <c r="F34" s="428">
        <f>IFERROR(VLOOKUP($B34,'JUN21 Amazing'!$B$9:$T$38,19,FALSE),0)</f>
        <v>0</v>
      </c>
      <c r="G34" s="428">
        <f>IFERROR(VLOOKUP($B34,'JUL5 ACCC'!$B$9:$T$38,19,FALSE),0)</f>
        <v>0</v>
      </c>
      <c r="H34" s="428">
        <f>IFERROR(VLOOKUP($B34,'JUL6 ACCC'!$B$9:$T$38,19,FALSE),0)</f>
        <v>0</v>
      </c>
      <c r="I34" s="428">
        <f>IFERROR(VLOOKUP($B34,'AGO9 Guican'!$B$9:$T$38,19,FALSE),0)</f>
        <v>0</v>
      </c>
      <c r="J34" s="428">
        <f>IFERROR(VLOOKUP($B34,'AGO10 Lucky Dogs'!$B$9:$T$38,19,FALSE),0)</f>
        <v>0</v>
      </c>
      <c r="K34" s="428">
        <f>IFERROR(VLOOKUP($B34,'AGO24 Lochness'!$B$9:$T$38,19,FALSE),0)</f>
        <v>0</v>
      </c>
      <c r="L34" s="428">
        <f>IFERROR(VLOOKUP($B34,'AGO31 Dog Nexus'!$B$9:$T$38,19,FALSE),0)</f>
        <v>0</v>
      </c>
      <c r="M34" s="428">
        <f>IFERROR(VLOOKUP($B34,'OCT18 Pet Cal'!$B$9:$T$38,19,FALSE),0)</f>
        <v>0</v>
      </c>
      <c r="N34" s="428">
        <f>IFERROR(VLOOKUP($B34,'OCT19 Pet Cal'!$B$9:$T$38,19,FALSE),0)</f>
        <v>0</v>
      </c>
      <c r="O34" s="428">
        <f>IFERROR(VLOOKUP($B34,'NOV1 Soc. Canina'!$B$9:$T$38,19,FALSE),0)</f>
        <v>0</v>
      </c>
      <c r="P34" s="428">
        <f>IFERROR(VLOOKUP($B34,'NOV2 Soc. Canina'!$B$9:$T$38,19,FALSE),0)</f>
        <v>0</v>
      </c>
      <c r="Q34" s="428">
        <f>IFERROR(VLOOKUP($B34,'NOV29 ECAN'!$B$9:$T$38,19,FALSE),0)</f>
        <v>0</v>
      </c>
      <c r="R34" s="428">
        <f>IFERROR(VLOOKUP($B34,'NOV30 Amazing'!$B$9:$T$38,19,FALSE),0)</f>
        <v>0</v>
      </c>
      <c r="S34" s="423">
        <f>IFERROR(VLOOKUP($B34,'DIC14 Salta'!$B$9:$T$38,19,FALSE),0)</f>
        <v>0</v>
      </c>
      <c r="T34" s="436">
        <f>SUM(F34:S34)</f>
        <v>0</v>
      </c>
    </row>
    <row r="35" spans="1:20">
      <c r="A35" s="449">
        <f t="shared" si="2"/>
        <v>31</v>
      </c>
      <c r="B35" s="423">
        <v>597</v>
      </c>
      <c r="C35" s="424" t="s">
        <v>283</v>
      </c>
      <c r="D35" s="424" t="s">
        <v>421</v>
      </c>
      <c r="E35" s="424" t="s">
        <v>272</v>
      </c>
      <c r="F35" s="428">
        <f>IFERROR(VLOOKUP($B35,'JUN21 Amazing'!$B$9:$T$38,19,FALSE),0)</f>
        <v>0</v>
      </c>
      <c r="G35" s="428">
        <f>IFERROR(VLOOKUP($B35,'JUL5 ACCC'!$B$9:$T$38,19,FALSE),0)</f>
        <v>0</v>
      </c>
      <c r="H35" s="428">
        <f>IFERROR(VLOOKUP($B35,'JUL6 ACCC'!$B$9:$T$38,19,FALSE),0)</f>
        <v>0</v>
      </c>
      <c r="I35" s="428">
        <f>IFERROR(VLOOKUP($B35,'AGO9 Guican'!$B$9:$T$38,19,FALSE),0)</f>
        <v>0</v>
      </c>
      <c r="J35" s="428">
        <f>IFERROR(VLOOKUP($B35,'AGO10 Lucky Dogs'!$B$9:$T$38,19,FALSE),0)</f>
        <v>0</v>
      </c>
      <c r="K35" s="428">
        <f>IFERROR(VLOOKUP($B35,'AGO24 Lochness'!$B$9:$T$38,19,FALSE),0)</f>
        <v>0</v>
      </c>
      <c r="L35" s="428">
        <f>IFERROR(VLOOKUP($B35,'AGO31 Dog Nexus'!$B$9:$T$38,19,FALSE),0)</f>
        <v>0</v>
      </c>
      <c r="M35" s="428">
        <f>IFERROR(VLOOKUP($B35,'OCT18 Pet Cal'!$B$9:$T$38,19,FALSE),0)</f>
        <v>0</v>
      </c>
      <c r="N35" s="428">
        <f>IFERROR(VLOOKUP($B35,'OCT19 Pet Cal'!$B$9:$T$38,19,FALSE),0)</f>
        <v>0</v>
      </c>
      <c r="O35" s="428">
        <f>IFERROR(VLOOKUP($B35,'NOV1 Soc. Canina'!$B$9:$T$38,19,FALSE),0)</f>
        <v>0</v>
      </c>
      <c r="P35" s="428">
        <f>IFERROR(VLOOKUP($B35,'NOV2 Soc. Canina'!$B$9:$T$38,19,FALSE),0)</f>
        <v>0</v>
      </c>
      <c r="Q35" s="428">
        <f>IFERROR(VLOOKUP($B35,'NOV29 ECAN'!$B$9:$T$38,19,FALSE),0)</f>
        <v>0</v>
      </c>
      <c r="R35" s="428">
        <f>IFERROR(VLOOKUP($B35,'NOV30 Amazing'!$B$9:$T$38,19,FALSE),0)</f>
        <v>0</v>
      </c>
      <c r="S35" s="423">
        <f>IFERROR(VLOOKUP($B35,'DIC14 Salta'!$B$9:$T$38,19,FALSE),0)</f>
        <v>0</v>
      </c>
      <c r="T35" s="436">
        <f>SUM(F35:S35)</f>
        <v>0</v>
      </c>
    </row>
    <row r="36" spans="1:20">
      <c r="A36" s="449">
        <f t="shared" si="2"/>
        <v>32</v>
      </c>
      <c r="B36" s="423">
        <v>602</v>
      </c>
      <c r="C36" s="424" t="s">
        <v>285</v>
      </c>
      <c r="D36" s="424" t="s">
        <v>52</v>
      </c>
      <c r="E36" s="424" t="s">
        <v>272</v>
      </c>
      <c r="F36" s="428">
        <f>IFERROR(VLOOKUP($B36,'JUN21 Amazing'!$B$9:$T$38,19,FALSE),0)</f>
        <v>0</v>
      </c>
      <c r="G36" s="428">
        <f>IFERROR(VLOOKUP($B36,'JUL5 ACCC'!$B$9:$T$38,19,FALSE),0)</f>
        <v>0</v>
      </c>
      <c r="H36" s="428">
        <f>IFERROR(VLOOKUP($B36,'JUL6 ACCC'!$B$9:$T$38,19,FALSE),0)</f>
        <v>0</v>
      </c>
      <c r="I36" s="428">
        <f>IFERROR(VLOOKUP($B36,'AGO9 Guican'!$B$9:$T$38,19,FALSE),0)</f>
        <v>0</v>
      </c>
      <c r="J36" s="428">
        <f>IFERROR(VLOOKUP($B36,'AGO10 Lucky Dogs'!$B$9:$T$38,19,FALSE),0)</f>
        <v>0</v>
      </c>
      <c r="K36" s="428">
        <f>IFERROR(VLOOKUP($B36,'AGO24 Lochness'!$B$9:$T$38,19,FALSE),0)</f>
        <v>0</v>
      </c>
      <c r="L36" s="428">
        <f>IFERROR(VLOOKUP($B36,'AGO31 Dog Nexus'!$B$9:$T$38,19,FALSE),0)</f>
        <v>0</v>
      </c>
      <c r="M36" s="428">
        <f>IFERROR(VLOOKUP($B36,'OCT18 Pet Cal'!$B$9:$T$38,19,FALSE),0)</f>
        <v>0</v>
      </c>
      <c r="N36" s="428">
        <f>IFERROR(VLOOKUP($B36,'OCT19 Pet Cal'!$B$9:$T$38,19,FALSE),0)</f>
        <v>0</v>
      </c>
      <c r="O36" s="428">
        <f>IFERROR(VLOOKUP($B36,'NOV1 Soc. Canina'!$B$9:$T$38,19,FALSE),0)</f>
        <v>0</v>
      </c>
      <c r="P36" s="428">
        <f>IFERROR(VLOOKUP($B36,'NOV2 Soc. Canina'!$B$9:$T$38,19,FALSE),0)</f>
        <v>0</v>
      </c>
      <c r="Q36" s="428">
        <f>IFERROR(VLOOKUP($B36,'NOV29 ECAN'!$B$9:$T$38,19,FALSE),0)</f>
        <v>0</v>
      </c>
      <c r="R36" s="428">
        <f>IFERROR(VLOOKUP($B36,'NOV30 Amazing'!$B$9:$T$38,19,FALSE),0)</f>
        <v>0</v>
      </c>
      <c r="S36" s="423">
        <f>IFERROR(VLOOKUP($B36,'DIC14 Salta'!$B$9:$T$38,19,FALSE),0)</f>
        <v>0</v>
      </c>
      <c r="T36" s="436">
        <f>SUM(F36:S36)</f>
        <v>0</v>
      </c>
    </row>
    <row r="37" spans="1:20">
      <c r="A37" s="449">
        <f t="shared" si="2"/>
        <v>33</v>
      </c>
      <c r="B37" s="423">
        <v>671</v>
      </c>
      <c r="C37" s="424" t="s">
        <v>477</v>
      </c>
      <c r="D37" s="424" t="s">
        <v>478</v>
      </c>
      <c r="E37" s="424" t="s">
        <v>272</v>
      </c>
      <c r="F37" s="428">
        <f>IFERROR(VLOOKUP($B37,'JUN21 Amazing'!$B$9:$T$38,19,FALSE),0)</f>
        <v>0</v>
      </c>
      <c r="G37" s="428">
        <f>IFERROR(VLOOKUP($B37,'JUL5 ACCC'!$B$9:$T$38,19,FALSE),0)</f>
        <v>0</v>
      </c>
      <c r="H37" s="428">
        <f>IFERROR(VLOOKUP($B37,'JUL6 ACCC'!$B$9:$T$38,19,FALSE),0)</f>
        <v>0</v>
      </c>
      <c r="I37" s="428">
        <f>IFERROR(VLOOKUP($B37,'AGO9 Guican'!$B$9:$T$38,19,FALSE),0)</f>
        <v>0</v>
      </c>
      <c r="J37" s="428">
        <f>IFERROR(VLOOKUP($B37,'AGO10 Lucky Dogs'!$B$9:$T$38,19,FALSE),0)</f>
        <v>0</v>
      </c>
      <c r="K37" s="428">
        <f>IFERROR(VLOOKUP($B37,'AGO24 Lochness'!$B$9:$T$38,19,FALSE),0)</f>
        <v>0</v>
      </c>
      <c r="L37" s="428">
        <f>IFERROR(VLOOKUP($B37,'AGO31 Dog Nexus'!$B$9:$T$38,19,FALSE),0)</f>
        <v>0</v>
      </c>
      <c r="M37" s="428">
        <f>IFERROR(VLOOKUP($B37,'OCT18 Pet Cal'!$B$9:$T$38,19,FALSE),0)</f>
        <v>0</v>
      </c>
      <c r="N37" s="428">
        <f>IFERROR(VLOOKUP($B37,'OCT19 Pet Cal'!$B$9:$T$38,19,FALSE),0)</f>
        <v>0</v>
      </c>
      <c r="O37" s="428">
        <f>IFERROR(VLOOKUP($B37,'NOV1 Soc. Canina'!$B$9:$T$38,19,FALSE),0)</f>
        <v>0</v>
      </c>
      <c r="P37" s="428">
        <f>IFERROR(VLOOKUP($B37,'NOV2 Soc. Canina'!$B$9:$T$38,19,FALSE),0)</f>
        <v>0</v>
      </c>
      <c r="Q37" s="428">
        <f>IFERROR(VLOOKUP($B37,'NOV29 ECAN'!$B$9:$T$38,19,FALSE),0)</f>
        <v>0</v>
      </c>
      <c r="R37" s="428">
        <f>IFERROR(VLOOKUP($B37,'NOV30 Amazing'!$B$9:$T$38,19,FALSE),0)</f>
        <v>0</v>
      </c>
      <c r="S37" s="423">
        <f>IFERROR(VLOOKUP($B37,'DIC14 Salta'!$B$9:$T$38,19,FALSE),0)</f>
        <v>0</v>
      </c>
      <c r="T37" s="436">
        <f>SUM(F37:S37)</f>
        <v>0</v>
      </c>
    </row>
    <row r="38" spans="1:20">
      <c r="A38" s="449">
        <f t="shared" si="2"/>
        <v>34</v>
      </c>
      <c r="B38" s="429">
        <v>682</v>
      </c>
      <c r="C38" s="424" t="s">
        <v>472</v>
      </c>
      <c r="D38" s="424" t="s">
        <v>560</v>
      </c>
      <c r="E38" s="424" t="s">
        <v>272</v>
      </c>
      <c r="F38" s="428">
        <f>IFERROR(VLOOKUP($B38,'JUN21 Amazing'!$B$9:$T$38,19,FALSE),0)</f>
        <v>0</v>
      </c>
      <c r="G38" s="428">
        <f>IFERROR(VLOOKUP($B38,'JUL5 ACCC'!$B$9:$T$38,19,FALSE),0)</f>
        <v>0</v>
      </c>
      <c r="H38" s="428">
        <f>IFERROR(VLOOKUP($B38,'JUL6 ACCC'!$B$9:$T$38,19,FALSE),0)</f>
        <v>0</v>
      </c>
      <c r="I38" s="428">
        <f>IFERROR(VLOOKUP($B38,'AGO9 Guican'!$B$9:$T$38,19,FALSE),0)</f>
        <v>0</v>
      </c>
      <c r="J38" s="428">
        <f>IFERROR(VLOOKUP($B38,'AGO10 Lucky Dogs'!$B$9:$T$38,19,FALSE),0)</f>
        <v>0</v>
      </c>
      <c r="K38" s="428">
        <f>IFERROR(VLOOKUP($B38,'AGO24 Lochness'!$B$9:$T$38,19,FALSE),0)</f>
        <v>0</v>
      </c>
      <c r="L38" s="428">
        <f>IFERROR(VLOOKUP($B38,'AGO31 Dog Nexus'!$B$9:$T$38,19,FALSE),0)</f>
        <v>0</v>
      </c>
      <c r="M38" s="428">
        <f>IFERROR(VLOOKUP($B38,'OCT18 Pet Cal'!$B$9:$T$38,19,FALSE),0)</f>
        <v>0</v>
      </c>
      <c r="N38" s="428">
        <f>IFERROR(VLOOKUP($B38,'OCT19 Pet Cal'!$B$9:$T$38,19,FALSE),0)</f>
        <v>0</v>
      </c>
      <c r="O38" s="428">
        <f>IFERROR(VLOOKUP($B38,'NOV1 Soc. Canina'!$B$9:$T$38,19,FALSE),0)</f>
        <v>0</v>
      </c>
      <c r="P38" s="428">
        <f>IFERROR(VLOOKUP($B38,'NOV2 Soc. Canina'!$B$9:$T$38,19,FALSE),0)</f>
        <v>0</v>
      </c>
      <c r="Q38" s="428">
        <f>IFERROR(VLOOKUP($B38,'NOV29 ECAN'!$B$9:$T$38,19,FALSE),0)</f>
        <v>0</v>
      </c>
      <c r="R38" s="428">
        <f>IFERROR(VLOOKUP($B38,'NOV30 Amazing'!$B$9:$T$38,19,FALSE),0)</f>
        <v>0</v>
      </c>
      <c r="S38" s="423">
        <f>IFERROR(VLOOKUP($B38,'DIC14 Salta'!$B$9:$T$38,19,FALSE),0)</f>
        <v>0</v>
      </c>
      <c r="T38" s="436">
        <f>SUM(F38:S38)</f>
        <v>0</v>
      </c>
    </row>
    <row r="39" spans="1:20">
      <c r="A39" s="449">
        <f t="shared" si="2"/>
        <v>35</v>
      </c>
      <c r="B39" s="423">
        <v>693</v>
      </c>
      <c r="C39" s="424" t="s">
        <v>276</v>
      </c>
      <c r="D39" s="424" t="s">
        <v>420</v>
      </c>
      <c r="E39" s="424" t="s">
        <v>272</v>
      </c>
      <c r="F39" s="428">
        <f>IFERROR(VLOOKUP($B39,'JUN21 Amazing'!$B$9:$T$38,19,FALSE),0)</f>
        <v>0</v>
      </c>
      <c r="G39" s="428">
        <f>IFERROR(VLOOKUP($B39,'JUL5 ACCC'!$B$9:$T$38,19,FALSE),0)</f>
        <v>0</v>
      </c>
      <c r="H39" s="428">
        <f>IFERROR(VLOOKUP($B39,'JUL6 ACCC'!$B$9:$T$38,19,FALSE),0)</f>
        <v>0</v>
      </c>
      <c r="I39" s="428">
        <f>IFERROR(VLOOKUP($B39,'AGO9 Guican'!$B$9:$T$38,19,FALSE),0)</f>
        <v>0</v>
      </c>
      <c r="J39" s="428">
        <f>IFERROR(VLOOKUP($B39,'AGO10 Lucky Dogs'!$B$9:$T$38,19,FALSE),0)</f>
        <v>0</v>
      </c>
      <c r="K39" s="428">
        <f>IFERROR(VLOOKUP($B39,'AGO24 Lochness'!$B$9:$T$38,19,FALSE),0)</f>
        <v>0</v>
      </c>
      <c r="L39" s="428">
        <f>IFERROR(VLOOKUP($B39,'AGO31 Dog Nexus'!$B$9:$T$38,19,FALSE),0)</f>
        <v>0</v>
      </c>
      <c r="M39" s="428">
        <f>IFERROR(VLOOKUP($B39,'OCT18 Pet Cal'!$B$9:$T$38,19,FALSE),0)</f>
        <v>0</v>
      </c>
      <c r="N39" s="428">
        <f>IFERROR(VLOOKUP($B39,'OCT19 Pet Cal'!$B$9:$T$38,19,FALSE),0)</f>
        <v>0</v>
      </c>
      <c r="O39" s="428">
        <f>IFERROR(VLOOKUP($B39,'NOV1 Soc. Canina'!$B$9:$T$38,19,FALSE),0)</f>
        <v>0</v>
      </c>
      <c r="P39" s="428">
        <f>IFERROR(VLOOKUP($B39,'NOV2 Soc. Canina'!$B$9:$T$38,19,FALSE),0)</f>
        <v>0</v>
      </c>
      <c r="Q39" s="428">
        <f>IFERROR(VLOOKUP($B39,'NOV29 ECAN'!$B$9:$T$38,19,FALSE),0)</f>
        <v>0</v>
      </c>
      <c r="R39" s="428">
        <f>IFERROR(VLOOKUP($B39,'NOV30 Amazing'!$B$9:$T$38,19,FALSE),0)</f>
        <v>0</v>
      </c>
      <c r="S39" s="423">
        <f>IFERROR(VLOOKUP($B39,'DIC14 Salta'!$B$9:$T$38,19,FALSE),0)</f>
        <v>0</v>
      </c>
      <c r="T39" s="436">
        <f>SUM(F39:S39)</f>
        <v>0</v>
      </c>
    </row>
    <row r="40" spans="1:20">
      <c r="A40" s="449">
        <v>36</v>
      </c>
      <c r="B40" s="423">
        <v>720</v>
      </c>
      <c r="C40" s="424" t="s">
        <v>300</v>
      </c>
      <c r="D40" s="424" t="s">
        <v>366</v>
      </c>
      <c r="E40" s="424" t="s">
        <v>272</v>
      </c>
      <c r="F40" s="428">
        <f>IFERROR(VLOOKUP($B40,'JUN21 Amazing'!$B$9:$T$38,19,FALSE),0)</f>
        <v>0</v>
      </c>
      <c r="G40" s="428">
        <f>IFERROR(VLOOKUP($B40,'JUL5 ACCC'!$B$9:$T$38,19,FALSE),0)</f>
        <v>0</v>
      </c>
      <c r="H40" s="428">
        <f>IFERROR(VLOOKUP($B40,'JUL6 ACCC'!$B$9:$T$38,19,FALSE),0)</f>
        <v>0</v>
      </c>
      <c r="I40" s="428">
        <f>IFERROR(VLOOKUP($B40,'AGO9 Guican'!$B$9:$T$38,19,FALSE),0)</f>
        <v>0</v>
      </c>
      <c r="J40" s="428">
        <f>IFERROR(VLOOKUP($B40,'AGO10 Lucky Dogs'!$B$9:$T$38,19,FALSE),0)</f>
        <v>0</v>
      </c>
      <c r="K40" s="428">
        <f>IFERROR(VLOOKUP($B40,'AGO24 Lochness'!$B$9:$T$38,19,FALSE),0)</f>
        <v>0</v>
      </c>
      <c r="L40" s="428">
        <f>IFERROR(VLOOKUP($B40,'AGO31 Dog Nexus'!$B$9:$T$38,19,FALSE),0)</f>
        <v>0</v>
      </c>
      <c r="M40" s="428">
        <f>IFERROR(VLOOKUP($B40,'OCT18 Pet Cal'!$B$9:$T$38,19,FALSE),0)</f>
        <v>0</v>
      </c>
      <c r="N40" s="428">
        <f>IFERROR(VLOOKUP($B40,'OCT19 Pet Cal'!$B$9:$T$38,19,FALSE),0)</f>
        <v>0</v>
      </c>
      <c r="O40" s="428">
        <f>IFERROR(VLOOKUP($B40,'NOV1 Soc. Canina'!$B$9:$T$38,19,FALSE),0)</f>
        <v>0</v>
      </c>
      <c r="P40" s="428">
        <f>IFERROR(VLOOKUP($B40,'NOV2 Soc. Canina'!$B$9:$T$38,19,FALSE),0)</f>
        <v>0</v>
      </c>
      <c r="Q40" s="428">
        <f>IFERROR(VLOOKUP($B40,'NOV29 ECAN'!$B$9:$T$38,19,FALSE),0)</f>
        <v>0</v>
      </c>
      <c r="R40" s="428">
        <f>IFERROR(VLOOKUP($B40,'NOV30 Amazing'!$B$9:$T$38,19,FALSE),0)</f>
        <v>0</v>
      </c>
      <c r="S40" s="423">
        <f>IFERROR(VLOOKUP($B40,'DIC14 Salta'!$B$9:$T$38,19,FALSE),0)</f>
        <v>0</v>
      </c>
      <c r="T40" s="436">
        <f>SUM(F40:S40)</f>
        <v>0</v>
      </c>
    </row>
    <row r="41" spans="1:20">
      <c r="A41" s="449">
        <v>37</v>
      </c>
      <c r="B41" s="423">
        <v>732</v>
      </c>
      <c r="C41" s="424" t="s">
        <v>338</v>
      </c>
      <c r="D41" s="424" t="s">
        <v>339</v>
      </c>
      <c r="E41" s="424" t="s">
        <v>269</v>
      </c>
      <c r="F41" s="428">
        <f>IFERROR(VLOOKUP($B41,'JUN21 Amazing'!$B$9:$T$38,19,FALSE),0)</f>
        <v>0</v>
      </c>
      <c r="G41" s="428">
        <f>IFERROR(VLOOKUP($B41,'JUL5 ACCC'!$B$9:$T$38,19,FALSE),0)</f>
        <v>0</v>
      </c>
      <c r="H41" s="428">
        <f>IFERROR(VLOOKUP($B41,'JUL6 ACCC'!$B$9:$T$38,19,FALSE),0)</f>
        <v>0</v>
      </c>
      <c r="I41" s="428">
        <f>IFERROR(VLOOKUP($B41,'AGO9 Guican'!$B$9:$T$38,19,FALSE),0)</f>
        <v>0</v>
      </c>
      <c r="J41" s="428">
        <f>IFERROR(VLOOKUP($B41,'AGO10 Lucky Dogs'!$B$9:$T$38,19,FALSE),0)</f>
        <v>0</v>
      </c>
      <c r="K41" s="428">
        <f>IFERROR(VLOOKUP($B41,'AGO24 Lochness'!$B$9:$T$38,19,FALSE),0)</f>
        <v>0</v>
      </c>
      <c r="L41" s="428">
        <f>IFERROR(VLOOKUP($B41,'AGO31 Dog Nexus'!$B$9:$T$38,19,FALSE),0)</f>
        <v>0</v>
      </c>
      <c r="M41" s="428">
        <f>IFERROR(VLOOKUP($B41,'OCT18 Pet Cal'!$B$9:$T$38,19,FALSE),0)</f>
        <v>0</v>
      </c>
      <c r="N41" s="428">
        <f>IFERROR(VLOOKUP($B41,'OCT19 Pet Cal'!$B$9:$T$38,19,FALSE),0)</f>
        <v>0</v>
      </c>
      <c r="O41" s="428">
        <f>IFERROR(VLOOKUP($B41,'NOV1 Soc. Canina'!$B$9:$T$38,19,FALSE),0)</f>
        <v>0</v>
      </c>
      <c r="P41" s="428">
        <f>IFERROR(VLOOKUP($B41,'NOV2 Soc. Canina'!$B$9:$T$38,19,FALSE),0)</f>
        <v>0</v>
      </c>
      <c r="Q41" s="428">
        <f>IFERROR(VLOOKUP($B41,'NOV29 ECAN'!$B$9:$T$38,19,FALSE),0)</f>
        <v>0</v>
      </c>
      <c r="R41" s="428">
        <f>IFERROR(VLOOKUP($B41,'NOV30 Amazing'!$B$9:$T$38,19,FALSE),0)</f>
        <v>0</v>
      </c>
      <c r="S41" s="423">
        <f>IFERROR(VLOOKUP($B41,'DIC14 Salta'!$B$9:$T$38,19,FALSE),0)</f>
        <v>0</v>
      </c>
      <c r="T41" s="436">
        <f>SUM(F41:S41)</f>
        <v>0</v>
      </c>
    </row>
    <row r="42" spans="1:20">
      <c r="A42" s="449">
        <v>38</v>
      </c>
      <c r="B42" s="423">
        <v>739</v>
      </c>
      <c r="C42" s="424" t="s">
        <v>295</v>
      </c>
      <c r="D42" s="424" t="s">
        <v>69</v>
      </c>
      <c r="E42" s="424" t="s">
        <v>272</v>
      </c>
      <c r="F42" s="428">
        <f>IFERROR(VLOOKUP($B42,'JUN21 Amazing'!$B$9:$T$38,19,FALSE),0)</f>
        <v>0</v>
      </c>
      <c r="G42" s="428">
        <f>IFERROR(VLOOKUP($B42,'JUL5 ACCC'!$B$9:$T$38,19,FALSE),0)</f>
        <v>0</v>
      </c>
      <c r="H42" s="428">
        <f>IFERROR(VLOOKUP($B42,'JUL6 ACCC'!$B$9:$T$38,19,FALSE),0)</f>
        <v>0</v>
      </c>
      <c r="I42" s="428">
        <f>IFERROR(VLOOKUP($B42,'AGO9 Guican'!$B$9:$T$38,19,FALSE),0)</f>
        <v>0</v>
      </c>
      <c r="J42" s="428">
        <f>IFERROR(VLOOKUP($B42,'AGO10 Lucky Dogs'!$B$9:$T$38,19,FALSE),0)</f>
        <v>0</v>
      </c>
      <c r="K42" s="428">
        <f>IFERROR(VLOOKUP($B42,'AGO24 Lochness'!$B$9:$T$38,19,FALSE),0)</f>
        <v>0</v>
      </c>
      <c r="L42" s="428">
        <f>IFERROR(VLOOKUP($B42,'AGO31 Dog Nexus'!$B$9:$T$38,19,FALSE),0)</f>
        <v>0</v>
      </c>
      <c r="M42" s="428">
        <f>IFERROR(VLOOKUP($B42,'OCT18 Pet Cal'!$B$9:$T$38,19,FALSE),0)</f>
        <v>0</v>
      </c>
      <c r="N42" s="428">
        <f>IFERROR(VLOOKUP($B42,'OCT19 Pet Cal'!$B$9:$T$38,19,FALSE),0)</f>
        <v>0</v>
      </c>
      <c r="O42" s="428">
        <f>IFERROR(VLOOKUP($B42,'NOV1 Soc. Canina'!$B$9:$T$38,19,FALSE),0)</f>
        <v>0</v>
      </c>
      <c r="P42" s="428">
        <f>IFERROR(VLOOKUP($B42,'NOV2 Soc. Canina'!$B$9:$T$38,19,FALSE),0)</f>
        <v>0</v>
      </c>
      <c r="Q42" s="428">
        <f>IFERROR(VLOOKUP($B42,'NOV29 ECAN'!$B$9:$T$38,19,FALSE),0)</f>
        <v>0</v>
      </c>
      <c r="R42" s="428">
        <f>IFERROR(VLOOKUP($B42,'NOV30 Amazing'!$B$9:$T$38,19,FALSE),0)</f>
        <v>0</v>
      </c>
      <c r="S42" s="423">
        <f>IFERROR(VLOOKUP($B42,'DIC14 Salta'!$B$9:$T$38,19,FALSE),0)</f>
        <v>0</v>
      </c>
      <c r="T42" s="436">
        <f>SUM(F42:S42)</f>
        <v>0</v>
      </c>
    </row>
    <row r="43" spans="1:20" ht="16" thickBot="1">
      <c r="A43" s="449">
        <v>39</v>
      </c>
      <c r="B43" s="423">
        <v>757</v>
      </c>
      <c r="C43" s="424" t="s">
        <v>344</v>
      </c>
      <c r="D43" s="424" t="s">
        <v>330</v>
      </c>
      <c r="E43" s="424" t="s">
        <v>269</v>
      </c>
      <c r="F43" s="428">
        <f>IFERROR(VLOOKUP($B43,'JUN21 Amazing'!$B$9:$T$38,19,FALSE),0)</f>
        <v>0</v>
      </c>
      <c r="G43" s="428">
        <f>IFERROR(VLOOKUP($B43,'JUL5 ACCC'!$B$9:$T$38,19,FALSE),0)</f>
        <v>0</v>
      </c>
      <c r="H43" s="428">
        <f>IFERROR(VLOOKUP($B43,'JUL6 ACCC'!$B$9:$T$38,19,FALSE),0)</f>
        <v>0</v>
      </c>
      <c r="I43" s="428">
        <f>IFERROR(VLOOKUP($B43,'AGO9 Guican'!$B$9:$T$38,19,FALSE),0)</f>
        <v>0</v>
      </c>
      <c r="J43" s="428">
        <f>IFERROR(VLOOKUP($B43,'AGO10 Lucky Dogs'!$B$9:$T$38,19,FALSE),0)</f>
        <v>0</v>
      </c>
      <c r="K43" s="428">
        <f>IFERROR(VLOOKUP($B43,'AGO24 Lochness'!$B$9:$T$38,19,FALSE),0)</f>
        <v>0</v>
      </c>
      <c r="L43" s="428">
        <f>IFERROR(VLOOKUP($B43,'AGO31 Dog Nexus'!$B$9:$T$38,19,FALSE),0)</f>
        <v>0</v>
      </c>
      <c r="M43" s="428">
        <f>IFERROR(VLOOKUP($B43,'OCT18 Pet Cal'!$B$9:$T$38,19,FALSE),0)</f>
        <v>0</v>
      </c>
      <c r="N43" s="428">
        <f>IFERROR(VLOOKUP($B43,'OCT19 Pet Cal'!$B$9:$T$38,19,FALSE),0)</f>
        <v>0</v>
      </c>
      <c r="O43" s="428">
        <f>IFERROR(VLOOKUP($B43,'NOV1 Soc. Canina'!$B$9:$T$38,19,FALSE),0)</f>
        <v>0</v>
      </c>
      <c r="P43" s="428">
        <f>IFERROR(VLOOKUP($B43,'NOV2 Soc. Canina'!$B$9:$T$38,19,FALSE),0)</f>
        <v>0</v>
      </c>
      <c r="Q43" s="428">
        <f>IFERROR(VLOOKUP($B43,'NOV29 ECAN'!$B$9:$T$38,19,FALSE),0)</f>
        <v>0</v>
      </c>
      <c r="R43" s="428">
        <f>IFERROR(VLOOKUP($B43,'NOV30 Amazing'!$B$9:$T$38,19,FALSE),0)</f>
        <v>0</v>
      </c>
      <c r="S43" s="423">
        <f>IFERROR(VLOOKUP($B43,'DIC14 Salta'!$B$9:$T$38,19,FALSE),0)</f>
        <v>0</v>
      </c>
      <c r="T43" s="467">
        <f>SUM(F43:S43)</f>
        <v>0</v>
      </c>
    </row>
    <row r="44" spans="1:20">
      <c r="B44" s="592" t="s">
        <v>155</v>
      </c>
      <c r="C44" s="593"/>
      <c r="D44" s="593"/>
      <c r="E44" s="593"/>
      <c r="F44" s="450" t="s">
        <v>215</v>
      </c>
      <c r="G44" s="451" t="s">
        <v>218</v>
      </c>
      <c r="H44" s="450" t="s">
        <v>220</v>
      </c>
      <c r="I44" s="451" t="s">
        <v>224</v>
      </c>
      <c r="J44" s="450" t="s">
        <v>226</v>
      </c>
      <c r="K44" s="451" t="s">
        <v>228</v>
      </c>
      <c r="L44" s="450" t="s">
        <v>229</v>
      </c>
      <c r="M44" s="451" t="s">
        <v>237</v>
      </c>
      <c r="N44" s="450" t="s">
        <v>239</v>
      </c>
      <c r="O44" s="451" t="s">
        <v>241</v>
      </c>
      <c r="P44" s="450" t="s">
        <v>243</v>
      </c>
      <c r="Q44" s="451" t="s">
        <v>260</v>
      </c>
      <c r="R44" s="450" t="s">
        <v>261</v>
      </c>
      <c r="S44" s="457" t="s">
        <v>262</v>
      </c>
      <c r="T44" s="597" t="s">
        <v>257</v>
      </c>
    </row>
    <row r="45" spans="1:20" ht="16" thickBot="1">
      <c r="B45" s="594"/>
      <c r="C45" s="595"/>
      <c r="D45" s="595"/>
      <c r="E45" s="595"/>
      <c r="F45" s="452" t="s">
        <v>248</v>
      </c>
      <c r="G45" s="453" t="s">
        <v>39</v>
      </c>
      <c r="H45" s="452" t="s">
        <v>39</v>
      </c>
      <c r="I45" s="453" t="s">
        <v>255</v>
      </c>
      <c r="J45" s="452" t="s">
        <v>193</v>
      </c>
      <c r="K45" s="453" t="s">
        <v>48</v>
      </c>
      <c r="L45" s="452" t="s">
        <v>258</v>
      </c>
      <c r="M45" s="453" t="s">
        <v>238</v>
      </c>
      <c r="N45" s="452" t="s">
        <v>238</v>
      </c>
      <c r="O45" s="453" t="s">
        <v>149</v>
      </c>
      <c r="P45" s="452" t="s">
        <v>149</v>
      </c>
      <c r="Q45" s="453" t="s">
        <v>246</v>
      </c>
      <c r="R45" s="452" t="s">
        <v>259</v>
      </c>
      <c r="S45" s="458" t="s">
        <v>249</v>
      </c>
      <c r="T45" s="597"/>
    </row>
    <row r="46" spans="1:20" ht="16" thickBot="1">
      <c r="B46" s="445" t="s">
        <v>137</v>
      </c>
      <c r="C46" s="446" t="s">
        <v>138</v>
      </c>
      <c r="D46" s="446" t="s">
        <v>139</v>
      </c>
      <c r="E46" s="447" t="s">
        <v>140</v>
      </c>
      <c r="F46" s="454" t="s">
        <v>185</v>
      </c>
      <c r="G46" s="455" t="s">
        <v>191</v>
      </c>
      <c r="H46" s="454" t="s">
        <v>221</v>
      </c>
      <c r="I46" s="455" t="s">
        <v>194</v>
      </c>
      <c r="J46" s="454" t="s">
        <v>197</v>
      </c>
      <c r="K46" s="455" t="s">
        <v>202</v>
      </c>
      <c r="L46" s="454" t="s">
        <v>247</v>
      </c>
      <c r="M46" s="455" t="s">
        <v>185</v>
      </c>
      <c r="N46" s="454" t="s">
        <v>191</v>
      </c>
      <c r="O46" s="455" t="s">
        <v>221</v>
      </c>
      <c r="P46" s="454" t="s">
        <v>221</v>
      </c>
      <c r="Q46" s="455" t="s">
        <v>197</v>
      </c>
      <c r="R46" s="454" t="s">
        <v>247</v>
      </c>
      <c r="S46" s="459" t="s">
        <v>175</v>
      </c>
      <c r="T46" s="597"/>
    </row>
    <row r="47" spans="1:20">
      <c r="A47" s="449">
        <v>1</v>
      </c>
      <c r="B47" s="465">
        <v>753</v>
      </c>
      <c r="C47" s="466" t="s">
        <v>530</v>
      </c>
      <c r="D47" s="466" t="s">
        <v>417</v>
      </c>
      <c r="E47" s="466" t="s">
        <v>269</v>
      </c>
      <c r="F47" s="460">
        <f>IFERROR(VLOOKUP($B47,'JUN21 Amazing'!$B$44:$T$73,19,FALSE),0)</f>
        <v>0</v>
      </c>
      <c r="G47" s="460">
        <f>IFERROR(VLOOKUP($B47,'JUL5 ACCC'!$B$44:$T$73,19,FALSE),0)</f>
        <v>0</v>
      </c>
      <c r="H47" s="460">
        <f>IFERROR(VLOOKUP($B47,'JUL6 ACCC'!$B$44:$T$73,19,FALSE),0)</f>
        <v>0</v>
      </c>
      <c r="I47" s="460">
        <f>IFERROR(VLOOKUP($B47,'AGO9 Guican'!$B$44:$T$73,19,FALSE),0)</f>
        <v>6</v>
      </c>
      <c r="J47" s="460">
        <f>IFERROR(VLOOKUP($B47,'AGO10 Lucky Dogs'!$B$44:$T$73,19,FALSE),0)</f>
        <v>14</v>
      </c>
      <c r="K47" s="460">
        <f>IFERROR(VLOOKUP($B47,'AGO24 Lochness'!$B$44:$T$73,19,FALSE),0)</f>
        <v>10</v>
      </c>
      <c r="L47" s="460">
        <f>IFERROR(VLOOKUP($B47,'AGO31 Dog Nexus'!$B$44:$T$73,19,FALSE),0)</f>
        <v>6</v>
      </c>
      <c r="M47" s="460">
        <f>IFERROR(VLOOKUP($B47,'OCT18 Pet Cal'!$B$44:$T$73,19,FALSE),0)</f>
        <v>0</v>
      </c>
      <c r="N47" s="460">
        <f>IFERROR(VLOOKUP($B47,'OCT19 Pet Cal'!$B$44:$T$73,19,FALSE),0)</f>
        <v>0</v>
      </c>
      <c r="O47" s="460">
        <f>IFERROR(VLOOKUP($B47,'NOV1 Soc. Canina'!$B$44:$T$73,19,FALSE),0)</f>
        <v>0</v>
      </c>
      <c r="P47" s="460">
        <f>IFERROR(VLOOKUP($B47,'NOV2 Soc. Canina'!$B$44:$T$73,19,FALSE),0)</f>
        <v>0</v>
      </c>
      <c r="Q47" s="460">
        <f>IFERROR(VLOOKUP($B47,'NOV29 ECAN'!$B$44:$T$74,19,FALSE),0)</f>
        <v>0</v>
      </c>
      <c r="R47" s="460">
        <f>IFERROR(VLOOKUP($B47,'NOV30 Amazing'!$B$44:$T$73,19,FALSE),0)</f>
        <v>0</v>
      </c>
      <c r="S47" s="460">
        <f>IFERROR(VLOOKUP($B47,'DIC14 Salta'!$B$44:$T$73,19,FALSE),0)</f>
        <v>0</v>
      </c>
      <c r="T47" s="468">
        <f>SUM(F47:S47)</f>
        <v>36</v>
      </c>
    </row>
    <row r="48" spans="1:20">
      <c r="A48" s="449">
        <f t="shared" ref="A48:A92" si="3">A47+1</f>
        <v>2</v>
      </c>
      <c r="B48" s="207">
        <v>636</v>
      </c>
      <c r="C48" s="208" t="s">
        <v>278</v>
      </c>
      <c r="D48" s="208" t="s">
        <v>428</v>
      </c>
      <c r="E48" s="208" t="s">
        <v>272</v>
      </c>
      <c r="F48" s="428">
        <f>IFERROR(VLOOKUP($B48,'JUN21 Amazing'!$B$44:$T$73,19,FALSE),0)</f>
        <v>0</v>
      </c>
      <c r="G48" s="428">
        <f>IFERROR(VLOOKUP($B48,'JUL5 ACCC'!$B$44:$T$73,19,FALSE),0)</f>
        <v>0</v>
      </c>
      <c r="H48" s="428">
        <f>IFERROR(VLOOKUP($B48,'JUL6 ACCC'!$B$44:$T$73,19,FALSE),0)</f>
        <v>2</v>
      </c>
      <c r="I48" s="428">
        <f>IFERROR(VLOOKUP($B48,'AGO9 Guican'!$B$44:$T$73,19,FALSE),0)</f>
        <v>0</v>
      </c>
      <c r="J48" s="428">
        <f>IFERROR(VLOOKUP($B48,'AGO10 Lucky Dogs'!$B$44:$T$73,19,FALSE),0)</f>
        <v>0</v>
      </c>
      <c r="K48" s="428">
        <f>IFERROR(VLOOKUP($B48,'AGO24 Lochness'!$B$44:$T$73,19,FALSE),0)</f>
        <v>4</v>
      </c>
      <c r="L48" s="428">
        <f>IFERROR(VLOOKUP($B48,'AGO31 Dog Nexus'!$B$44:$T$73,19,FALSE),0)</f>
        <v>6</v>
      </c>
      <c r="M48" s="428">
        <f>IFERROR(VLOOKUP($B48,'OCT18 Pet Cal'!$B$44:$T$73,19,FALSE),0)</f>
        <v>10</v>
      </c>
      <c r="N48" s="428">
        <f>IFERROR(VLOOKUP($B48,'OCT19 Pet Cal'!$B$44:$T$73,19,FALSE),0)</f>
        <v>6</v>
      </c>
      <c r="O48" s="428">
        <f>IFERROR(VLOOKUP($B48,'NOV1 Soc. Canina'!$B$44:$T$73,19,FALSE),0)</f>
        <v>0</v>
      </c>
      <c r="P48" s="428">
        <f>IFERROR(VLOOKUP($B48,'NOV2 Soc. Canina'!$B$44:$T$73,19,FALSE),0)</f>
        <v>0</v>
      </c>
      <c r="Q48" s="428">
        <f>IFERROR(VLOOKUP($B48,'NOV29 ECAN'!$B$44:$T$74,19,FALSE),0)</f>
        <v>6</v>
      </c>
      <c r="R48" s="428">
        <f>IFERROR(VLOOKUP($B48,'NOV30 Amazing'!$B$44:$T$73,19,FALSE),0)</f>
        <v>0</v>
      </c>
      <c r="S48" s="428">
        <f>IFERROR(VLOOKUP($B48,'DIC14 Salta'!$B$44:$T$73,19,FALSE),0)</f>
        <v>0</v>
      </c>
      <c r="T48" s="436">
        <f>SUM(F48:S48)</f>
        <v>34</v>
      </c>
    </row>
    <row r="49" spans="1:20">
      <c r="A49" s="449">
        <v>2</v>
      </c>
      <c r="B49" s="423">
        <v>752</v>
      </c>
      <c r="C49" s="424" t="s">
        <v>599</v>
      </c>
      <c r="D49" s="424" t="s">
        <v>68</v>
      </c>
      <c r="E49" s="424" t="s">
        <v>269</v>
      </c>
      <c r="F49" s="428">
        <f>IFERROR(VLOOKUP($B49,'JUN21 Amazing'!$B$44:$T$73,19,FALSE),0)</f>
        <v>7</v>
      </c>
      <c r="G49" s="428">
        <f>IFERROR(VLOOKUP($B49,'JUL5 ACCC'!$B$44:$T$73,19,FALSE),0)</f>
        <v>0</v>
      </c>
      <c r="H49" s="428">
        <f>IFERROR(VLOOKUP($B49,'JUL6 ACCC'!$B$44:$T$73,19,FALSE),0)</f>
        <v>18</v>
      </c>
      <c r="I49" s="428">
        <f>IFERROR(VLOOKUP($B49,'AGO9 Guican'!$B$44:$T$73,19,FALSE),0)</f>
        <v>0</v>
      </c>
      <c r="J49" s="428">
        <f>IFERROR(VLOOKUP($B49,'AGO10 Lucky Dogs'!$B$44:$T$73,19,FALSE),0)</f>
        <v>5</v>
      </c>
      <c r="K49" s="428">
        <f>IFERROR(VLOOKUP($B49,'AGO24 Lochness'!$B$44:$T$73,19,FALSE),0)</f>
        <v>0</v>
      </c>
      <c r="L49" s="428">
        <f>IFERROR(VLOOKUP($B49,'AGO31 Dog Nexus'!$B$44:$T$73,19,FALSE),0)</f>
        <v>0</v>
      </c>
      <c r="M49" s="428">
        <f>IFERROR(VLOOKUP($B49,'OCT18 Pet Cal'!$B$44:$T$73,19,FALSE),0)</f>
        <v>0</v>
      </c>
      <c r="N49" s="428">
        <f>IFERROR(VLOOKUP($B49,'OCT19 Pet Cal'!$B$44:$T$73,19,FALSE),0)</f>
        <v>0</v>
      </c>
      <c r="O49" s="428">
        <f>IFERROR(VLOOKUP($B49,'NOV1 Soc. Canina'!$B$44:$T$73,19,FALSE),0)</f>
        <v>0</v>
      </c>
      <c r="P49" s="428">
        <f>IFERROR(VLOOKUP($B49,'NOV2 Soc. Canina'!$B$44:$T$73,19,FALSE),0)</f>
        <v>0</v>
      </c>
      <c r="Q49" s="428">
        <f>IFERROR(VLOOKUP($B49,'NOV29 ECAN'!$B$44:$T$74,19,FALSE),0)</f>
        <v>0</v>
      </c>
      <c r="R49" s="428">
        <f>IFERROR(VLOOKUP($B49,'NOV30 Amazing'!$B$44:$T$73,19,FALSE),0)</f>
        <v>0</v>
      </c>
      <c r="S49" s="428">
        <f>IFERROR(VLOOKUP($B49,'DIC14 Salta'!$B$44:$T$73,19,FALSE),0)</f>
        <v>0</v>
      </c>
      <c r="T49" s="436">
        <f>SUM(F49:S49)</f>
        <v>30</v>
      </c>
    </row>
    <row r="50" spans="1:20">
      <c r="A50" s="449">
        <f t="shared" si="3"/>
        <v>3</v>
      </c>
      <c r="B50" s="423">
        <v>819</v>
      </c>
      <c r="C50" s="424" t="s">
        <v>592</v>
      </c>
      <c r="D50" s="424" t="s">
        <v>68</v>
      </c>
      <c r="E50" s="424" t="s">
        <v>272</v>
      </c>
      <c r="F50" s="428">
        <f>IFERROR(VLOOKUP($B50,'JUN21 Amazing'!$B$44:$T$73,19,FALSE),0)</f>
        <v>4</v>
      </c>
      <c r="G50" s="428">
        <f>IFERROR(VLOOKUP($B50,'JUL5 ACCC'!$B$44:$T$73,19,FALSE),0)</f>
        <v>6</v>
      </c>
      <c r="H50" s="428">
        <f>IFERROR(VLOOKUP($B50,'JUL6 ACCC'!$B$44:$T$73,19,FALSE),0)</f>
        <v>1</v>
      </c>
      <c r="I50" s="428">
        <f>IFERROR(VLOOKUP($B50,'AGO9 Guican'!$B$44:$T$73,19,FALSE),0)</f>
        <v>10</v>
      </c>
      <c r="J50" s="428">
        <f>IFERROR(VLOOKUP($B50,'AGO10 Lucky Dogs'!$B$44:$T$73,19,FALSE),0)</f>
        <v>4</v>
      </c>
      <c r="K50" s="428">
        <f>IFERROR(VLOOKUP($B50,'AGO24 Lochness'!$B$44:$T$73,19,FALSE),0)</f>
        <v>0</v>
      </c>
      <c r="L50" s="428">
        <f>IFERROR(VLOOKUP($B50,'AGO31 Dog Nexus'!$B$44:$T$73,19,FALSE),0)</f>
        <v>4</v>
      </c>
      <c r="M50" s="428">
        <f>IFERROR(VLOOKUP($B50,'OCT18 Pet Cal'!$B$44:$T$73,19,FALSE),0)</f>
        <v>0</v>
      </c>
      <c r="N50" s="428">
        <f>IFERROR(VLOOKUP($B50,'OCT19 Pet Cal'!$B$44:$T$73,19,FALSE),0)</f>
        <v>0</v>
      </c>
      <c r="O50" s="428">
        <f>IFERROR(VLOOKUP($B50,'NOV1 Soc. Canina'!$B$44:$T$73,19,FALSE),0)</f>
        <v>0</v>
      </c>
      <c r="P50" s="428">
        <f>IFERROR(VLOOKUP($B50,'NOV2 Soc. Canina'!$B$44:$T$73,19,FALSE),0)</f>
        <v>0</v>
      </c>
      <c r="Q50" s="428">
        <f>IFERROR(VLOOKUP($B50,'NOV29 ECAN'!$B$44:$T$74,19,FALSE),0)</f>
        <v>0</v>
      </c>
      <c r="R50" s="428">
        <f>IFERROR(VLOOKUP($B50,'NOV30 Amazing'!$B$44:$T$73,19,FALSE),0)</f>
        <v>0</v>
      </c>
      <c r="S50" s="428">
        <f>IFERROR(VLOOKUP($B50,'DIC14 Salta'!$B$44:$T$73,19,FALSE),0)</f>
        <v>0</v>
      </c>
      <c r="T50" s="436">
        <f>SUM(F50:S50)</f>
        <v>29</v>
      </c>
    </row>
    <row r="51" spans="1:20">
      <c r="A51" s="449">
        <v>3</v>
      </c>
      <c r="B51" s="207">
        <v>810</v>
      </c>
      <c r="C51" s="321" t="s">
        <v>462</v>
      </c>
      <c r="D51" s="321" t="s">
        <v>546</v>
      </c>
      <c r="E51" s="321" t="s">
        <v>275</v>
      </c>
      <c r="F51" s="428">
        <f>IFERROR(VLOOKUP($B51,'JUN21 Amazing'!$B$44:$T$73,19,FALSE),0)</f>
        <v>0</v>
      </c>
      <c r="G51" s="428">
        <f>IFERROR(VLOOKUP($B51,'JUL5 ACCC'!$B$44:$T$73,19,FALSE),0)</f>
        <v>0</v>
      </c>
      <c r="H51" s="428">
        <f>IFERROR(VLOOKUP($B51,'JUL6 ACCC'!$B$44:$T$73,19,FALSE),0)</f>
        <v>0</v>
      </c>
      <c r="I51" s="428">
        <f>IFERROR(VLOOKUP($B51,'AGO9 Guican'!$B$44:$T$73,19,FALSE),0)</f>
        <v>2</v>
      </c>
      <c r="J51" s="428">
        <f>IFERROR(VLOOKUP($B51,'AGO10 Lucky Dogs'!$B$44:$T$73,19,FALSE),0)</f>
        <v>0</v>
      </c>
      <c r="K51" s="428">
        <f>IFERROR(VLOOKUP($B51,'AGO24 Lochness'!$B$44:$T$73,19,FALSE),0)</f>
        <v>0</v>
      </c>
      <c r="L51" s="428">
        <f>IFERROR(VLOOKUP($B51,'AGO31 Dog Nexus'!$B$44:$T$73,19,FALSE),0)</f>
        <v>16</v>
      </c>
      <c r="M51" s="428">
        <f>IFERROR(VLOOKUP($B51,'OCT18 Pet Cal'!$B$44:$T$73,19,FALSE),0)</f>
        <v>0</v>
      </c>
      <c r="N51" s="428">
        <f>IFERROR(VLOOKUP($B51,'OCT19 Pet Cal'!$B$44:$T$73,19,FALSE),0)</f>
        <v>0</v>
      </c>
      <c r="O51" s="428">
        <f>IFERROR(VLOOKUP($B51,'NOV1 Soc. Canina'!$B$44:$T$73,19,FALSE),0)</f>
        <v>0</v>
      </c>
      <c r="P51" s="428">
        <f>IFERROR(VLOOKUP($B51,'NOV2 Soc. Canina'!$B$44:$T$73,19,FALSE),0)</f>
        <v>0</v>
      </c>
      <c r="Q51" s="428">
        <f>IFERROR(VLOOKUP($B51,'NOV29 ECAN'!$B$44:$T$74,19,FALSE),0)</f>
        <v>8</v>
      </c>
      <c r="R51" s="428">
        <f>IFERROR(VLOOKUP($B51,'NOV30 Amazing'!$B$44:$T$73,19,FALSE),0)</f>
        <v>0</v>
      </c>
      <c r="S51" s="428">
        <f>IFERROR(VLOOKUP($B51,'DIC14 Salta'!$B$44:$T$73,19,FALSE),0)</f>
        <v>0</v>
      </c>
      <c r="T51" s="436">
        <f>SUM(F51:S51)</f>
        <v>26</v>
      </c>
    </row>
    <row r="52" spans="1:20">
      <c r="A52" s="449">
        <f t="shared" si="3"/>
        <v>4</v>
      </c>
      <c r="B52" s="207">
        <v>470</v>
      </c>
      <c r="C52" s="321" t="s">
        <v>304</v>
      </c>
      <c r="D52" s="321" t="s">
        <v>428</v>
      </c>
      <c r="E52" s="321" t="s">
        <v>272</v>
      </c>
      <c r="F52" s="428">
        <f>IFERROR(VLOOKUP($B52,'JUN21 Amazing'!$B$44:$T$73,19,FALSE),0)</f>
        <v>0</v>
      </c>
      <c r="G52" s="428">
        <f>IFERROR(VLOOKUP($B52,'JUL5 ACCC'!$B$44:$T$73,19,FALSE),0)</f>
        <v>4</v>
      </c>
      <c r="H52" s="428">
        <f>IFERROR(VLOOKUP($B52,'JUL6 ACCC'!$B$44:$T$73,19,FALSE),0)</f>
        <v>4</v>
      </c>
      <c r="I52" s="428">
        <f>IFERROR(VLOOKUP($B52,'AGO9 Guican'!$B$44:$T$73,19,FALSE),0)</f>
        <v>0</v>
      </c>
      <c r="J52" s="428">
        <f>IFERROR(VLOOKUP($B52,'AGO10 Lucky Dogs'!$B$44:$T$73,19,FALSE),0)</f>
        <v>0</v>
      </c>
      <c r="K52" s="428">
        <f>IFERROR(VLOOKUP($B52,'AGO24 Lochness'!$B$44:$T$73,19,FALSE),0)</f>
        <v>1</v>
      </c>
      <c r="L52" s="428">
        <f>IFERROR(VLOOKUP($B52,'AGO31 Dog Nexus'!$B$44:$T$73,19,FALSE),0)</f>
        <v>0</v>
      </c>
      <c r="M52" s="428">
        <f>IFERROR(VLOOKUP($B52,'OCT18 Pet Cal'!$B$44:$T$73,19,FALSE),0)</f>
        <v>0</v>
      </c>
      <c r="N52" s="428">
        <f>IFERROR(VLOOKUP($B52,'OCT19 Pet Cal'!$B$44:$T$73,19,FALSE),0)</f>
        <v>7</v>
      </c>
      <c r="O52" s="428">
        <f>IFERROR(VLOOKUP($B52,'NOV1 Soc. Canina'!$B$44:$T$73,19,FALSE),0)</f>
        <v>0</v>
      </c>
      <c r="P52" s="428">
        <f>IFERROR(VLOOKUP($B52,'NOV2 Soc. Canina'!$B$44:$T$73,19,FALSE),0)</f>
        <v>0</v>
      </c>
      <c r="Q52" s="428">
        <f>IFERROR(VLOOKUP($B52,'NOV29 ECAN'!$B$44:$T$74,19,FALSE),0)</f>
        <v>4</v>
      </c>
      <c r="R52" s="428">
        <f>IFERROR(VLOOKUP($B52,'NOV30 Amazing'!$B$44:$T$73,19,FALSE),0)</f>
        <v>4</v>
      </c>
      <c r="S52" s="428">
        <f>IFERROR(VLOOKUP($B52,'DIC14 Salta'!$B$44:$T$73,19,FALSE),0)</f>
        <v>0</v>
      </c>
      <c r="T52" s="436">
        <f>SUM(F52:S52)</f>
        <v>24</v>
      </c>
    </row>
    <row r="53" spans="1:20">
      <c r="A53" s="449">
        <v>4</v>
      </c>
      <c r="B53" s="412">
        <v>673</v>
      </c>
      <c r="C53" s="413" t="s">
        <v>298</v>
      </c>
      <c r="D53" s="413" t="s">
        <v>451</v>
      </c>
      <c r="E53" s="413" t="s">
        <v>275</v>
      </c>
      <c r="F53" s="428">
        <f>IFERROR(VLOOKUP($B53,'JUN21 Amazing'!$B$44:$T$73,19,FALSE),0)</f>
        <v>4</v>
      </c>
      <c r="G53" s="428">
        <f>IFERROR(VLOOKUP($B53,'JUL5 ACCC'!$B$44:$T$73,19,FALSE),0)</f>
        <v>4</v>
      </c>
      <c r="H53" s="428">
        <f>IFERROR(VLOOKUP($B53,'JUL6 ACCC'!$B$44:$T$73,19,FALSE),0)</f>
        <v>4</v>
      </c>
      <c r="I53" s="428">
        <f>IFERROR(VLOOKUP($B53,'AGO9 Guican'!$B$44:$T$73,19,FALSE),0)</f>
        <v>0</v>
      </c>
      <c r="J53" s="428">
        <f>IFERROR(VLOOKUP($B53,'AGO10 Lucky Dogs'!$B$44:$T$73,19,FALSE),0)</f>
        <v>0</v>
      </c>
      <c r="K53" s="428">
        <f>IFERROR(VLOOKUP($B53,'AGO24 Lochness'!$B$44:$T$73,19,FALSE),0)</f>
        <v>0</v>
      </c>
      <c r="L53" s="428">
        <f>IFERROR(VLOOKUP($B53,'AGO31 Dog Nexus'!$B$44:$T$73,19,FALSE),0)</f>
        <v>4</v>
      </c>
      <c r="M53" s="428">
        <f>IFERROR(VLOOKUP($B53,'OCT18 Pet Cal'!$B$44:$T$73,19,FALSE),0)</f>
        <v>0</v>
      </c>
      <c r="N53" s="428">
        <f>IFERROR(VLOOKUP($B53,'OCT19 Pet Cal'!$B$44:$T$73,19,FALSE),0)</f>
        <v>4</v>
      </c>
      <c r="O53" s="428">
        <f>IFERROR(VLOOKUP($B53,'NOV1 Soc. Canina'!$B$44:$T$73,19,FALSE),0)</f>
        <v>0</v>
      </c>
      <c r="P53" s="428">
        <f>IFERROR(VLOOKUP($B53,'NOV2 Soc. Canina'!$B$44:$T$73,19,FALSE),0)</f>
        <v>0</v>
      </c>
      <c r="Q53" s="428">
        <f>IFERROR(VLOOKUP($B53,'NOV29 ECAN'!$B$44:$T$74,19,FALSE),0)</f>
        <v>0</v>
      </c>
      <c r="R53" s="428">
        <f>IFERROR(VLOOKUP($B53,'NOV30 Amazing'!$B$44:$T$73,19,FALSE),0)</f>
        <v>0</v>
      </c>
      <c r="S53" s="428">
        <f>IFERROR(VLOOKUP($B53,'DIC14 Salta'!$B$44:$T$73,19,FALSE),0)</f>
        <v>0</v>
      </c>
      <c r="T53" s="436">
        <f>SUM(F53:S53)</f>
        <v>20</v>
      </c>
    </row>
    <row r="54" spans="1:20">
      <c r="A54" s="449">
        <f t="shared" si="3"/>
        <v>5</v>
      </c>
      <c r="B54" s="423">
        <v>616</v>
      </c>
      <c r="C54" s="424" t="s">
        <v>302</v>
      </c>
      <c r="D54" s="424" t="s">
        <v>303</v>
      </c>
      <c r="E54" s="424" t="s">
        <v>272</v>
      </c>
      <c r="F54" s="428">
        <f>IFERROR(VLOOKUP($B54,'JUN21 Amazing'!$B$44:$T$73,19,FALSE),0)</f>
        <v>0</v>
      </c>
      <c r="G54" s="428">
        <f>IFERROR(VLOOKUP($B54,'JUL5 ACCC'!$B$44:$T$73,19,FALSE),0)</f>
        <v>0</v>
      </c>
      <c r="H54" s="428">
        <f>IFERROR(VLOOKUP($B54,'JUL6 ACCC'!$B$44:$T$73,19,FALSE),0)</f>
        <v>0</v>
      </c>
      <c r="I54" s="428">
        <f>IFERROR(VLOOKUP($B54,'AGO9 Guican'!$B$44:$T$73,19,FALSE),0)</f>
        <v>0</v>
      </c>
      <c r="J54" s="428">
        <f>IFERROR(VLOOKUP($B54,'AGO10 Lucky Dogs'!$B$44:$T$73,19,FALSE),0)</f>
        <v>16</v>
      </c>
      <c r="K54" s="428">
        <f>IFERROR(VLOOKUP($B54,'AGO24 Lochness'!$B$44:$T$73,19,FALSE),0)</f>
        <v>0</v>
      </c>
      <c r="L54" s="428">
        <f>IFERROR(VLOOKUP($B54,'AGO31 Dog Nexus'!$B$44:$T$73,19,FALSE),0)</f>
        <v>0</v>
      </c>
      <c r="M54" s="428">
        <f>IFERROR(VLOOKUP($B54,'OCT18 Pet Cal'!$B$44:$T$73,19,FALSE),0)</f>
        <v>0</v>
      </c>
      <c r="N54" s="428">
        <f>IFERROR(VLOOKUP($B54,'OCT19 Pet Cal'!$B$44:$T$73,19,FALSE),0)</f>
        <v>0</v>
      </c>
      <c r="O54" s="428">
        <f>IFERROR(VLOOKUP($B54,'NOV1 Soc. Canina'!$B$44:$T$73,19,FALSE),0)</f>
        <v>0</v>
      </c>
      <c r="P54" s="428">
        <f>IFERROR(VLOOKUP($B54,'NOV2 Soc. Canina'!$B$44:$T$73,19,FALSE),0)</f>
        <v>0</v>
      </c>
      <c r="Q54" s="428">
        <f>IFERROR(VLOOKUP($B54,'NOV29 ECAN'!$B$44:$T$74,19,FALSE),0)</f>
        <v>0</v>
      </c>
      <c r="R54" s="428">
        <f>IFERROR(VLOOKUP($B54,'NOV30 Amazing'!$B$44:$T$73,19,FALSE),0)</f>
        <v>0</v>
      </c>
      <c r="S54" s="428">
        <f>IFERROR(VLOOKUP($B54,'DIC14 Salta'!$B$44:$T$73,19,FALSE),0)</f>
        <v>0</v>
      </c>
      <c r="T54" s="436">
        <f>SUM(F54:S54)</f>
        <v>16</v>
      </c>
    </row>
    <row r="55" spans="1:20">
      <c r="A55" s="449">
        <v>5</v>
      </c>
      <c r="B55" s="207">
        <v>757</v>
      </c>
      <c r="C55" s="208" t="s">
        <v>344</v>
      </c>
      <c r="D55" s="208" t="s">
        <v>330</v>
      </c>
      <c r="E55" s="208" t="s">
        <v>269</v>
      </c>
      <c r="F55" s="428">
        <f>IFERROR(VLOOKUP($B55,'JUN21 Amazing'!$B$44:$T$73,19,FALSE),0)</f>
        <v>0</v>
      </c>
      <c r="G55" s="428">
        <f>IFERROR(VLOOKUP($B55,'JUL5 ACCC'!$B$44:$T$73,19,FALSE),0)</f>
        <v>0</v>
      </c>
      <c r="H55" s="428">
        <f>IFERROR(VLOOKUP($B55,'JUL6 ACCC'!$B$44:$T$73,19,FALSE),0)</f>
        <v>0</v>
      </c>
      <c r="I55" s="428">
        <f>IFERROR(VLOOKUP($B55,'AGO9 Guican'!$B$44:$T$73,19,FALSE),0)</f>
        <v>0</v>
      </c>
      <c r="J55" s="428">
        <f>IFERROR(VLOOKUP($B55,'AGO10 Lucky Dogs'!$B$44:$T$73,19,FALSE),0)</f>
        <v>0</v>
      </c>
      <c r="K55" s="428">
        <f>IFERROR(VLOOKUP($B55,'AGO24 Lochness'!$B$44:$T$73,19,FALSE),0)</f>
        <v>0</v>
      </c>
      <c r="L55" s="428">
        <f>IFERROR(VLOOKUP($B55,'AGO31 Dog Nexus'!$B$44:$T$73,19,FALSE),0)</f>
        <v>0</v>
      </c>
      <c r="M55" s="428">
        <f>IFERROR(VLOOKUP($B55,'OCT18 Pet Cal'!$B$44:$T$73,19,FALSE),0)</f>
        <v>6</v>
      </c>
      <c r="N55" s="428">
        <f>IFERROR(VLOOKUP($B55,'OCT19 Pet Cal'!$B$44:$T$73,19,FALSE),0)</f>
        <v>6</v>
      </c>
      <c r="O55" s="428">
        <f>IFERROR(VLOOKUP($B55,'NOV1 Soc. Canina'!$B$44:$T$73,19,FALSE),0)</f>
        <v>0</v>
      </c>
      <c r="P55" s="428">
        <f>IFERROR(VLOOKUP($B55,'NOV2 Soc. Canina'!$B$44:$T$73,19,FALSE),0)</f>
        <v>0</v>
      </c>
      <c r="Q55" s="428">
        <f>IFERROR(VLOOKUP($B55,'NOV29 ECAN'!$B$44:$T$74,19,FALSE),0)</f>
        <v>0</v>
      </c>
      <c r="R55" s="428">
        <f>IFERROR(VLOOKUP($B55,'NOV30 Amazing'!$B$44:$T$73,19,FALSE),0)</f>
        <v>0</v>
      </c>
      <c r="S55" s="428">
        <f>IFERROR(VLOOKUP($B55,'DIC14 Salta'!$B$44:$T$73,19,FALSE),0)</f>
        <v>0</v>
      </c>
      <c r="T55" s="436">
        <f>SUM(F55:S55)</f>
        <v>12</v>
      </c>
    </row>
    <row r="56" spans="1:20">
      <c r="A56" s="449">
        <f t="shared" si="3"/>
        <v>6</v>
      </c>
      <c r="B56" s="207">
        <v>635</v>
      </c>
      <c r="C56" s="321" t="s">
        <v>527</v>
      </c>
      <c r="D56" s="321" t="s">
        <v>457</v>
      </c>
      <c r="E56" s="340" t="s">
        <v>272</v>
      </c>
      <c r="F56" s="428">
        <f>IFERROR(VLOOKUP($B56,'JUN21 Amazing'!$B$44:$T$73,19,FALSE),0)</f>
        <v>0</v>
      </c>
      <c r="G56" s="428">
        <f>IFERROR(VLOOKUP($B56,'JUL5 ACCC'!$B$44:$T$73,19,FALSE),0)</f>
        <v>0</v>
      </c>
      <c r="H56" s="428">
        <f>IFERROR(VLOOKUP($B56,'JUL6 ACCC'!$B$44:$T$73,19,FALSE),0)</f>
        <v>0</v>
      </c>
      <c r="I56" s="428">
        <f>IFERROR(VLOOKUP($B56,'AGO9 Guican'!$B$44:$T$73,19,FALSE),0)</f>
        <v>0</v>
      </c>
      <c r="J56" s="428">
        <f>IFERROR(VLOOKUP($B56,'AGO10 Lucky Dogs'!$B$44:$T$73,19,FALSE),0)</f>
        <v>0</v>
      </c>
      <c r="K56" s="428">
        <f>IFERROR(VLOOKUP($B56,'AGO24 Lochness'!$B$44:$T$73,19,FALSE),0)</f>
        <v>0</v>
      </c>
      <c r="L56" s="428">
        <f>IFERROR(VLOOKUP($B56,'AGO31 Dog Nexus'!$B$44:$T$73,19,FALSE),0)</f>
        <v>0</v>
      </c>
      <c r="M56" s="428">
        <f>IFERROR(VLOOKUP($B56,'OCT18 Pet Cal'!$B$44:$T$73,19,FALSE),0)</f>
        <v>0</v>
      </c>
      <c r="N56" s="428">
        <f>IFERROR(VLOOKUP($B56,'OCT19 Pet Cal'!$B$44:$T$73,19,FALSE),0)</f>
        <v>8</v>
      </c>
      <c r="O56" s="428">
        <f>IFERROR(VLOOKUP($B56,'NOV1 Soc. Canina'!$B$44:$T$73,19,FALSE),0)</f>
        <v>0</v>
      </c>
      <c r="P56" s="428">
        <f>IFERROR(VLOOKUP($B56,'NOV2 Soc. Canina'!$B$44:$T$73,19,FALSE),0)</f>
        <v>0</v>
      </c>
      <c r="Q56" s="428">
        <f>IFERROR(VLOOKUP($B56,'NOV29 ECAN'!$B$44:$T$74,19,FALSE),0)</f>
        <v>0</v>
      </c>
      <c r="R56" s="428">
        <f>IFERROR(VLOOKUP($B56,'NOV30 Amazing'!$B$44:$T$73,19,FALSE),0)</f>
        <v>4</v>
      </c>
      <c r="S56" s="428">
        <f>IFERROR(VLOOKUP($B56,'DIC14 Salta'!$B$44:$T$73,19,FALSE),0)</f>
        <v>0</v>
      </c>
      <c r="T56" s="436">
        <f>SUM(F56:S56)</f>
        <v>12</v>
      </c>
    </row>
    <row r="57" spans="1:20">
      <c r="A57" s="449">
        <v>6</v>
      </c>
      <c r="B57" s="423">
        <v>418</v>
      </c>
      <c r="C57" s="424" t="s">
        <v>671</v>
      </c>
      <c r="D57" s="424" t="s">
        <v>69</v>
      </c>
      <c r="E57" s="424" t="s">
        <v>272</v>
      </c>
      <c r="F57" s="428">
        <f>IFERROR(VLOOKUP($B57,'JUN21 Amazing'!$B$44:$T$73,19,FALSE),0)</f>
        <v>0</v>
      </c>
      <c r="G57" s="428">
        <f>IFERROR(VLOOKUP($B57,'JUL5 ACCC'!$B$44:$T$73,19,FALSE),0)</f>
        <v>10</v>
      </c>
      <c r="H57" s="428">
        <f>IFERROR(VLOOKUP($B57,'JUL6 ACCC'!$B$44:$T$73,19,FALSE),0)</f>
        <v>0</v>
      </c>
      <c r="I57" s="428">
        <f>IFERROR(VLOOKUP($B57,'AGO9 Guican'!$B$44:$T$73,19,FALSE),0)</f>
        <v>0</v>
      </c>
      <c r="J57" s="428">
        <f>IFERROR(VLOOKUP($B57,'AGO10 Lucky Dogs'!$B$44:$T$73,19,FALSE),0)</f>
        <v>0</v>
      </c>
      <c r="K57" s="428">
        <f>IFERROR(VLOOKUP($B57,'AGO24 Lochness'!$B$44:$T$73,19,FALSE),0)</f>
        <v>0</v>
      </c>
      <c r="L57" s="428">
        <f>IFERROR(VLOOKUP($B57,'AGO31 Dog Nexus'!$B$44:$T$73,19,FALSE),0)</f>
        <v>0</v>
      </c>
      <c r="M57" s="428">
        <f>IFERROR(VLOOKUP($B57,'OCT18 Pet Cal'!$B$44:$T$73,19,FALSE),0)</f>
        <v>0</v>
      </c>
      <c r="N57" s="428">
        <f>IFERROR(VLOOKUP($B57,'OCT19 Pet Cal'!$B$44:$T$73,19,FALSE),0)</f>
        <v>0</v>
      </c>
      <c r="O57" s="428">
        <f>IFERROR(VLOOKUP($B57,'NOV1 Soc. Canina'!$B$44:$T$73,19,FALSE),0)</f>
        <v>0</v>
      </c>
      <c r="P57" s="428">
        <f>IFERROR(VLOOKUP($B57,'NOV2 Soc. Canina'!$B$44:$T$73,19,FALSE),0)</f>
        <v>0</v>
      </c>
      <c r="Q57" s="428">
        <f>IFERROR(VLOOKUP($B57,'NOV29 ECAN'!$B$44:$T$74,19,FALSE),0)</f>
        <v>0</v>
      </c>
      <c r="R57" s="428">
        <f>IFERROR(VLOOKUP($B57,'NOV30 Amazing'!$B$44:$T$73,19,FALSE),0)</f>
        <v>0</v>
      </c>
      <c r="S57" s="428">
        <f>IFERROR(VLOOKUP($B57,'DIC14 Salta'!$B$44:$T$73,19,FALSE),0)</f>
        <v>0</v>
      </c>
      <c r="T57" s="436">
        <f>SUM(F57:S57)</f>
        <v>10</v>
      </c>
    </row>
    <row r="58" spans="1:20">
      <c r="A58" s="449">
        <f t="shared" si="3"/>
        <v>7</v>
      </c>
      <c r="B58" s="423">
        <v>696</v>
      </c>
      <c r="C58" s="424" t="s">
        <v>329</v>
      </c>
      <c r="D58" s="424" t="s">
        <v>330</v>
      </c>
      <c r="E58" s="424" t="s">
        <v>269</v>
      </c>
      <c r="F58" s="428">
        <f>IFERROR(VLOOKUP($B58,'JUN21 Amazing'!$B$44:$T$73,19,FALSE),0)</f>
        <v>2</v>
      </c>
      <c r="G58" s="428">
        <f>IFERROR(VLOOKUP($B58,'JUL5 ACCC'!$B$44:$T$73,19,FALSE),0)</f>
        <v>0</v>
      </c>
      <c r="H58" s="428">
        <f>IFERROR(VLOOKUP($B58,'JUL6 ACCC'!$B$44:$T$73,19,FALSE),0)</f>
        <v>4</v>
      </c>
      <c r="I58" s="428">
        <f>IFERROR(VLOOKUP($B58,'AGO9 Guican'!$B$44:$T$73,19,FALSE),0)</f>
        <v>0</v>
      </c>
      <c r="J58" s="428">
        <f>IFERROR(VLOOKUP($B58,'AGO10 Lucky Dogs'!$B$44:$T$73,19,FALSE),0)</f>
        <v>0</v>
      </c>
      <c r="K58" s="428">
        <f>IFERROR(VLOOKUP($B58,'AGO24 Lochness'!$B$44:$T$73,19,FALSE),0)</f>
        <v>4</v>
      </c>
      <c r="L58" s="428">
        <f>IFERROR(VLOOKUP($B58,'AGO31 Dog Nexus'!$B$44:$T$73,19,FALSE),0)</f>
        <v>0</v>
      </c>
      <c r="M58" s="428">
        <f>IFERROR(VLOOKUP($B58,'OCT18 Pet Cal'!$B$44:$T$73,19,FALSE),0)</f>
        <v>0</v>
      </c>
      <c r="N58" s="428">
        <f>IFERROR(VLOOKUP($B58,'OCT19 Pet Cal'!$B$44:$T$73,19,FALSE),0)</f>
        <v>0</v>
      </c>
      <c r="O58" s="428">
        <f>IFERROR(VLOOKUP($B58,'NOV1 Soc. Canina'!$B$44:$T$73,19,FALSE),0)</f>
        <v>0</v>
      </c>
      <c r="P58" s="428">
        <f>IFERROR(VLOOKUP($B58,'NOV2 Soc. Canina'!$B$44:$T$73,19,FALSE),0)</f>
        <v>0</v>
      </c>
      <c r="Q58" s="428">
        <f>IFERROR(VLOOKUP($B58,'NOV29 ECAN'!$B$44:$T$74,19,FALSE),0)</f>
        <v>0</v>
      </c>
      <c r="R58" s="428">
        <f>IFERROR(VLOOKUP($B58,'NOV30 Amazing'!$B$44:$T$73,19,FALSE),0)</f>
        <v>0</v>
      </c>
      <c r="S58" s="428">
        <f>IFERROR(VLOOKUP($B58,'DIC14 Salta'!$B$44:$T$73,19,FALSE),0)</f>
        <v>0</v>
      </c>
      <c r="T58" s="436">
        <f>SUM(F58:S58)</f>
        <v>10</v>
      </c>
    </row>
    <row r="59" spans="1:20">
      <c r="A59" s="449">
        <v>7</v>
      </c>
      <c r="B59" s="207">
        <v>672</v>
      </c>
      <c r="C59" s="321" t="s">
        <v>371</v>
      </c>
      <c r="D59" s="321" t="s">
        <v>427</v>
      </c>
      <c r="E59" s="332">
        <v>55</v>
      </c>
      <c r="F59" s="428">
        <f>IFERROR(VLOOKUP($B59,'JUN21 Amazing'!$B$44:$T$73,19,FALSE),0)</f>
        <v>0</v>
      </c>
      <c r="G59" s="428">
        <f>IFERROR(VLOOKUP($B59,'JUL5 ACCC'!$B$44:$T$73,19,FALSE),0)</f>
        <v>0</v>
      </c>
      <c r="H59" s="428">
        <f>IFERROR(VLOOKUP($B59,'JUL6 ACCC'!$B$44:$T$73,19,FALSE),0)</f>
        <v>0</v>
      </c>
      <c r="I59" s="428">
        <f>IFERROR(VLOOKUP($B59,'AGO9 Guican'!$B$44:$T$73,19,FALSE),0)</f>
        <v>0</v>
      </c>
      <c r="J59" s="428">
        <f>IFERROR(VLOOKUP($B59,'AGO10 Lucky Dogs'!$B$44:$T$73,19,FALSE),0)</f>
        <v>0</v>
      </c>
      <c r="K59" s="428">
        <f>IFERROR(VLOOKUP($B59,'AGO24 Lochness'!$B$44:$T$73,19,FALSE),0)</f>
        <v>0</v>
      </c>
      <c r="L59" s="428">
        <f>IFERROR(VLOOKUP($B59,'AGO31 Dog Nexus'!$B$44:$T$73,19,FALSE),0)</f>
        <v>6</v>
      </c>
      <c r="M59" s="428">
        <f>IFERROR(VLOOKUP($B59,'OCT18 Pet Cal'!$B$44:$T$73,19,FALSE),0)</f>
        <v>0</v>
      </c>
      <c r="N59" s="428">
        <f>IFERROR(VLOOKUP($B59,'OCT19 Pet Cal'!$B$44:$T$73,19,FALSE),0)</f>
        <v>0</v>
      </c>
      <c r="O59" s="428">
        <f>IFERROR(VLOOKUP($B59,'NOV1 Soc. Canina'!$B$44:$T$73,19,FALSE),0)</f>
        <v>0</v>
      </c>
      <c r="P59" s="428">
        <f>IFERROR(VLOOKUP($B59,'NOV2 Soc. Canina'!$B$44:$T$73,19,FALSE),0)</f>
        <v>0</v>
      </c>
      <c r="Q59" s="428">
        <f>IFERROR(VLOOKUP($B59,'NOV29 ECAN'!$B$44:$T$74,19,FALSE),0)</f>
        <v>4</v>
      </c>
      <c r="R59" s="428">
        <f>IFERROR(VLOOKUP($B59,'NOV30 Amazing'!$B$44:$T$73,19,FALSE),0)</f>
        <v>0</v>
      </c>
      <c r="S59" s="428">
        <f>IFERROR(VLOOKUP($B59,'DIC14 Salta'!$B$44:$T$73,19,FALSE),0)</f>
        <v>0</v>
      </c>
      <c r="T59" s="436">
        <f>SUM(F59:S59)</f>
        <v>10</v>
      </c>
    </row>
    <row r="60" spans="1:20">
      <c r="A60" s="449">
        <f t="shared" si="3"/>
        <v>8</v>
      </c>
      <c r="B60" s="423">
        <v>469</v>
      </c>
      <c r="C60" s="424" t="s">
        <v>429</v>
      </c>
      <c r="D60" s="424" t="s">
        <v>271</v>
      </c>
      <c r="E60" s="424" t="s">
        <v>272</v>
      </c>
      <c r="F60" s="428">
        <f>IFERROR(VLOOKUP($B60,'JUN21 Amazing'!$B$44:$T$73,19,FALSE),0)</f>
        <v>0</v>
      </c>
      <c r="G60" s="428">
        <f>IFERROR(VLOOKUP($B60,'JUL5 ACCC'!$B$44:$T$73,19,FALSE),0)</f>
        <v>7</v>
      </c>
      <c r="H60" s="428">
        <f>IFERROR(VLOOKUP($B60,'JUL6 ACCC'!$B$44:$T$73,19,FALSE),0)</f>
        <v>0</v>
      </c>
      <c r="I60" s="428">
        <f>IFERROR(VLOOKUP($B60,'AGO9 Guican'!$B$44:$T$73,19,FALSE),0)</f>
        <v>0</v>
      </c>
      <c r="J60" s="428">
        <f>IFERROR(VLOOKUP($B60,'AGO10 Lucky Dogs'!$B$44:$T$73,19,FALSE),0)</f>
        <v>0</v>
      </c>
      <c r="K60" s="428">
        <f>IFERROR(VLOOKUP($B60,'AGO24 Lochness'!$B$44:$T$73,19,FALSE),0)</f>
        <v>0</v>
      </c>
      <c r="L60" s="428">
        <f>IFERROR(VLOOKUP($B60,'AGO31 Dog Nexus'!$B$44:$T$73,19,FALSE),0)</f>
        <v>0</v>
      </c>
      <c r="M60" s="428">
        <f>IFERROR(VLOOKUP($B60,'OCT18 Pet Cal'!$B$44:$T$73,19,FALSE),0)</f>
        <v>0</v>
      </c>
      <c r="N60" s="428">
        <f>IFERROR(VLOOKUP($B60,'OCT19 Pet Cal'!$B$44:$T$73,19,FALSE),0)</f>
        <v>0</v>
      </c>
      <c r="O60" s="428">
        <f>IFERROR(VLOOKUP($B60,'NOV1 Soc. Canina'!$B$44:$T$73,19,FALSE),0)</f>
        <v>0</v>
      </c>
      <c r="P60" s="428">
        <f>IFERROR(VLOOKUP($B60,'NOV2 Soc. Canina'!$B$44:$T$73,19,FALSE),0)</f>
        <v>0</v>
      </c>
      <c r="Q60" s="428">
        <f>IFERROR(VLOOKUP($B60,'NOV29 ECAN'!$B$44:$T$74,19,FALSE),0)</f>
        <v>0</v>
      </c>
      <c r="R60" s="428">
        <f>IFERROR(VLOOKUP($B60,'NOV30 Amazing'!$B$44:$T$73,19,FALSE),0)</f>
        <v>0</v>
      </c>
      <c r="S60" s="428">
        <f>IFERROR(VLOOKUP($B60,'DIC14 Salta'!$B$44:$T$73,19,FALSE),0)</f>
        <v>0</v>
      </c>
      <c r="T60" s="436">
        <f>SUM(F60:S60)</f>
        <v>7</v>
      </c>
    </row>
    <row r="61" spans="1:20">
      <c r="A61" s="449">
        <v>8</v>
      </c>
      <c r="B61" s="207">
        <v>719</v>
      </c>
      <c r="C61" s="321" t="s">
        <v>314</v>
      </c>
      <c r="D61" s="321" t="s">
        <v>112</v>
      </c>
      <c r="E61" s="321" t="s">
        <v>272</v>
      </c>
      <c r="F61" s="428">
        <f>IFERROR(VLOOKUP($B61,'JUN21 Amazing'!$B$44:$T$73,19,FALSE),0)</f>
        <v>0</v>
      </c>
      <c r="G61" s="428">
        <f>IFERROR(VLOOKUP($B61,'JUL5 ACCC'!$B$44:$T$73,19,FALSE),0)</f>
        <v>0</v>
      </c>
      <c r="H61" s="428">
        <f>IFERROR(VLOOKUP($B61,'JUL6 ACCC'!$B$44:$T$73,19,FALSE),0)</f>
        <v>6</v>
      </c>
      <c r="I61" s="428">
        <f>IFERROR(VLOOKUP($B61,'AGO9 Guican'!$B$44:$T$73,19,FALSE),0)</f>
        <v>1</v>
      </c>
      <c r="J61" s="428">
        <f>IFERROR(VLOOKUP($B61,'AGO10 Lucky Dogs'!$B$44:$T$73,19,FALSE),0)</f>
        <v>0</v>
      </c>
      <c r="K61" s="428">
        <f>IFERROR(VLOOKUP($B61,'AGO24 Lochness'!$B$44:$T$73,19,FALSE),0)</f>
        <v>0</v>
      </c>
      <c r="L61" s="428">
        <f>IFERROR(VLOOKUP($B61,'AGO31 Dog Nexus'!$B$44:$T$73,19,FALSE),0)</f>
        <v>0</v>
      </c>
      <c r="M61" s="428">
        <f>IFERROR(VLOOKUP($B61,'OCT18 Pet Cal'!$B$44:$T$73,19,FALSE),0)</f>
        <v>0</v>
      </c>
      <c r="N61" s="428">
        <f>IFERROR(VLOOKUP($B61,'OCT19 Pet Cal'!$B$44:$T$73,19,FALSE),0)</f>
        <v>0</v>
      </c>
      <c r="O61" s="428">
        <f>IFERROR(VLOOKUP($B61,'NOV1 Soc. Canina'!$B$44:$T$73,19,FALSE),0)</f>
        <v>0</v>
      </c>
      <c r="P61" s="428">
        <f>IFERROR(VLOOKUP($B61,'NOV2 Soc. Canina'!$B$44:$T$73,19,FALSE),0)</f>
        <v>0</v>
      </c>
      <c r="Q61" s="428">
        <f>IFERROR(VLOOKUP($B61,'NOV29 ECAN'!$B$44:$T$74,19,FALSE),0)</f>
        <v>0</v>
      </c>
      <c r="R61" s="428">
        <f>IFERROR(VLOOKUP($B61,'NOV30 Amazing'!$B$44:$T$73,19,FALSE),0)</f>
        <v>0</v>
      </c>
      <c r="S61" s="428">
        <f>IFERROR(VLOOKUP($B61,'DIC14 Salta'!$B$44:$T$73,19,FALSE),0)</f>
        <v>0</v>
      </c>
      <c r="T61" s="436">
        <f>SUM(F61:S61)</f>
        <v>7</v>
      </c>
    </row>
    <row r="62" spans="1:20">
      <c r="A62" s="449">
        <f t="shared" si="3"/>
        <v>9</v>
      </c>
      <c r="B62" s="207">
        <v>580</v>
      </c>
      <c r="C62" s="321" t="s">
        <v>377</v>
      </c>
      <c r="D62" s="321" t="s">
        <v>44</v>
      </c>
      <c r="E62" s="321" t="s">
        <v>272</v>
      </c>
      <c r="F62" s="428">
        <f>IFERROR(VLOOKUP($B62,'JUN21 Amazing'!$B$44:$T$73,19,FALSE),0)</f>
        <v>0</v>
      </c>
      <c r="G62" s="428">
        <f>IFERROR(VLOOKUP($B62,'JUL5 ACCC'!$B$44:$T$73,19,FALSE),0)</f>
        <v>0</v>
      </c>
      <c r="H62" s="428">
        <f>IFERROR(VLOOKUP($B62,'JUL6 ACCC'!$B$44:$T$73,19,FALSE),0)</f>
        <v>0</v>
      </c>
      <c r="I62" s="428">
        <f>IFERROR(VLOOKUP($B62,'AGO9 Guican'!$B$44:$T$73,19,FALSE),0)</f>
        <v>0</v>
      </c>
      <c r="J62" s="428">
        <f>IFERROR(VLOOKUP($B62,'AGO10 Lucky Dogs'!$B$44:$T$73,19,FALSE),0)</f>
        <v>0</v>
      </c>
      <c r="K62" s="428">
        <f>IFERROR(VLOOKUP($B62,'AGO24 Lochness'!$B$44:$T$73,19,FALSE),0)</f>
        <v>0</v>
      </c>
      <c r="L62" s="428">
        <f>IFERROR(VLOOKUP($B62,'AGO31 Dog Nexus'!$B$44:$T$73,19,FALSE),0)</f>
        <v>0</v>
      </c>
      <c r="M62" s="428">
        <f>IFERROR(VLOOKUP($B62,'OCT18 Pet Cal'!$B$44:$T$73,19,FALSE),0)</f>
        <v>6</v>
      </c>
      <c r="N62" s="428">
        <f>IFERROR(VLOOKUP($B62,'OCT19 Pet Cal'!$B$44:$T$73,19,FALSE),0)</f>
        <v>0</v>
      </c>
      <c r="O62" s="428">
        <f>IFERROR(VLOOKUP($B62,'NOV1 Soc. Canina'!$B$44:$T$73,19,FALSE),0)</f>
        <v>0</v>
      </c>
      <c r="P62" s="428">
        <f>IFERROR(VLOOKUP($B62,'NOV2 Soc. Canina'!$B$44:$T$73,19,FALSE),0)</f>
        <v>0</v>
      </c>
      <c r="Q62" s="428">
        <f>IFERROR(VLOOKUP($B62,'NOV29 ECAN'!$B$44:$T$74,19,FALSE),0)</f>
        <v>0</v>
      </c>
      <c r="R62" s="428">
        <f>IFERROR(VLOOKUP($B62,'NOV30 Amazing'!$B$44:$T$73,19,FALSE),0)</f>
        <v>0</v>
      </c>
      <c r="S62" s="428">
        <f>IFERROR(VLOOKUP($B62,'DIC14 Salta'!$B$44:$T$73,19,FALSE),0)</f>
        <v>0</v>
      </c>
      <c r="T62" s="436">
        <f>SUM(F62:S62)</f>
        <v>6</v>
      </c>
    </row>
    <row r="63" spans="1:20">
      <c r="A63" s="449">
        <v>9</v>
      </c>
      <c r="B63" s="423">
        <v>739</v>
      </c>
      <c r="C63" s="424" t="s">
        <v>295</v>
      </c>
      <c r="D63" s="424" t="s">
        <v>69</v>
      </c>
      <c r="E63" s="424" t="s">
        <v>272</v>
      </c>
      <c r="F63" s="428">
        <f>IFERROR(VLOOKUP($B63,'JUN21 Amazing'!$B$44:$T$73,19,FALSE),0)</f>
        <v>0</v>
      </c>
      <c r="G63" s="428">
        <f>IFERROR(VLOOKUP($B63,'JUL5 ACCC'!$B$44:$T$73,19,FALSE),0)</f>
        <v>0</v>
      </c>
      <c r="H63" s="428">
        <f>IFERROR(VLOOKUP($B63,'JUL6 ACCC'!$B$44:$T$73,19,FALSE),0)</f>
        <v>0</v>
      </c>
      <c r="I63" s="428">
        <f>IFERROR(VLOOKUP($B63,'AGO9 Guican'!$B$44:$T$73,19,FALSE),0)</f>
        <v>0</v>
      </c>
      <c r="J63" s="428">
        <f>IFERROR(VLOOKUP($B63,'AGO10 Lucky Dogs'!$B$44:$T$73,19,FALSE),0)</f>
        <v>0</v>
      </c>
      <c r="K63" s="428">
        <f>IFERROR(VLOOKUP($B63,'AGO24 Lochness'!$B$44:$T$73,19,FALSE),0)</f>
        <v>0</v>
      </c>
      <c r="L63" s="428">
        <f>IFERROR(VLOOKUP($B63,'AGO31 Dog Nexus'!$B$44:$T$73,19,FALSE),0)</f>
        <v>5</v>
      </c>
      <c r="M63" s="428">
        <f>IFERROR(VLOOKUP($B63,'OCT18 Pet Cal'!$B$44:$T$73,19,FALSE),0)</f>
        <v>0</v>
      </c>
      <c r="N63" s="428">
        <f>IFERROR(VLOOKUP($B63,'OCT19 Pet Cal'!$B$44:$T$73,19,FALSE),0)</f>
        <v>0</v>
      </c>
      <c r="O63" s="428">
        <f>IFERROR(VLOOKUP($B63,'NOV1 Soc. Canina'!$B$44:$T$73,19,FALSE),0)</f>
        <v>0</v>
      </c>
      <c r="P63" s="428">
        <f>IFERROR(VLOOKUP($B63,'NOV2 Soc. Canina'!$B$44:$T$73,19,FALSE),0)</f>
        <v>0</v>
      </c>
      <c r="Q63" s="428">
        <f>IFERROR(VLOOKUP($B63,'NOV29 ECAN'!$B$44:$T$74,19,FALSE),0)</f>
        <v>0</v>
      </c>
      <c r="R63" s="428">
        <f>IFERROR(VLOOKUP($B63,'NOV30 Amazing'!$B$44:$T$73,19,FALSE),0)</f>
        <v>0</v>
      </c>
      <c r="S63" s="428">
        <f>IFERROR(VLOOKUP($B63,'DIC14 Salta'!$B$44:$T$73,19,FALSE),0)</f>
        <v>0</v>
      </c>
      <c r="T63" s="436">
        <f>SUM(F63:S63)</f>
        <v>5</v>
      </c>
    </row>
    <row r="64" spans="1:20">
      <c r="A64" s="449">
        <f t="shared" si="3"/>
        <v>10</v>
      </c>
      <c r="B64" s="423">
        <v>504</v>
      </c>
      <c r="C64" s="424" t="s">
        <v>297</v>
      </c>
      <c r="D64" s="424" t="s">
        <v>291</v>
      </c>
      <c r="E64" s="424" t="s">
        <v>272</v>
      </c>
      <c r="F64" s="428">
        <f>IFERROR(VLOOKUP($B64,'JUN21 Amazing'!$B$44:$T$73,19,FALSE),0)</f>
        <v>0</v>
      </c>
      <c r="G64" s="428">
        <f>IFERROR(VLOOKUP($B64,'JUL5 ACCC'!$B$44:$T$73,19,FALSE),0)</f>
        <v>0</v>
      </c>
      <c r="H64" s="428">
        <f>IFERROR(VLOOKUP($B64,'JUL6 ACCC'!$B$44:$T$73,19,FALSE),0)</f>
        <v>0</v>
      </c>
      <c r="I64" s="428">
        <f>IFERROR(VLOOKUP($B64,'AGO9 Guican'!$B$44:$T$73,19,FALSE),0)</f>
        <v>0</v>
      </c>
      <c r="J64" s="428">
        <f>IFERROR(VLOOKUP($B64,'AGO10 Lucky Dogs'!$B$44:$T$73,19,FALSE),0)</f>
        <v>4</v>
      </c>
      <c r="K64" s="428">
        <f>IFERROR(VLOOKUP($B64,'AGO24 Lochness'!$B$44:$T$73,19,FALSE),0)</f>
        <v>0</v>
      </c>
      <c r="L64" s="428">
        <f>IFERROR(VLOOKUP($B64,'AGO31 Dog Nexus'!$B$44:$T$73,19,FALSE),0)</f>
        <v>0</v>
      </c>
      <c r="M64" s="428">
        <f>IFERROR(VLOOKUP($B64,'OCT18 Pet Cal'!$B$44:$T$73,19,FALSE),0)</f>
        <v>0</v>
      </c>
      <c r="N64" s="428">
        <f>IFERROR(VLOOKUP($B64,'OCT19 Pet Cal'!$B$44:$T$73,19,FALSE),0)</f>
        <v>0</v>
      </c>
      <c r="O64" s="428">
        <f>IFERROR(VLOOKUP($B64,'NOV1 Soc. Canina'!$B$44:$T$73,19,FALSE),0)</f>
        <v>0</v>
      </c>
      <c r="P64" s="428">
        <f>IFERROR(VLOOKUP($B64,'NOV2 Soc. Canina'!$B$44:$T$73,19,FALSE),0)</f>
        <v>0</v>
      </c>
      <c r="Q64" s="428">
        <f>IFERROR(VLOOKUP($B64,'NOV29 ECAN'!$B$44:$T$74,19,FALSE),0)</f>
        <v>0</v>
      </c>
      <c r="R64" s="428">
        <f>IFERROR(VLOOKUP($B64,'NOV30 Amazing'!$B$44:$T$73,19,FALSE),0)</f>
        <v>0</v>
      </c>
      <c r="S64" s="428">
        <f>IFERROR(VLOOKUP($B64,'DIC14 Salta'!$B$44:$T$73,19,FALSE),0)</f>
        <v>0</v>
      </c>
      <c r="T64" s="436">
        <f>SUM(F64:S64)</f>
        <v>4</v>
      </c>
    </row>
    <row r="65" spans="1:20">
      <c r="A65" s="449">
        <v>10</v>
      </c>
      <c r="B65" s="423">
        <v>713</v>
      </c>
      <c r="C65" s="424" t="s">
        <v>479</v>
      </c>
      <c r="D65" s="424" t="s">
        <v>470</v>
      </c>
      <c r="E65" s="424" t="s">
        <v>272</v>
      </c>
      <c r="F65" s="428">
        <f>IFERROR(VLOOKUP($B65,'JUN21 Amazing'!$B$44:$T$73,19,FALSE),0)</f>
        <v>0</v>
      </c>
      <c r="G65" s="428">
        <f>IFERROR(VLOOKUP($B65,'JUL5 ACCC'!$B$44:$T$73,19,FALSE),0)</f>
        <v>0</v>
      </c>
      <c r="H65" s="428">
        <f>IFERROR(VLOOKUP($B65,'JUL6 ACCC'!$B$44:$T$73,19,FALSE),0)</f>
        <v>0</v>
      </c>
      <c r="I65" s="428">
        <f>IFERROR(VLOOKUP($B65,'AGO9 Guican'!$B$44:$T$73,19,FALSE),0)</f>
        <v>0</v>
      </c>
      <c r="J65" s="428">
        <f>IFERROR(VLOOKUP($B65,'AGO10 Lucky Dogs'!$B$44:$T$73,19,FALSE),0)</f>
        <v>0</v>
      </c>
      <c r="K65" s="428">
        <f>IFERROR(VLOOKUP($B65,'AGO24 Lochness'!$B$44:$T$73,19,FALSE),0)</f>
        <v>4</v>
      </c>
      <c r="L65" s="428">
        <f>IFERROR(VLOOKUP($B65,'AGO31 Dog Nexus'!$B$44:$T$73,19,FALSE),0)</f>
        <v>0</v>
      </c>
      <c r="M65" s="428">
        <f>IFERROR(VLOOKUP($B65,'OCT18 Pet Cal'!$B$44:$T$73,19,FALSE),0)</f>
        <v>0</v>
      </c>
      <c r="N65" s="428">
        <f>IFERROR(VLOOKUP($B65,'OCT19 Pet Cal'!$B$44:$T$73,19,FALSE),0)</f>
        <v>0</v>
      </c>
      <c r="O65" s="428">
        <f>IFERROR(VLOOKUP($B65,'NOV1 Soc. Canina'!$B$44:$T$73,19,FALSE),0)</f>
        <v>0</v>
      </c>
      <c r="P65" s="428">
        <f>IFERROR(VLOOKUP($B65,'NOV2 Soc. Canina'!$B$44:$T$73,19,FALSE),0)</f>
        <v>0</v>
      </c>
      <c r="Q65" s="428">
        <f>IFERROR(VLOOKUP($B65,'NOV29 ECAN'!$B$44:$T$74,19,FALSE),0)</f>
        <v>0</v>
      </c>
      <c r="R65" s="428">
        <f>IFERROR(VLOOKUP($B65,'NOV30 Amazing'!$B$44:$T$73,19,FALSE),0)</f>
        <v>0</v>
      </c>
      <c r="S65" s="428">
        <f>IFERROR(VLOOKUP($B65,'DIC14 Salta'!$B$44:$T$73,19,FALSE),0)</f>
        <v>0</v>
      </c>
      <c r="T65" s="436">
        <f>SUM(F65:S65)</f>
        <v>4</v>
      </c>
    </row>
    <row r="66" spans="1:20">
      <c r="A66" s="449">
        <f t="shared" si="3"/>
        <v>11</v>
      </c>
      <c r="B66" s="207">
        <v>809</v>
      </c>
      <c r="C66" s="321" t="s">
        <v>460</v>
      </c>
      <c r="D66" s="321" t="s">
        <v>461</v>
      </c>
      <c r="E66" s="321" t="s">
        <v>275</v>
      </c>
      <c r="F66" s="428">
        <f>IFERROR(VLOOKUP($B66,'JUN21 Amazing'!$B$44:$T$73,19,FALSE),0)</f>
        <v>0</v>
      </c>
      <c r="G66" s="428">
        <f>IFERROR(VLOOKUP($B66,'JUL5 ACCC'!$B$44:$T$73,19,FALSE),0)</f>
        <v>0</v>
      </c>
      <c r="H66" s="428">
        <f>IFERROR(VLOOKUP($B66,'JUL6 ACCC'!$B$44:$T$73,19,FALSE),0)</f>
        <v>0</v>
      </c>
      <c r="I66" s="428">
        <f>IFERROR(VLOOKUP($B66,'AGO9 Guican'!$B$44:$T$73,19,FALSE),0)</f>
        <v>0</v>
      </c>
      <c r="J66" s="428">
        <f>IFERROR(VLOOKUP($B66,'AGO10 Lucky Dogs'!$B$44:$T$73,19,FALSE),0)</f>
        <v>0</v>
      </c>
      <c r="K66" s="428">
        <f>IFERROR(VLOOKUP($B66,'AGO24 Lochness'!$B$44:$T$73,19,FALSE),0)</f>
        <v>2</v>
      </c>
      <c r="L66" s="428">
        <f>IFERROR(VLOOKUP($B66,'AGO31 Dog Nexus'!$B$44:$T$73,19,FALSE),0)</f>
        <v>0</v>
      </c>
      <c r="M66" s="428">
        <f>IFERROR(VLOOKUP($B66,'OCT18 Pet Cal'!$B$44:$T$73,19,FALSE),0)</f>
        <v>0</v>
      </c>
      <c r="N66" s="428">
        <f>IFERROR(VLOOKUP($B66,'OCT19 Pet Cal'!$B$44:$T$73,19,FALSE),0)</f>
        <v>0</v>
      </c>
      <c r="O66" s="428">
        <f>IFERROR(VLOOKUP($B66,'NOV1 Soc. Canina'!$B$44:$T$73,19,FALSE),0)</f>
        <v>0</v>
      </c>
      <c r="P66" s="428">
        <f>IFERROR(VLOOKUP($B66,'NOV2 Soc. Canina'!$B$44:$T$73,19,FALSE),0)</f>
        <v>0</v>
      </c>
      <c r="Q66" s="428">
        <f>IFERROR(VLOOKUP($B66,'NOV29 ECAN'!$B$44:$T$74,19,FALSE),0)</f>
        <v>0</v>
      </c>
      <c r="R66" s="428">
        <f>IFERROR(VLOOKUP($B66,'NOV30 Amazing'!$B$44:$T$73,19,FALSE),0)</f>
        <v>0</v>
      </c>
      <c r="S66" s="428">
        <f>IFERROR(VLOOKUP($B66,'DIC14 Salta'!$B$44:$T$73,19,FALSE),0)</f>
        <v>0</v>
      </c>
      <c r="T66" s="436">
        <f>SUM(F66:S66)</f>
        <v>2</v>
      </c>
    </row>
    <row r="67" spans="1:20">
      <c r="A67" s="449">
        <v>11</v>
      </c>
      <c r="B67" s="412">
        <v>801</v>
      </c>
      <c r="C67" s="413" t="s">
        <v>437</v>
      </c>
      <c r="D67" s="413" t="s">
        <v>418</v>
      </c>
      <c r="E67" s="413" t="s">
        <v>275</v>
      </c>
      <c r="F67" s="428">
        <f>IFERROR(VLOOKUP($B67,'JUN21 Amazing'!$B$44:$T$73,19,FALSE),0)</f>
        <v>0</v>
      </c>
      <c r="G67" s="428">
        <f>IFERROR(VLOOKUP($B67,'JUL5 ACCC'!$B$44:$T$73,19,FALSE),0)</f>
        <v>0</v>
      </c>
      <c r="H67" s="428">
        <f>IFERROR(VLOOKUP($B67,'JUL6 ACCC'!$B$44:$T$73,19,FALSE),0)</f>
        <v>0</v>
      </c>
      <c r="I67" s="428">
        <f>IFERROR(VLOOKUP($B67,'AGO9 Guican'!$B$44:$T$73,19,FALSE),0)</f>
        <v>0</v>
      </c>
      <c r="J67" s="428">
        <f>IFERROR(VLOOKUP($B67,'AGO10 Lucky Dogs'!$B$44:$T$73,19,FALSE),0)</f>
        <v>0</v>
      </c>
      <c r="K67" s="428">
        <f>IFERROR(VLOOKUP($B67,'AGO24 Lochness'!$B$44:$T$73,19,FALSE),0)</f>
        <v>0</v>
      </c>
      <c r="L67" s="428">
        <f>IFERROR(VLOOKUP($B67,'AGO31 Dog Nexus'!$B$44:$T$73,19,FALSE),0)</f>
        <v>0</v>
      </c>
      <c r="M67" s="428">
        <f>IFERROR(VLOOKUP($B67,'OCT18 Pet Cal'!$B$44:$T$73,19,FALSE),0)</f>
        <v>0</v>
      </c>
      <c r="N67" s="428">
        <f>IFERROR(VLOOKUP($B67,'OCT19 Pet Cal'!$B$44:$T$73,19,FALSE),0)</f>
        <v>0</v>
      </c>
      <c r="O67" s="428">
        <f>IFERROR(VLOOKUP($B67,'NOV1 Soc. Canina'!$B$44:$T$73,19,FALSE),0)</f>
        <v>0</v>
      </c>
      <c r="P67" s="428">
        <f>IFERROR(VLOOKUP($B67,'NOV2 Soc. Canina'!$B$44:$T$73,19,FALSE),0)</f>
        <v>0</v>
      </c>
      <c r="Q67" s="428">
        <f>IFERROR(VLOOKUP($B67,'NOV29 ECAN'!$B$44:$T$74,19,FALSE),0)</f>
        <v>0</v>
      </c>
      <c r="R67" s="428">
        <f>IFERROR(VLOOKUP($B67,'NOV30 Amazing'!$B$44:$T$73,19,FALSE),0)</f>
        <v>2</v>
      </c>
      <c r="S67" s="428">
        <f>IFERROR(VLOOKUP($B67,'DIC14 Salta'!$B$44:$T$73,19,FALSE),0)</f>
        <v>0</v>
      </c>
      <c r="T67" s="436">
        <f>SUM(F67:S67)</f>
        <v>2</v>
      </c>
    </row>
    <row r="68" spans="1:20">
      <c r="A68" s="449">
        <f t="shared" si="3"/>
        <v>12</v>
      </c>
      <c r="B68" s="207">
        <v>779</v>
      </c>
      <c r="C68" s="208" t="s">
        <v>327</v>
      </c>
      <c r="D68" s="208" t="s">
        <v>346</v>
      </c>
      <c r="E68" s="208" t="s">
        <v>275</v>
      </c>
      <c r="F68" s="428">
        <f>IFERROR(VLOOKUP($B68,'JUN21 Amazing'!$B$44:$T$73,19,FALSE),0)</f>
        <v>0</v>
      </c>
      <c r="G68" s="428">
        <f>IFERROR(VLOOKUP($B68,'JUL5 ACCC'!$B$44:$T$73,19,FALSE),0)</f>
        <v>0</v>
      </c>
      <c r="H68" s="428">
        <f>IFERROR(VLOOKUP($B68,'JUL6 ACCC'!$B$44:$T$73,19,FALSE),0)</f>
        <v>0</v>
      </c>
      <c r="I68" s="428">
        <f>IFERROR(VLOOKUP($B68,'AGO9 Guican'!$B$44:$T$73,19,FALSE),0)</f>
        <v>0</v>
      </c>
      <c r="J68" s="428">
        <f>IFERROR(VLOOKUP($B68,'AGO10 Lucky Dogs'!$B$44:$T$73,19,FALSE),0)</f>
        <v>0</v>
      </c>
      <c r="K68" s="428">
        <f>IFERROR(VLOOKUP($B68,'AGO24 Lochness'!$B$44:$T$73,19,FALSE),0)</f>
        <v>0</v>
      </c>
      <c r="L68" s="428">
        <f>IFERROR(VLOOKUP($B68,'AGO31 Dog Nexus'!$B$44:$T$73,19,FALSE),0)</f>
        <v>0</v>
      </c>
      <c r="M68" s="428">
        <f>IFERROR(VLOOKUP($B68,'OCT18 Pet Cal'!$B$44:$T$73,19,FALSE),0)</f>
        <v>1</v>
      </c>
      <c r="N68" s="428">
        <f>IFERROR(VLOOKUP($B68,'OCT19 Pet Cal'!$B$44:$T$73,19,FALSE),0)</f>
        <v>0</v>
      </c>
      <c r="O68" s="428">
        <f>IFERROR(VLOOKUP($B68,'NOV1 Soc. Canina'!$B$44:$T$73,19,FALSE),0)</f>
        <v>0</v>
      </c>
      <c r="P68" s="428">
        <f>IFERROR(VLOOKUP($B68,'NOV2 Soc. Canina'!$B$44:$T$73,19,FALSE),0)</f>
        <v>0</v>
      </c>
      <c r="Q68" s="428">
        <f>IFERROR(VLOOKUP($B68,'NOV29 ECAN'!$B$44:$T$74,19,FALSE),0)</f>
        <v>0</v>
      </c>
      <c r="R68" s="428">
        <f>IFERROR(VLOOKUP($B68,'NOV30 Amazing'!$B$44:$T$73,19,FALSE),0)</f>
        <v>0</v>
      </c>
      <c r="S68" s="428">
        <f>IFERROR(VLOOKUP($B68,'DIC14 Salta'!$B$44:$T$73,19,FALSE),0)</f>
        <v>0</v>
      </c>
      <c r="T68" s="436">
        <f>SUM(F68:S68)</f>
        <v>1</v>
      </c>
    </row>
    <row r="69" spans="1:20">
      <c r="A69" s="449">
        <v>12</v>
      </c>
      <c r="B69" s="207">
        <v>619</v>
      </c>
      <c r="C69" s="321" t="s">
        <v>686</v>
      </c>
      <c r="D69" s="321" t="s">
        <v>564</v>
      </c>
      <c r="E69" s="321" t="s">
        <v>272</v>
      </c>
      <c r="F69" s="428">
        <f>IFERROR(VLOOKUP($B69,'JUN21 Amazing'!$B$44:$T$73,19,FALSE),0)</f>
        <v>0</v>
      </c>
      <c r="G69" s="428">
        <f>IFERROR(VLOOKUP($B69,'JUL5 ACCC'!$B$44:$T$73,19,FALSE),0)</f>
        <v>0</v>
      </c>
      <c r="H69" s="428">
        <f>IFERROR(VLOOKUP($B69,'JUL6 ACCC'!$B$44:$T$73,19,FALSE),0)</f>
        <v>0</v>
      </c>
      <c r="I69" s="428">
        <f>IFERROR(VLOOKUP($B69,'AGO9 Guican'!$B$44:$T$73,19,FALSE),0)</f>
        <v>0</v>
      </c>
      <c r="J69" s="428">
        <f>IFERROR(VLOOKUP($B69,'AGO10 Lucky Dogs'!$B$44:$T$73,19,FALSE),0)</f>
        <v>0</v>
      </c>
      <c r="K69" s="428">
        <f>IFERROR(VLOOKUP($B69,'AGO24 Lochness'!$B$44:$T$73,19,FALSE),0)</f>
        <v>0</v>
      </c>
      <c r="L69" s="428">
        <f>IFERROR(VLOOKUP($B69,'AGO31 Dog Nexus'!$B$44:$T$73,19,FALSE),0)</f>
        <v>0</v>
      </c>
      <c r="M69" s="428">
        <f>IFERROR(VLOOKUP($B69,'OCT18 Pet Cal'!$B$44:$T$73,19,FALSE),0)</f>
        <v>0</v>
      </c>
      <c r="N69" s="428">
        <f>IFERROR(VLOOKUP($B69,'OCT19 Pet Cal'!$B$44:$T$73,19,FALSE),0)</f>
        <v>0</v>
      </c>
      <c r="O69" s="428">
        <f>IFERROR(VLOOKUP($B69,'NOV1 Soc. Canina'!$B$44:$T$73,19,FALSE),0)</f>
        <v>0</v>
      </c>
      <c r="P69" s="428">
        <f>IFERROR(VLOOKUP($B69,'NOV2 Soc. Canina'!$B$44:$T$73,19,FALSE),0)</f>
        <v>0</v>
      </c>
      <c r="Q69" s="428">
        <f>IFERROR(VLOOKUP($B69,'NOV29 ECAN'!$B$44:$T$74,19,FALSE),0)</f>
        <v>0</v>
      </c>
      <c r="R69" s="428">
        <f>IFERROR(VLOOKUP($B69,'NOV30 Amazing'!$B$44:$T$73,19,FALSE),0)</f>
        <v>1</v>
      </c>
      <c r="S69" s="428">
        <f>IFERROR(VLOOKUP($B69,'DIC14 Salta'!$B$44:$T$73,19,FALSE),0)</f>
        <v>0</v>
      </c>
      <c r="T69" s="436">
        <f>SUM(F69:S69)</f>
        <v>1</v>
      </c>
    </row>
    <row r="70" spans="1:20">
      <c r="A70" s="449">
        <f t="shared" si="3"/>
        <v>13</v>
      </c>
      <c r="B70" s="207">
        <v>515</v>
      </c>
      <c r="C70" s="321" t="s">
        <v>716</v>
      </c>
      <c r="D70" s="321" t="s">
        <v>419</v>
      </c>
      <c r="E70" s="321" t="s">
        <v>272</v>
      </c>
      <c r="F70" s="428">
        <f>IFERROR(VLOOKUP($B70,'JUN21 Amazing'!$B$44:$T$73,19,FALSE),0)</f>
        <v>0</v>
      </c>
      <c r="G70" s="428">
        <f>IFERROR(VLOOKUP($B70,'JUL5 ACCC'!$B$44:$T$73,19,FALSE),0)</f>
        <v>0</v>
      </c>
      <c r="H70" s="428">
        <f>IFERROR(VLOOKUP($B70,'JUL6 ACCC'!$B$44:$T$73,19,FALSE),0)</f>
        <v>0</v>
      </c>
      <c r="I70" s="428">
        <f>IFERROR(VLOOKUP($B70,'AGO9 Guican'!$B$44:$T$73,19,FALSE),0)</f>
        <v>0</v>
      </c>
      <c r="J70" s="428">
        <f>IFERROR(VLOOKUP($B70,'AGO10 Lucky Dogs'!$B$44:$T$73,19,FALSE),0)</f>
        <v>0</v>
      </c>
      <c r="K70" s="428">
        <f>IFERROR(VLOOKUP($B70,'AGO24 Lochness'!$B$44:$T$73,19,FALSE),0)</f>
        <v>0</v>
      </c>
      <c r="L70" s="428">
        <f>IFERROR(VLOOKUP($B70,'AGO31 Dog Nexus'!$B$44:$T$73,19,FALSE),0)</f>
        <v>0</v>
      </c>
      <c r="M70" s="428">
        <f>IFERROR(VLOOKUP($B70,'OCT18 Pet Cal'!$B$44:$T$73,19,FALSE),0)</f>
        <v>0</v>
      </c>
      <c r="N70" s="428">
        <f>IFERROR(VLOOKUP($B70,'OCT19 Pet Cal'!$B$44:$T$73,19,FALSE),0)</f>
        <v>0</v>
      </c>
      <c r="O70" s="428">
        <f>IFERROR(VLOOKUP($B70,'NOV1 Soc. Canina'!$B$44:$T$73,19,FALSE),0)</f>
        <v>0</v>
      </c>
      <c r="P70" s="428">
        <f>IFERROR(VLOOKUP($B70,'NOV2 Soc. Canina'!$B$44:$T$73,19,FALSE),0)</f>
        <v>0</v>
      </c>
      <c r="Q70" s="428">
        <f>IFERROR(VLOOKUP($B70,'NOV29 ECAN'!$B$44:$T$74,19,FALSE),0)</f>
        <v>0</v>
      </c>
      <c r="R70" s="428">
        <f>IFERROR(VLOOKUP($B70,'NOV30 Amazing'!$B$44:$T$73,19,FALSE),0)</f>
        <v>0</v>
      </c>
      <c r="S70" s="428">
        <f>IFERROR(VLOOKUP($B70,'DIC14 Salta'!$B$44:$T$73,19,FALSE),0)</f>
        <v>0</v>
      </c>
      <c r="T70" s="436">
        <f>SUM(F70:S70)</f>
        <v>0</v>
      </c>
    </row>
    <row r="71" spans="1:20">
      <c r="A71" s="449">
        <v>13</v>
      </c>
      <c r="B71" s="207">
        <v>531</v>
      </c>
      <c r="C71" s="321" t="s">
        <v>321</v>
      </c>
      <c r="D71" s="321" t="s">
        <v>322</v>
      </c>
      <c r="E71" s="321" t="s">
        <v>272</v>
      </c>
      <c r="F71" s="428">
        <f>IFERROR(VLOOKUP($B71,'JUN21 Amazing'!$B$44:$T$73,19,FALSE),0)</f>
        <v>0</v>
      </c>
      <c r="G71" s="428">
        <f>IFERROR(VLOOKUP($B71,'JUL5 ACCC'!$B$44:$T$73,19,FALSE),0)</f>
        <v>0</v>
      </c>
      <c r="H71" s="428">
        <f>IFERROR(VLOOKUP($B71,'JUL6 ACCC'!$B$44:$T$73,19,FALSE),0)</f>
        <v>0</v>
      </c>
      <c r="I71" s="428">
        <f>IFERROR(VLOOKUP($B71,'AGO9 Guican'!$B$44:$T$73,19,FALSE),0)</f>
        <v>0</v>
      </c>
      <c r="J71" s="428">
        <f>IFERROR(VLOOKUP($B71,'AGO10 Lucky Dogs'!$B$44:$T$73,19,FALSE),0)</f>
        <v>0</v>
      </c>
      <c r="K71" s="428">
        <f>IFERROR(VLOOKUP($B71,'AGO24 Lochness'!$B$44:$T$73,19,FALSE),0)</f>
        <v>0</v>
      </c>
      <c r="L71" s="428">
        <f>IFERROR(VLOOKUP($B71,'AGO31 Dog Nexus'!$B$44:$T$73,19,FALSE),0)</f>
        <v>0</v>
      </c>
      <c r="M71" s="428">
        <f>IFERROR(VLOOKUP($B71,'OCT18 Pet Cal'!$B$44:$T$73,19,FALSE),0)</f>
        <v>0</v>
      </c>
      <c r="N71" s="428">
        <f>IFERROR(VLOOKUP($B71,'OCT19 Pet Cal'!$B$44:$T$73,19,FALSE),0)</f>
        <v>0</v>
      </c>
      <c r="O71" s="428">
        <f>IFERROR(VLOOKUP($B71,'NOV1 Soc. Canina'!$B$44:$T$73,19,FALSE),0)</f>
        <v>0</v>
      </c>
      <c r="P71" s="428">
        <f>IFERROR(VLOOKUP($B71,'NOV2 Soc. Canina'!$B$44:$T$73,19,FALSE),0)</f>
        <v>0</v>
      </c>
      <c r="Q71" s="428">
        <f>IFERROR(VLOOKUP($B71,'NOV29 ECAN'!$B$44:$T$74,19,FALSE),0)</f>
        <v>0</v>
      </c>
      <c r="R71" s="428">
        <f>IFERROR(VLOOKUP($B71,'NOV30 Amazing'!$B$44:$T$73,19,FALSE),0)</f>
        <v>0</v>
      </c>
      <c r="S71" s="428">
        <f>IFERROR(VLOOKUP($B71,'DIC14 Salta'!$B$44:$T$73,19,FALSE),0)</f>
        <v>0</v>
      </c>
      <c r="T71" s="436">
        <f>SUM(F71:S71)</f>
        <v>0</v>
      </c>
    </row>
    <row r="72" spans="1:20">
      <c r="A72" s="449">
        <f t="shared" si="3"/>
        <v>14</v>
      </c>
      <c r="B72" s="423">
        <v>551</v>
      </c>
      <c r="C72" s="424" t="s">
        <v>702</v>
      </c>
      <c r="D72" s="424" t="s">
        <v>491</v>
      </c>
      <c r="E72" s="424" t="s">
        <v>272</v>
      </c>
      <c r="F72" s="428">
        <f>IFERROR(VLOOKUP($B72,'JUN21 Amazing'!$B$44:$T$73,19,FALSE),0)</f>
        <v>0</v>
      </c>
      <c r="G72" s="428">
        <f>IFERROR(VLOOKUP($B72,'JUL5 ACCC'!$B$44:$T$73,19,FALSE),0)</f>
        <v>0</v>
      </c>
      <c r="H72" s="428">
        <f>IFERROR(VLOOKUP($B72,'JUL6 ACCC'!$B$44:$T$73,19,FALSE),0)</f>
        <v>0</v>
      </c>
      <c r="I72" s="428">
        <f>IFERROR(VLOOKUP($B72,'AGO9 Guican'!$B$44:$T$73,19,FALSE),0)</f>
        <v>0</v>
      </c>
      <c r="J72" s="428">
        <f>IFERROR(VLOOKUP($B72,'AGO10 Lucky Dogs'!$B$44:$T$73,19,FALSE),0)</f>
        <v>0</v>
      </c>
      <c r="K72" s="428">
        <f>IFERROR(VLOOKUP($B72,'AGO24 Lochness'!$B$44:$T$73,19,FALSE),0)</f>
        <v>0</v>
      </c>
      <c r="L72" s="428">
        <f>IFERROR(VLOOKUP($B72,'AGO31 Dog Nexus'!$B$44:$T$73,19,FALSE),0)</f>
        <v>0</v>
      </c>
      <c r="M72" s="428">
        <f>IFERROR(VLOOKUP($B72,'OCT18 Pet Cal'!$B$44:$T$73,19,FALSE),0)</f>
        <v>0</v>
      </c>
      <c r="N72" s="428">
        <f>IFERROR(VLOOKUP($B72,'OCT19 Pet Cal'!$B$44:$T$73,19,FALSE),0)</f>
        <v>0</v>
      </c>
      <c r="O72" s="428">
        <f>IFERROR(VLOOKUP($B72,'NOV1 Soc. Canina'!$B$44:$T$73,19,FALSE),0)</f>
        <v>0</v>
      </c>
      <c r="P72" s="428">
        <f>IFERROR(VLOOKUP($B72,'NOV2 Soc. Canina'!$B$44:$T$73,19,FALSE),0)</f>
        <v>0</v>
      </c>
      <c r="Q72" s="428">
        <f>IFERROR(VLOOKUP($B72,'NOV29 ECAN'!$B$44:$T$74,19,FALSE),0)</f>
        <v>0</v>
      </c>
      <c r="R72" s="428">
        <f>IFERROR(VLOOKUP($B72,'NOV30 Amazing'!$B$44:$T$73,19,FALSE),0)</f>
        <v>0</v>
      </c>
      <c r="S72" s="428">
        <f>IFERROR(VLOOKUP($B72,'DIC14 Salta'!$B$44:$T$73,19,FALSE),0)</f>
        <v>0</v>
      </c>
      <c r="T72" s="436">
        <f>SUM(F72:S72)</f>
        <v>0</v>
      </c>
    </row>
    <row r="73" spans="1:20">
      <c r="A73" s="449">
        <v>14</v>
      </c>
      <c r="B73" s="423">
        <v>598</v>
      </c>
      <c r="C73" s="424" t="s">
        <v>480</v>
      </c>
      <c r="D73" s="424" t="s">
        <v>481</v>
      </c>
      <c r="E73" s="424" t="s">
        <v>272</v>
      </c>
      <c r="F73" s="428">
        <f>IFERROR(VLOOKUP($B73,'JUN21 Amazing'!$B$44:$T$73,19,FALSE),0)</f>
        <v>0</v>
      </c>
      <c r="G73" s="428">
        <f>IFERROR(VLOOKUP($B73,'JUL5 ACCC'!$B$44:$T$73,19,FALSE),0)</f>
        <v>0</v>
      </c>
      <c r="H73" s="428">
        <f>IFERROR(VLOOKUP($B73,'JUL6 ACCC'!$B$44:$T$73,19,FALSE),0)</f>
        <v>0</v>
      </c>
      <c r="I73" s="428">
        <f>IFERROR(VLOOKUP($B73,'AGO9 Guican'!$B$44:$T$73,19,FALSE),0)</f>
        <v>0</v>
      </c>
      <c r="J73" s="428">
        <f>IFERROR(VLOOKUP($B73,'AGO10 Lucky Dogs'!$B$44:$T$73,19,FALSE),0)</f>
        <v>0</v>
      </c>
      <c r="K73" s="428">
        <f>IFERROR(VLOOKUP($B73,'AGO24 Lochness'!$B$44:$T$73,19,FALSE),0)</f>
        <v>0</v>
      </c>
      <c r="L73" s="428">
        <f>IFERROR(VLOOKUP($B73,'AGO31 Dog Nexus'!$B$44:$T$73,19,FALSE),0)</f>
        <v>0</v>
      </c>
      <c r="M73" s="428">
        <f>IFERROR(VLOOKUP($B73,'OCT18 Pet Cal'!$B$44:$T$73,19,FALSE),0)</f>
        <v>0</v>
      </c>
      <c r="N73" s="428">
        <f>IFERROR(VLOOKUP($B73,'OCT19 Pet Cal'!$B$44:$T$73,19,FALSE),0)</f>
        <v>0</v>
      </c>
      <c r="O73" s="428">
        <f>IFERROR(VLOOKUP($B73,'NOV1 Soc. Canina'!$B$44:$T$73,19,FALSE),0)</f>
        <v>0</v>
      </c>
      <c r="P73" s="428">
        <f>IFERROR(VLOOKUP($B73,'NOV2 Soc. Canina'!$B$44:$T$73,19,FALSE),0)</f>
        <v>0</v>
      </c>
      <c r="Q73" s="428">
        <f>IFERROR(VLOOKUP($B73,'NOV29 ECAN'!$B$44:$T$74,19,FALSE),0)</f>
        <v>0</v>
      </c>
      <c r="R73" s="428">
        <f>IFERROR(VLOOKUP($B73,'NOV30 Amazing'!$B$44:$T$73,19,FALSE),0)</f>
        <v>0</v>
      </c>
      <c r="S73" s="428">
        <f>IFERROR(VLOOKUP($B73,'DIC14 Salta'!$B$44:$T$73,19,FALSE),0)</f>
        <v>0</v>
      </c>
      <c r="T73" s="436">
        <f>SUM(F73:S73)</f>
        <v>0</v>
      </c>
    </row>
    <row r="74" spans="1:20">
      <c r="A74" s="449">
        <f t="shared" si="3"/>
        <v>15</v>
      </c>
      <c r="B74" s="423">
        <v>620</v>
      </c>
      <c r="C74" s="424" t="s">
        <v>317</v>
      </c>
      <c r="D74" s="424" t="s">
        <v>98</v>
      </c>
      <c r="E74" s="424" t="s">
        <v>272</v>
      </c>
      <c r="F74" s="428">
        <f>IFERROR(VLOOKUP($B74,'JUN21 Amazing'!$B$44:$T$73,19,FALSE),0)</f>
        <v>0</v>
      </c>
      <c r="G74" s="428">
        <f>IFERROR(VLOOKUP($B74,'JUL5 ACCC'!$B$44:$T$73,19,FALSE),0)</f>
        <v>0</v>
      </c>
      <c r="H74" s="428">
        <f>IFERROR(VLOOKUP($B74,'JUL6 ACCC'!$B$44:$T$73,19,FALSE),0)</f>
        <v>0</v>
      </c>
      <c r="I74" s="428">
        <f>IFERROR(VLOOKUP($B74,'AGO9 Guican'!$B$44:$T$73,19,FALSE),0)</f>
        <v>0</v>
      </c>
      <c r="J74" s="428">
        <f>IFERROR(VLOOKUP($B74,'AGO10 Lucky Dogs'!$B$44:$T$73,19,FALSE),0)</f>
        <v>0</v>
      </c>
      <c r="K74" s="428">
        <f>IFERROR(VLOOKUP($B74,'AGO24 Lochness'!$B$44:$T$73,19,FALSE),0)</f>
        <v>0</v>
      </c>
      <c r="L74" s="428">
        <f>IFERROR(VLOOKUP($B74,'AGO31 Dog Nexus'!$B$44:$T$73,19,FALSE),0)</f>
        <v>0</v>
      </c>
      <c r="M74" s="428">
        <f>IFERROR(VLOOKUP($B74,'OCT18 Pet Cal'!$B$44:$T$73,19,FALSE),0)</f>
        <v>0</v>
      </c>
      <c r="N74" s="428">
        <f>IFERROR(VLOOKUP($B74,'OCT19 Pet Cal'!$B$44:$T$73,19,FALSE),0)</f>
        <v>0</v>
      </c>
      <c r="O74" s="428">
        <f>IFERROR(VLOOKUP($B74,'NOV1 Soc. Canina'!$B$44:$T$73,19,FALSE),0)</f>
        <v>0</v>
      </c>
      <c r="P74" s="428">
        <f>IFERROR(VLOOKUP($B74,'NOV2 Soc. Canina'!$B$44:$T$73,19,FALSE),0)</f>
        <v>0</v>
      </c>
      <c r="Q74" s="428">
        <f>IFERROR(VLOOKUP($B74,'NOV29 ECAN'!$B$44:$T$74,19,FALSE),0)</f>
        <v>0</v>
      </c>
      <c r="R74" s="428">
        <f>IFERROR(VLOOKUP($B74,'NOV30 Amazing'!$B$44:$T$73,19,FALSE),0)</f>
        <v>0</v>
      </c>
      <c r="S74" s="428">
        <f>IFERROR(VLOOKUP($B74,'DIC14 Salta'!$B$44:$T$73,19,FALSE),0)</f>
        <v>0</v>
      </c>
      <c r="T74" s="436">
        <f>SUM(F74:S74)</f>
        <v>0</v>
      </c>
    </row>
    <row r="75" spans="1:20">
      <c r="A75" s="449">
        <v>15</v>
      </c>
      <c r="B75" s="423">
        <v>680</v>
      </c>
      <c r="C75" s="424" t="s">
        <v>311</v>
      </c>
      <c r="D75" s="424" t="s">
        <v>648</v>
      </c>
      <c r="E75" s="424" t="s">
        <v>272</v>
      </c>
      <c r="F75" s="428">
        <f>IFERROR(VLOOKUP($B75,'JUN21 Amazing'!$B$44:$T$73,19,FALSE),0)</f>
        <v>0</v>
      </c>
      <c r="G75" s="428">
        <f>IFERROR(VLOOKUP($B75,'JUL5 ACCC'!$B$44:$T$73,19,FALSE),0)</f>
        <v>0</v>
      </c>
      <c r="H75" s="428">
        <f>IFERROR(VLOOKUP($B75,'JUL6 ACCC'!$B$44:$T$73,19,FALSE),0)</f>
        <v>0</v>
      </c>
      <c r="I75" s="428">
        <f>IFERROR(VLOOKUP($B75,'AGO9 Guican'!$B$44:$T$73,19,FALSE),0)</f>
        <v>0</v>
      </c>
      <c r="J75" s="428">
        <f>IFERROR(VLOOKUP($B75,'AGO10 Lucky Dogs'!$B$44:$T$73,19,FALSE),0)</f>
        <v>0</v>
      </c>
      <c r="K75" s="428">
        <f>IFERROR(VLOOKUP($B75,'AGO24 Lochness'!$B$44:$T$73,19,FALSE),0)</f>
        <v>0</v>
      </c>
      <c r="L75" s="428">
        <f>IFERROR(VLOOKUP($B75,'AGO31 Dog Nexus'!$B$44:$T$73,19,FALSE),0)</f>
        <v>0</v>
      </c>
      <c r="M75" s="428">
        <f>IFERROR(VLOOKUP($B75,'OCT18 Pet Cal'!$B$44:$T$73,19,FALSE),0)</f>
        <v>0</v>
      </c>
      <c r="N75" s="428">
        <f>IFERROR(VLOOKUP($B75,'OCT19 Pet Cal'!$B$44:$T$73,19,FALSE),0)</f>
        <v>0</v>
      </c>
      <c r="O75" s="428">
        <f>IFERROR(VLOOKUP($B75,'NOV1 Soc. Canina'!$B$44:$T$73,19,FALSE),0)</f>
        <v>0</v>
      </c>
      <c r="P75" s="428">
        <f>IFERROR(VLOOKUP($B75,'NOV2 Soc. Canina'!$B$44:$T$73,19,FALSE),0)</f>
        <v>0</v>
      </c>
      <c r="Q75" s="428">
        <f>IFERROR(VLOOKUP($B75,'NOV29 ECAN'!$B$44:$T$74,19,FALSE),0)</f>
        <v>0</v>
      </c>
      <c r="R75" s="428">
        <f>IFERROR(VLOOKUP($B75,'NOV30 Amazing'!$B$44:$T$73,19,FALSE),0)</f>
        <v>0</v>
      </c>
      <c r="S75" s="428">
        <f>IFERROR(VLOOKUP($B75,'DIC14 Salta'!$B$44:$T$73,19,FALSE),0)</f>
        <v>0</v>
      </c>
      <c r="T75" s="436">
        <f>SUM(F75:S75)</f>
        <v>0</v>
      </c>
    </row>
    <row r="76" spans="1:20">
      <c r="A76" s="449">
        <f t="shared" si="3"/>
        <v>16</v>
      </c>
      <c r="B76" s="423">
        <v>683</v>
      </c>
      <c r="C76" s="424" t="s">
        <v>473</v>
      </c>
      <c r="D76" s="424" t="s">
        <v>474</v>
      </c>
      <c r="E76" s="424" t="s">
        <v>269</v>
      </c>
      <c r="F76" s="428">
        <f>IFERROR(VLOOKUP($B76,'JUN21 Amazing'!$B$44:$T$73,19,FALSE),0)</f>
        <v>0</v>
      </c>
      <c r="G76" s="428">
        <f>IFERROR(VLOOKUP($B76,'JUL5 ACCC'!$B$44:$T$73,19,FALSE),0)</f>
        <v>0</v>
      </c>
      <c r="H76" s="428">
        <f>IFERROR(VLOOKUP($B76,'JUL6 ACCC'!$B$44:$T$73,19,FALSE),0)</f>
        <v>0</v>
      </c>
      <c r="I76" s="428">
        <f>IFERROR(VLOOKUP($B76,'AGO9 Guican'!$B$44:$T$73,19,FALSE),0)</f>
        <v>0</v>
      </c>
      <c r="J76" s="428">
        <f>IFERROR(VLOOKUP($B76,'AGO10 Lucky Dogs'!$B$44:$T$73,19,FALSE),0)</f>
        <v>0</v>
      </c>
      <c r="K76" s="428">
        <f>IFERROR(VLOOKUP($B76,'AGO24 Lochness'!$B$44:$T$73,19,FALSE),0)</f>
        <v>0</v>
      </c>
      <c r="L76" s="428">
        <f>IFERROR(VLOOKUP($B76,'AGO31 Dog Nexus'!$B$44:$T$73,19,FALSE),0)</f>
        <v>0</v>
      </c>
      <c r="M76" s="428">
        <f>IFERROR(VLOOKUP($B76,'OCT18 Pet Cal'!$B$44:$T$73,19,FALSE),0)</f>
        <v>0</v>
      </c>
      <c r="N76" s="428">
        <f>IFERROR(VLOOKUP($B76,'OCT19 Pet Cal'!$B$44:$T$73,19,FALSE),0)</f>
        <v>0</v>
      </c>
      <c r="O76" s="428">
        <f>IFERROR(VLOOKUP($B76,'NOV1 Soc. Canina'!$B$44:$T$73,19,FALSE),0)</f>
        <v>0</v>
      </c>
      <c r="P76" s="428">
        <f>IFERROR(VLOOKUP($B76,'NOV2 Soc. Canina'!$B$44:$T$73,19,FALSE),0)</f>
        <v>0</v>
      </c>
      <c r="Q76" s="428">
        <f>IFERROR(VLOOKUP($B76,'NOV29 ECAN'!$B$44:$T$74,19,FALSE),0)</f>
        <v>0</v>
      </c>
      <c r="R76" s="428">
        <f>IFERROR(VLOOKUP($B76,'NOV30 Amazing'!$B$44:$T$73,19,FALSE),0)</f>
        <v>0</v>
      </c>
      <c r="S76" s="428">
        <f>IFERROR(VLOOKUP($B76,'DIC14 Salta'!$B$44:$T$73,19,FALSE),0)</f>
        <v>0</v>
      </c>
      <c r="T76" s="436">
        <f>SUM(F76:S76)</f>
        <v>0</v>
      </c>
    </row>
    <row r="77" spans="1:20">
      <c r="A77" s="449">
        <v>16</v>
      </c>
      <c r="B77" s="423">
        <v>686</v>
      </c>
      <c r="C77" s="424" t="s">
        <v>619</v>
      </c>
      <c r="D77" s="424" t="s">
        <v>620</v>
      </c>
      <c r="E77" s="424" t="s">
        <v>269</v>
      </c>
      <c r="F77" s="428">
        <f>IFERROR(VLOOKUP($B77,'JUN21 Amazing'!$B$44:$T$73,19,FALSE),0)</f>
        <v>0</v>
      </c>
      <c r="G77" s="428">
        <f>IFERROR(VLOOKUP($B77,'JUL5 ACCC'!$B$44:$T$73,19,FALSE),0)</f>
        <v>0</v>
      </c>
      <c r="H77" s="428">
        <f>IFERROR(VLOOKUP($B77,'JUL6 ACCC'!$B$44:$T$73,19,FALSE),0)</f>
        <v>0</v>
      </c>
      <c r="I77" s="428">
        <f>IFERROR(VLOOKUP($B77,'AGO9 Guican'!$B$44:$T$73,19,FALSE),0)</f>
        <v>0</v>
      </c>
      <c r="J77" s="428">
        <f>IFERROR(VLOOKUP($B77,'AGO10 Lucky Dogs'!$B$44:$T$73,19,FALSE),0)</f>
        <v>0</v>
      </c>
      <c r="K77" s="428">
        <f>IFERROR(VLOOKUP($B77,'AGO24 Lochness'!$B$44:$T$73,19,FALSE),0)</f>
        <v>0</v>
      </c>
      <c r="L77" s="428">
        <f>IFERROR(VLOOKUP($B77,'AGO31 Dog Nexus'!$B$44:$T$73,19,FALSE),0)</f>
        <v>0</v>
      </c>
      <c r="M77" s="428">
        <f>IFERROR(VLOOKUP($B77,'OCT18 Pet Cal'!$B$44:$T$73,19,FALSE),0)</f>
        <v>0</v>
      </c>
      <c r="N77" s="428">
        <f>IFERROR(VLOOKUP($B77,'OCT19 Pet Cal'!$B$44:$T$73,19,FALSE),0)</f>
        <v>0</v>
      </c>
      <c r="O77" s="428">
        <f>IFERROR(VLOOKUP($B77,'NOV1 Soc. Canina'!$B$44:$T$73,19,FALSE),0)</f>
        <v>0</v>
      </c>
      <c r="P77" s="428">
        <f>IFERROR(VLOOKUP($B77,'NOV2 Soc. Canina'!$B$44:$T$73,19,FALSE),0)</f>
        <v>0</v>
      </c>
      <c r="Q77" s="428">
        <f>IFERROR(VLOOKUP($B77,'NOV29 ECAN'!$B$44:$T$74,19,FALSE),0)</f>
        <v>0</v>
      </c>
      <c r="R77" s="428">
        <f>IFERROR(VLOOKUP($B77,'NOV30 Amazing'!$B$44:$T$73,19,FALSE),0)</f>
        <v>0</v>
      </c>
      <c r="S77" s="428">
        <f>IFERROR(VLOOKUP($B77,'DIC14 Salta'!$B$44:$T$73,19,FALSE),0)</f>
        <v>0</v>
      </c>
      <c r="T77" s="436">
        <f>SUM(F77:S77)</f>
        <v>0</v>
      </c>
    </row>
    <row r="78" spans="1:20">
      <c r="A78" s="449">
        <f t="shared" si="3"/>
        <v>17</v>
      </c>
      <c r="B78" s="423">
        <v>708</v>
      </c>
      <c r="C78" s="424" t="s">
        <v>382</v>
      </c>
      <c r="D78" s="424" t="s">
        <v>647</v>
      </c>
      <c r="E78" s="424" t="s">
        <v>272</v>
      </c>
      <c r="F78" s="428">
        <f>IFERROR(VLOOKUP($B78,'JUN21 Amazing'!$B$44:$T$73,19,FALSE),0)</f>
        <v>0</v>
      </c>
      <c r="G78" s="428">
        <f>IFERROR(VLOOKUP($B78,'JUL5 ACCC'!$B$44:$T$73,19,FALSE),0)</f>
        <v>0</v>
      </c>
      <c r="H78" s="428">
        <f>IFERROR(VLOOKUP($B78,'JUL6 ACCC'!$B$44:$T$73,19,FALSE),0)</f>
        <v>0</v>
      </c>
      <c r="I78" s="428">
        <f>IFERROR(VLOOKUP($B78,'AGO9 Guican'!$B$44:$T$73,19,FALSE),0)</f>
        <v>0</v>
      </c>
      <c r="J78" s="428">
        <f>IFERROR(VLOOKUP($B78,'AGO10 Lucky Dogs'!$B$44:$T$73,19,FALSE),0)</f>
        <v>0</v>
      </c>
      <c r="K78" s="428">
        <f>IFERROR(VLOOKUP($B78,'AGO24 Lochness'!$B$44:$T$73,19,FALSE),0)</f>
        <v>0</v>
      </c>
      <c r="L78" s="428">
        <f>IFERROR(VLOOKUP($B78,'AGO31 Dog Nexus'!$B$44:$T$73,19,FALSE),0)</f>
        <v>0</v>
      </c>
      <c r="M78" s="428">
        <f>IFERROR(VLOOKUP($B78,'OCT18 Pet Cal'!$B$44:$T$73,19,FALSE),0)</f>
        <v>0</v>
      </c>
      <c r="N78" s="428">
        <f>IFERROR(VLOOKUP($B78,'OCT19 Pet Cal'!$B$44:$T$73,19,FALSE),0)</f>
        <v>0</v>
      </c>
      <c r="O78" s="428">
        <f>IFERROR(VLOOKUP($B78,'NOV1 Soc. Canina'!$B$44:$T$73,19,FALSE),0)</f>
        <v>0</v>
      </c>
      <c r="P78" s="428">
        <f>IFERROR(VLOOKUP($B78,'NOV2 Soc. Canina'!$B$44:$T$73,19,FALSE),0)</f>
        <v>0</v>
      </c>
      <c r="Q78" s="428">
        <f>IFERROR(VLOOKUP($B78,'NOV29 ECAN'!$B$44:$T$74,19,FALSE),0)</f>
        <v>0</v>
      </c>
      <c r="R78" s="428">
        <f>IFERROR(VLOOKUP($B78,'NOV30 Amazing'!$B$44:$T$73,19,FALSE),0)</f>
        <v>0</v>
      </c>
      <c r="S78" s="428">
        <f>IFERROR(VLOOKUP($B78,'DIC14 Salta'!$B$44:$T$73,19,FALSE),0)</f>
        <v>0</v>
      </c>
      <c r="T78" s="436">
        <f>SUM(F78:S78)</f>
        <v>0</v>
      </c>
    </row>
    <row r="79" spans="1:20">
      <c r="A79" s="449">
        <v>17</v>
      </c>
      <c r="B79" s="429">
        <v>716</v>
      </c>
      <c r="C79" s="424" t="s">
        <v>434</v>
      </c>
      <c r="D79" s="424" t="s">
        <v>435</v>
      </c>
      <c r="E79" s="424" t="s">
        <v>272</v>
      </c>
      <c r="F79" s="428">
        <f>IFERROR(VLOOKUP($B79,'JUN21 Amazing'!$B$44:$T$73,19,FALSE),0)</f>
        <v>0</v>
      </c>
      <c r="G79" s="428">
        <f>IFERROR(VLOOKUP($B79,'JUL5 ACCC'!$B$44:$T$73,19,FALSE),0)</f>
        <v>0</v>
      </c>
      <c r="H79" s="428">
        <f>IFERROR(VLOOKUP($B79,'JUL6 ACCC'!$B$44:$T$73,19,FALSE),0)</f>
        <v>0</v>
      </c>
      <c r="I79" s="428">
        <f>IFERROR(VLOOKUP($B79,'AGO9 Guican'!$B$44:$T$73,19,FALSE),0)</f>
        <v>0</v>
      </c>
      <c r="J79" s="428">
        <f>IFERROR(VLOOKUP($B79,'AGO10 Lucky Dogs'!$B$44:$T$73,19,FALSE),0)</f>
        <v>0</v>
      </c>
      <c r="K79" s="428">
        <f>IFERROR(VLOOKUP($B79,'AGO24 Lochness'!$B$44:$T$73,19,FALSE),0)</f>
        <v>0</v>
      </c>
      <c r="L79" s="428">
        <f>IFERROR(VLOOKUP($B79,'AGO31 Dog Nexus'!$B$44:$T$73,19,FALSE),0)</f>
        <v>0</v>
      </c>
      <c r="M79" s="428">
        <f>IFERROR(VLOOKUP($B79,'OCT18 Pet Cal'!$B$44:$T$73,19,FALSE),0)</f>
        <v>0</v>
      </c>
      <c r="N79" s="428">
        <f>IFERROR(VLOOKUP($B79,'OCT19 Pet Cal'!$B$44:$T$73,19,FALSE),0)</f>
        <v>0</v>
      </c>
      <c r="O79" s="428">
        <f>IFERROR(VLOOKUP($B79,'NOV1 Soc. Canina'!$B$44:$T$73,19,FALSE),0)</f>
        <v>0</v>
      </c>
      <c r="P79" s="428">
        <f>IFERROR(VLOOKUP($B79,'NOV2 Soc. Canina'!$B$44:$T$73,19,FALSE),0)</f>
        <v>0</v>
      </c>
      <c r="Q79" s="428">
        <f>IFERROR(VLOOKUP($B79,'NOV29 ECAN'!$B$44:$T$74,19,FALSE),0)</f>
        <v>0</v>
      </c>
      <c r="R79" s="428">
        <f>IFERROR(VLOOKUP($B79,'NOV30 Amazing'!$B$44:$T$73,19,FALSE),0)</f>
        <v>0</v>
      </c>
      <c r="S79" s="428">
        <f>IFERROR(VLOOKUP($B79,'DIC14 Salta'!$B$44:$T$73,19,FALSE),0)</f>
        <v>0</v>
      </c>
      <c r="T79" s="436">
        <f>SUM(F79:S79)</f>
        <v>0</v>
      </c>
    </row>
    <row r="80" spans="1:20">
      <c r="A80" s="449">
        <f t="shared" si="3"/>
        <v>18</v>
      </c>
      <c r="B80" s="423">
        <v>729</v>
      </c>
      <c r="C80" s="424" t="s">
        <v>496</v>
      </c>
      <c r="D80" s="424" t="s">
        <v>497</v>
      </c>
      <c r="E80" s="424" t="s">
        <v>269</v>
      </c>
      <c r="F80" s="428">
        <f>IFERROR(VLOOKUP($B80,'JUN21 Amazing'!$B$44:$T$73,19,FALSE),0)</f>
        <v>0</v>
      </c>
      <c r="G80" s="428">
        <f>IFERROR(VLOOKUP($B80,'JUL5 ACCC'!$B$44:$T$73,19,FALSE),0)</f>
        <v>0</v>
      </c>
      <c r="H80" s="428">
        <f>IFERROR(VLOOKUP($B80,'JUL6 ACCC'!$B$44:$T$73,19,FALSE),0)</f>
        <v>0</v>
      </c>
      <c r="I80" s="428">
        <f>IFERROR(VLOOKUP($B80,'AGO9 Guican'!$B$44:$T$73,19,FALSE),0)</f>
        <v>0</v>
      </c>
      <c r="J80" s="428">
        <f>IFERROR(VLOOKUP($B80,'AGO10 Lucky Dogs'!$B$44:$T$73,19,FALSE),0)</f>
        <v>0</v>
      </c>
      <c r="K80" s="428">
        <f>IFERROR(VLOOKUP($B80,'AGO24 Lochness'!$B$44:$T$73,19,FALSE),0)</f>
        <v>0</v>
      </c>
      <c r="L80" s="428">
        <f>IFERROR(VLOOKUP($B80,'AGO31 Dog Nexus'!$B$44:$T$73,19,FALSE),0)</f>
        <v>0</v>
      </c>
      <c r="M80" s="428">
        <f>IFERROR(VLOOKUP($B80,'OCT18 Pet Cal'!$B$44:$T$73,19,FALSE),0)</f>
        <v>0</v>
      </c>
      <c r="N80" s="428">
        <f>IFERROR(VLOOKUP($B80,'OCT19 Pet Cal'!$B$44:$T$73,19,FALSE),0)</f>
        <v>0</v>
      </c>
      <c r="O80" s="428">
        <f>IFERROR(VLOOKUP($B80,'NOV1 Soc. Canina'!$B$44:$T$73,19,FALSE),0)</f>
        <v>0</v>
      </c>
      <c r="P80" s="428">
        <f>IFERROR(VLOOKUP($B80,'NOV2 Soc. Canina'!$B$44:$T$73,19,FALSE),0)</f>
        <v>0</v>
      </c>
      <c r="Q80" s="428">
        <f>IFERROR(VLOOKUP($B80,'NOV29 ECAN'!$B$44:$T$74,19,FALSE),0)</f>
        <v>0</v>
      </c>
      <c r="R80" s="428">
        <f>IFERROR(VLOOKUP($B80,'NOV30 Amazing'!$B$44:$T$73,19,FALSE),0)</f>
        <v>0</v>
      </c>
      <c r="S80" s="428">
        <f>IFERROR(VLOOKUP($B80,'DIC14 Salta'!$B$44:$T$73,19,FALSE),0)</f>
        <v>0</v>
      </c>
      <c r="T80" s="436">
        <f>SUM(F80:S80)</f>
        <v>0</v>
      </c>
    </row>
    <row r="81" spans="1:20">
      <c r="A81" s="449">
        <v>18</v>
      </c>
      <c r="B81" s="423">
        <v>785</v>
      </c>
      <c r="C81" s="424" t="s">
        <v>482</v>
      </c>
      <c r="D81" s="424" t="s">
        <v>481</v>
      </c>
      <c r="E81" s="424" t="s">
        <v>272</v>
      </c>
      <c r="F81" s="428">
        <f>IFERROR(VLOOKUP($B81,'JUN21 Amazing'!$B$44:$T$73,19,FALSE),0)</f>
        <v>0</v>
      </c>
      <c r="G81" s="428">
        <f>IFERROR(VLOOKUP($B81,'JUL5 ACCC'!$B$44:$T$73,19,FALSE),0)</f>
        <v>0</v>
      </c>
      <c r="H81" s="428">
        <f>IFERROR(VLOOKUP($B81,'JUL6 ACCC'!$B$44:$T$73,19,FALSE),0)</f>
        <v>0</v>
      </c>
      <c r="I81" s="428">
        <f>IFERROR(VLOOKUP($B81,'AGO9 Guican'!$B$44:$T$73,19,FALSE),0)</f>
        <v>0</v>
      </c>
      <c r="J81" s="428">
        <f>IFERROR(VLOOKUP($B81,'AGO10 Lucky Dogs'!$B$44:$T$73,19,FALSE),0)</f>
        <v>0</v>
      </c>
      <c r="K81" s="428">
        <f>IFERROR(VLOOKUP($B81,'AGO24 Lochness'!$B$44:$T$73,19,FALSE),0)</f>
        <v>0</v>
      </c>
      <c r="L81" s="428">
        <f>IFERROR(VLOOKUP($B81,'AGO31 Dog Nexus'!$B$44:$T$73,19,FALSE),0)</f>
        <v>0</v>
      </c>
      <c r="M81" s="428">
        <f>IFERROR(VLOOKUP($B81,'OCT18 Pet Cal'!$B$44:$T$73,19,FALSE),0)</f>
        <v>0</v>
      </c>
      <c r="N81" s="428">
        <f>IFERROR(VLOOKUP($B81,'OCT19 Pet Cal'!$B$44:$T$73,19,FALSE),0)</f>
        <v>0</v>
      </c>
      <c r="O81" s="428">
        <f>IFERROR(VLOOKUP($B81,'NOV1 Soc. Canina'!$B$44:$T$73,19,FALSE),0)</f>
        <v>0</v>
      </c>
      <c r="P81" s="428">
        <f>IFERROR(VLOOKUP($B81,'NOV2 Soc. Canina'!$B$44:$T$73,19,FALSE),0)</f>
        <v>0</v>
      </c>
      <c r="Q81" s="428">
        <f>IFERROR(VLOOKUP($B81,'NOV29 ECAN'!$B$44:$T$74,19,FALSE),0)</f>
        <v>0</v>
      </c>
      <c r="R81" s="428">
        <f>IFERROR(VLOOKUP($B81,'NOV30 Amazing'!$B$44:$T$73,19,FALSE),0)</f>
        <v>0</v>
      </c>
      <c r="S81" s="428">
        <f>IFERROR(VLOOKUP($B81,'DIC14 Salta'!$B$44:$T$73,19,FALSE),0)</f>
        <v>0</v>
      </c>
      <c r="T81" s="436">
        <f>SUM(F81:S81)</f>
        <v>0</v>
      </c>
    </row>
    <row r="82" spans="1:20">
      <c r="A82" s="449">
        <f t="shared" si="3"/>
        <v>19</v>
      </c>
      <c r="B82" s="207">
        <v>803</v>
      </c>
      <c r="C82" s="321" t="s">
        <v>323</v>
      </c>
      <c r="D82" s="321" t="s">
        <v>564</v>
      </c>
      <c r="E82" s="321" t="s">
        <v>272</v>
      </c>
      <c r="F82" s="428">
        <f>IFERROR(VLOOKUP($B82,'JUN21 Amazing'!$B$44:$T$73,19,FALSE),0)</f>
        <v>0</v>
      </c>
      <c r="G82" s="428">
        <f>IFERROR(VLOOKUP($B82,'JUL5 ACCC'!$B$44:$T$73,19,FALSE),0)</f>
        <v>0</v>
      </c>
      <c r="H82" s="428">
        <f>IFERROR(VLOOKUP($B82,'JUL6 ACCC'!$B$44:$T$73,19,FALSE),0)</f>
        <v>0</v>
      </c>
      <c r="I82" s="428">
        <f>IFERROR(VLOOKUP($B82,'AGO9 Guican'!$B$44:$T$73,19,FALSE),0)</f>
        <v>0</v>
      </c>
      <c r="J82" s="428">
        <f>IFERROR(VLOOKUP($B82,'AGO10 Lucky Dogs'!$B$44:$T$73,19,FALSE),0)</f>
        <v>0</v>
      </c>
      <c r="K82" s="428">
        <f>IFERROR(VLOOKUP($B82,'AGO24 Lochness'!$B$44:$T$73,19,FALSE),0)</f>
        <v>0</v>
      </c>
      <c r="L82" s="428">
        <f>IFERROR(VLOOKUP($B82,'AGO31 Dog Nexus'!$B$44:$T$73,19,FALSE),0)</f>
        <v>0</v>
      </c>
      <c r="M82" s="428">
        <f>IFERROR(VLOOKUP($B82,'OCT18 Pet Cal'!$B$44:$T$73,19,FALSE),0)</f>
        <v>0</v>
      </c>
      <c r="N82" s="428">
        <f>IFERROR(VLOOKUP($B82,'OCT19 Pet Cal'!$B$44:$T$73,19,FALSE),0)</f>
        <v>0</v>
      </c>
      <c r="O82" s="428">
        <f>IFERROR(VLOOKUP($B82,'NOV1 Soc. Canina'!$B$44:$T$73,19,FALSE),0)</f>
        <v>0</v>
      </c>
      <c r="P82" s="428">
        <f>IFERROR(VLOOKUP($B82,'NOV2 Soc. Canina'!$B$44:$T$73,19,FALSE),0)</f>
        <v>0</v>
      </c>
      <c r="Q82" s="428">
        <f>IFERROR(VLOOKUP($B82,'NOV29 ECAN'!$B$44:$T$74,19,FALSE),0)</f>
        <v>0</v>
      </c>
      <c r="R82" s="428">
        <f>IFERROR(VLOOKUP($B82,'NOV30 Amazing'!$B$44:$T$73,19,FALSE),0)</f>
        <v>0</v>
      </c>
      <c r="S82" s="428">
        <f>IFERROR(VLOOKUP($B82,'DIC14 Salta'!$B$44:$T$73,19,FALSE),0)</f>
        <v>0</v>
      </c>
      <c r="T82" s="436">
        <f>SUM(F82:S82)</f>
        <v>0</v>
      </c>
    </row>
    <row r="83" spans="1:20">
      <c r="A83" s="449">
        <v>19</v>
      </c>
      <c r="B83" s="207">
        <v>560</v>
      </c>
      <c r="C83" s="321" t="s">
        <v>374</v>
      </c>
      <c r="D83" s="321" t="s">
        <v>53</v>
      </c>
      <c r="E83" s="321" t="s">
        <v>272</v>
      </c>
      <c r="F83" s="428">
        <f>IFERROR(VLOOKUP(#REF!,'JUN21 Amazing'!$B$44:$T$73,19,FALSE),0)</f>
        <v>0</v>
      </c>
      <c r="G83" s="428">
        <f>IFERROR(VLOOKUP(#REF!,'JUL5 ACCC'!$B$44:$T$73,19,FALSE),0)</f>
        <v>0</v>
      </c>
      <c r="H83" s="428">
        <f>IFERROR(VLOOKUP(#REF!,'JUL6 ACCC'!$B$44:$T$73,19,FALSE),0)</f>
        <v>0</v>
      </c>
      <c r="I83" s="428">
        <f>IFERROR(VLOOKUP(#REF!,'AGO9 Guican'!$B$44:$T$73,19,FALSE),0)</f>
        <v>0</v>
      </c>
      <c r="J83" s="428">
        <f>IFERROR(VLOOKUP(#REF!,'AGO10 Lucky Dogs'!$B$44:$T$73,19,FALSE),0)</f>
        <v>0</v>
      </c>
      <c r="K83" s="428">
        <f>IFERROR(VLOOKUP(#REF!,'AGO24 Lochness'!$B$44:$T$73,19,FALSE),0)</f>
        <v>0</v>
      </c>
      <c r="L83" s="428">
        <f>IFERROR(VLOOKUP(#REF!,'AGO31 Dog Nexus'!$B$44:$T$73,19,FALSE),0)</f>
        <v>0</v>
      </c>
      <c r="M83" s="428">
        <f>IFERROR(VLOOKUP(#REF!,'OCT18 Pet Cal'!$B$44:$T$73,19,FALSE),0)</f>
        <v>0</v>
      </c>
      <c r="N83" s="428">
        <f>IFERROR(VLOOKUP(#REF!,'OCT19 Pet Cal'!$B$44:$T$73,19,FALSE),0)</f>
        <v>0</v>
      </c>
      <c r="O83" s="428">
        <f>IFERROR(VLOOKUP(#REF!,'NOV1 Soc. Canina'!$B$44:$T$73,19,FALSE),0)</f>
        <v>0</v>
      </c>
      <c r="P83" s="428">
        <f>IFERROR(VLOOKUP(#REF!,'NOV2 Soc. Canina'!$B$44:$T$73,19,FALSE),0)</f>
        <v>0</v>
      </c>
      <c r="Q83" s="428">
        <f>IFERROR(VLOOKUP(#REF!,'NOV29 ECAN'!$B$44:$T$74,19,FALSE),0)</f>
        <v>0</v>
      </c>
      <c r="R83" s="428">
        <f>IFERROR(VLOOKUP(#REF!,'NOV30 Amazing'!$B$44:$T$73,19,FALSE),0)</f>
        <v>0</v>
      </c>
      <c r="S83" s="428">
        <f>IFERROR(VLOOKUP(#REF!,'DIC14 Salta'!$B$44:$T$73,19,FALSE),0)</f>
        <v>0</v>
      </c>
      <c r="T83" s="436">
        <f>SUM(F83:S83)</f>
        <v>0</v>
      </c>
    </row>
    <row r="84" spans="1:20">
      <c r="A84" s="449">
        <f t="shared" si="3"/>
        <v>20</v>
      </c>
      <c r="B84" s="423"/>
      <c r="C84" s="424"/>
      <c r="D84" s="424"/>
      <c r="E84" s="461"/>
      <c r="F84" s="428">
        <f>IFERROR(VLOOKUP($B84,'JUN21 Amazing'!$B$44:$T$73,19,FALSE),0)</f>
        <v>0</v>
      </c>
      <c r="G84" s="428">
        <f>IFERROR(VLOOKUP($B84,'JUL5 ACCC'!$B$44:$T$73,19,FALSE),0)</f>
        <v>0</v>
      </c>
      <c r="H84" s="428">
        <f>IFERROR(VLOOKUP($B84,'JUL6 ACCC'!$B$44:$T$73,19,FALSE),0)</f>
        <v>0</v>
      </c>
      <c r="I84" s="428">
        <f>IFERROR(VLOOKUP($B84,'AGO9 Guican'!$B$44:$T$73,19,FALSE),0)</f>
        <v>0</v>
      </c>
      <c r="J84" s="428">
        <f>IFERROR(VLOOKUP($B84,'AGO10 Lucky Dogs'!$B$44:$T$73,19,FALSE),0)</f>
        <v>0</v>
      </c>
      <c r="K84" s="428">
        <f>IFERROR(VLOOKUP($B84,'AGO24 Lochness'!$B$44:$T$73,19,FALSE),0)</f>
        <v>0</v>
      </c>
      <c r="L84" s="428">
        <f>IFERROR(VLOOKUP($B84,'AGO31 Dog Nexus'!$B$44:$T$73,19,FALSE),0)</f>
        <v>0</v>
      </c>
      <c r="M84" s="428">
        <f>IFERROR(VLOOKUP($B84,'OCT18 Pet Cal'!$B$44:$T$73,19,FALSE),0)</f>
        <v>0</v>
      </c>
      <c r="N84" s="428">
        <f>IFERROR(VLOOKUP($B84,'OCT19 Pet Cal'!$B$44:$T$73,19,FALSE),0)</f>
        <v>0</v>
      </c>
      <c r="O84" s="428">
        <f>IFERROR(VLOOKUP($B84,'NOV1 Soc. Canina'!$B$44:$T$73,19,FALSE),0)</f>
        <v>0</v>
      </c>
      <c r="P84" s="428">
        <f>IFERROR(VLOOKUP($B84,'NOV2 Soc. Canina'!$B$44:$T$73,19,FALSE),0)</f>
        <v>0</v>
      </c>
      <c r="Q84" s="428">
        <f>IFERROR(VLOOKUP($B84,'NOV29 ECAN'!$B$44:$T$74,19,FALSE),0)</f>
        <v>0</v>
      </c>
      <c r="R84" s="428">
        <f>IFERROR(VLOOKUP($B84,'NOV30 Amazing'!$B$44:$T$73,19,FALSE),0)</f>
        <v>0</v>
      </c>
      <c r="S84" s="428">
        <f>IFERROR(VLOOKUP($B84,'DIC14 Salta'!$B$44:$T$73,19,FALSE),0)</f>
        <v>0</v>
      </c>
      <c r="T84" s="436">
        <f t="shared" ref="T47:T93" si="4">SUM(F84:S84)</f>
        <v>0</v>
      </c>
    </row>
    <row r="85" spans="1:20">
      <c r="A85" s="449">
        <v>20</v>
      </c>
      <c r="B85" s="423"/>
      <c r="C85" s="424"/>
      <c r="D85" s="424"/>
      <c r="E85" s="461"/>
      <c r="F85" s="428">
        <f>IFERROR(VLOOKUP($B85,'JUN21 Amazing'!$B$44:$T$73,19,FALSE),0)</f>
        <v>0</v>
      </c>
      <c r="G85" s="428">
        <f>IFERROR(VLOOKUP($B85,'JUL5 ACCC'!$B$44:$T$73,19,FALSE),0)</f>
        <v>0</v>
      </c>
      <c r="H85" s="428">
        <f>IFERROR(VLOOKUP($B85,'JUL6 ACCC'!$B$44:$T$73,19,FALSE),0)</f>
        <v>0</v>
      </c>
      <c r="I85" s="428">
        <f>IFERROR(VLOOKUP($B85,'AGO9 Guican'!$B$44:$T$73,19,FALSE),0)</f>
        <v>0</v>
      </c>
      <c r="J85" s="428">
        <f>IFERROR(VLOOKUP($B85,'AGO10 Lucky Dogs'!$B$44:$T$73,19,FALSE),0)</f>
        <v>0</v>
      </c>
      <c r="K85" s="428">
        <f>IFERROR(VLOOKUP($B85,'AGO24 Lochness'!$B$44:$T$73,19,FALSE),0)</f>
        <v>0</v>
      </c>
      <c r="L85" s="428">
        <f>IFERROR(VLOOKUP($B85,'AGO31 Dog Nexus'!$B$44:$T$73,19,FALSE),0)</f>
        <v>0</v>
      </c>
      <c r="M85" s="428">
        <f>IFERROR(VLOOKUP($B85,'OCT18 Pet Cal'!$B$44:$T$73,19,FALSE),0)</f>
        <v>0</v>
      </c>
      <c r="N85" s="428">
        <f>IFERROR(VLOOKUP($B85,'OCT19 Pet Cal'!$B$44:$T$73,19,FALSE),0)</f>
        <v>0</v>
      </c>
      <c r="O85" s="428">
        <f>IFERROR(VLOOKUP($B85,'NOV1 Soc. Canina'!$B$44:$T$73,19,FALSE),0)</f>
        <v>0</v>
      </c>
      <c r="P85" s="428">
        <f>IFERROR(VLOOKUP($B85,'NOV2 Soc. Canina'!$B$44:$T$73,19,FALSE),0)</f>
        <v>0</v>
      </c>
      <c r="Q85" s="428">
        <f>IFERROR(VLOOKUP($B85,'NOV29 ECAN'!$B$44:$T$74,19,FALSE),0)</f>
        <v>0</v>
      </c>
      <c r="R85" s="428">
        <f>IFERROR(VLOOKUP($B85,'NOV30 Amazing'!$B$44:$T$73,19,FALSE),0)</f>
        <v>0</v>
      </c>
      <c r="S85" s="428">
        <f>IFERROR(VLOOKUP($B85,'DIC14 Salta'!$B$44:$T$73,19,FALSE),0)</f>
        <v>0</v>
      </c>
      <c r="T85" s="436">
        <f t="shared" si="4"/>
        <v>0</v>
      </c>
    </row>
    <row r="86" spans="1:20">
      <c r="A86" s="449">
        <f t="shared" si="3"/>
        <v>21</v>
      </c>
      <c r="B86" s="423"/>
      <c r="C86" s="424"/>
      <c r="D86" s="424"/>
      <c r="E86" s="461"/>
      <c r="F86" s="428">
        <f>IFERROR(VLOOKUP($B86,'JUN21 Amazing'!$B$44:$T$73,19,FALSE),0)</f>
        <v>0</v>
      </c>
      <c r="G86" s="428">
        <f>IFERROR(VLOOKUP($B86,'JUL5 ACCC'!$B$44:$T$73,19,FALSE),0)</f>
        <v>0</v>
      </c>
      <c r="H86" s="428">
        <f>IFERROR(VLOOKUP($B86,'JUL6 ACCC'!$B$44:$T$73,19,FALSE),0)</f>
        <v>0</v>
      </c>
      <c r="I86" s="428">
        <f>IFERROR(VLOOKUP($B86,'AGO9 Guican'!$B$44:$T$73,19,FALSE),0)</f>
        <v>0</v>
      </c>
      <c r="J86" s="428">
        <f>IFERROR(VLOOKUP($B86,'AGO10 Lucky Dogs'!$B$44:$T$73,19,FALSE),0)</f>
        <v>0</v>
      </c>
      <c r="K86" s="428">
        <f>IFERROR(VLOOKUP($B86,'AGO24 Lochness'!$B$44:$T$73,19,FALSE),0)</f>
        <v>0</v>
      </c>
      <c r="L86" s="428">
        <f>IFERROR(VLOOKUP($B86,'AGO31 Dog Nexus'!$B$44:$T$73,19,FALSE),0)</f>
        <v>0</v>
      </c>
      <c r="M86" s="428">
        <f>IFERROR(VLOOKUP($B86,'OCT18 Pet Cal'!$B$44:$T$73,19,FALSE),0)</f>
        <v>0</v>
      </c>
      <c r="N86" s="428">
        <f>IFERROR(VLOOKUP($B86,'OCT19 Pet Cal'!$B$44:$T$73,19,FALSE),0)</f>
        <v>0</v>
      </c>
      <c r="O86" s="428">
        <f>IFERROR(VLOOKUP($B86,'NOV1 Soc. Canina'!$B$44:$T$73,19,FALSE),0)</f>
        <v>0</v>
      </c>
      <c r="P86" s="428">
        <f>IFERROR(VLOOKUP($B86,'NOV2 Soc. Canina'!$B$44:$T$73,19,FALSE),0)</f>
        <v>0</v>
      </c>
      <c r="Q86" s="428">
        <f>IFERROR(VLOOKUP($B86,'NOV29 ECAN'!$B$44:$T$74,19,FALSE),0)</f>
        <v>0</v>
      </c>
      <c r="R86" s="428">
        <f>IFERROR(VLOOKUP($B86,'NOV30 Amazing'!$B$44:$T$73,19,FALSE),0)</f>
        <v>0</v>
      </c>
      <c r="S86" s="428">
        <f>IFERROR(VLOOKUP($B86,'DIC14 Salta'!$B$44:$T$73,19,FALSE),0)</f>
        <v>0</v>
      </c>
      <c r="T86" s="436">
        <f t="shared" si="4"/>
        <v>0</v>
      </c>
    </row>
    <row r="87" spans="1:20">
      <c r="A87" s="449">
        <v>21</v>
      </c>
      <c r="B87" s="423"/>
      <c r="C87" s="424"/>
      <c r="D87" s="424"/>
      <c r="E87" s="461"/>
      <c r="F87" s="428">
        <f>IFERROR(VLOOKUP($B87,'JUN21 Amazing'!$B$44:$T$73,19,FALSE),0)</f>
        <v>0</v>
      </c>
      <c r="G87" s="428">
        <f>IFERROR(VLOOKUP($B87,'JUL5 ACCC'!$B$44:$T$73,19,FALSE),0)</f>
        <v>0</v>
      </c>
      <c r="H87" s="428">
        <f>IFERROR(VLOOKUP($B87,'JUL6 ACCC'!$B$44:$T$73,19,FALSE),0)</f>
        <v>0</v>
      </c>
      <c r="I87" s="428">
        <f>IFERROR(VLOOKUP($B87,'AGO9 Guican'!$B$44:$T$73,19,FALSE),0)</f>
        <v>0</v>
      </c>
      <c r="J87" s="428">
        <f>IFERROR(VLOOKUP($B87,'AGO10 Lucky Dogs'!$B$44:$T$73,19,FALSE),0)</f>
        <v>0</v>
      </c>
      <c r="K87" s="428">
        <f>IFERROR(VLOOKUP($B87,'AGO24 Lochness'!$B$44:$T$73,19,FALSE),0)</f>
        <v>0</v>
      </c>
      <c r="L87" s="428">
        <f>IFERROR(VLOOKUP($B87,'AGO31 Dog Nexus'!$B$44:$T$73,19,FALSE),0)</f>
        <v>0</v>
      </c>
      <c r="M87" s="428">
        <f>IFERROR(VLOOKUP($B87,'OCT18 Pet Cal'!$B$44:$T$73,19,FALSE),0)</f>
        <v>0</v>
      </c>
      <c r="N87" s="428">
        <f>IFERROR(VLOOKUP($B87,'OCT19 Pet Cal'!$B$44:$T$73,19,FALSE),0)</f>
        <v>0</v>
      </c>
      <c r="O87" s="428">
        <f>IFERROR(VLOOKUP($B87,'NOV1 Soc. Canina'!$B$44:$T$73,19,FALSE),0)</f>
        <v>0</v>
      </c>
      <c r="P87" s="428">
        <f>IFERROR(VLOOKUP($B87,'NOV2 Soc. Canina'!$B$44:$T$73,19,FALSE),0)</f>
        <v>0</v>
      </c>
      <c r="Q87" s="428">
        <f>IFERROR(VLOOKUP($B87,'NOV29 ECAN'!$B$44:$T$74,19,FALSE),0)</f>
        <v>0</v>
      </c>
      <c r="R87" s="428">
        <f>IFERROR(VLOOKUP($B87,'NOV30 Amazing'!$B$44:$T$73,19,FALSE),0)</f>
        <v>0</v>
      </c>
      <c r="S87" s="428">
        <f>IFERROR(VLOOKUP($B87,'DIC14 Salta'!$B$44:$T$73,19,FALSE),0)</f>
        <v>0</v>
      </c>
      <c r="T87" s="436">
        <f t="shared" si="4"/>
        <v>0</v>
      </c>
    </row>
    <row r="88" spans="1:20">
      <c r="A88" s="449">
        <f t="shared" si="3"/>
        <v>22</v>
      </c>
      <c r="B88" s="423"/>
      <c r="C88" s="424"/>
      <c r="D88" s="424"/>
      <c r="E88" s="461"/>
      <c r="F88" s="428">
        <f>IFERROR(VLOOKUP($B88,'JUN21 Amazing'!$B$44:$T$73,19,FALSE),0)</f>
        <v>0</v>
      </c>
      <c r="G88" s="428">
        <f>IFERROR(VLOOKUP($B88,'JUL5 ACCC'!$B$44:$T$73,19,FALSE),0)</f>
        <v>0</v>
      </c>
      <c r="H88" s="428">
        <f>IFERROR(VLOOKUP($B88,'JUL6 ACCC'!$B$44:$T$73,19,FALSE),0)</f>
        <v>0</v>
      </c>
      <c r="I88" s="428">
        <f>IFERROR(VLOOKUP($B88,'AGO9 Guican'!$B$44:$T$73,19,FALSE),0)</f>
        <v>0</v>
      </c>
      <c r="J88" s="428">
        <f>IFERROR(VLOOKUP($B88,'AGO10 Lucky Dogs'!$B$44:$T$73,19,FALSE),0)</f>
        <v>0</v>
      </c>
      <c r="K88" s="428">
        <f>IFERROR(VLOOKUP($B88,'AGO24 Lochness'!$B$44:$T$73,19,FALSE),0)</f>
        <v>0</v>
      </c>
      <c r="L88" s="428">
        <f>IFERROR(VLOOKUP($B88,'AGO31 Dog Nexus'!$B$44:$T$73,19,FALSE),0)</f>
        <v>0</v>
      </c>
      <c r="M88" s="428">
        <f>IFERROR(VLOOKUP($B88,'OCT18 Pet Cal'!$B$44:$T$73,19,FALSE),0)</f>
        <v>0</v>
      </c>
      <c r="N88" s="428">
        <f>IFERROR(VLOOKUP($B88,'OCT19 Pet Cal'!$B$44:$T$73,19,FALSE),0)</f>
        <v>0</v>
      </c>
      <c r="O88" s="428">
        <f>IFERROR(VLOOKUP($B88,'NOV1 Soc. Canina'!$B$44:$T$73,19,FALSE),0)</f>
        <v>0</v>
      </c>
      <c r="P88" s="428">
        <f>IFERROR(VLOOKUP($B88,'NOV2 Soc. Canina'!$B$44:$T$73,19,FALSE),0)</f>
        <v>0</v>
      </c>
      <c r="Q88" s="428">
        <f>IFERROR(VLOOKUP($B88,'NOV29 ECAN'!$B$44:$T$74,19,FALSE),0)</f>
        <v>0</v>
      </c>
      <c r="R88" s="428">
        <f>IFERROR(VLOOKUP($B88,'NOV30 Amazing'!$B$44:$T$73,19,FALSE),0)</f>
        <v>0</v>
      </c>
      <c r="S88" s="428">
        <f>IFERROR(VLOOKUP($B88,'DIC14 Salta'!$B$44:$T$73,19,FALSE),0)</f>
        <v>0</v>
      </c>
      <c r="T88" s="436">
        <f t="shared" si="4"/>
        <v>0</v>
      </c>
    </row>
    <row r="89" spans="1:20">
      <c r="A89" s="449">
        <v>22</v>
      </c>
      <c r="B89" s="423"/>
      <c r="C89" s="424"/>
      <c r="D89" s="424"/>
      <c r="E89" s="461"/>
      <c r="F89" s="428">
        <f>IFERROR(VLOOKUP($B89,'JUN21 Amazing'!$B$44:$T$73,19,FALSE),0)</f>
        <v>0</v>
      </c>
      <c r="G89" s="428">
        <f>IFERROR(VLOOKUP($B89,'JUL5 ACCC'!$B$44:$T$73,19,FALSE),0)</f>
        <v>0</v>
      </c>
      <c r="H89" s="428">
        <f>IFERROR(VLOOKUP($B89,'JUL6 ACCC'!$B$44:$T$73,19,FALSE),0)</f>
        <v>0</v>
      </c>
      <c r="I89" s="428">
        <f>IFERROR(VLOOKUP($B89,'AGO9 Guican'!$B$44:$T$73,19,FALSE),0)</f>
        <v>0</v>
      </c>
      <c r="J89" s="428">
        <f>IFERROR(VLOOKUP($B89,'AGO10 Lucky Dogs'!$B$44:$T$73,19,FALSE),0)</f>
        <v>0</v>
      </c>
      <c r="K89" s="428">
        <f>IFERROR(VLOOKUP($B89,'AGO24 Lochness'!$B$44:$T$73,19,FALSE),0)</f>
        <v>0</v>
      </c>
      <c r="L89" s="428">
        <f>IFERROR(VLOOKUP($B89,'AGO31 Dog Nexus'!$B$44:$T$73,19,FALSE),0)</f>
        <v>0</v>
      </c>
      <c r="M89" s="428">
        <f>IFERROR(VLOOKUP($B89,'OCT18 Pet Cal'!$B$44:$T$73,19,FALSE),0)</f>
        <v>0</v>
      </c>
      <c r="N89" s="428">
        <f>IFERROR(VLOOKUP($B89,'OCT19 Pet Cal'!$B$44:$T$73,19,FALSE),0)</f>
        <v>0</v>
      </c>
      <c r="O89" s="428">
        <f>IFERROR(VLOOKUP($B89,'NOV1 Soc. Canina'!$B$44:$T$73,19,FALSE),0)</f>
        <v>0</v>
      </c>
      <c r="P89" s="428">
        <f>IFERROR(VLOOKUP($B89,'NOV2 Soc. Canina'!$B$44:$T$73,19,FALSE),0)</f>
        <v>0</v>
      </c>
      <c r="Q89" s="428">
        <f>IFERROR(VLOOKUP($B89,'NOV29 ECAN'!$B$44:$T$74,19,FALSE),0)</f>
        <v>0</v>
      </c>
      <c r="R89" s="428">
        <f>IFERROR(VLOOKUP($B89,'NOV30 Amazing'!$B$44:$T$73,19,FALSE),0)</f>
        <v>0</v>
      </c>
      <c r="S89" s="428">
        <f>IFERROR(VLOOKUP($B89,'DIC14 Salta'!$B$44:$T$73,19,FALSE),0)</f>
        <v>0</v>
      </c>
      <c r="T89" s="436">
        <f t="shared" si="4"/>
        <v>0</v>
      </c>
    </row>
    <row r="90" spans="1:20">
      <c r="A90" s="449">
        <f t="shared" si="3"/>
        <v>23</v>
      </c>
      <c r="B90" s="423"/>
      <c r="C90" s="424"/>
      <c r="D90" s="424"/>
      <c r="E90" s="461"/>
      <c r="F90" s="428">
        <f>IFERROR(VLOOKUP($B90,'JUN21 Amazing'!$B$44:$T$73,19,FALSE),0)</f>
        <v>0</v>
      </c>
      <c r="G90" s="428">
        <f>IFERROR(VLOOKUP($B90,'JUL5 ACCC'!$B$44:$T$73,19,FALSE),0)</f>
        <v>0</v>
      </c>
      <c r="H90" s="428">
        <f>IFERROR(VLOOKUP($B90,'JUL6 ACCC'!$B$44:$T$73,19,FALSE),0)</f>
        <v>0</v>
      </c>
      <c r="I90" s="428">
        <f>IFERROR(VLOOKUP($B90,'AGO9 Guican'!$B$44:$T$73,19,FALSE),0)</f>
        <v>0</v>
      </c>
      <c r="J90" s="428">
        <f>IFERROR(VLOOKUP($B90,'AGO10 Lucky Dogs'!$B$44:$T$73,19,FALSE),0)</f>
        <v>0</v>
      </c>
      <c r="K90" s="428">
        <f>IFERROR(VLOOKUP($B90,'AGO24 Lochness'!$B$44:$T$73,19,FALSE),0)</f>
        <v>0</v>
      </c>
      <c r="L90" s="428">
        <f>IFERROR(VLOOKUP($B90,'AGO31 Dog Nexus'!$B$44:$T$73,19,FALSE),0)</f>
        <v>0</v>
      </c>
      <c r="M90" s="428">
        <f>IFERROR(VLOOKUP($B90,'OCT18 Pet Cal'!$B$44:$T$73,19,FALSE),0)</f>
        <v>0</v>
      </c>
      <c r="N90" s="428">
        <f>IFERROR(VLOOKUP($B90,'OCT19 Pet Cal'!$B$44:$T$73,19,FALSE),0)</f>
        <v>0</v>
      </c>
      <c r="O90" s="428">
        <f>IFERROR(VLOOKUP($B90,'NOV1 Soc. Canina'!$B$44:$T$73,19,FALSE),0)</f>
        <v>0</v>
      </c>
      <c r="P90" s="428">
        <f>IFERROR(VLOOKUP($B90,'NOV2 Soc. Canina'!$B$44:$T$73,19,FALSE),0)</f>
        <v>0</v>
      </c>
      <c r="Q90" s="428">
        <f>IFERROR(VLOOKUP($B90,'NOV29 ECAN'!$B$44:$T$74,19,FALSE),0)</f>
        <v>0</v>
      </c>
      <c r="R90" s="428">
        <f>IFERROR(VLOOKUP($B90,'NOV30 Amazing'!$B$44:$T$73,19,FALSE),0)</f>
        <v>0</v>
      </c>
      <c r="S90" s="428">
        <f>IFERROR(VLOOKUP($B90,'DIC14 Salta'!$B$44:$T$73,19,FALSE),0)</f>
        <v>0</v>
      </c>
      <c r="T90" s="436">
        <f t="shared" si="4"/>
        <v>0</v>
      </c>
    </row>
    <row r="91" spans="1:20">
      <c r="A91" s="449">
        <v>23</v>
      </c>
      <c r="B91" s="423"/>
      <c r="C91" s="424"/>
      <c r="D91" s="424"/>
      <c r="E91" s="461"/>
      <c r="F91" s="428">
        <f>IFERROR(VLOOKUP($B91,'JUN21 Amazing'!$B$44:$T$73,19,FALSE),0)</f>
        <v>0</v>
      </c>
      <c r="G91" s="428">
        <f>IFERROR(VLOOKUP($B91,'JUL5 ACCC'!$B$44:$T$73,19,FALSE),0)</f>
        <v>0</v>
      </c>
      <c r="H91" s="428">
        <f>IFERROR(VLOOKUP($B91,'JUL6 ACCC'!$B$44:$T$73,19,FALSE),0)</f>
        <v>0</v>
      </c>
      <c r="I91" s="428">
        <f>IFERROR(VLOOKUP($B91,'AGO9 Guican'!$B$44:$T$73,19,FALSE),0)</f>
        <v>0</v>
      </c>
      <c r="J91" s="428">
        <f>IFERROR(VLOOKUP($B91,'AGO10 Lucky Dogs'!$B$44:$T$73,19,FALSE),0)</f>
        <v>0</v>
      </c>
      <c r="K91" s="428">
        <f>IFERROR(VLOOKUP($B91,'AGO24 Lochness'!$B$44:$T$73,19,FALSE),0)</f>
        <v>0</v>
      </c>
      <c r="L91" s="428">
        <f>IFERROR(VLOOKUP($B91,'AGO31 Dog Nexus'!$B$44:$T$73,19,FALSE),0)</f>
        <v>0</v>
      </c>
      <c r="M91" s="428">
        <f>IFERROR(VLOOKUP($B91,'OCT18 Pet Cal'!$B$44:$T$73,19,FALSE),0)</f>
        <v>0</v>
      </c>
      <c r="N91" s="428">
        <f>IFERROR(VLOOKUP($B91,'OCT19 Pet Cal'!$B$44:$T$73,19,FALSE),0)</f>
        <v>0</v>
      </c>
      <c r="O91" s="428">
        <f>IFERROR(VLOOKUP($B91,'NOV1 Soc. Canina'!$B$44:$T$73,19,FALSE),0)</f>
        <v>0</v>
      </c>
      <c r="P91" s="428">
        <f>IFERROR(VLOOKUP($B91,'NOV2 Soc. Canina'!$B$44:$T$73,19,FALSE),0)</f>
        <v>0</v>
      </c>
      <c r="Q91" s="428">
        <f>IFERROR(VLOOKUP($B91,'NOV29 ECAN'!$B$44:$T$74,19,FALSE),0)</f>
        <v>0</v>
      </c>
      <c r="R91" s="428">
        <f>IFERROR(VLOOKUP($B91,'NOV30 Amazing'!$B$44:$T$73,19,FALSE),0)</f>
        <v>0</v>
      </c>
      <c r="S91" s="428">
        <f>IFERROR(VLOOKUP($B91,'DIC14 Salta'!$B$44:$T$73,19,FALSE),0)</f>
        <v>0</v>
      </c>
      <c r="T91" s="436">
        <f t="shared" si="4"/>
        <v>0</v>
      </c>
    </row>
    <row r="92" spans="1:20">
      <c r="A92" s="449">
        <f t="shared" si="3"/>
        <v>24</v>
      </c>
      <c r="B92" s="423"/>
      <c r="C92" s="424"/>
      <c r="D92" s="424"/>
      <c r="E92" s="461"/>
      <c r="F92" s="428">
        <f>IFERROR(VLOOKUP($B92,'JUN21 Amazing'!$B$44:$T$73,19,FALSE),0)</f>
        <v>0</v>
      </c>
      <c r="G92" s="428">
        <f>IFERROR(VLOOKUP($B92,'JUL5 ACCC'!$B$44:$T$73,19,FALSE),0)</f>
        <v>0</v>
      </c>
      <c r="H92" s="428">
        <f>IFERROR(VLOOKUP($B92,'JUL6 ACCC'!$B$44:$T$73,19,FALSE),0)</f>
        <v>0</v>
      </c>
      <c r="I92" s="428">
        <f>IFERROR(VLOOKUP($B92,'AGO9 Guican'!$B$44:$T$73,19,FALSE),0)</f>
        <v>0</v>
      </c>
      <c r="J92" s="428">
        <f>IFERROR(VLOOKUP($B92,'AGO10 Lucky Dogs'!$B$44:$T$73,19,FALSE),0)</f>
        <v>0</v>
      </c>
      <c r="K92" s="428">
        <f>IFERROR(VLOOKUP($B92,'AGO24 Lochness'!$B$44:$T$73,19,FALSE),0)</f>
        <v>0</v>
      </c>
      <c r="L92" s="428">
        <f>IFERROR(VLOOKUP($B92,'AGO31 Dog Nexus'!$B$44:$T$73,19,FALSE),0)</f>
        <v>0</v>
      </c>
      <c r="M92" s="428">
        <f>IFERROR(VLOOKUP($B92,'OCT18 Pet Cal'!$B$44:$T$73,19,FALSE),0)</f>
        <v>0</v>
      </c>
      <c r="N92" s="428">
        <f>IFERROR(VLOOKUP($B92,'OCT19 Pet Cal'!$B$44:$T$73,19,FALSE),0)</f>
        <v>0</v>
      </c>
      <c r="O92" s="428">
        <f>IFERROR(VLOOKUP($B92,'NOV1 Soc. Canina'!$B$44:$T$73,19,FALSE),0)</f>
        <v>0</v>
      </c>
      <c r="P92" s="428">
        <f>IFERROR(VLOOKUP($B92,'NOV2 Soc. Canina'!$B$44:$T$73,19,FALSE),0)</f>
        <v>0</v>
      </c>
      <c r="Q92" s="428">
        <f>IFERROR(VLOOKUP($B92,'NOV29 ECAN'!$B$44:$T$74,19,FALSE),0)</f>
        <v>0</v>
      </c>
      <c r="R92" s="428">
        <f>IFERROR(VLOOKUP($B92,'NOV30 Amazing'!$B$44:$T$73,19,FALSE),0)</f>
        <v>0</v>
      </c>
      <c r="S92" s="428">
        <f>IFERROR(VLOOKUP($B92,'DIC14 Salta'!$B$44:$T$73,19,FALSE),0)</f>
        <v>0</v>
      </c>
      <c r="T92" s="436">
        <f t="shared" si="4"/>
        <v>0</v>
      </c>
    </row>
    <row r="93" spans="1:20" ht="16" thickBot="1">
      <c r="A93" s="449">
        <v>24</v>
      </c>
      <c r="B93" s="462"/>
      <c r="C93" s="463"/>
      <c r="D93" s="463"/>
      <c r="E93" s="464"/>
      <c r="F93" s="456">
        <f>IFERROR(VLOOKUP($B93,'JUN21 Amazing'!$B$44:$T$73,19,FALSE),0)</f>
        <v>0</v>
      </c>
      <c r="G93" s="456">
        <f>IFERROR(VLOOKUP($B93,'JUL5 ACCC'!$B$44:$T$73,19,FALSE),0)</f>
        <v>0</v>
      </c>
      <c r="H93" s="456">
        <f>IFERROR(VLOOKUP($B93,'JUL6 ACCC'!$B$44:$T$73,19,FALSE),0)</f>
        <v>0</v>
      </c>
      <c r="I93" s="456">
        <f>IFERROR(VLOOKUP($B93,'AGO9 Guican'!$B$44:$T$73,19,FALSE),0)</f>
        <v>0</v>
      </c>
      <c r="J93" s="456">
        <f>IFERROR(VLOOKUP($B93,'AGO10 Lucky Dogs'!$B$44:$T$73,19,FALSE),0)</f>
        <v>0</v>
      </c>
      <c r="K93" s="456">
        <f>IFERROR(VLOOKUP($B93,'AGO24 Lochness'!$B$44:$T$73,19,FALSE),0)</f>
        <v>0</v>
      </c>
      <c r="L93" s="456">
        <f>IFERROR(VLOOKUP($B93,'AGO31 Dog Nexus'!$B$44:$T$73,19,FALSE),0)</f>
        <v>0</v>
      </c>
      <c r="M93" s="456">
        <f>IFERROR(VLOOKUP($B93,'OCT18 Pet Cal'!$B$44:$T$73,19,FALSE),0)</f>
        <v>0</v>
      </c>
      <c r="N93" s="456">
        <f>IFERROR(VLOOKUP($B93,'OCT19 Pet Cal'!$B$44:$T$73,19,FALSE),0)</f>
        <v>0</v>
      </c>
      <c r="O93" s="456">
        <f>IFERROR(VLOOKUP($B93,'NOV1 Soc. Canina'!$B$44:$T$73,19,FALSE),0)</f>
        <v>0</v>
      </c>
      <c r="P93" s="456">
        <f>IFERROR(VLOOKUP($B93,'NOV2 Soc. Canina'!$B$44:$T$73,19,FALSE),0)</f>
        <v>0</v>
      </c>
      <c r="Q93" s="456">
        <f>IFERROR(VLOOKUP($B93,'NOV29 ECAN'!$B$44:$T$74,19,FALSE),0)</f>
        <v>0</v>
      </c>
      <c r="R93" s="456">
        <f>IFERROR(VLOOKUP($B93,'NOV30 Amazing'!$B$44:$T$73,19,FALSE),0)</f>
        <v>0</v>
      </c>
      <c r="S93" s="456">
        <f>IFERROR(VLOOKUP($B93,'DIC14 Salta'!$B$44:$T$73,19,FALSE),0)</f>
        <v>0</v>
      </c>
      <c r="T93" s="467">
        <f t="shared" si="4"/>
        <v>0</v>
      </c>
    </row>
  </sheetData>
  <sortState ref="B47:T83">
    <sortCondition descending="1" ref="T83"/>
  </sortState>
  <mergeCells count="4">
    <mergeCell ref="B2:E3"/>
    <mergeCell ref="B44:E45"/>
    <mergeCell ref="T2:T4"/>
    <mergeCell ref="T44:T4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workbookViewId="0">
      <pane xSplit="5" topLeftCell="F1" activePane="topRight" state="frozen"/>
      <selection pane="topRight" activeCell="T49" sqref="T49"/>
    </sheetView>
  </sheetViews>
  <sheetFormatPr baseColWidth="10" defaultRowHeight="15" x14ac:dyDescent="0"/>
  <cols>
    <col min="1" max="1" width="3.1640625" bestFit="1" customWidth="1"/>
  </cols>
  <sheetData>
    <row r="1" spans="1:12" s="194" customFormat="1" ht="16" thickBot="1">
      <c r="F1" s="194">
        <v>1</v>
      </c>
      <c r="G1" s="194">
        <f t="shared" ref="G1:K1" si="0">F1+1</f>
        <v>2</v>
      </c>
      <c r="H1" s="194">
        <f t="shared" si="0"/>
        <v>3</v>
      </c>
      <c r="I1" s="194">
        <f t="shared" si="0"/>
        <v>4</v>
      </c>
      <c r="J1" s="194">
        <f t="shared" si="0"/>
        <v>5</v>
      </c>
      <c r="K1" s="194">
        <f t="shared" si="0"/>
        <v>6</v>
      </c>
    </row>
    <row r="2" spans="1:12">
      <c r="B2" s="525" t="s">
        <v>136</v>
      </c>
      <c r="C2" s="526"/>
      <c r="D2" s="526"/>
      <c r="E2" s="526"/>
      <c r="F2" s="263" t="s">
        <v>196</v>
      </c>
      <c r="G2" s="286" t="s">
        <v>218</v>
      </c>
      <c r="H2" s="263" t="s">
        <v>220</v>
      </c>
      <c r="I2" s="286" t="s">
        <v>237</v>
      </c>
      <c r="J2" s="263" t="s">
        <v>239</v>
      </c>
      <c r="K2" s="277" t="s">
        <v>262</v>
      </c>
      <c r="L2" s="585" t="s">
        <v>257</v>
      </c>
    </row>
    <row r="3" spans="1:12" ht="16" thickBot="1">
      <c r="B3" s="527"/>
      <c r="C3" s="528"/>
      <c r="D3" s="528"/>
      <c r="E3" s="528"/>
      <c r="F3" s="264" t="s">
        <v>89</v>
      </c>
      <c r="G3" s="293" t="s">
        <v>39</v>
      </c>
      <c r="H3" s="271" t="s">
        <v>39</v>
      </c>
      <c r="I3" s="293" t="s">
        <v>238</v>
      </c>
      <c r="J3" s="271" t="s">
        <v>238</v>
      </c>
      <c r="K3" s="294" t="s">
        <v>249</v>
      </c>
      <c r="L3" s="586"/>
    </row>
    <row r="4" spans="1:12" ht="16" thickBot="1">
      <c r="B4" s="188" t="s">
        <v>137</v>
      </c>
      <c r="C4" s="189" t="s">
        <v>138</v>
      </c>
      <c r="D4" s="189" t="s">
        <v>139</v>
      </c>
      <c r="E4" s="189" t="s">
        <v>140</v>
      </c>
      <c r="F4" s="280" t="s">
        <v>194</v>
      </c>
      <c r="G4" s="296" t="s">
        <v>191</v>
      </c>
      <c r="H4" s="295" t="s">
        <v>221</v>
      </c>
      <c r="I4" s="296" t="s">
        <v>185</v>
      </c>
      <c r="J4" s="295" t="s">
        <v>191</v>
      </c>
      <c r="K4" s="297" t="s">
        <v>175</v>
      </c>
      <c r="L4" s="586"/>
    </row>
    <row r="5" spans="1:12">
      <c r="A5">
        <v>1</v>
      </c>
      <c r="B5" s="207">
        <v>662</v>
      </c>
      <c r="C5" s="321" t="s">
        <v>267</v>
      </c>
      <c r="D5" s="321" t="s">
        <v>417</v>
      </c>
      <c r="E5" s="321" t="s">
        <v>269</v>
      </c>
      <c r="F5" s="261">
        <f>IFERROR(VLOOKUP($B5,'MAR16 Azul'!$B$9:$T$38,19,FALSE),0)</f>
        <v>5</v>
      </c>
      <c r="G5" s="207">
        <f>IFERROR(VLOOKUP($B5,'JUL5 ACCC'!$B$9:$T$38,19,FALSE),0)</f>
        <v>4</v>
      </c>
      <c r="H5" s="261">
        <f>IFERROR(VLOOKUP($B5,'JUL6 ACCC'!$B$9:$T$38,19,FALSE),0)</f>
        <v>18</v>
      </c>
      <c r="I5" s="261">
        <f>IFERROR(VLOOKUP($B5,'OCT18 Pet Cal'!$B$9:$T$38,19,FALSE),0)</f>
        <v>0</v>
      </c>
      <c r="J5" s="261">
        <f>IFERROR(VLOOKUP($B5,'OCT19 Pet Cal'!$B$9:$T$38,19,FALSE),0)</f>
        <v>0</v>
      </c>
      <c r="K5" s="207">
        <f>IFERROR(VLOOKUP($B5,'DIC14 Salta'!$B$9:$T$38,19,FALSE),0)</f>
        <v>0</v>
      </c>
      <c r="L5" s="302">
        <f t="shared" ref="L5:L39" si="1">SUM(F5:K5)</f>
        <v>27</v>
      </c>
    </row>
    <row r="6" spans="1:12">
      <c r="A6">
        <f t="shared" ref="A6:A18" si="2">A5+1</f>
        <v>2</v>
      </c>
      <c r="B6" s="207">
        <v>663</v>
      </c>
      <c r="C6" s="208" t="s">
        <v>289</v>
      </c>
      <c r="D6" s="208" t="s">
        <v>418</v>
      </c>
      <c r="E6" s="208" t="s">
        <v>275</v>
      </c>
      <c r="F6" s="261">
        <f>IFERROR(VLOOKUP($B6,'MAR16 Azul'!$B$9:$T$38,19,FALSE),0)</f>
        <v>0</v>
      </c>
      <c r="G6" s="207">
        <f>IFERROR(VLOOKUP($B6,'JUL5 ACCC'!$B$9:$T$38,19,FALSE),0)</f>
        <v>20</v>
      </c>
      <c r="H6" s="261">
        <f>IFERROR(VLOOKUP($B6,'JUL6 ACCC'!$B$9:$T$38,19,FALSE),0)</f>
        <v>5</v>
      </c>
      <c r="I6" s="261">
        <f>IFERROR(VLOOKUP($B6,'OCT18 Pet Cal'!$B$9:$T$38,19,FALSE),0)</f>
        <v>0</v>
      </c>
      <c r="J6" s="261">
        <f>IFERROR(VLOOKUP($B6,'OCT19 Pet Cal'!$B$9:$T$38,19,FALSE),0)</f>
        <v>0</v>
      </c>
      <c r="K6" s="207">
        <f>IFERROR(VLOOKUP($B6,'DIC14 Salta'!$B$9:$T$38,19,FALSE),0)</f>
        <v>0</v>
      </c>
      <c r="L6" s="303">
        <f t="shared" si="1"/>
        <v>25</v>
      </c>
    </row>
    <row r="7" spans="1:12">
      <c r="A7">
        <f t="shared" si="2"/>
        <v>3</v>
      </c>
      <c r="B7" s="207">
        <v>536</v>
      </c>
      <c r="C7" s="208" t="s">
        <v>296</v>
      </c>
      <c r="D7" s="208" t="s">
        <v>421</v>
      </c>
      <c r="E7" s="208" t="s">
        <v>269</v>
      </c>
      <c r="F7" s="261">
        <f>IFERROR(VLOOKUP($B7,'MAR16 Azul'!$B$9:$T$38,19,FALSE),0)</f>
        <v>0</v>
      </c>
      <c r="G7" s="207">
        <f>IFERROR(VLOOKUP($B7,'JUL5 ACCC'!$B$9:$T$38,19,FALSE),0)</f>
        <v>14</v>
      </c>
      <c r="H7" s="261">
        <f>IFERROR(VLOOKUP($B7,'JUL6 ACCC'!$B$9:$T$38,19,FALSE),0)</f>
        <v>4</v>
      </c>
      <c r="I7" s="261">
        <f>IFERROR(VLOOKUP($B7,'OCT18 Pet Cal'!$B$9:$T$38,19,FALSE),0)</f>
        <v>0</v>
      </c>
      <c r="J7" s="261">
        <f>IFERROR(VLOOKUP($B7,'OCT19 Pet Cal'!$B$9:$T$38,19,FALSE),0)</f>
        <v>4</v>
      </c>
      <c r="K7" s="207">
        <f>IFERROR(VLOOKUP($B7,'DIC14 Salta'!$B$9:$T$38,19,FALSE),0)</f>
        <v>0</v>
      </c>
      <c r="L7" s="303">
        <f t="shared" si="1"/>
        <v>22</v>
      </c>
    </row>
    <row r="8" spans="1:12">
      <c r="A8">
        <v>4</v>
      </c>
      <c r="B8" s="207">
        <v>594</v>
      </c>
      <c r="C8" s="321" t="s">
        <v>526</v>
      </c>
      <c r="D8" s="321" t="s">
        <v>291</v>
      </c>
      <c r="E8" s="321" t="s">
        <v>272</v>
      </c>
      <c r="F8" s="261">
        <f>IFERROR(VLOOKUP($B8,'MAR16 Azul'!$B$9:$T$38,19,FALSE),0)</f>
        <v>0</v>
      </c>
      <c r="G8" s="207">
        <f>IFERROR(VLOOKUP($B8,'JUL5 ACCC'!$B$9:$T$38,19,FALSE),0)</f>
        <v>0</v>
      </c>
      <c r="H8" s="261">
        <f>IFERROR(VLOOKUP($B8,'JUL6 ACCC'!$B$9:$T$38,19,FALSE),0)</f>
        <v>0</v>
      </c>
      <c r="I8" s="261">
        <f>IFERROR(VLOOKUP($B8,'OCT18 Pet Cal'!$B$9:$T$38,19,FALSE),0)</f>
        <v>0</v>
      </c>
      <c r="J8" s="261">
        <f>IFERROR(VLOOKUP($B8,'OCT19 Pet Cal'!$B$9:$T$38,19,FALSE),0)</f>
        <v>18</v>
      </c>
      <c r="K8" s="207">
        <f>IFERROR(VLOOKUP($B8,'DIC14 Salta'!$B$9:$T$38,19,FALSE),0)</f>
        <v>0</v>
      </c>
      <c r="L8" s="303">
        <f t="shared" si="1"/>
        <v>18</v>
      </c>
    </row>
    <row r="9" spans="1:12">
      <c r="A9">
        <v>5</v>
      </c>
      <c r="B9" s="207">
        <v>610</v>
      </c>
      <c r="C9" s="321" t="s">
        <v>360</v>
      </c>
      <c r="D9" s="321" t="s">
        <v>63</v>
      </c>
      <c r="E9" s="321" t="s">
        <v>272</v>
      </c>
      <c r="F9" s="261">
        <f>IFERROR(VLOOKUP($B9,'MAR16 Azul'!$B$9:$T$38,19,FALSE),0)</f>
        <v>0</v>
      </c>
      <c r="G9" s="207">
        <f>IFERROR(VLOOKUP($B9,'JUL5 ACCC'!$B$9:$T$38,19,FALSE),0)</f>
        <v>0</v>
      </c>
      <c r="H9" s="261">
        <f>IFERROR(VLOOKUP($B9,'JUL6 ACCC'!$B$9:$T$38,19,FALSE),0)</f>
        <v>4</v>
      </c>
      <c r="I9" s="261">
        <f>IFERROR(VLOOKUP($B9,'OCT18 Pet Cal'!$B$9:$T$38,19,FALSE),0)</f>
        <v>10</v>
      </c>
      <c r="J9" s="261">
        <f>IFERROR(VLOOKUP($B9,'OCT19 Pet Cal'!$B$9:$T$38,19,FALSE),0)</f>
        <v>0</v>
      </c>
      <c r="K9" s="207">
        <f>IFERROR(VLOOKUP($B9,'DIC14 Salta'!$B$9:$T$38,19,FALSE),0)</f>
        <v>0</v>
      </c>
      <c r="L9" s="303">
        <f t="shared" si="1"/>
        <v>14</v>
      </c>
    </row>
    <row r="10" spans="1:12">
      <c r="A10">
        <v>6</v>
      </c>
      <c r="B10" s="207">
        <v>486</v>
      </c>
      <c r="C10" s="321" t="s">
        <v>280</v>
      </c>
      <c r="D10" s="321" t="s">
        <v>69</v>
      </c>
      <c r="E10" s="321" t="s">
        <v>272</v>
      </c>
      <c r="F10" s="261">
        <f>IFERROR(VLOOKUP($B10,'MAR16 Azul'!$B$9:$T$38,19,FALSE),0)</f>
        <v>0</v>
      </c>
      <c r="G10" s="207">
        <f>IFERROR(VLOOKUP($B10,'JUL5 ACCC'!$B$9:$T$38,19,FALSE),0)</f>
        <v>4</v>
      </c>
      <c r="H10" s="261">
        <f>IFERROR(VLOOKUP($B10,'JUL6 ACCC'!$B$9:$T$38,19,FALSE),0)</f>
        <v>0</v>
      </c>
      <c r="I10" s="261">
        <f>IFERROR(VLOOKUP($B10,'OCT18 Pet Cal'!$B$9:$T$38,19,FALSE),0)</f>
        <v>6</v>
      </c>
      <c r="J10" s="261">
        <f>IFERROR(VLOOKUP($B10,'OCT19 Pet Cal'!$B$9:$T$38,19,FALSE),0)</f>
        <v>4</v>
      </c>
      <c r="K10" s="207">
        <f>IFERROR(VLOOKUP($B10,'DIC14 Salta'!$B$9:$T$38,19,FALSE),0)</f>
        <v>0</v>
      </c>
      <c r="L10" s="303">
        <f t="shared" si="1"/>
        <v>14</v>
      </c>
    </row>
    <row r="11" spans="1:12">
      <c r="A11">
        <v>7</v>
      </c>
      <c r="B11" s="207">
        <v>654</v>
      </c>
      <c r="C11" s="321" t="s">
        <v>270</v>
      </c>
      <c r="D11" s="321" t="s">
        <v>271</v>
      </c>
      <c r="E11" s="321" t="s">
        <v>272</v>
      </c>
      <c r="F11" s="261">
        <f>IFERROR(VLOOKUP($B11,'MAR16 Azul'!$B$9:$T$38,19,FALSE),0)</f>
        <v>0</v>
      </c>
      <c r="G11" s="207">
        <f>IFERROR(VLOOKUP($B11,'JUL5 ACCC'!$B$9:$T$38,19,FALSE),0)</f>
        <v>4</v>
      </c>
      <c r="H11" s="261">
        <f>IFERROR(VLOOKUP($B11,'JUL6 ACCC'!$B$9:$T$38,19,FALSE),0)</f>
        <v>8</v>
      </c>
      <c r="I11" s="261">
        <f>IFERROR(VLOOKUP($B11,'OCT18 Pet Cal'!$B$9:$T$38,19,FALSE),0)</f>
        <v>0</v>
      </c>
      <c r="J11" s="261">
        <f>IFERROR(VLOOKUP($B11,'OCT19 Pet Cal'!$B$9:$T$38,19,FALSE),0)</f>
        <v>0</v>
      </c>
      <c r="K11" s="207">
        <f>IFERROR(VLOOKUP($B11,'DIC14 Salta'!$B$9:$T$38,19,FALSE),0)</f>
        <v>0</v>
      </c>
      <c r="L11" s="303">
        <f t="shared" si="1"/>
        <v>12</v>
      </c>
    </row>
    <row r="12" spans="1:12">
      <c r="A12">
        <v>8</v>
      </c>
      <c r="B12" s="207">
        <v>481</v>
      </c>
      <c r="C12" s="321" t="s">
        <v>292</v>
      </c>
      <c r="D12" s="321" t="s">
        <v>419</v>
      </c>
      <c r="E12" s="321" t="s">
        <v>272</v>
      </c>
      <c r="F12" s="261">
        <f>IFERROR(VLOOKUP($B12,'MAR16 Azul'!$B$9:$T$38,19,FALSE),0)</f>
        <v>4</v>
      </c>
      <c r="G12" s="207">
        <f>IFERROR(VLOOKUP($B12,'JUL5 ACCC'!$B$9:$T$38,19,FALSE),0)</f>
        <v>4</v>
      </c>
      <c r="H12" s="261">
        <f>IFERROR(VLOOKUP($B12,'JUL6 ACCC'!$B$9:$T$38,19,FALSE),0)</f>
        <v>0</v>
      </c>
      <c r="I12" s="261">
        <f>IFERROR(VLOOKUP($B12,'OCT18 Pet Cal'!$B$9:$T$38,19,FALSE),0)</f>
        <v>0</v>
      </c>
      <c r="J12" s="261">
        <f>IFERROR(VLOOKUP($B12,'OCT19 Pet Cal'!$B$9:$T$38,19,FALSE),0)</f>
        <v>4</v>
      </c>
      <c r="K12" s="207">
        <f>IFERROR(VLOOKUP($B12,'DIC14 Salta'!$B$9:$T$38,19,FALSE),0)</f>
        <v>0</v>
      </c>
      <c r="L12" s="303">
        <f t="shared" si="1"/>
        <v>12</v>
      </c>
    </row>
    <row r="13" spans="1:12">
      <c r="A13">
        <v>9</v>
      </c>
      <c r="B13" s="207">
        <v>574</v>
      </c>
      <c r="C13" s="321" t="s">
        <v>363</v>
      </c>
      <c r="D13" s="321" t="s">
        <v>69</v>
      </c>
      <c r="E13" s="321" t="s">
        <v>272</v>
      </c>
      <c r="F13" s="261">
        <f>IFERROR(VLOOKUP($B13,'MAR16 Azul'!$B$9:$T$38,19,FALSE),0)</f>
        <v>0</v>
      </c>
      <c r="G13" s="207">
        <f>IFERROR(VLOOKUP($B13,'JUL5 ACCC'!$B$9:$T$38,19,FALSE),0)</f>
        <v>4</v>
      </c>
      <c r="H13" s="261">
        <f>IFERROR(VLOOKUP($B13,'JUL6 ACCC'!$B$9:$T$38,19,FALSE),0)</f>
        <v>4</v>
      </c>
      <c r="I13" s="261">
        <f>IFERROR(VLOOKUP($B13,'OCT18 Pet Cal'!$B$9:$T$38,19,FALSE),0)</f>
        <v>0</v>
      </c>
      <c r="J13" s="261">
        <f>IFERROR(VLOOKUP($B13,'OCT19 Pet Cal'!$B$9:$T$38,19,FALSE),0)</f>
        <v>4</v>
      </c>
      <c r="K13" s="207">
        <f>IFERROR(VLOOKUP($B13,'DIC14 Salta'!$B$9:$T$38,19,FALSE),0)</f>
        <v>0</v>
      </c>
      <c r="L13" s="303">
        <f t="shared" si="1"/>
        <v>12</v>
      </c>
    </row>
    <row r="14" spans="1:12">
      <c r="A14">
        <f t="shared" si="2"/>
        <v>10</v>
      </c>
      <c r="B14" s="207">
        <v>819</v>
      </c>
      <c r="C14" s="321" t="s">
        <v>592</v>
      </c>
      <c r="D14" s="321" t="s">
        <v>68</v>
      </c>
      <c r="E14" s="321" t="s">
        <v>272</v>
      </c>
      <c r="F14" s="261">
        <f>IFERROR(VLOOKUP($B14,'MAR16 Azul'!$B$9:$T$38,19,FALSE),0)</f>
        <v>0</v>
      </c>
      <c r="G14" s="207">
        <f>IFERROR(VLOOKUP($B14,'JUL5 ACCC'!$B$9:$T$38,19,FALSE),0)</f>
        <v>0</v>
      </c>
      <c r="H14" s="261">
        <f>IFERROR(VLOOKUP($B14,'JUL6 ACCC'!$B$9:$T$38,19,FALSE),0)</f>
        <v>0</v>
      </c>
      <c r="I14" s="261">
        <f>IFERROR(VLOOKUP($B14,'OCT18 Pet Cal'!$B$9:$T$38,19,FALSE),0)</f>
        <v>6</v>
      </c>
      <c r="J14" s="261">
        <f>IFERROR(VLOOKUP($B14,'OCT19 Pet Cal'!$B$9:$T$38,19,FALSE),0)</f>
        <v>6</v>
      </c>
      <c r="K14" s="207">
        <f>IFERROR(VLOOKUP($B14,'DIC14 Salta'!$B$9:$T$38,19,FALSE),0)</f>
        <v>0</v>
      </c>
      <c r="L14" s="303">
        <f t="shared" si="1"/>
        <v>12</v>
      </c>
    </row>
    <row r="15" spans="1:12">
      <c r="A15">
        <v>11</v>
      </c>
      <c r="B15" s="207">
        <v>671</v>
      </c>
      <c r="C15" s="208" t="s">
        <v>477</v>
      </c>
      <c r="D15" s="208" t="s">
        <v>513</v>
      </c>
      <c r="E15" s="208" t="s">
        <v>272</v>
      </c>
      <c r="F15" s="261">
        <f>IFERROR(VLOOKUP($B15,'MAR16 Azul'!$B$9:$T$38,19,FALSE),0)</f>
        <v>10</v>
      </c>
      <c r="G15" s="207">
        <f>IFERROR(VLOOKUP($B15,'JUL5 ACCC'!$B$9:$T$38,19,FALSE),0)</f>
        <v>0</v>
      </c>
      <c r="H15" s="261">
        <f>IFERROR(VLOOKUP($B15,'JUL6 ACCC'!$B$9:$T$38,19,FALSE),0)</f>
        <v>0</v>
      </c>
      <c r="I15" s="261">
        <f>IFERROR(VLOOKUP($B15,'OCT18 Pet Cal'!$B$9:$T$38,19,FALSE),0)</f>
        <v>0</v>
      </c>
      <c r="J15" s="261">
        <f>IFERROR(VLOOKUP($B15,'OCT19 Pet Cal'!$B$9:$T$38,19,FALSE),0)</f>
        <v>0</v>
      </c>
      <c r="K15" s="207">
        <f>IFERROR(VLOOKUP($B15,'DIC14 Salta'!$B$9:$T$38,19,FALSE),0)</f>
        <v>0</v>
      </c>
      <c r="L15" s="303">
        <f t="shared" si="1"/>
        <v>10</v>
      </c>
    </row>
    <row r="16" spans="1:12">
      <c r="A16">
        <f t="shared" si="2"/>
        <v>12</v>
      </c>
      <c r="B16" s="207">
        <v>753</v>
      </c>
      <c r="C16" s="321" t="s">
        <v>530</v>
      </c>
      <c r="D16" s="321" t="s">
        <v>417</v>
      </c>
      <c r="E16" s="321" t="s">
        <v>269</v>
      </c>
      <c r="F16" s="261">
        <f>IFERROR(VLOOKUP($B16,'MAR16 Azul'!$B$9:$T$38,19,FALSE),0)</f>
        <v>0</v>
      </c>
      <c r="G16" s="207">
        <f>IFERROR(VLOOKUP($B16,'JUL5 ACCC'!$B$9:$T$38,19,FALSE),0)</f>
        <v>0</v>
      </c>
      <c r="H16" s="261">
        <f>IFERROR(VLOOKUP($B16,'JUL6 ACCC'!$B$9:$T$38,19,FALSE),0)</f>
        <v>0</v>
      </c>
      <c r="I16" s="261">
        <f>IFERROR(VLOOKUP($B16,'OCT18 Pet Cal'!$B$9:$T$38,19,FALSE),0)</f>
        <v>0</v>
      </c>
      <c r="J16" s="261">
        <f>IFERROR(VLOOKUP($B16,'OCT19 Pet Cal'!$B$9:$T$38,19,FALSE),0)</f>
        <v>6</v>
      </c>
      <c r="K16" s="207">
        <f>IFERROR(VLOOKUP($B16,'DIC14 Salta'!$B$9:$T$38,19,FALSE),0)</f>
        <v>0</v>
      </c>
      <c r="L16" s="303">
        <f t="shared" si="1"/>
        <v>6</v>
      </c>
    </row>
    <row r="17" spans="1:12">
      <c r="A17">
        <v>13</v>
      </c>
      <c r="B17" s="207">
        <v>637</v>
      </c>
      <c r="C17" s="321" t="s">
        <v>282</v>
      </c>
      <c r="D17" s="321" t="s">
        <v>419</v>
      </c>
      <c r="E17" s="321" t="s">
        <v>272</v>
      </c>
      <c r="F17" s="261">
        <f>IFERROR(VLOOKUP($B17,'MAR16 Azul'!$B$9:$T$38,19,FALSE),0)</f>
        <v>0</v>
      </c>
      <c r="G17" s="207">
        <f>IFERROR(VLOOKUP($B17,'JUL5 ACCC'!$B$9:$T$38,19,FALSE),0)</f>
        <v>5</v>
      </c>
      <c r="H17" s="261">
        <f>IFERROR(VLOOKUP($B17,'JUL6 ACCC'!$B$9:$T$38,19,FALSE),0)</f>
        <v>0</v>
      </c>
      <c r="I17" s="261">
        <f>IFERROR(VLOOKUP($B17,'OCT18 Pet Cal'!$B$9:$T$38,19,FALSE),0)</f>
        <v>0</v>
      </c>
      <c r="J17" s="261">
        <f>IFERROR(VLOOKUP($B17,'OCT19 Pet Cal'!$B$9:$T$38,19,FALSE),0)</f>
        <v>0</v>
      </c>
      <c r="K17" s="207">
        <f>IFERROR(VLOOKUP($B17,'DIC14 Salta'!$B$9:$T$38,19,FALSE),0)</f>
        <v>0</v>
      </c>
      <c r="L17" s="303">
        <f t="shared" si="1"/>
        <v>5</v>
      </c>
    </row>
    <row r="18" spans="1:12">
      <c r="A18">
        <f t="shared" si="2"/>
        <v>14</v>
      </c>
      <c r="B18" s="207">
        <v>512</v>
      </c>
      <c r="C18" s="208" t="s">
        <v>290</v>
      </c>
      <c r="D18" s="208" t="s">
        <v>291</v>
      </c>
      <c r="E18" s="208" t="s">
        <v>272</v>
      </c>
      <c r="F18" s="261">
        <f>IFERROR(VLOOKUP($B18,'MAR16 Azul'!$B$9:$T$38,19,FALSE),0)</f>
        <v>0</v>
      </c>
      <c r="G18" s="207">
        <f>IFERROR(VLOOKUP($B18,'JUL5 ACCC'!$B$9:$T$38,19,FALSE),0)</f>
        <v>0</v>
      </c>
      <c r="H18" s="261">
        <f>IFERROR(VLOOKUP($B18,'JUL6 ACCC'!$B$9:$T$38,19,FALSE),0)</f>
        <v>0</v>
      </c>
      <c r="I18" s="261">
        <f>IFERROR(VLOOKUP($B18,'OCT18 Pet Cal'!$B$9:$T$38,19,FALSE),0)</f>
        <v>5</v>
      </c>
      <c r="J18" s="261">
        <f>IFERROR(VLOOKUP($B18,'OCT19 Pet Cal'!$B$9:$T$38,19,FALSE),0)</f>
        <v>0</v>
      </c>
      <c r="K18" s="207">
        <f>IFERROR(VLOOKUP($B18,'DIC14 Salta'!$B$9:$T$38,19,FALSE),0)</f>
        <v>0</v>
      </c>
      <c r="L18" s="303">
        <f t="shared" si="1"/>
        <v>5</v>
      </c>
    </row>
    <row r="19" spans="1:12">
      <c r="A19">
        <f t="shared" ref="A19:A39" si="3">A18+1</f>
        <v>15</v>
      </c>
      <c r="B19" s="207">
        <v>534</v>
      </c>
      <c r="C19" s="321" t="s">
        <v>309</v>
      </c>
      <c r="D19" s="321" t="s">
        <v>68</v>
      </c>
      <c r="E19" s="321" t="s">
        <v>272</v>
      </c>
      <c r="F19" s="261">
        <f>IFERROR(VLOOKUP($B19,'MAR16 Azul'!$B$9:$T$38,19,FALSE),0)</f>
        <v>0</v>
      </c>
      <c r="G19" s="207">
        <f>IFERROR(VLOOKUP($B19,'JUL5 ACCC'!$B$9:$T$38,19,FALSE),0)</f>
        <v>4</v>
      </c>
      <c r="H19" s="261">
        <f>IFERROR(VLOOKUP($B19,'JUL6 ACCC'!$B$9:$T$38,19,FALSE),0)</f>
        <v>0</v>
      </c>
      <c r="I19" s="261">
        <f>IFERROR(VLOOKUP($B19,'OCT18 Pet Cal'!$B$9:$T$38,19,FALSE),0)</f>
        <v>0</v>
      </c>
      <c r="J19" s="261">
        <f>IFERROR(VLOOKUP($B19,'OCT19 Pet Cal'!$B$9:$T$38,19,FALSE),0)</f>
        <v>1</v>
      </c>
      <c r="K19" s="207">
        <f>IFERROR(VLOOKUP($B19,'DIC14 Salta'!$B$9:$T$38,19,FALSE),0)</f>
        <v>0</v>
      </c>
      <c r="L19" s="303">
        <f t="shared" si="1"/>
        <v>5</v>
      </c>
    </row>
    <row r="20" spans="1:12">
      <c r="A20">
        <f t="shared" si="3"/>
        <v>16</v>
      </c>
      <c r="B20" s="207">
        <v>426</v>
      </c>
      <c r="C20" s="321" t="s">
        <v>551</v>
      </c>
      <c r="D20" s="321" t="s">
        <v>552</v>
      </c>
      <c r="E20" s="321" t="s">
        <v>272</v>
      </c>
      <c r="F20" s="261">
        <f>IFERROR(VLOOKUP($B20,'MAR16 Azul'!$B$9:$T$38,19,FALSE),0)</f>
        <v>4</v>
      </c>
      <c r="G20" s="207">
        <f>IFERROR(VLOOKUP($B20,'JUL5 ACCC'!$B$9:$T$38,19,FALSE),0)</f>
        <v>0</v>
      </c>
      <c r="H20" s="261">
        <f>IFERROR(VLOOKUP($B20,'JUL6 ACCC'!$B$9:$T$38,19,FALSE),0)</f>
        <v>0</v>
      </c>
      <c r="I20" s="261">
        <f>IFERROR(VLOOKUP($B20,'OCT18 Pet Cal'!$B$9:$T$38,19,FALSE),0)</f>
        <v>0</v>
      </c>
      <c r="J20" s="261">
        <f>IFERROR(VLOOKUP($B20,'OCT19 Pet Cal'!$B$9:$T$38,19,FALSE),0)</f>
        <v>0</v>
      </c>
      <c r="K20" s="207">
        <f>IFERROR(VLOOKUP($B20,'DIC14 Salta'!$B$9:$T$38,19,FALSE),0)</f>
        <v>0</v>
      </c>
      <c r="L20" s="303">
        <f t="shared" si="1"/>
        <v>4</v>
      </c>
    </row>
    <row r="21" spans="1:12">
      <c r="A21">
        <f t="shared" si="3"/>
        <v>17</v>
      </c>
      <c r="B21" s="207">
        <v>334</v>
      </c>
      <c r="C21" s="321" t="s">
        <v>273</v>
      </c>
      <c r="D21" s="321" t="s">
        <v>418</v>
      </c>
      <c r="E21" s="321" t="s">
        <v>275</v>
      </c>
      <c r="F21" s="261">
        <f>IFERROR(VLOOKUP($B21,'MAR16 Azul'!$B$9:$T$38,19,FALSE),0)</f>
        <v>0</v>
      </c>
      <c r="G21" s="207">
        <f>IFERROR(VLOOKUP($B21,'JUL5 ACCC'!$B$9:$T$38,19,FALSE),0)</f>
        <v>0</v>
      </c>
      <c r="H21" s="261">
        <f>IFERROR(VLOOKUP($B21,'JUL6 ACCC'!$B$9:$T$38,19,FALSE),0)</f>
        <v>4</v>
      </c>
      <c r="I21" s="261">
        <f>IFERROR(VLOOKUP($B21,'OCT18 Pet Cal'!$B$9:$T$38,19,FALSE),0)</f>
        <v>0</v>
      </c>
      <c r="J21" s="261">
        <f>IFERROR(VLOOKUP($B21,'OCT19 Pet Cal'!$B$9:$T$38,19,FALSE),0)</f>
        <v>0</v>
      </c>
      <c r="K21" s="207">
        <f>IFERROR(VLOOKUP($B21,'DIC14 Salta'!$B$9:$T$38,19,FALSE),0)</f>
        <v>0</v>
      </c>
      <c r="L21" s="303">
        <f t="shared" si="1"/>
        <v>4</v>
      </c>
    </row>
    <row r="22" spans="1:12">
      <c r="A22">
        <f t="shared" si="3"/>
        <v>18</v>
      </c>
      <c r="B22" s="207">
        <v>628</v>
      </c>
      <c r="C22" s="321" t="s">
        <v>364</v>
      </c>
      <c r="D22" s="321" t="s">
        <v>44</v>
      </c>
      <c r="E22" s="321" t="s">
        <v>272</v>
      </c>
      <c r="F22" s="261">
        <f>IFERROR(VLOOKUP($B22,'MAR16 Azul'!$B$9:$T$38,19,FALSE),0)</f>
        <v>0</v>
      </c>
      <c r="G22" s="207">
        <f>IFERROR(VLOOKUP($B22,'JUL5 ACCC'!$B$9:$T$38,19,FALSE),0)</f>
        <v>0</v>
      </c>
      <c r="H22" s="261">
        <f>IFERROR(VLOOKUP($B22,'JUL6 ACCC'!$B$9:$T$38,19,FALSE),0)</f>
        <v>0</v>
      </c>
      <c r="I22" s="261">
        <f>IFERROR(VLOOKUP($B22,'OCT18 Pet Cal'!$B$9:$T$38,19,FALSE),0)</f>
        <v>4</v>
      </c>
      <c r="J22" s="261">
        <f>IFERROR(VLOOKUP($B22,'OCT19 Pet Cal'!$B$9:$T$38,19,FALSE),0)</f>
        <v>0</v>
      </c>
      <c r="K22" s="207">
        <f>IFERROR(VLOOKUP($B22,'DIC14 Salta'!$B$9:$T$38,19,FALSE),0)</f>
        <v>0</v>
      </c>
      <c r="L22" s="303">
        <f t="shared" si="1"/>
        <v>4</v>
      </c>
    </row>
    <row r="23" spans="1:12">
      <c r="A23">
        <f t="shared" si="3"/>
        <v>19</v>
      </c>
      <c r="B23" s="207">
        <v>713</v>
      </c>
      <c r="C23" s="321" t="s">
        <v>479</v>
      </c>
      <c r="D23" s="321" t="s">
        <v>470</v>
      </c>
      <c r="E23" s="321" t="s">
        <v>272</v>
      </c>
      <c r="F23" s="261">
        <f>IFERROR(VLOOKUP($B23,'MAR16 Azul'!$B$9:$T$38,19,FALSE),0)</f>
        <v>0</v>
      </c>
      <c r="G23" s="207">
        <f>IFERROR(VLOOKUP($B23,'JUL5 ACCC'!$B$9:$T$38,19,FALSE),0)</f>
        <v>0</v>
      </c>
      <c r="H23" s="261">
        <f>IFERROR(VLOOKUP($B23,'JUL6 ACCC'!$B$9:$T$38,19,FALSE),0)</f>
        <v>0</v>
      </c>
      <c r="I23" s="261">
        <f>IFERROR(VLOOKUP($B23,'OCT18 Pet Cal'!$B$9:$T$38,19,FALSE),0)</f>
        <v>4</v>
      </c>
      <c r="J23" s="261">
        <f>IFERROR(VLOOKUP($B23,'OCT19 Pet Cal'!$B$9:$T$38,19,FALSE),0)</f>
        <v>0</v>
      </c>
      <c r="K23" s="207">
        <f>IFERROR(VLOOKUP($B23,'DIC14 Salta'!$B$9:$T$38,19,FALSE),0)</f>
        <v>0</v>
      </c>
      <c r="L23" s="303">
        <f t="shared" si="1"/>
        <v>4</v>
      </c>
    </row>
    <row r="24" spans="1:12">
      <c r="A24">
        <f t="shared" si="3"/>
        <v>20</v>
      </c>
      <c r="B24" s="207">
        <v>696</v>
      </c>
      <c r="C24" s="321" t="s">
        <v>329</v>
      </c>
      <c r="D24" s="321" t="s">
        <v>330</v>
      </c>
      <c r="E24" s="321" t="s">
        <v>269</v>
      </c>
      <c r="F24" s="261">
        <f>IFERROR(VLOOKUP($B24,'MAR16 Azul'!$B$9:$T$38,19,FALSE),0)</f>
        <v>0</v>
      </c>
      <c r="G24" s="207">
        <f>IFERROR(VLOOKUP($B24,'JUL5 ACCC'!$B$9:$T$38,19,FALSE),0)</f>
        <v>0</v>
      </c>
      <c r="H24" s="261">
        <f>IFERROR(VLOOKUP($B24,'JUL6 ACCC'!$B$9:$T$38,19,FALSE),0)</f>
        <v>0</v>
      </c>
      <c r="I24" s="261">
        <f>IFERROR(VLOOKUP($B24,'OCT18 Pet Cal'!$B$9:$T$38,19,FALSE),0)</f>
        <v>0</v>
      </c>
      <c r="J24" s="261">
        <f>IFERROR(VLOOKUP($B24,'OCT19 Pet Cal'!$B$9:$T$38,19,FALSE),0)</f>
        <v>4</v>
      </c>
      <c r="K24" s="207">
        <f>IFERROR(VLOOKUP($B24,'DIC14 Salta'!$B$9:$T$38,19,FALSE),0)</f>
        <v>0</v>
      </c>
      <c r="L24" s="303">
        <f t="shared" si="1"/>
        <v>4</v>
      </c>
    </row>
    <row r="25" spans="1:12">
      <c r="A25">
        <f t="shared" si="3"/>
        <v>21</v>
      </c>
      <c r="B25" s="207">
        <v>559</v>
      </c>
      <c r="C25" s="321" t="s">
        <v>469</v>
      </c>
      <c r="D25" s="321" t="s">
        <v>470</v>
      </c>
      <c r="E25" s="321" t="s">
        <v>272</v>
      </c>
      <c r="F25" s="261">
        <f>IFERROR(VLOOKUP($B25,'MAR16 Azul'!$B$9:$T$38,19,FALSE),0)</f>
        <v>2</v>
      </c>
      <c r="G25" s="207">
        <f>IFERROR(VLOOKUP($B25,'JUL5 ACCC'!$B$9:$T$38,19,FALSE),0)</f>
        <v>0</v>
      </c>
      <c r="H25" s="261">
        <f>IFERROR(VLOOKUP($B25,'JUL6 ACCC'!$B$9:$T$38,19,FALSE),0)</f>
        <v>0</v>
      </c>
      <c r="I25" s="261">
        <f>IFERROR(VLOOKUP($B25,'OCT18 Pet Cal'!$B$9:$T$38,19,FALSE),0)</f>
        <v>0</v>
      </c>
      <c r="J25" s="261">
        <f>IFERROR(VLOOKUP($B25,'OCT19 Pet Cal'!$B$9:$T$38,19,FALSE),0)</f>
        <v>0</v>
      </c>
      <c r="K25" s="207">
        <f>IFERROR(VLOOKUP($B25,'DIC14 Salta'!$B$9:$T$38,19,FALSE),0)</f>
        <v>0</v>
      </c>
      <c r="L25" s="303">
        <f t="shared" si="1"/>
        <v>2</v>
      </c>
    </row>
    <row r="26" spans="1:12">
      <c r="A26">
        <f t="shared" si="3"/>
        <v>22</v>
      </c>
      <c r="B26" s="207">
        <v>454</v>
      </c>
      <c r="C26" s="208" t="s">
        <v>490</v>
      </c>
      <c r="D26" s="208" t="s">
        <v>491</v>
      </c>
      <c r="E26" s="208" t="s">
        <v>272</v>
      </c>
      <c r="F26" s="261">
        <f>IFERROR(VLOOKUP($B26,'MAR16 Azul'!$B$9:$T$38,19,FALSE),0)</f>
        <v>2</v>
      </c>
      <c r="G26" s="207">
        <f>IFERROR(VLOOKUP($B26,'JUL5 ACCC'!$B$9:$T$38,19,FALSE),0)</f>
        <v>0</v>
      </c>
      <c r="H26" s="261">
        <f>IFERROR(VLOOKUP($B26,'JUL6 ACCC'!$B$9:$T$38,19,FALSE),0)</f>
        <v>0</v>
      </c>
      <c r="I26" s="261">
        <f>IFERROR(VLOOKUP($B26,'OCT18 Pet Cal'!$B$9:$T$38,19,FALSE),0)</f>
        <v>0</v>
      </c>
      <c r="J26" s="261">
        <f>IFERROR(VLOOKUP($B26,'OCT19 Pet Cal'!$B$9:$T$38,19,FALSE),0)</f>
        <v>0</v>
      </c>
      <c r="K26" s="207">
        <f>IFERROR(VLOOKUP($B26,'DIC14 Salta'!$B$9:$T$38,19,FALSE),0)</f>
        <v>0</v>
      </c>
      <c r="L26" s="303">
        <f t="shared" si="1"/>
        <v>2</v>
      </c>
    </row>
    <row r="27" spans="1:12">
      <c r="A27">
        <f t="shared" si="3"/>
        <v>23</v>
      </c>
      <c r="B27" s="207">
        <v>767</v>
      </c>
      <c r="C27" s="321" t="s">
        <v>454</v>
      </c>
      <c r="D27" s="321" t="s">
        <v>52</v>
      </c>
      <c r="E27" s="321" t="s">
        <v>272</v>
      </c>
      <c r="F27" s="261">
        <f>IFERROR(VLOOKUP($B27,'MAR16 Azul'!$B$9:$T$38,19,FALSE),0)</f>
        <v>0</v>
      </c>
      <c r="G27" s="207">
        <f>IFERROR(VLOOKUP($B27,'JUL5 ACCC'!$B$9:$T$38,19,FALSE),0)</f>
        <v>0</v>
      </c>
      <c r="H27" s="261">
        <f>IFERROR(VLOOKUP($B27,'JUL6 ACCC'!$B$9:$T$38,19,FALSE),0)</f>
        <v>0</v>
      </c>
      <c r="I27" s="261">
        <f>IFERROR(VLOOKUP($B27,'OCT18 Pet Cal'!$B$9:$T$38,19,FALSE),0)</f>
        <v>0</v>
      </c>
      <c r="J27" s="261">
        <f>IFERROR(VLOOKUP($B27,'OCT19 Pet Cal'!$B$9:$T$38,19,FALSE),0)</f>
        <v>0</v>
      </c>
      <c r="K27" s="207">
        <f>IFERROR(VLOOKUP($B27,'DIC14 Salta'!$B$9:$T$38,19,FALSE),0)</f>
        <v>0</v>
      </c>
      <c r="L27" s="303">
        <f t="shared" si="1"/>
        <v>0</v>
      </c>
    </row>
    <row r="28" spans="1:12">
      <c r="A28">
        <f t="shared" si="3"/>
        <v>24</v>
      </c>
      <c r="B28" s="207">
        <v>732</v>
      </c>
      <c r="C28" s="321" t="s">
        <v>338</v>
      </c>
      <c r="D28" s="321" t="s">
        <v>339</v>
      </c>
      <c r="E28" s="321" t="s">
        <v>269</v>
      </c>
      <c r="F28" s="261">
        <f>IFERROR(VLOOKUP($B28,'MAR16 Azul'!$B$9:$T$38,19,FALSE),0)</f>
        <v>0</v>
      </c>
      <c r="G28" s="207">
        <f>IFERROR(VLOOKUP($B28,'JUL5 ACCC'!$B$9:$T$38,19,FALSE),0)</f>
        <v>0</v>
      </c>
      <c r="H28" s="261">
        <f>IFERROR(VLOOKUP($B28,'JUL6 ACCC'!$B$9:$T$38,19,FALSE),0)</f>
        <v>0</v>
      </c>
      <c r="I28" s="261">
        <f>IFERROR(VLOOKUP($B28,'OCT18 Pet Cal'!$B$9:$T$38,19,FALSE),0)</f>
        <v>0</v>
      </c>
      <c r="J28" s="261">
        <f>IFERROR(VLOOKUP($B28,'OCT19 Pet Cal'!$B$9:$T$38,19,FALSE),0)</f>
        <v>0</v>
      </c>
      <c r="K28" s="207">
        <f>IFERROR(VLOOKUP($B28,'DIC14 Salta'!$B$9:$T$38,19,FALSE),0)</f>
        <v>0</v>
      </c>
      <c r="L28" s="303">
        <f t="shared" si="1"/>
        <v>0</v>
      </c>
    </row>
    <row r="29" spans="1:12">
      <c r="A29">
        <f t="shared" si="3"/>
        <v>25</v>
      </c>
      <c r="B29" s="207">
        <v>720</v>
      </c>
      <c r="C29" s="321" t="s">
        <v>300</v>
      </c>
      <c r="D29" s="321" t="s">
        <v>366</v>
      </c>
      <c r="E29" s="321" t="s">
        <v>272</v>
      </c>
      <c r="F29" s="261">
        <f>IFERROR(VLOOKUP($B29,'MAR16 Azul'!$B$9:$T$38,19,FALSE),0)</f>
        <v>0</v>
      </c>
      <c r="G29" s="207">
        <f>IFERROR(VLOOKUP($B29,'JUL5 ACCC'!$B$9:$T$38,19,FALSE),0)</f>
        <v>0</v>
      </c>
      <c r="H29" s="261">
        <f>IFERROR(VLOOKUP($B29,'JUL6 ACCC'!$B$9:$T$38,19,FALSE),0)</f>
        <v>0</v>
      </c>
      <c r="I29" s="261">
        <f>IFERROR(VLOOKUP($B29,'OCT18 Pet Cal'!$B$9:$T$38,19,FALSE),0)</f>
        <v>0</v>
      </c>
      <c r="J29" s="261">
        <f>IFERROR(VLOOKUP($B29,'OCT19 Pet Cal'!$B$9:$T$38,19,FALSE),0)</f>
        <v>0</v>
      </c>
      <c r="K29" s="207">
        <f>IFERROR(VLOOKUP($B29,'DIC14 Salta'!$B$9:$T$38,19,FALSE),0)</f>
        <v>0</v>
      </c>
      <c r="L29" s="303">
        <f t="shared" si="1"/>
        <v>0</v>
      </c>
    </row>
    <row r="30" spans="1:12">
      <c r="A30">
        <f t="shared" si="3"/>
        <v>26</v>
      </c>
      <c r="B30" s="207">
        <v>634</v>
      </c>
      <c r="C30" s="321" t="s">
        <v>297</v>
      </c>
      <c r="D30" s="321" t="s">
        <v>560</v>
      </c>
      <c r="E30" s="321" t="s">
        <v>275</v>
      </c>
      <c r="F30" s="261">
        <f>IFERROR(VLOOKUP($B30,'MAR16 Azul'!$B$9:$T$38,19,FALSE),0)</f>
        <v>0</v>
      </c>
      <c r="G30" s="207">
        <f>IFERROR(VLOOKUP($B30,'JUL5 ACCC'!$B$9:$T$38,19,FALSE),0)</f>
        <v>0</v>
      </c>
      <c r="H30" s="261">
        <f>IFERROR(VLOOKUP($B30,'JUL6 ACCC'!$B$9:$T$38,19,FALSE),0)</f>
        <v>0</v>
      </c>
      <c r="I30" s="261">
        <f>IFERROR(VLOOKUP($B30,'OCT18 Pet Cal'!$B$9:$T$38,19,FALSE),0)</f>
        <v>0</v>
      </c>
      <c r="J30" s="261">
        <f>IFERROR(VLOOKUP($B30,'OCT19 Pet Cal'!$B$9:$T$38,19,FALSE),0)</f>
        <v>0</v>
      </c>
      <c r="K30" s="207">
        <f>IFERROR(VLOOKUP($B30,'DIC14 Salta'!$B$9:$T$38,19,FALSE),0)</f>
        <v>0</v>
      </c>
      <c r="L30" s="303">
        <f t="shared" si="1"/>
        <v>0</v>
      </c>
    </row>
    <row r="31" spans="1:12">
      <c r="A31">
        <f t="shared" si="3"/>
        <v>27</v>
      </c>
      <c r="B31" s="207">
        <v>607</v>
      </c>
      <c r="C31" s="321" t="s">
        <v>466</v>
      </c>
      <c r="D31" s="321" t="s">
        <v>468</v>
      </c>
      <c r="E31" s="321" t="s">
        <v>272</v>
      </c>
      <c r="F31" s="261">
        <f>IFERROR(VLOOKUP($B31,'MAR16 Azul'!$B$9:$T$38,19,FALSE),0)</f>
        <v>0</v>
      </c>
      <c r="G31" s="207">
        <f>IFERROR(VLOOKUP($B31,'JUL5 ACCC'!$B$9:$T$38,19,FALSE),0)</f>
        <v>0</v>
      </c>
      <c r="H31" s="261">
        <f>IFERROR(VLOOKUP($B31,'JUL6 ACCC'!$B$9:$T$38,19,FALSE),0)</f>
        <v>0</v>
      </c>
      <c r="I31" s="261">
        <f>IFERROR(VLOOKUP($B31,'OCT18 Pet Cal'!$B$9:$T$38,19,FALSE),0)</f>
        <v>0</v>
      </c>
      <c r="J31" s="261">
        <f>IFERROR(VLOOKUP($B31,'OCT19 Pet Cal'!$B$9:$T$38,19,FALSE),0)</f>
        <v>0</v>
      </c>
      <c r="K31" s="207">
        <f>IFERROR(VLOOKUP($B31,'DIC14 Salta'!$B$9:$T$38,19,FALSE),0)</f>
        <v>0</v>
      </c>
      <c r="L31" s="303">
        <f t="shared" si="1"/>
        <v>0</v>
      </c>
    </row>
    <row r="32" spans="1:12">
      <c r="A32">
        <f t="shared" si="3"/>
        <v>28</v>
      </c>
      <c r="B32" s="207">
        <v>602</v>
      </c>
      <c r="C32" s="321" t="s">
        <v>285</v>
      </c>
      <c r="D32" s="321" t="s">
        <v>52</v>
      </c>
      <c r="E32" s="321" t="s">
        <v>272</v>
      </c>
      <c r="F32" s="261">
        <f>IFERROR(VLOOKUP($B32,'MAR16 Azul'!$B$9:$T$38,19,FALSE),0)</f>
        <v>0</v>
      </c>
      <c r="G32" s="207">
        <f>IFERROR(VLOOKUP($B32,'JUL5 ACCC'!$B$9:$T$38,19,FALSE),0)</f>
        <v>0</v>
      </c>
      <c r="H32" s="261">
        <f>IFERROR(VLOOKUP($B32,'JUL6 ACCC'!$B$9:$T$38,19,FALSE),0)</f>
        <v>0</v>
      </c>
      <c r="I32" s="261">
        <f>IFERROR(VLOOKUP($B32,'OCT18 Pet Cal'!$B$9:$T$38,19,FALSE),0)</f>
        <v>0</v>
      </c>
      <c r="J32" s="261">
        <f>IFERROR(VLOOKUP($B32,'OCT19 Pet Cal'!$B$9:$T$38,19,FALSE),0)</f>
        <v>0</v>
      </c>
      <c r="K32" s="207">
        <f>IFERROR(VLOOKUP($B32,'DIC14 Salta'!$B$9:$T$38,19,FALSE),0)</f>
        <v>0</v>
      </c>
      <c r="L32" s="303">
        <f t="shared" si="1"/>
        <v>0</v>
      </c>
    </row>
    <row r="33" spans="1:12">
      <c r="A33">
        <f t="shared" si="3"/>
        <v>29</v>
      </c>
      <c r="B33" s="207">
        <v>597</v>
      </c>
      <c r="C33" s="321" t="s">
        <v>283</v>
      </c>
      <c r="D33" s="321" t="s">
        <v>421</v>
      </c>
      <c r="E33" s="321" t="s">
        <v>272</v>
      </c>
      <c r="F33" s="261">
        <f>IFERROR(VLOOKUP($B33,'MAR16 Azul'!$B$9:$T$38,19,FALSE),0)</f>
        <v>0</v>
      </c>
      <c r="G33" s="207">
        <f>IFERROR(VLOOKUP($B33,'JUL5 ACCC'!$B$9:$T$38,19,FALSE),0)</f>
        <v>0</v>
      </c>
      <c r="H33" s="261">
        <f>IFERROR(VLOOKUP($B33,'JUL6 ACCC'!$B$9:$T$38,19,FALSE),0)</f>
        <v>0</v>
      </c>
      <c r="I33" s="261">
        <f>IFERROR(VLOOKUP($B33,'OCT18 Pet Cal'!$B$9:$T$38,19,FALSE),0)</f>
        <v>0</v>
      </c>
      <c r="J33" s="261">
        <f>IFERROR(VLOOKUP($B33,'OCT19 Pet Cal'!$B$9:$T$38,19,FALSE),0)</f>
        <v>0</v>
      </c>
      <c r="K33" s="207">
        <f>IFERROR(VLOOKUP($B33,'DIC14 Salta'!$B$9:$T$38,19,FALSE),0)</f>
        <v>0</v>
      </c>
      <c r="L33" s="303">
        <f t="shared" si="1"/>
        <v>0</v>
      </c>
    </row>
    <row r="34" spans="1:12">
      <c r="A34">
        <f t="shared" si="3"/>
        <v>30</v>
      </c>
      <c r="B34" s="207">
        <v>571</v>
      </c>
      <c r="C34" s="321" t="s">
        <v>475</v>
      </c>
      <c r="D34" s="321" t="s">
        <v>476</v>
      </c>
      <c r="E34" s="321" t="s">
        <v>272</v>
      </c>
      <c r="F34" s="261">
        <f>IFERROR(VLOOKUP($B34,'MAR16 Azul'!$B$9:$T$38,19,FALSE),0)</f>
        <v>0</v>
      </c>
      <c r="G34" s="207">
        <f>IFERROR(VLOOKUP($B34,'JUL5 ACCC'!$B$9:$T$38,19,FALSE),0)</f>
        <v>0</v>
      </c>
      <c r="H34" s="261">
        <f>IFERROR(VLOOKUP($B34,'JUL6 ACCC'!$B$9:$T$38,19,FALSE),0)</f>
        <v>0</v>
      </c>
      <c r="I34" s="261">
        <f>IFERROR(VLOOKUP($B34,'OCT18 Pet Cal'!$B$9:$T$38,19,FALSE),0)</f>
        <v>0</v>
      </c>
      <c r="J34" s="261">
        <f>IFERROR(VLOOKUP($B34,'OCT19 Pet Cal'!$B$9:$T$38,19,FALSE),0)</f>
        <v>0</v>
      </c>
      <c r="K34" s="207">
        <f>IFERROR(VLOOKUP($B34,'DIC14 Salta'!$B$9:$T$38,19,FALSE),0)</f>
        <v>0</v>
      </c>
      <c r="L34" s="303">
        <f t="shared" si="1"/>
        <v>0</v>
      </c>
    </row>
    <row r="35" spans="1:12">
      <c r="A35">
        <f t="shared" si="3"/>
        <v>31</v>
      </c>
      <c r="B35" s="207">
        <v>556</v>
      </c>
      <c r="C35" s="321" t="s">
        <v>501</v>
      </c>
      <c r="D35" s="321" t="s">
        <v>80</v>
      </c>
      <c r="E35" s="321" t="s">
        <v>269</v>
      </c>
      <c r="F35" s="261">
        <f>IFERROR(VLOOKUP($B35,'MAR16 Azul'!$B$9:$T$38,19,FALSE),0)</f>
        <v>0</v>
      </c>
      <c r="G35" s="207">
        <f>IFERROR(VLOOKUP($B35,'JUL5 ACCC'!$B$9:$T$38,19,FALSE),0)</f>
        <v>0</v>
      </c>
      <c r="H35" s="261">
        <f>IFERROR(VLOOKUP($B35,'JUL6 ACCC'!$B$9:$T$38,19,FALSE),0)</f>
        <v>0</v>
      </c>
      <c r="I35" s="261">
        <f>IFERROR(VLOOKUP($B35,'OCT18 Pet Cal'!$B$9:$T$38,19,FALSE),0)</f>
        <v>0</v>
      </c>
      <c r="J35" s="261">
        <f>IFERROR(VLOOKUP($B35,'OCT19 Pet Cal'!$B$9:$T$38,19,FALSE),0)</f>
        <v>0</v>
      </c>
      <c r="K35" s="207">
        <f>IFERROR(VLOOKUP($B35,'DIC14 Salta'!$B$9:$T$38,19,FALSE),0)</f>
        <v>0</v>
      </c>
      <c r="L35" s="303">
        <f t="shared" si="1"/>
        <v>0</v>
      </c>
    </row>
    <row r="36" spans="1:12">
      <c r="A36">
        <f t="shared" si="3"/>
        <v>32</v>
      </c>
      <c r="B36" s="207">
        <v>739</v>
      </c>
      <c r="C36" s="321" t="s">
        <v>295</v>
      </c>
      <c r="D36" s="321" t="s">
        <v>69</v>
      </c>
      <c r="E36" s="321" t="s">
        <v>272</v>
      </c>
      <c r="F36" s="261">
        <f>IFERROR(VLOOKUP($B36,'MAR16 Azul'!$B$9:$T$38,19,FALSE),0)</f>
        <v>0</v>
      </c>
      <c r="G36" s="207">
        <f>IFERROR(VLOOKUP($B36,'JUL5 ACCC'!$B$9:$T$38,19,FALSE),0)</f>
        <v>0</v>
      </c>
      <c r="H36" s="261">
        <f>IFERROR(VLOOKUP($B36,'JUL6 ACCC'!$B$9:$T$38,19,FALSE),0)</f>
        <v>0</v>
      </c>
      <c r="I36" s="261">
        <f>IFERROR(VLOOKUP($B36,'OCT18 Pet Cal'!$B$9:$T$38,19,FALSE),0)</f>
        <v>0</v>
      </c>
      <c r="J36" s="261">
        <f>IFERROR(VLOOKUP($B36,'OCT19 Pet Cal'!$B$9:$T$38,19,FALSE),0)</f>
        <v>0</v>
      </c>
      <c r="K36" s="207">
        <f>IFERROR(VLOOKUP($B36,'DIC14 Salta'!$B$9:$T$38,19,FALSE),0)</f>
        <v>0</v>
      </c>
      <c r="L36" s="303">
        <f t="shared" si="1"/>
        <v>0</v>
      </c>
    </row>
    <row r="37" spans="1:12">
      <c r="A37">
        <f t="shared" si="3"/>
        <v>33</v>
      </c>
      <c r="B37" s="207">
        <v>517</v>
      </c>
      <c r="C37" s="321" t="s">
        <v>361</v>
      </c>
      <c r="D37" s="321" t="s">
        <v>362</v>
      </c>
      <c r="E37" s="321" t="s">
        <v>275</v>
      </c>
      <c r="F37" s="261">
        <f>IFERROR(VLOOKUP($B37,'MAR16 Azul'!$B$9:$T$38,19,FALSE),0)</f>
        <v>0</v>
      </c>
      <c r="G37" s="207">
        <f>IFERROR(VLOOKUP($B37,'JUL5 ACCC'!$B$9:$T$38,19,FALSE),0)</f>
        <v>0</v>
      </c>
      <c r="H37" s="261">
        <f>IFERROR(VLOOKUP($B37,'JUL6 ACCC'!$B$9:$T$38,19,FALSE),0)</f>
        <v>0</v>
      </c>
      <c r="I37" s="261">
        <f>IFERROR(VLOOKUP($B37,'OCT18 Pet Cal'!$B$9:$T$38,19,FALSE),0)</f>
        <v>0</v>
      </c>
      <c r="J37" s="261">
        <f>IFERROR(VLOOKUP($B37,'OCT19 Pet Cal'!$B$9:$T$38,19,FALSE),0)</f>
        <v>0</v>
      </c>
      <c r="K37" s="207">
        <f>IFERROR(VLOOKUP($B37,'DIC14 Salta'!$B$9:$T$38,19,FALSE),0)</f>
        <v>0</v>
      </c>
      <c r="L37" s="303">
        <f t="shared" si="1"/>
        <v>0</v>
      </c>
    </row>
    <row r="38" spans="1:12">
      <c r="A38">
        <f t="shared" si="3"/>
        <v>34</v>
      </c>
      <c r="B38" s="207">
        <v>579</v>
      </c>
      <c r="C38" s="321" t="s">
        <v>550</v>
      </c>
      <c r="D38" s="321" t="s">
        <v>294</v>
      </c>
      <c r="E38" s="321" t="s">
        <v>269</v>
      </c>
      <c r="F38" s="261">
        <f>IFERROR(VLOOKUP($B38,'MAR16 Azul'!$B$9:$T$38,19,FALSE),0)</f>
        <v>0</v>
      </c>
      <c r="G38" s="207">
        <f>IFERROR(VLOOKUP($B38,'JUL5 ACCC'!$B$9:$T$38,19,FALSE),0)</f>
        <v>0</v>
      </c>
      <c r="H38" s="261">
        <f>IFERROR(VLOOKUP($B38,'JUL6 ACCC'!$B$9:$T$38,19,FALSE),0)</f>
        <v>0</v>
      </c>
      <c r="I38" s="261">
        <f>IFERROR(VLOOKUP($B38,'OCT18 Pet Cal'!$B$9:$T$38,19,FALSE),0)</f>
        <v>0</v>
      </c>
      <c r="J38" s="261">
        <f>IFERROR(VLOOKUP($B38,'OCT19 Pet Cal'!$B$9:$T$38,19,FALSE),0)</f>
        <v>0</v>
      </c>
      <c r="K38" s="207">
        <f>IFERROR(VLOOKUP($B38,'DIC14 Salta'!$B$9:$T$38,19,FALSE),0)</f>
        <v>0</v>
      </c>
      <c r="L38" s="303">
        <f t="shared" si="1"/>
        <v>0</v>
      </c>
    </row>
    <row r="39" spans="1:12" ht="16" thickBot="1">
      <c r="A39">
        <f t="shared" si="3"/>
        <v>35</v>
      </c>
      <c r="B39" s="210"/>
      <c r="C39" s="211"/>
      <c r="D39" s="211"/>
      <c r="E39" s="234"/>
      <c r="F39" s="261">
        <f>IFERROR(VLOOKUP($B39,'MAR16 Azul'!$B$9:$T$38,19,FALSE),0)</f>
        <v>0</v>
      </c>
      <c r="G39" s="207">
        <f>IFERROR(VLOOKUP($B39,'JUL5 ACCC'!$B$9:$T$38,19,FALSE),0)</f>
        <v>0</v>
      </c>
      <c r="H39" s="261">
        <f>IFERROR(VLOOKUP($B39,'JUL6 ACCC'!$B$9:$T$38,19,FALSE),0)</f>
        <v>0</v>
      </c>
      <c r="I39" s="261">
        <f>IFERROR(VLOOKUP($B39,'OCT18 Pet Cal'!$B$9:$T$38,19,FALSE),0)</f>
        <v>0</v>
      </c>
      <c r="J39" s="261">
        <f>IFERROR(VLOOKUP($B39,'OCT19 Pet Cal'!$B$9:$T$38,19,FALSE),0)</f>
        <v>0</v>
      </c>
      <c r="K39" s="207">
        <f>IFERROR(VLOOKUP($B39,'DIC14 Salta'!$B$9:$T$38,19,FALSE),0)</f>
        <v>0</v>
      </c>
      <c r="L39" s="304">
        <f t="shared" si="1"/>
        <v>0</v>
      </c>
    </row>
    <row r="40" spans="1:12">
      <c r="B40" s="525" t="s">
        <v>155</v>
      </c>
      <c r="C40" s="526"/>
      <c r="D40" s="526"/>
      <c r="E40" s="526"/>
      <c r="F40" s="263" t="s">
        <v>196</v>
      </c>
      <c r="G40" s="269" t="s">
        <v>218</v>
      </c>
      <c r="H40" s="263" t="s">
        <v>220</v>
      </c>
      <c r="I40" s="286" t="s">
        <v>237</v>
      </c>
      <c r="J40" s="263" t="s">
        <v>239</v>
      </c>
      <c r="K40" s="277" t="s">
        <v>262</v>
      </c>
      <c r="L40" s="586" t="s">
        <v>257</v>
      </c>
    </row>
    <row r="41" spans="1:12" ht="16" thickBot="1">
      <c r="B41" s="527"/>
      <c r="C41" s="528"/>
      <c r="D41" s="528"/>
      <c r="E41" s="528"/>
      <c r="F41" s="264" t="s">
        <v>89</v>
      </c>
      <c r="G41" s="274" t="s">
        <v>39</v>
      </c>
      <c r="H41" s="271" t="s">
        <v>39</v>
      </c>
      <c r="I41" s="293" t="s">
        <v>238</v>
      </c>
      <c r="J41" s="271" t="s">
        <v>238</v>
      </c>
      <c r="K41" s="294" t="s">
        <v>249</v>
      </c>
      <c r="L41" s="586"/>
    </row>
    <row r="42" spans="1:12" ht="16" thickBot="1">
      <c r="B42" s="251" t="s">
        <v>137</v>
      </c>
      <c r="C42" s="252" t="s">
        <v>138</v>
      </c>
      <c r="D42" s="252" t="s">
        <v>139</v>
      </c>
      <c r="E42" s="252" t="s">
        <v>140</v>
      </c>
      <c r="F42" s="264" t="s">
        <v>194</v>
      </c>
      <c r="G42" s="274" t="s">
        <v>191</v>
      </c>
      <c r="H42" s="271" t="s">
        <v>221</v>
      </c>
      <c r="I42" s="293" t="s">
        <v>185</v>
      </c>
      <c r="J42" s="271" t="s">
        <v>191</v>
      </c>
      <c r="K42" s="294" t="s">
        <v>175</v>
      </c>
      <c r="L42" s="586"/>
    </row>
    <row r="43" spans="1:12">
      <c r="A43">
        <v>1</v>
      </c>
      <c r="B43" s="253">
        <v>752</v>
      </c>
      <c r="C43" s="414" t="s">
        <v>599</v>
      </c>
      <c r="D43" s="414" t="s">
        <v>68</v>
      </c>
      <c r="E43" s="414" t="s">
        <v>269</v>
      </c>
      <c r="F43" s="272">
        <f>IFERROR(VLOOKUP($B43,'MAR16 Azul'!$B$44:$T$73,19,FALSE),0)</f>
        <v>0</v>
      </c>
      <c r="G43" s="272">
        <f>IFERROR(VLOOKUP($B43,'JUL5 ACCC'!$B$44:$T$73,19,FALSE),0)</f>
        <v>0</v>
      </c>
      <c r="H43" s="272">
        <f>IFERROR(VLOOKUP($B43,'JUL6 ACCC'!$B$44:$T$73,19,FALSE),0)</f>
        <v>18</v>
      </c>
      <c r="I43" s="272">
        <f>IFERROR(VLOOKUP($B43,'OCT18 Pet Cal'!$B$44:$T$73,19,FALSE),0)</f>
        <v>0</v>
      </c>
      <c r="J43" s="272">
        <f>IFERROR(VLOOKUP($B43,'OCT19 Pet Cal'!$B$44:$T$73,19,FALSE),0)</f>
        <v>0</v>
      </c>
      <c r="K43" s="253">
        <f>IFERROR(VLOOKUP($B43,'DIC14 Salta'!$B$44:$T$73,19,FALSE),0)</f>
        <v>0</v>
      </c>
      <c r="L43" s="302">
        <f t="shared" ref="L43:L74" si="4">SUM(F43:K43)</f>
        <v>18</v>
      </c>
    </row>
    <row r="44" spans="1:12">
      <c r="A44">
        <f t="shared" ref="A44:A93" si="5">A43+1</f>
        <v>2</v>
      </c>
      <c r="B44" s="207">
        <v>636</v>
      </c>
      <c r="C44" s="208" t="s">
        <v>278</v>
      </c>
      <c r="D44" s="208" t="s">
        <v>428</v>
      </c>
      <c r="E44" s="208" t="s">
        <v>272</v>
      </c>
      <c r="F44" s="261">
        <f>IFERROR(VLOOKUP($B44,'MAR16 Azul'!$B$44:$T$73,19,FALSE),0)</f>
        <v>0</v>
      </c>
      <c r="G44" s="261">
        <f>IFERROR(VLOOKUP($B44,'JUL5 ACCC'!$B$44:$T$73,19,FALSE),0)</f>
        <v>0</v>
      </c>
      <c r="H44" s="261">
        <f>IFERROR(VLOOKUP($B44,'JUL6 ACCC'!$B$44:$T$73,19,FALSE),0)</f>
        <v>2</v>
      </c>
      <c r="I44" s="261">
        <f>IFERROR(VLOOKUP($B44,'OCT18 Pet Cal'!$B$44:$T$73,19,FALSE),0)</f>
        <v>10</v>
      </c>
      <c r="J44" s="261">
        <f>IFERROR(VLOOKUP($B44,'OCT19 Pet Cal'!$B$44:$T$73,19,FALSE),0)</f>
        <v>6</v>
      </c>
      <c r="K44" s="207">
        <f>IFERROR(VLOOKUP($B44,'DIC14 Salta'!$B$44:$T$73,19,FALSE),0)</f>
        <v>0</v>
      </c>
      <c r="L44" s="303">
        <f t="shared" si="4"/>
        <v>18</v>
      </c>
    </row>
    <row r="45" spans="1:12">
      <c r="A45">
        <f t="shared" si="5"/>
        <v>3</v>
      </c>
      <c r="B45" s="207">
        <v>470</v>
      </c>
      <c r="C45" s="321" t="s">
        <v>304</v>
      </c>
      <c r="D45" s="321" t="s">
        <v>428</v>
      </c>
      <c r="E45" s="321" t="s">
        <v>272</v>
      </c>
      <c r="F45" s="261">
        <f>IFERROR(VLOOKUP($B45,'MAR16 Azul'!$B$44:$T$73,19,FALSE),0)</f>
        <v>0</v>
      </c>
      <c r="G45" s="261">
        <f>IFERROR(VLOOKUP($B45,'JUL5 ACCC'!$B$44:$T$73,19,FALSE),0)</f>
        <v>4</v>
      </c>
      <c r="H45" s="261">
        <f>IFERROR(VLOOKUP($B45,'JUL6 ACCC'!$B$44:$T$73,19,FALSE),0)</f>
        <v>4</v>
      </c>
      <c r="I45" s="261">
        <f>IFERROR(VLOOKUP($B45,'OCT18 Pet Cal'!$B$44:$T$73,19,FALSE),0)</f>
        <v>0</v>
      </c>
      <c r="J45" s="261">
        <f>IFERROR(VLOOKUP($B45,'OCT19 Pet Cal'!$B$44:$T$73,19,FALSE),0)</f>
        <v>7</v>
      </c>
      <c r="K45" s="207">
        <f>IFERROR(VLOOKUP($B45,'DIC14 Salta'!$B$44:$T$73,19,FALSE),0)</f>
        <v>0</v>
      </c>
      <c r="L45" s="303">
        <f t="shared" si="4"/>
        <v>15</v>
      </c>
    </row>
    <row r="46" spans="1:12">
      <c r="A46">
        <v>2</v>
      </c>
      <c r="B46" s="207">
        <v>673</v>
      </c>
      <c r="C46" s="321" t="s">
        <v>298</v>
      </c>
      <c r="D46" s="321" t="s">
        <v>451</v>
      </c>
      <c r="E46" s="321" t="s">
        <v>275</v>
      </c>
      <c r="F46" s="261">
        <f>IFERROR(VLOOKUP($B46,'MAR16 Azul'!$B$44:$T$73,19,FALSE),0)</f>
        <v>0</v>
      </c>
      <c r="G46" s="261">
        <f>IFERROR(VLOOKUP($B46,'JUL5 ACCC'!$B$44:$T$73,19,FALSE),0)</f>
        <v>4</v>
      </c>
      <c r="H46" s="261">
        <f>IFERROR(VLOOKUP($B46,'JUL6 ACCC'!$B$44:$T$73,19,FALSE),0)</f>
        <v>4</v>
      </c>
      <c r="I46" s="261">
        <f>IFERROR(VLOOKUP($B46,'OCT18 Pet Cal'!$B$44:$T$73,19,FALSE),0)</f>
        <v>0</v>
      </c>
      <c r="J46" s="261">
        <f>IFERROR(VLOOKUP($B46,'OCT19 Pet Cal'!$B$44:$T$73,19,FALSE),0)</f>
        <v>4</v>
      </c>
      <c r="K46" s="207">
        <f>IFERROR(VLOOKUP($B46,'DIC14 Salta'!$B$44:$T$73,19,FALSE),0)</f>
        <v>0</v>
      </c>
      <c r="L46" s="303">
        <f t="shared" si="4"/>
        <v>12</v>
      </c>
    </row>
    <row r="47" spans="1:12">
      <c r="A47">
        <f t="shared" si="5"/>
        <v>3</v>
      </c>
      <c r="B47" s="207">
        <v>757</v>
      </c>
      <c r="C47" s="208" t="s">
        <v>344</v>
      </c>
      <c r="D47" s="208" t="s">
        <v>330</v>
      </c>
      <c r="E47" s="208" t="s">
        <v>269</v>
      </c>
      <c r="F47" s="261">
        <f>IFERROR(VLOOKUP($B47,'MAR16 Azul'!$B$44:$T$73,19,FALSE),0)</f>
        <v>0</v>
      </c>
      <c r="G47" s="261">
        <f>IFERROR(VLOOKUP($B47,'JUL5 ACCC'!$B$44:$T$73,19,FALSE),0)</f>
        <v>0</v>
      </c>
      <c r="H47" s="261">
        <f>IFERROR(VLOOKUP($B47,'JUL6 ACCC'!$B$44:$T$73,19,FALSE),0)</f>
        <v>0</v>
      </c>
      <c r="I47" s="261">
        <f>IFERROR(VLOOKUP($B47,'OCT18 Pet Cal'!$B$44:$T$73,19,FALSE),0)</f>
        <v>6</v>
      </c>
      <c r="J47" s="261">
        <f>IFERROR(VLOOKUP($B47,'OCT19 Pet Cal'!$B$44:$T$73,19,FALSE),0)</f>
        <v>6</v>
      </c>
      <c r="K47" s="207">
        <f>IFERROR(VLOOKUP($B47,'DIC14 Salta'!$B$44:$T$73,19,FALSE),0)</f>
        <v>0</v>
      </c>
      <c r="L47" s="303">
        <f t="shared" si="4"/>
        <v>12</v>
      </c>
    </row>
    <row r="48" spans="1:12">
      <c r="A48">
        <f t="shared" si="5"/>
        <v>4</v>
      </c>
      <c r="B48" s="207">
        <v>418</v>
      </c>
      <c r="C48" s="208" t="s">
        <v>671</v>
      </c>
      <c r="D48" s="208" t="s">
        <v>69</v>
      </c>
      <c r="E48" s="208" t="s">
        <v>272</v>
      </c>
      <c r="F48" s="261">
        <f>IFERROR(VLOOKUP($B48,'MAR16 Azul'!$B$44:$T$73,19,FALSE),0)</f>
        <v>0</v>
      </c>
      <c r="G48" s="261">
        <f>IFERROR(VLOOKUP($B48,'JUL5 ACCC'!$B$44:$T$73,19,FALSE),0)</f>
        <v>10</v>
      </c>
      <c r="H48" s="261">
        <f>IFERROR(VLOOKUP($B48,'JUL6 ACCC'!$B$44:$T$73,19,FALSE),0)</f>
        <v>0</v>
      </c>
      <c r="I48" s="261">
        <f>IFERROR(VLOOKUP($B48,'OCT18 Pet Cal'!$B$44:$T$73,19,FALSE),0)</f>
        <v>0</v>
      </c>
      <c r="J48" s="261">
        <f>IFERROR(VLOOKUP($B48,'OCT19 Pet Cal'!$B$44:$T$73,19,FALSE),0)</f>
        <v>0</v>
      </c>
      <c r="K48" s="207">
        <f>IFERROR(VLOOKUP($B48,'DIC14 Salta'!$B$44:$T$73,19,FALSE),0)</f>
        <v>0</v>
      </c>
      <c r="L48" s="303">
        <f t="shared" si="4"/>
        <v>10</v>
      </c>
    </row>
    <row r="49" spans="1:12">
      <c r="A49">
        <v>3</v>
      </c>
      <c r="B49" s="207">
        <v>682</v>
      </c>
      <c r="C49" s="208" t="s">
        <v>472</v>
      </c>
      <c r="D49" s="208" t="s">
        <v>560</v>
      </c>
      <c r="E49" s="208" t="s">
        <v>272</v>
      </c>
      <c r="F49" s="261">
        <f>IFERROR(VLOOKUP($B49,'MAR16 Azul'!$B$44:$T$73,19,FALSE),0)</f>
        <v>10</v>
      </c>
      <c r="G49" s="261">
        <f>IFERROR(VLOOKUP($B49,'JUL5 ACCC'!$B$44:$T$73,19,FALSE),0)</f>
        <v>0</v>
      </c>
      <c r="H49" s="261">
        <f>IFERROR(VLOOKUP($B49,'JUL6 ACCC'!$B$44:$T$73,19,FALSE),0)</f>
        <v>0</v>
      </c>
      <c r="I49" s="261">
        <f>IFERROR(VLOOKUP($B49,'OCT18 Pet Cal'!$B$44:$T$73,19,FALSE),0)</f>
        <v>0</v>
      </c>
      <c r="J49" s="261">
        <f>IFERROR(VLOOKUP($B49,'OCT19 Pet Cal'!$B$44:$T$73,19,FALSE),0)</f>
        <v>0</v>
      </c>
      <c r="K49" s="207">
        <f>IFERROR(VLOOKUP($B49,'DIC14 Salta'!$B$44:$T$73,19,FALSE),0)</f>
        <v>0</v>
      </c>
      <c r="L49" s="303">
        <f t="shared" si="4"/>
        <v>10</v>
      </c>
    </row>
    <row r="50" spans="1:12">
      <c r="A50">
        <f t="shared" si="5"/>
        <v>4</v>
      </c>
      <c r="B50" s="207">
        <v>635</v>
      </c>
      <c r="C50" s="321" t="s">
        <v>527</v>
      </c>
      <c r="D50" s="321" t="s">
        <v>457</v>
      </c>
      <c r="E50" s="321" t="s">
        <v>272</v>
      </c>
      <c r="F50" s="261">
        <f>IFERROR(VLOOKUP($B50,'MAR16 Azul'!$B$44:$T$73,19,FALSE),0)</f>
        <v>0</v>
      </c>
      <c r="G50" s="261">
        <f>IFERROR(VLOOKUP($B50,'JUL5 ACCC'!$B$44:$T$73,19,FALSE),0)</f>
        <v>0</v>
      </c>
      <c r="H50" s="261">
        <f>IFERROR(VLOOKUP($B50,'JUL6 ACCC'!$B$44:$T$73,19,FALSE),0)</f>
        <v>0</v>
      </c>
      <c r="I50" s="261">
        <f>IFERROR(VLOOKUP($B50,'OCT18 Pet Cal'!$B$44:$T$73,19,FALSE),0)</f>
        <v>0</v>
      </c>
      <c r="J50" s="261">
        <f>IFERROR(VLOOKUP($B50,'OCT19 Pet Cal'!$B$44:$T$73,19,FALSE),0)</f>
        <v>8</v>
      </c>
      <c r="K50" s="207">
        <f>IFERROR(VLOOKUP($B50,'DIC14 Salta'!$B$44:$T$73,19,FALSE),0)</f>
        <v>0</v>
      </c>
      <c r="L50" s="303">
        <f t="shared" si="4"/>
        <v>8</v>
      </c>
    </row>
    <row r="51" spans="1:12">
      <c r="A51">
        <f t="shared" si="5"/>
        <v>5</v>
      </c>
      <c r="B51" s="207">
        <v>469</v>
      </c>
      <c r="C51" s="208" t="s">
        <v>429</v>
      </c>
      <c r="D51" s="208" t="s">
        <v>271</v>
      </c>
      <c r="E51" s="208" t="s">
        <v>272</v>
      </c>
      <c r="F51" s="261">
        <f>IFERROR(VLOOKUP($B51,'MAR16 Azul'!$B$44:$T$73,19,FALSE),0)</f>
        <v>0</v>
      </c>
      <c r="G51" s="261">
        <f>IFERROR(VLOOKUP($B51,'JUL5 ACCC'!$B$44:$T$73,19,FALSE),0)</f>
        <v>7</v>
      </c>
      <c r="H51" s="261">
        <f>IFERROR(VLOOKUP($B51,'JUL6 ACCC'!$B$44:$T$73,19,FALSE),0)</f>
        <v>0</v>
      </c>
      <c r="I51" s="261">
        <f>IFERROR(VLOOKUP($B51,'OCT18 Pet Cal'!$B$44:$T$73,19,FALSE),0)</f>
        <v>0</v>
      </c>
      <c r="J51" s="261">
        <f>IFERROR(VLOOKUP($B51,'OCT19 Pet Cal'!$B$44:$T$73,19,FALSE),0)</f>
        <v>0</v>
      </c>
      <c r="K51" s="207">
        <f>IFERROR(VLOOKUP($B51,'DIC14 Salta'!$B$44:$T$73,19,FALSE),0)</f>
        <v>0</v>
      </c>
      <c r="L51" s="303">
        <f t="shared" si="4"/>
        <v>7</v>
      </c>
    </row>
    <row r="52" spans="1:12">
      <c r="A52">
        <v>4</v>
      </c>
      <c r="B52" s="207">
        <v>819</v>
      </c>
      <c r="C52" s="208" t="s">
        <v>592</v>
      </c>
      <c r="D52" s="208" t="s">
        <v>68</v>
      </c>
      <c r="E52" s="208" t="s">
        <v>272</v>
      </c>
      <c r="F52" s="261">
        <f>IFERROR(VLOOKUP($B52,'MAR16 Azul'!$B$44:$T$73,19,FALSE),0)</f>
        <v>0</v>
      </c>
      <c r="G52" s="261">
        <f>IFERROR(VLOOKUP($B52,'JUL5 ACCC'!$B$44:$T$73,19,FALSE),0)</f>
        <v>6</v>
      </c>
      <c r="H52" s="261">
        <f>IFERROR(VLOOKUP($B52,'JUL6 ACCC'!$B$44:$T$73,19,FALSE),0)</f>
        <v>1</v>
      </c>
      <c r="I52" s="261">
        <f>IFERROR(VLOOKUP($B52,'OCT18 Pet Cal'!$B$44:$T$73,19,FALSE),0)</f>
        <v>0</v>
      </c>
      <c r="J52" s="261">
        <f>IFERROR(VLOOKUP($B52,'OCT19 Pet Cal'!$B$44:$T$73,19,FALSE),0)</f>
        <v>0</v>
      </c>
      <c r="K52" s="207">
        <f>IFERROR(VLOOKUP($B52,'DIC14 Salta'!$B$44:$T$73,19,FALSE),0)</f>
        <v>0</v>
      </c>
      <c r="L52" s="303">
        <f t="shared" si="4"/>
        <v>7</v>
      </c>
    </row>
    <row r="53" spans="1:12">
      <c r="A53">
        <f t="shared" si="5"/>
        <v>5</v>
      </c>
      <c r="B53" s="207">
        <v>580</v>
      </c>
      <c r="C53" s="321" t="s">
        <v>377</v>
      </c>
      <c r="D53" s="321" t="s">
        <v>44</v>
      </c>
      <c r="E53" s="321" t="s">
        <v>272</v>
      </c>
      <c r="F53" s="261">
        <f>IFERROR(VLOOKUP($B53,'MAR16 Azul'!$B$44:$T$73,19,FALSE),0)</f>
        <v>0</v>
      </c>
      <c r="G53" s="261">
        <f>IFERROR(VLOOKUP($B53,'JUL5 ACCC'!$B$44:$T$73,19,FALSE),0)</f>
        <v>0</v>
      </c>
      <c r="H53" s="261">
        <f>IFERROR(VLOOKUP($B53,'JUL6 ACCC'!$B$44:$T$73,19,FALSE),0)</f>
        <v>0</v>
      </c>
      <c r="I53" s="261">
        <f>IFERROR(VLOOKUP($B53,'OCT18 Pet Cal'!$B$44:$T$73,19,FALSE),0)</f>
        <v>6</v>
      </c>
      <c r="J53" s="261">
        <f>IFERROR(VLOOKUP($B53,'OCT19 Pet Cal'!$B$44:$T$73,19,FALSE),0)</f>
        <v>0</v>
      </c>
      <c r="K53" s="207">
        <f>IFERROR(VLOOKUP($B53,'DIC14 Salta'!$B$44:$T$73,19,FALSE),0)</f>
        <v>0</v>
      </c>
      <c r="L53" s="303">
        <f t="shared" si="4"/>
        <v>6</v>
      </c>
    </row>
    <row r="54" spans="1:12">
      <c r="A54">
        <f t="shared" si="5"/>
        <v>6</v>
      </c>
      <c r="B54" s="207">
        <v>719</v>
      </c>
      <c r="C54" s="321" t="s">
        <v>314</v>
      </c>
      <c r="D54" s="321" t="s">
        <v>112</v>
      </c>
      <c r="E54" s="321" t="s">
        <v>272</v>
      </c>
      <c r="F54" s="261">
        <f>IFERROR(VLOOKUP($B54,'MAR16 Azul'!$B$44:$T$73,19,FALSE),0)</f>
        <v>0</v>
      </c>
      <c r="G54" s="261">
        <f>IFERROR(VLOOKUP($B54,'JUL5 ACCC'!$B$44:$T$73,19,FALSE),0)</f>
        <v>0</v>
      </c>
      <c r="H54" s="261">
        <f>IFERROR(VLOOKUP($B54,'JUL6 ACCC'!$B$44:$T$73,19,FALSE),0)</f>
        <v>6</v>
      </c>
      <c r="I54" s="261">
        <f>IFERROR(VLOOKUP($B54,'OCT18 Pet Cal'!$B$44:$T$73,19,FALSE),0)</f>
        <v>0</v>
      </c>
      <c r="J54" s="261">
        <f>IFERROR(VLOOKUP($B54,'OCT19 Pet Cal'!$B$44:$T$73,19,FALSE),0)</f>
        <v>0</v>
      </c>
      <c r="K54" s="207">
        <f>IFERROR(VLOOKUP($B54,'DIC14 Salta'!$B$44:$T$73,19,FALSE),0)</f>
        <v>0</v>
      </c>
      <c r="L54" s="303">
        <f t="shared" si="4"/>
        <v>6</v>
      </c>
    </row>
    <row r="55" spans="1:12">
      <c r="A55">
        <v>5</v>
      </c>
      <c r="B55" s="207">
        <v>732</v>
      </c>
      <c r="C55" s="208" t="s">
        <v>338</v>
      </c>
      <c r="D55" s="208" t="s">
        <v>339</v>
      </c>
      <c r="E55" s="208" t="s">
        <v>269</v>
      </c>
      <c r="F55" s="261">
        <f>IFERROR(VLOOKUP($B55,'MAR16 Azul'!$B$44:$T$73,19,FALSE),0)</f>
        <v>6</v>
      </c>
      <c r="G55" s="261">
        <f>IFERROR(VLOOKUP($B55,'JUL5 ACCC'!$B$44:$T$73,19,FALSE),0)</f>
        <v>0</v>
      </c>
      <c r="H55" s="261">
        <f>IFERROR(VLOOKUP($B55,'JUL6 ACCC'!$B$44:$T$73,19,FALSE),0)</f>
        <v>0</v>
      </c>
      <c r="I55" s="261">
        <f>IFERROR(VLOOKUP($B55,'OCT18 Pet Cal'!$B$44:$T$73,19,FALSE),0)</f>
        <v>0</v>
      </c>
      <c r="J55" s="261">
        <f>IFERROR(VLOOKUP($B55,'OCT19 Pet Cal'!$B$44:$T$73,19,FALSE),0)</f>
        <v>0</v>
      </c>
      <c r="K55" s="207">
        <f>IFERROR(VLOOKUP($B55,'DIC14 Salta'!$B$44:$T$73,19,FALSE),0)</f>
        <v>0</v>
      </c>
      <c r="L55" s="303">
        <f t="shared" si="4"/>
        <v>6</v>
      </c>
    </row>
    <row r="56" spans="1:12">
      <c r="A56">
        <f t="shared" si="5"/>
        <v>6</v>
      </c>
      <c r="B56" s="207">
        <v>696</v>
      </c>
      <c r="C56" s="321" t="s">
        <v>329</v>
      </c>
      <c r="D56" s="321" t="s">
        <v>330</v>
      </c>
      <c r="E56" s="321" t="s">
        <v>269</v>
      </c>
      <c r="F56" s="261">
        <f>IFERROR(VLOOKUP($B56,'MAR16 Azul'!$B$44:$T$73,19,FALSE),0)</f>
        <v>1</v>
      </c>
      <c r="G56" s="261">
        <f>IFERROR(VLOOKUP($B56,'JUL5 ACCC'!$B$44:$T$73,19,FALSE),0)</f>
        <v>0</v>
      </c>
      <c r="H56" s="261">
        <f>IFERROR(VLOOKUP($B56,'JUL6 ACCC'!$B$44:$T$73,19,FALSE),0)</f>
        <v>4</v>
      </c>
      <c r="I56" s="261">
        <f>IFERROR(VLOOKUP($B56,'OCT18 Pet Cal'!$B$44:$T$73,19,FALSE),0)</f>
        <v>0</v>
      </c>
      <c r="J56" s="261">
        <f>IFERROR(VLOOKUP($B56,'OCT19 Pet Cal'!$B$44:$T$73,19,FALSE),0)</f>
        <v>0</v>
      </c>
      <c r="K56" s="207">
        <f>IFERROR(VLOOKUP($B56,'DIC14 Salta'!$B$44:$T$73,19,FALSE),0)</f>
        <v>0</v>
      </c>
      <c r="L56" s="303">
        <f t="shared" si="4"/>
        <v>5</v>
      </c>
    </row>
    <row r="57" spans="1:12">
      <c r="A57">
        <f t="shared" si="5"/>
        <v>7</v>
      </c>
      <c r="B57" s="207">
        <v>785</v>
      </c>
      <c r="C57" s="321" t="s">
        <v>482</v>
      </c>
      <c r="D57" s="321" t="s">
        <v>481</v>
      </c>
      <c r="E57" s="321" t="s">
        <v>272</v>
      </c>
      <c r="F57" s="261">
        <f>IFERROR(VLOOKUP($B57,'MAR16 Azul'!$B$44:$T$73,19,FALSE),0)</f>
        <v>4</v>
      </c>
      <c r="G57" s="261">
        <f>IFERROR(VLOOKUP($B57,'JUL5 ACCC'!$B$44:$T$73,19,FALSE),0)</f>
        <v>0</v>
      </c>
      <c r="H57" s="261">
        <f>IFERROR(VLOOKUP($B57,'JUL6 ACCC'!$B$44:$T$73,19,FALSE),0)</f>
        <v>0</v>
      </c>
      <c r="I57" s="261">
        <f>IFERROR(VLOOKUP($B57,'OCT18 Pet Cal'!$B$44:$T$73,19,FALSE),0)</f>
        <v>0</v>
      </c>
      <c r="J57" s="261">
        <f>IFERROR(VLOOKUP($B57,'OCT19 Pet Cal'!$B$44:$T$73,19,FALSE),0)</f>
        <v>0</v>
      </c>
      <c r="K57" s="207">
        <f>IFERROR(VLOOKUP($B57,'DIC14 Salta'!$B$44:$T$73,19,FALSE),0)</f>
        <v>0</v>
      </c>
      <c r="L57" s="303">
        <f t="shared" si="4"/>
        <v>4</v>
      </c>
    </row>
    <row r="58" spans="1:12">
      <c r="A58">
        <v>6</v>
      </c>
      <c r="B58" s="207">
        <v>779</v>
      </c>
      <c r="C58" s="208" t="s">
        <v>327</v>
      </c>
      <c r="D58" s="208" t="s">
        <v>346</v>
      </c>
      <c r="E58" s="208" t="s">
        <v>275</v>
      </c>
      <c r="F58" s="261">
        <f>IFERROR(VLOOKUP($B58,'MAR16 Azul'!$B$44:$T$73,19,FALSE),0)</f>
        <v>0</v>
      </c>
      <c r="G58" s="261">
        <f>IFERROR(VLOOKUP($B58,'JUL5 ACCC'!$B$44:$T$73,19,FALSE),0)</f>
        <v>0</v>
      </c>
      <c r="H58" s="261">
        <f>IFERROR(VLOOKUP($B58,'JUL6 ACCC'!$B$44:$T$73,19,FALSE),0)</f>
        <v>0</v>
      </c>
      <c r="I58" s="261">
        <f>IFERROR(VLOOKUP($B58,'OCT18 Pet Cal'!$B$44:$T$73,19,FALSE),0)</f>
        <v>1</v>
      </c>
      <c r="J58" s="261">
        <f>IFERROR(VLOOKUP($B58,'OCT19 Pet Cal'!$B$44:$T$73,19,FALSE),0)</f>
        <v>0</v>
      </c>
      <c r="K58" s="207">
        <f>IFERROR(VLOOKUP($B58,'DIC14 Salta'!$B$44:$T$73,19,FALSE),0)</f>
        <v>0</v>
      </c>
      <c r="L58" s="303">
        <f t="shared" si="4"/>
        <v>1</v>
      </c>
    </row>
    <row r="59" spans="1:12">
      <c r="A59">
        <f t="shared" si="5"/>
        <v>7</v>
      </c>
      <c r="B59" s="207">
        <v>515</v>
      </c>
      <c r="C59" s="321" t="s">
        <v>716</v>
      </c>
      <c r="D59" s="321" t="s">
        <v>419</v>
      </c>
      <c r="E59" s="321" t="s">
        <v>272</v>
      </c>
      <c r="F59" s="261">
        <f>IFERROR(VLOOKUP($B59,'MAR16 Azul'!$B$44:$T$73,19,FALSE),0)</f>
        <v>0</v>
      </c>
      <c r="G59" s="261">
        <f>IFERROR(VLOOKUP($B59,'JUL5 ACCC'!$B$44:$T$73,19,FALSE),0)</f>
        <v>0</v>
      </c>
      <c r="H59" s="261">
        <f>IFERROR(VLOOKUP($B59,'JUL6 ACCC'!$B$44:$T$73,19,FALSE),0)</f>
        <v>0</v>
      </c>
      <c r="I59" s="261">
        <f>IFERROR(VLOOKUP($B59,'OCT18 Pet Cal'!$B$44:$T$73,19,FALSE),0)</f>
        <v>0</v>
      </c>
      <c r="J59" s="261">
        <f>IFERROR(VLOOKUP($B59,'OCT19 Pet Cal'!$B$44:$T$73,19,FALSE),0)</f>
        <v>0</v>
      </c>
      <c r="K59" s="207">
        <f>IFERROR(VLOOKUP($B59,'DIC14 Salta'!$B$44:$T$73,19,FALSE),0)</f>
        <v>0</v>
      </c>
      <c r="L59" s="303">
        <f t="shared" si="4"/>
        <v>0</v>
      </c>
    </row>
    <row r="60" spans="1:12">
      <c r="A60">
        <f t="shared" si="5"/>
        <v>8</v>
      </c>
      <c r="B60" s="207">
        <v>531</v>
      </c>
      <c r="C60" s="321" t="s">
        <v>321</v>
      </c>
      <c r="D60" s="321" t="s">
        <v>322</v>
      </c>
      <c r="E60" s="321" t="s">
        <v>272</v>
      </c>
      <c r="F60" s="261">
        <f>IFERROR(VLOOKUP($B60,'MAR16 Azul'!$B$44:$T$73,19,FALSE),0)</f>
        <v>0</v>
      </c>
      <c r="G60" s="261">
        <f>IFERROR(VLOOKUP($B60,'JUL5 ACCC'!$B$44:$T$73,19,FALSE),0)</f>
        <v>0</v>
      </c>
      <c r="H60" s="261">
        <f>IFERROR(VLOOKUP($B60,'JUL6 ACCC'!$B$44:$T$73,19,FALSE),0)</f>
        <v>0</v>
      </c>
      <c r="I60" s="261">
        <f>IFERROR(VLOOKUP($B60,'OCT18 Pet Cal'!$B$44:$T$73,19,FALSE),0)</f>
        <v>0</v>
      </c>
      <c r="J60" s="261">
        <f>IFERROR(VLOOKUP($B60,'OCT19 Pet Cal'!$B$44:$T$73,19,FALSE),0)</f>
        <v>0</v>
      </c>
      <c r="K60" s="207">
        <f>IFERROR(VLOOKUP($B60,'DIC14 Salta'!$B$44:$T$73,19,FALSE),0)</f>
        <v>0</v>
      </c>
      <c r="L60" s="303">
        <f t="shared" si="4"/>
        <v>0</v>
      </c>
    </row>
    <row r="61" spans="1:12">
      <c r="A61">
        <v>7</v>
      </c>
      <c r="B61" s="207">
        <v>536</v>
      </c>
      <c r="C61" s="321" t="s">
        <v>296</v>
      </c>
      <c r="D61" s="321" t="s">
        <v>421</v>
      </c>
      <c r="E61" s="321" t="s">
        <v>269</v>
      </c>
      <c r="F61" s="261">
        <f>IFERROR(VLOOKUP($B61,'MAR16 Azul'!$B$44:$T$73,19,FALSE),0)</f>
        <v>0</v>
      </c>
      <c r="G61" s="261">
        <f>IFERROR(VLOOKUP($B61,'JUL5 ACCC'!$B$44:$T$73,19,FALSE),0)</f>
        <v>0</v>
      </c>
      <c r="H61" s="261">
        <f>IFERROR(VLOOKUP($B61,'JUL6 ACCC'!$B$44:$T$73,19,FALSE),0)</f>
        <v>0</v>
      </c>
      <c r="I61" s="261">
        <f>IFERROR(VLOOKUP($B61,'OCT18 Pet Cal'!$B$44:$T$73,19,FALSE),0)</f>
        <v>0</v>
      </c>
      <c r="J61" s="261">
        <f>IFERROR(VLOOKUP($B61,'OCT19 Pet Cal'!$B$44:$T$73,19,FALSE),0)</f>
        <v>0</v>
      </c>
      <c r="K61" s="207">
        <f>IFERROR(VLOOKUP($B61,'DIC14 Salta'!$B$44:$T$73,19,FALSE),0)</f>
        <v>0</v>
      </c>
      <c r="L61" s="303">
        <f t="shared" si="4"/>
        <v>0</v>
      </c>
    </row>
    <row r="62" spans="1:12">
      <c r="A62">
        <f t="shared" si="5"/>
        <v>8</v>
      </c>
      <c r="B62" s="207">
        <v>551</v>
      </c>
      <c r="C62" s="321" t="s">
        <v>492</v>
      </c>
      <c r="D62" s="321" t="s">
        <v>491</v>
      </c>
      <c r="E62" s="321" t="s">
        <v>272</v>
      </c>
      <c r="F62" s="261">
        <f>IFERROR(VLOOKUP($B62,'MAR16 Azul'!$B$44:$T$73,19,FALSE),0)</f>
        <v>0</v>
      </c>
      <c r="G62" s="261">
        <f>IFERROR(VLOOKUP($B62,'JUL5 ACCC'!$B$44:$T$73,19,FALSE),0)</f>
        <v>0</v>
      </c>
      <c r="H62" s="261">
        <f>IFERROR(VLOOKUP($B62,'JUL6 ACCC'!$B$44:$T$73,19,FALSE),0)</f>
        <v>0</v>
      </c>
      <c r="I62" s="261">
        <f>IFERROR(VLOOKUP($B62,'OCT18 Pet Cal'!$B$44:$T$73,19,FALSE),0)</f>
        <v>0</v>
      </c>
      <c r="J62" s="261">
        <f>IFERROR(VLOOKUP($B62,'OCT19 Pet Cal'!$B$44:$T$73,19,FALSE),0)</f>
        <v>0</v>
      </c>
      <c r="K62" s="207">
        <f>IFERROR(VLOOKUP($B62,'DIC14 Salta'!$B$44:$T$73,19,FALSE),0)</f>
        <v>0</v>
      </c>
      <c r="L62" s="303">
        <f t="shared" si="4"/>
        <v>0</v>
      </c>
    </row>
    <row r="63" spans="1:12">
      <c r="A63">
        <f t="shared" si="5"/>
        <v>9</v>
      </c>
      <c r="B63" s="207">
        <v>598</v>
      </c>
      <c r="C63" s="321" t="s">
        <v>480</v>
      </c>
      <c r="D63" s="321" t="s">
        <v>481</v>
      </c>
      <c r="E63" s="321" t="s">
        <v>272</v>
      </c>
      <c r="F63" s="261">
        <f>IFERROR(VLOOKUP($B63,'MAR16 Azul'!$B$44:$T$73,19,FALSE),0)</f>
        <v>0</v>
      </c>
      <c r="G63" s="261">
        <f>IFERROR(VLOOKUP($B63,'JUL5 ACCC'!$B$44:$T$73,19,FALSE),0)</f>
        <v>0</v>
      </c>
      <c r="H63" s="261">
        <f>IFERROR(VLOOKUP($B63,'JUL6 ACCC'!$B$44:$T$73,19,FALSE),0)</f>
        <v>0</v>
      </c>
      <c r="I63" s="261">
        <f>IFERROR(VLOOKUP($B63,'OCT18 Pet Cal'!$B$44:$T$73,19,FALSE),0)</f>
        <v>0</v>
      </c>
      <c r="J63" s="261">
        <f>IFERROR(VLOOKUP($B63,'OCT19 Pet Cal'!$B$44:$T$73,19,FALSE),0)</f>
        <v>0</v>
      </c>
      <c r="K63" s="207">
        <f>IFERROR(VLOOKUP($B63,'DIC14 Salta'!$B$44:$T$73,19,FALSE),0)</f>
        <v>0</v>
      </c>
      <c r="L63" s="303">
        <f t="shared" si="4"/>
        <v>0</v>
      </c>
    </row>
    <row r="64" spans="1:12">
      <c r="A64">
        <v>8</v>
      </c>
      <c r="B64" s="207">
        <v>619</v>
      </c>
      <c r="C64" s="321" t="s">
        <v>686</v>
      </c>
      <c r="D64" s="321" t="s">
        <v>564</v>
      </c>
      <c r="E64" s="321" t="s">
        <v>272</v>
      </c>
      <c r="F64" s="261">
        <f>IFERROR(VLOOKUP($B64,'MAR16 Azul'!$B$44:$T$73,19,FALSE),0)</f>
        <v>0</v>
      </c>
      <c r="G64" s="261">
        <f>IFERROR(VLOOKUP($B64,'JUL5 ACCC'!$B$44:$T$73,19,FALSE),0)</f>
        <v>0</v>
      </c>
      <c r="H64" s="261">
        <f>IFERROR(VLOOKUP($B64,'JUL6 ACCC'!$B$44:$T$73,19,FALSE),0)</f>
        <v>0</v>
      </c>
      <c r="I64" s="261">
        <f>IFERROR(VLOOKUP($B64,'OCT18 Pet Cal'!$B$44:$T$73,19,FALSE),0)</f>
        <v>0</v>
      </c>
      <c r="J64" s="261">
        <f>IFERROR(VLOOKUP($B64,'OCT19 Pet Cal'!$B$44:$T$73,19,FALSE),0)</f>
        <v>0</v>
      </c>
      <c r="K64" s="207">
        <f>IFERROR(VLOOKUP($B64,'DIC14 Salta'!$B$44:$T$73,19,FALSE),0)</f>
        <v>0</v>
      </c>
      <c r="L64" s="303">
        <f t="shared" si="4"/>
        <v>0</v>
      </c>
    </row>
    <row r="65" spans="1:12">
      <c r="A65">
        <f t="shared" si="5"/>
        <v>9</v>
      </c>
      <c r="B65" s="207">
        <v>620</v>
      </c>
      <c r="C65" s="321" t="s">
        <v>317</v>
      </c>
      <c r="D65" s="321" t="s">
        <v>98</v>
      </c>
      <c r="E65" s="321" t="s">
        <v>272</v>
      </c>
      <c r="F65" s="261">
        <f>IFERROR(VLOOKUP($B65,'MAR16 Azul'!$B$44:$T$73,19,FALSE),0)</f>
        <v>0</v>
      </c>
      <c r="G65" s="261">
        <f>IFERROR(VLOOKUP($B65,'JUL5 ACCC'!$B$44:$T$73,19,FALSE),0)</f>
        <v>0</v>
      </c>
      <c r="H65" s="261">
        <f>IFERROR(VLOOKUP($B65,'JUL6 ACCC'!$B$44:$T$73,19,FALSE),0)</f>
        <v>0</v>
      </c>
      <c r="I65" s="261">
        <f>IFERROR(VLOOKUP($B65,'OCT18 Pet Cal'!$B$44:$T$73,19,FALSE),0)</f>
        <v>0</v>
      </c>
      <c r="J65" s="261">
        <f>IFERROR(VLOOKUP($B65,'OCT19 Pet Cal'!$B$44:$T$73,19,FALSE),0)</f>
        <v>0</v>
      </c>
      <c r="K65" s="207">
        <f>IFERROR(VLOOKUP($B65,'DIC14 Salta'!$B$44:$T$73,19,FALSE),0)</f>
        <v>0</v>
      </c>
      <c r="L65" s="303">
        <f t="shared" si="4"/>
        <v>0</v>
      </c>
    </row>
    <row r="66" spans="1:12">
      <c r="A66">
        <f t="shared" si="5"/>
        <v>10</v>
      </c>
      <c r="B66" s="207">
        <v>672</v>
      </c>
      <c r="C66" s="321" t="s">
        <v>371</v>
      </c>
      <c r="D66" s="321" t="s">
        <v>427</v>
      </c>
      <c r="E66" s="332">
        <v>55</v>
      </c>
      <c r="F66" s="261">
        <f>IFERROR(VLOOKUP($B66,'MAR16 Azul'!$B$44:$T$73,19,FALSE),0)</f>
        <v>0</v>
      </c>
      <c r="G66" s="261">
        <f>IFERROR(VLOOKUP($B66,'JUL5 ACCC'!$B$44:$T$73,19,FALSE),0)</f>
        <v>0</v>
      </c>
      <c r="H66" s="261">
        <f>IFERROR(VLOOKUP($B66,'JUL6 ACCC'!$B$44:$T$73,19,FALSE),0)</f>
        <v>0</v>
      </c>
      <c r="I66" s="261">
        <f>IFERROR(VLOOKUP($B66,'OCT18 Pet Cal'!$B$44:$T$73,19,FALSE),0)</f>
        <v>0</v>
      </c>
      <c r="J66" s="261">
        <f>IFERROR(VLOOKUP($B66,'OCT19 Pet Cal'!$B$44:$T$73,19,FALSE),0)</f>
        <v>0</v>
      </c>
      <c r="K66" s="207">
        <f>IFERROR(VLOOKUP($B66,'DIC14 Salta'!$B$44:$T$73,19,FALSE),0)</f>
        <v>0</v>
      </c>
      <c r="L66" s="303">
        <f t="shared" si="4"/>
        <v>0</v>
      </c>
    </row>
    <row r="67" spans="1:12">
      <c r="A67">
        <v>9</v>
      </c>
      <c r="B67" s="207">
        <v>713</v>
      </c>
      <c r="C67" s="321" t="s">
        <v>479</v>
      </c>
      <c r="D67" s="321" t="s">
        <v>573</v>
      </c>
      <c r="E67" s="321" t="s">
        <v>272</v>
      </c>
      <c r="F67" s="261">
        <f>IFERROR(VLOOKUP($B67,'MAR16 Azul'!$B$44:$T$73,19,FALSE),0)</f>
        <v>0</v>
      </c>
      <c r="G67" s="261">
        <f>IFERROR(VLOOKUP($B67,'JUL5 ACCC'!$B$44:$T$73,19,FALSE),0)</f>
        <v>0</v>
      </c>
      <c r="H67" s="261">
        <f>IFERROR(VLOOKUP($B67,'JUL6 ACCC'!$B$44:$T$73,19,FALSE),0)</f>
        <v>0</v>
      </c>
      <c r="I67" s="261">
        <f>IFERROR(VLOOKUP($B67,'OCT18 Pet Cal'!$B$44:$T$73,19,FALSE),0)</f>
        <v>0</v>
      </c>
      <c r="J67" s="261">
        <f>IFERROR(VLOOKUP($B67,'OCT19 Pet Cal'!$B$44:$T$73,19,FALSE),0)</f>
        <v>0</v>
      </c>
      <c r="K67" s="207">
        <f>IFERROR(VLOOKUP($B67,'DIC14 Salta'!$B$44:$T$73,19,FALSE),0)</f>
        <v>0</v>
      </c>
      <c r="L67" s="303">
        <f t="shared" si="4"/>
        <v>0</v>
      </c>
    </row>
    <row r="68" spans="1:12">
      <c r="A68">
        <f t="shared" si="5"/>
        <v>10</v>
      </c>
      <c r="B68" s="207">
        <v>716</v>
      </c>
      <c r="C68" s="321" t="s">
        <v>434</v>
      </c>
      <c r="D68" s="321" t="s">
        <v>435</v>
      </c>
      <c r="E68" s="321" t="s">
        <v>272</v>
      </c>
      <c r="F68" s="261">
        <f>IFERROR(VLOOKUP($B68,'MAR16 Azul'!$B$44:$T$73,19,FALSE),0)</f>
        <v>0</v>
      </c>
      <c r="G68" s="261">
        <f>IFERROR(VLOOKUP($B68,'JUL5 ACCC'!$B$44:$T$73,19,FALSE),0)</f>
        <v>0</v>
      </c>
      <c r="H68" s="261">
        <f>IFERROR(VLOOKUP($B68,'JUL6 ACCC'!$B$44:$T$73,19,FALSE),0)</f>
        <v>0</v>
      </c>
      <c r="I68" s="261">
        <f>IFERROR(VLOOKUP($B68,'OCT18 Pet Cal'!$B$44:$T$73,19,FALSE),0)</f>
        <v>0</v>
      </c>
      <c r="J68" s="261">
        <f>IFERROR(VLOOKUP($B68,'OCT19 Pet Cal'!$B$44:$T$73,19,FALSE),0)</f>
        <v>0</v>
      </c>
      <c r="K68" s="207">
        <f>IFERROR(VLOOKUP($B68,'DIC14 Salta'!$B$44:$T$73,19,FALSE),0)</f>
        <v>0</v>
      </c>
      <c r="L68" s="303">
        <f t="shared" si="4"/>
        <v>0</v>
      </c>
    </row>
    <row r="69" spans="1:12">
      <c r="A69">
        <f t="shared" si="5"/>
        <v>11</v>
      </c>
      <c r="B69" s="207">
        <v>729</v>
      </c>
      <c r="C69" s="321" t="s">
        <v>496</v>
      </c>
      <c r="D69" s="321" t="s">
        <v>497</v>
      </c>
      <c r="E69" s="321" t="s">
        <v>269</v>
      </c>
      <c r="F69" s="261">
        <f>IFERROR(VLOOKUP($B69,'MAR16 Azul'!$B$44:$T$73,19,FALSE),0)</f>
        <v>0</v>
      </c>
      <c r="G69" s="261">
        <f>IFERROR(VLOOKUP($B69,'JUL5 ACCC'!$B$44:$T$73,19,FALSE),0)</f>
        <v>0</v>
      </c>
      <c r="H69" s="261">
        <f>IFERROR(VLOOKUP($B69,'JUL6 ACCC'!$B$44:$T$73,19,FALSE),0)</f>
        <v>0</v>
      </c>
      <c r="I69" s="261">
        <f>IFERROR(VLOOKUP($B69,'OCT18 Pet Cal'!$B$44:$T$73,19,FALSE),0)</f>
        <v>0</v>
      </c>
      <c r="J69" s="261">
        <f>IFERROR(VLOOKUP($B69,'OCT19 Pet Cal'!$B$44:$T$73,19,FALSE),0)</f>
        <v>0</v>
      </c>
      <c r="K69" s="207">
        <f>IFERROR(VLOOKUP($B69,'DIC14 Salta'!$B$44:$T$73,19,FALSE),0)</f>
        <v>0</v>
      </c>
      <c r="L69" s="303">
        <f t="shared" si="4"/>
        <v>0</v>
      </c>
    </row>
    <row r="70" spans="1:12">
      <c r="A70">
        <v>10</v>
      </c>
      <c r="B70" s="207">
        <v>739</v>
      </c>
      <c r="C70" s="321" t="s">
        <v>295</v>
      </c>
      <c r="D70" s="321" t="s">
        <v>69</v>
      </c>
      <c r="E70" s="321" t="s">
        <v>272</v>
      </c>
      <c r="F70" s="261">
        <f>IFERROR(VLOOKUP($B70,'MAR16 Azul'!$B$44:$T$73,19,FALSE),0)</f>
        <v>0</v>
      </c>
      <c r="G70" s="261">
        <f>IFERROR(VLOOKUP($B70,'JUL5 ACCC'!$B$44:$T$73,19,FALSE),0)</f>
        <v>0</v>
      </c>
      <c r="H70" s="261">
        <f>IFERROR(VLOOKUP($B70,'JUL6 ACCC'!$B$44:$T$73,19,FALSE),0)</f>
        <v>0</v>
      </c>
      <c r="I70" s="261">
        <f>IFERROR(VLOOKUP($B70,'OCT18 Pet Cal'!$B$44:$T$73,19,FALSE),0)</f>
        <v>0</v>
      </c>
      <c r="J70" s="261">
        <f>IFERROR(VLOOKUP($B70,'OCT19 Pet Cal'!$B$44:$T$73,19,FALSE),0)</f>
        <v>0</v>
      </c>
      <c r="K70" s="207">
        <f>IFERROR(VLOOKUP($B70,'DIC14 Salta'!$B$44:$T$73,19,FALSE),0)</f>
        <v>0</v>
      </c>
      <c r="L70" s="303">
        <f t="shared" si="4"/>
        <v>0</v>
      </c>
    </row>
    <row r="71" spans="1:12">
      <c r="A71">
        <f t="shared" si="5"/>
        <v>11</v>
      </c>
      <c r="B71" s="207">
        <v>803</v>
      </c>
      <c r="C71" s="321" t="s">
        <v>323</v>
      </c>
      <c r="D71" s="321" t="s">
        <v>564</v>
      </c>
      <c r="E71" s="321" t="s">
        <v>272</v>
      </c>
      <c r="F71" s="261">
        <f>IFERROR(VLOOKUP($B71,'MAR16 Azul'!$B$44:$T$73,19,FALSE),0)</f>
        <v>0</v>
      </c>
      <c r="G71" s="261">
        <f>IFERROR(VLOOKUP($B71,'JUL5 ACCC'!$B$44:$T$73,19,FALSE),0)</f>
        <v>0</v>
      </c>
      <c r="H71" s="261">
        <f>IFERROR(VLOOKUP($B71,'JUL6 ACCC'!$B$44:$T$73,19,FALSE),0)</f>
        <v>0</v>
      </c>
      <c r="I71" s="261">
        <f>IFERROR(VLOOKUP($B71,'OCT18 Pet Cal'!$B$44:$T$73,19,FALSE),0)</f>
        <v>0</v>
      </c>
      <c r="J71" s="261">
        <f>IFERROR(VLOOKUP($B71,'OCT19 Pet Cal'!$B$44:$T$73,19,FALSE),0)</f>
        <v>0</v>
      </c>
      <c r="K71" s="207">
        <f>IFERROR(VLOOKUP($B71,'DIC14 Salta'!$B$44:$T$73,19,FALSE),0)</f>
        <v>0</v>
      </c>
      <c r="L71" s="303">
        <f t="shared" si="4"/>
        <v>0</v>
      </c>
    </row>
    <row r="72" spans="1:12">
      <c r="A72">
        <f t="shared" si="5"/>
        <v>12</v>
      </c>
      <c r="B72" s="207">
        <v>809</v>
      </c>
      <c r="C72" s="321" t="s">
        <v>460</v>
      </c>
      <c r="D72" s="321" t="s">
        <v>461</v>
      </c>
      <c r="E72" s="321" t="s">
        <v>275</v>
      </c>
      <c r="F72" s="261">
        <f>IFERROR(VLOOKUP($B72,'MAR16 Azul'!$B$44:$T$73,19,FALSE),0)</f>
        <v>0</v>
      </c>
      <c r="G72" s="261">
        <f>IFERROR(VLOOKUP($B72,'JUL5 ACCC'!$B$44:$T$73,19,FALSE),0)</f>
        <v>0</v>
      </c>
      <c r="H72" s="261">
        <f>IFERROR(VLOOKUP($B72,'JUL6 ACCC'!$B$44:$T$73,19,FALSE),0)</f>
        <v>0</v>
      </c>
      <c r="I72" s="261">
        <f>IFERROR(VLOOKUP($B72,'OCT18 Pet Cal'!$B$44:$T$73,19,FALSE),0)</f>
        <v>0</v>
      </c>
      <c r="J72" s="261">
        <f>IFERROR(VLOOKUP($B72,'OCT19 Pet Cal'!$B$44:$T$73,19,FALSE),0)</f>
        <v>0</v>
      </c>
      <c r="K72" s="207">
        <f>IFERROR(VLOOKUP($B72,'DIC14 Salta'!$B$44:$T$73,19,FALSE),0)</f>
        <v>0</v>
      </c>
      <c r="L72" s="303">
        <f t="shared" si="4"/>
        <v>0</v>
      </c>
    </row>
    <row r="73" spans="1:12">
      <c r="A73">
        <v>11</v>
      </c>
      <c r="B73" s="207">
        <v>810</v>
      </c>
      <c r="C73" s="321" t="s">
        <v>462</v>
      </c>
      <c r="D73" s="321" t="s">
        <v>546</v>
      </c>
      <c r="E73" s="321" t="s">
        <v>275</v>
      </c>
      <c r="F73" s="261">
        <f>IFERROR(VLOOKUP($B73,'MAR16 Azul'!$B$44:$T$73,19,FALSE),0)</f>
        <v>0</v>
      </c>
      <c r="G73" s="261">
        <f>IFERROR(VLOOKUP($B73,'JUL5 ACCC'!$B$44:$T$73,19,FALSE),0)</f>
        <v>0</v>
      </c>
      <c r="H73" s="261">
        <f>IFERROR(VLOOKUP($B73,'JUL6 ACCC'!$B$44:$T$73,19,FALSE),0)</f>
        <v>0</v>
      </c>
      <c r="I73" s="261">
        <f>IFERROR(VLOOKUP($B73,'OCT18 Pet Cal'!$B$44:$T$73,19,FALSE),0)</f>
        <v>0</v>
      </c>
      <c r="J73" s="261">
        <f>IFERROR(VLOOKUP($B73,'OCT19 Pet Cal'!$B$44:$T$73,19,FALSE),0)</f>
        <v>0</v>
      </c>
      <c r="K73" s="207">
        <f>IFERROR(VLOOKUP($B73,'DIC14 Salta'!$B$44:$T$73,19,FALSE),0)</f>
        <v>0</v>
      </c>
      <c r="L73" s="303">
        <f t="shared" si="4"/>
        <v>0</v>
      </c>
    </row>
    <row r="74" spans="1:12">
      <c r="A74">
        <f t="shared" si="5"/>
        <v>12</v>
      </c>
      <c r="B74" s="207">
        <v>560</v>
      </c>
      <c r="C74" s="321" t="s">
        <v>374</v>
      </c>
      <c r="D74" s="321" t="s">
        <v>53</v>
      </c>
      <c r="E74" s="321" t="s">
        <v>272</v>
      </c>
      <c r="F74" s="261">
        <f>IFERROR(VLOOKUP($B74,'MAR16 Azul'!$B$44:$T$73,19,FALSE),0)</f>
        <v>0</v>
      </c>
      <c r="G74" s="261">
        <f>IFERROR(VLOOKUP($B74,'JUL5 ACCC'!$B$44:$T$73,19,FALSE),0)</f>
        <v>0</v>
      </c>
      <c r="H74" s="261">
        <f>IFERROR(VLOOKUP($B74,'JUL6 ACCC'!$B$44:$T$73,19,FALSE),0)</f>
        <v>0</v>
      </c>
      <c r="I74" s="261">
        <f>IFERROR(VLOOKUP($B74,'OCT18 Pet Cal'!$B$44:$T$73,19,FALSE),0)</f>
        <v>0</v>
      </c>
      <c r="J74" s="261">
        <f>IFERROR(VLOOKUP($B74,'OCT19 Pet Cal'!$B$44:$T$73,19,FALSE),0)</f>
        <v>0</v>
      </c>
      <c r="K74" s="207">
        <f>IFERROR(VLOOKUP($B74,'DIC14 Salta'!$B$44:$T$73,19,FALSE),0)</f>
        <v>0</v>
      </c>
      <c r="L74" s="303">
        <f t="shared" si="4"/>
        <v>0</v>
      </c>
    </row>
    <row r="75" spans="1:12">
      <c r="A75">
        <f t="shared" si="5"/>
        <v>13</v>
      </c>
      <c r="B75" s="207">
        <v>515</v>
      </c>
      <c r="C75" s="321" t="s">
        <v>716</v>
      </c>
      <c r="D75" s="321" t="s">
        <v>419</v>
      </c>
      <c r="E75" s="321" t="s">
        <v>272</v>
      </c>
      <c r="F75" s="261">
        <f>IFERROR(VLOOKUP($B75,'MAR16 Azul'!$B$44:$T$73,19,FALSE),0)</f>
        <v>0</v>
      </c>
      <c r="G75" s="261">
        <f>IFERROR(VLOOKUP($B75,'JUL5 ACCC'!$B$44:$T$73,19,FALSE),0)</f>
        <v>0</v>
      </c>
      <c r="H75" s="261">
        <f>IFERROR(VLOOKUP($B75,'JUL6 ACCC'!$B$44:$T$73,19,FALSE),0)</f>
        <v>0</v>
      </c>
      <c r="I75" s="261">
        <f>IFERROR(VLOOKUP($B75,'OCT18 Pet Cal'!$B$44:$T$73,19,FALSE),0)</f>
        <v>0</v>
      </c>
      <c r="J75" s="261">
        <f>IFERROR(VLOOKUP($B75,'OCT19 Pet Cal'!$B$44:$T$73,19,FALSE),0)</f>
        <v>0</v>
      </c>
      <c r="K75" s="207">
        <f>IFERROR(VLOOKUP($B75,'DIC14 Salta'!$B$44:$T$73,19,FALSE),0)</f>
        <v>0</v>
      </c>
      <c r="L75" s="303">
        <f t="shared" ref="L75:L94" si="6">SUM(F75:K75)</f>
        <v>0</v>
      </c>
    </row>
    <row r="76" spans="1:12">
      <c r="A76">
        <v>12</v>
      </c>
      <c r="B76" s="207"/>
      <c r="C76" s="208"/>
      <c r="D76" s="208"/>
      <c r="E76" s="208"/>
      <c r="F76" s="261">
        <f>IFERROR(VLOOKUP($B76,'MAR16 Azul'!$B$44:$T$73,19,FALSE),0)</f>
        <v>0</v>
      </c>
      <c r="G76" s="261">
        <f>IFERROR(VLOOKUP($B76,'JUL5 ACCC'!$B$44:$T$73,19,FALSE),0)</f>
        <v>0</v>
      </c>
      <c r="H76" s="261">
        <f>IFERROR(VLOOKUP($B76,'JUL6 ACCC'!$B$44:$T$73,19,FALSE),0)</f>
        <v>0</v>
      </c>
      <c r="I76" s="261">
        <f>IFERROR(VLOOKUP($B76,'OCT18 Pet Cal'!$B$44:$T$73,19,FALSE),0)</f>
        <v>0</v>
      </c>
      <c r="J76" s="261">
        <f>IFERROR(VLOOKUP($B76,'OCT19 Pet Cal'!$B$44:$T$73,19,FALSE),0)</f>
        <v>0</v>
      </c>
      <c r="K76" s="207">
        <f>IFERROR(VLOOKUP($B76,'DIC14 Salta'!$B$44:$T$73,19,FALSE),0)</f>
        <v>0</v>
      </c>
      <c r="L76" s="303">
        <f t="shared" si="6"/>
        <v>0</v>
      </c>
    </row>
    <row r="77" spans="1:12">
      <c r="A77">
        <f t="shared" si="5"/>
        <v>13</v>
      </c>
      <c r="B77" s="207"/>
      <c r="C77" s="208"/>
      <c r="D77" s="208"/>
      <c r="E77" s="208"/>
      <c r="F77" s="261">
        <f>IFERROR(VLOOKUP($B77,'MAR16 Azul'!$B$44:$T$73,19,FALSE),0)</f>
        <v>0</v>
      </c>
      <c r="G77" s="261">
        <f>IFERROR(VLOOKUP($B77,'JUL5 ACCC'!$B$44:$T$73,19,FALSE),0)</f>
        <v>0</v>
      </c>
      <c r="H77" s="261">
        <f>IFERROR(VLOOKUP($B77,'JUL6 ACCC'!$B$44:$T$73,19,FALSE),0)</f>
        <v>0</v>
      </c>
      <c r="I77" s="261">
        <f>IFERROR(VLOOKUP($B77,'OCT18 Pet Cal'!$B$44:$T$73,19,FALSE),0)</f>
        <v>0</v>
      </c>
      <c r="J77" s="261">
        <f>IFERROR(VLOOKUP($B77,'OCT19 Pet Cal'!$B$44:$T$73,19,FALSE),0)</f>
        <v>0</v>
      </c>
      <c r="K77" s="207">
        <f>IFERROR(VLOOKUP($B77,'DIC14 Salta'!$B$44:$T$73,19,FALSE),0)</f>
        <v>0</v>
      </c>
      <c r="L77" s="303">
        <f t="shared" si="6"/>
        <v>0</v>
      </c>
    </row>
    <row r="78" spans="1:12">
      <c r="A78">
        <f t="shared" si="5"/>
        <v>14</v>
      </c>
      <c r="B78" s="207"/>
      <c r="C78" s="208"/>
      <c r="D78" s="208"/>
      <c r="E78" s="208"/>
      <c r="F78" s="261">
        <f>IFERROR(VLOOKUP($B78,'MAR16 Azul'!$B$44:$T$73,19,FALSE),0)</f>
        <v>0</v>
      </c>
      <c r="G78" s="261">
        <f>IFERROR(VLOOKUP($B78,'JUL5 ACCC'!$B$44:$T$73,19,FALSE),0)</f>
        <v>0</v>
      </c>
      <c r="H78" s="261">
        <f>IFERROR(VLOOKUP($B78,'JUL6 ACCC'!$B$44:$T$73,19,FALSE),0)</f>
        <v>0</v>
      </c>
      <c r="I78" s="261">
        <f>IFERROR(VLOOKUP($B78,'OCT18 Pet Cal'!$B$44:$T$73,19,FALSE),0)</f>
        <v>0</v>
      </c>
      <c r="J78" s="261">
        <f>IFERROR(VLOOKUP($B78,'OCT19 Pet Cal'!$B$44:$T$73,19,FALSE),0)</f>
        <v>0</v>
      </c>
      <c r="K78" s="207">
        <f>IFERROR(VLOOKUP($B78,'DIC14 Salta'!$B$44:$T$73,19,FALSE),0)</f>
        <v>0</v>
      </c>
      <c r="L78" s="303">
        <f t="shared" si="6"/>
        <v>0</v>
      </c>
    </row>
    <row r="79" spans="1:12">
      <c r="A79">
        <v>13</v>
      </c>
      <c r="B79" s="207"/>
      <c r="C79" s="208"/>
      <c r="D79" s="208"/>
      <c r="E79" s="208"/>
      <c r="F79" s="261">
        <f>IFERROR(VLOOKUP($B79,'MAR16 Azul'!$B$44:$T$73,19,FALSE),0)</f>
        <v>0</v>
      </c>
      <c r="G79" s="261">
        <f>IFERROR(VLOOKUP($B79,'JUL5 ACCC'!$B$44:$T$73,19,FALSE),0)</f>
        <v>0</v>
      </c>
      <c r="H79" s="261">
        <f>IFERROR(VLOOKUP($B79,'JUL6 ACCC'!$B$44:$T$73,19,FALSE),0)</f>
        <v>0</v>
      </c>
      <c r="I79" s="261">
        <f>IFERROR(VLOOKUP($B79,'OCT18 Pet Cal'!$B$44:$T$73,19,FALSE),0)</f>
        <v>0</v>
      </c>
      <c r="J79" s="261">
        <f>IFERROR(VLOOKUP($B79,'OCT19 Pet Cal'!$B$44:$T$73,19,FALSE),0)</f>
        <v>0</v>
      </c>
      <c r="K79" s="207">
        <f>IFERROR(VLOOKUP($B79,'DIC14 Salta'!$B$44:$T$73,19,FALSE),0)</f>
        <v>0</v>
      </c>
      <c r="L79" s="303">
        <f t="shared" si="6"/>
        <v>0</v>
      </c>
    </row>
    <row r="80" spans="1:12">
      <c r="A80">
        <f t="shared" si="5"/>
        <v>14</v>
      </c>
      <c r="B80" s="207"/>
      <c r="C80" s="208"/>
      <c r="D80" s="208"/>
      <c r="E80" s="208"/>
      <c r="F80" s="261">
        <f>IFERROR(VLOOKUP($B80,'MAR16 Azul'!$B$44:$T$73,19,FALSE),0)</f>
        <v>0</v>
      </c>
      <c r="G80" s="261">
        <f>IFERROR(VLOOKUP($B80,'JUL5 ACCC'!$B$44:$T$73,19,FALSE),0)</f>
        <v>0</v>
      </c>
      <c r="H80" s="261">
        <f>IFERROR(VLOOKUP($B80,'JUL6 ACCC'!$B$44:$T$73,19,FALSE),0)</f>
        <v>0</v>
      </c>
      <c r="I80" s="261">
        <f>IFERROR(VLOOKUP($B80,'OCT18 Pet Cal'!$B$44:$T$73,19,FALSE),0)</f>
        <v>0</v>
      </c>
      <c r="J80" s="261">
        <f>IFERROR(VLOOKUP($B80,'OCT19 Pet Cal'!$B$44:$T$73,19,FALSE),0)</f>
        <v>0</v>
      </c>
      <c r="K80" s="207">
        <f>IFERROR(VLOOKUP($B80,'DIC14 Salta'!$B$44:$T$73,19,FALSE),0)</f>
        <v>0</v>
      </c>
      <c r="L80" s="303">
        <f t="shared" si="6"/>
        <v>0</v>
      </c>
    </row>
    <row r="81" spans="1:12">
      <c r="A81">
        <f t="shared" si="5"/>
        <v>15</v>
      </c>
      <c r="B81" s="207"/>
      <c r="C81" s="208"/>
      <c r="D81" s="208"/>
      <c r="E81" s="208"/>
      <c r="F81" s="261">
        <f>IFERROR(VLOOKUP($B81,'MAR16 Azul'!$B$44:$T$73,19,FALSE),0)</f>
        <v>0</v>
      </c>
      <c r="G81" s="261">
        <f>IFERROR(VLOOKUP($B81,'JUL5 ACCC'!$B$44:$T$73,19,FALSE),0)</f>
        <v>0</v>
      </c>
      <c r="H81" s="261">
        <f>IFERROR(VLOOKUP($B81,'JUL6 ACCC'!$B$44:$T$73,19,FALSE),0)</f>
        <v>0</v>
      </c>
      <c r="I81" s="261">
        <f>IFERROR(VLOOKUP($B81,'OCT18 Pet Cal'!$B$44:$T$73,19,FALSE),0)</f>
        <v>0</v>
      </c>
      <c r="J81" s="261">
        <f>IFERROR(VLOOKUP($B81,'OCT19 Pet Cal'!$B$44:$T$73,19,FALSE),0)</f>
        <v>0</v>
      </c>
      <c r="K81" s="207">
        <f>IFERROR(VLOOKUP($B81,'DIC14 Salta'!$B$44:$T$73,19,FALSE),0)</f>
        <v>0</v>
      </c>
      <c r="L81" s="303">
        <f t="shared" si="6"/>
        <v>0</v>
      </c>
    </row>
    <row r="82" spans="1:12">
      <c r="A82">
        <v>14</v>
      </c>
      <c r="B82" s="207"/>
      <c r="C82" s="208"/>
      <c r="D82" s="208"/>
      <c r="E82" s="208"/>
      <c r="F82" s="261">
        <f>IFERROR(VLOOKUP($B82,'MAR16 Azul'!$B$44:$T$73,19,FALSE),0)</f>
        <v>0</v>
      </c>
      <c r="G82" s="261">
        <f>IFERROR(VLOOKUP($B82,'JUL5 ACCC'!$B$44:$T$73,19,FALSE),0)</f>
        <v>0</v>
      </c>
      <c r="H82" s="261">
        <f>IFERROR(VLOOKUP($B82,'JUL6 ACCC'!$B$44:$T$73,19,FALSE),0)</f>
        <v>0</v>
      </c>
      <c r="I82" s="261">
        <f>IFERROR(VLOOKUP($B82,'OCT18 Pet Cal'!$B$44:$T$73,19,FALSE),0)</f>
        <v>0</v>
      </c>
      <c r="J82" s="261">
        <f>IFERROR(VLOOKUP($B82,'OCT19 Pet Cal'!$B$44:$T$73,19,FALSE),0)</f>
        <v>0</v>
      </c>
      <c r="K82" s="207">
        <f>IFERROR(VLOOKUP($B82,'DIC14 Salta'!$B$44:$T$73,19,FALSE),0)</f>
        <v>0</v>
      </c>
      <c r="L82" s="303">
        <f t="shared" si="6"/>
        <v>0</v>
      </c>
    </row>
    <row r="83" spans="1:12">
      <c r="A83">
        <f t="shared" si="5"/>
        <v>15</v>
      </c>
      <c r="B83" s="207"/>
      <c r="C83" s="208"/>
      <c r="D83" s="208"/>
      <c r="E83" s="208"/>
      <c r="F83" s="261">
        <f>IFERROR(VLOOKUP($B83,'MAR16 Azul'!$B$44:$T$73,19,FALSE),0)</f>
        <v>0</v>
      </c>
      <c r="G83" s="261">
        <f>IFERROR(VLOOKUP($B83,'JUL5 ACCC'!$B$44:$T$73,19,FALSE),0)</f>
        <v>0</v>
      </c>
      <c r="H83" s="261">
        <f>IFERROR(VLOOKUP($B83,'JUL6 ACCC'!$B$44:$T$73,19,FALSE),0)</f>
        <v>0</v>
      </c>
      <c r="I83" s="261">
        <f>IFERROR(VLOOKUP($B83,'OCT18 Pet Cal'!$B$44:$T$73,19,FALSE),0)</f>
        <v>0</v>
      </c>
      <c r="J83" s="261">
        <f>IFERROR(VLOOKUP($B83,'OCT19 Pet Cal'!$B$44:$T$73,19,FALSE),0)</f>
        <v>0</v>
      </c>
      <c r="K83" s="207">
        <f>IFERROR(VLOOKUP($B83,'DIC14 Salta'!$B$44:$T$73,19,FALSE),0)</f>
        <v>0</v>
      </c>
      <c r="L83" s="303">
        <f t="shared" si="6"/>
        <v>0</v>
      </c>
    </row>
    <row r="84" spans="1:12">
      <c r="A84">
        <f t="shared" si="5"/>
        <v>16</v>
      </c>
      <c r="B84" s="207"/>
      <c r="C84" s="208"/>
      <c r="D84" s="208"/>
      <c r="E84" s="208"/>
      <c r="F84" s="261">
        <f>IFERROR(VLOOKUP($B84,'MAR16 Azul'!$B$44:$T$73,19,FALSE),0)</f>
        <v>0</v>
      </c>
      <c r="G84" s="261">
        <f>IFERROR(VLOOKUP($B84,'JUL5 ACCC'!$B$44:$T$73,19,FALSE),0)</f>
        <v>0</v>
      </c>
      <c r="H84" s="261">
        <f>IFERROR(VLOOKUP($B84,'JUL6 ACCC'!$B$44:$T$73,19,FALSE),0)</f>
        <v>0</v>
      </c>
      <c r="I84" s="261">
        <f>IFERROR(VLOOKUP($B84,'OCT18 Pet Cal'!$B$44:$T$73,19,FALSE),0)</f>
        <v>0</v>
      </c>
      <c r="J84" s="261">
        <f>IFERROR(VLOOKUP($B84,'OCT19 Pet Cal'!$B$44:$T$73,19,FALSE),0)</f>
        <v>0</v>
      </c>
      <c r="K84" s="207">
        <f>IFERROR(VLOOKUP($B84,'DIC14 Salta'!$B$44:$T$73,19,FALSE),0)</f>
        <v>0</v>
      </c>
      <c r="L84" s="303">
        <f t="shared" si="6"/>
        <v>0</v>
      </c>
    </row>
    <row r="85" spans="1:12">
      <c r="A85">
        <v>15</v>
      </c>
      <c r="B85" s="207"/>
      <c r="C85" s="208"/>
      <c r="D85" s="208"/>
      <c r="E85" s="208"/>
      <c r="F85" s="261">
        <f>IFERROR(VLOOKUP($B85,'MAR16 Azul'!$B$44:$T$73,19,FALSE),0)</f>
        <v>0</v>
      </c>
      <c r="G85" s="261">
        <f>IFERROR(VLOOKUP($B85,'JUL5 ACCC'!$B$44:$T$73,19,FALSE),0)</f>
        <v>0</v>
      </c>
      <c r="H85" s="261">
        <f>IFERROR(VLOOKUP($B85,'JUL6 ACCC'!$B$44:$T$73,19,FALSE),0)</f>
        <v>0</v>
      </c>
      <c r="I85" s="261">
        <f>IFERROR(VLOOKUP($B85,'OCT18 Pet Cal'!$B$44:$T$73,19,FALSE),0)</f>
        <v>0</v>
      </c>
      <c r="J85" s="261">
        <f>IFERROR(VLOOKUP($B85,'OCT19 Pet Cal'!$B$44:$T$73,19,FALSE),0)</f>
        <v>0</v>
      </c>
      <c r="K85" s="207">
        <f>IFERROR(VLOOKUP($B85,'DIC14 Salta'!$B$44:$T$73,19,FALSE),0)</f>
        <v>0</v>
      </c>
      <c r="L85" s="303">
        <f t="shared" si="6"/>
        <v>0</v>
      </c>
    </row>
    <row r="86" spans="1:12">
      <c r="A86">
        <f t="shared" si="5"/>
        <v>16</v>
      </c>
      <c r="B86" s="207"/>
      <c r="C86" s="208"/>
      <c r="D86" s="208"/>
      <c r="E86" s="208"/>
      <c r="F86" s="261">
        <f>IFERROR(VLOOKUP($B86,'MAR16 Azul'!$B$44:$T$73,19,FALSE),0)</f>
        <v>0</v>
      </c>
      <c r="G86" s="261">
        <f>IFERROR(VLOOKUP($B86,'JUL5 ACCC'!$B$44:$T$73,19,FALSE),0)</f>
        <v>0</v>
      </c>
      <c r="H86" s="261">
        <f>IFERROR(VLOOKUP($B86,'JUL6 ACCC'!$B$44:$T$73,19,FALSE),0)</f>
        <v>0</v>
      </c>
      <c r="I86" s="261">
        <f>IFERROR(VLOOKUP($B86,'OCT18 Pet Cal'!$B$44:$T$73,19,FALSE),0)</f>
        <v>0</v>
      </c>
      <c r="J86" s="261">
        <f>IFERROR(VLOOKUP($B86,'OCT19 Pet Cal'!$B$44:$T$73,19,FALSE),0)</f>
        <v>0</v>
      </c>
      <c r="K86" s="207">
        <f>IFERROR(VLOOKUP($B86,'DIC14 Salta'!$B$44:$T$73,19,FALSE),0)</f>
        <v>0</v>
      </c>
      <c r="L86" s="303">
        <f t="shared" si="6"/>
        <v>0</v>
      </c>
    </row>
    <row r="87" spans="1:12">
      <c r="A87">
        <f t="shared" si="5"/>
        <v>17</v>
      </c>
      <c r="B87" s="207"/>
      <c r="C87" s="208"/>
      <c r="D87" s="208"/>
      <c r="E87" s="208"/>
      <c r="F87" s="261">
        <f>IFERROR(VLOOKUP($B87,'MAR16 Azul'!$B$44:$T$73,19,FALSE),0)</f>
        <v>0</v>
      </c>
      <c r="G87" s="261">
        <f>IFERROR(VLOOKUP($B87,'JUL5 ACCC'!$B$44:$T$73,19,FALSE),0)</f>
        <v>0</v>
      </c>
      <c r="H87" s="261">
        <f>IFERROR(VLOOKUP($B87,'JUL6 ACCC'!$B$44:$T$73,19,FALSE),0)</f>
        <v>0</v>
      </c>
      <c r="I87" s="261">
        <f>IFERROR(VLOOKUP($B87,'OCT18 Pet Cal'!$B$44:$T$73,19,FALSE),0)</f>
        <v>0</v>
      </c>
      <c r="J87" s="261">
        <f>IFERROR(VLOOKUP($B87,'OCT19 Pet Cal'!$B$44:$T$73,19,FALSE),0)</f>
        <v>0</v>
      </c>
      <c r="K87" s="207">
        <f>IFERROR(VLOOKUP($B87,'DIC14 Salta'!$B$44:$T$73,19,FALSE),0)</f>
        <v>0</v>
      </c>
      <c r="L87" s="303">
        <f t="shared" si="6"/>
        <v>0</v>
      </c>
    </row>
    <row r="88" spans="1:12">
      <c r="A88">
        <v>16</v>
      </c>
      <c r="B88" s="207"/>
      <c r="C88" s="208"/>
      <c r="D88" s="208"/>
      <c r="E88" s="208"/>
      <c r="F88" s="261">
        <f>IFERROR(VLOOKUP($B88,'MAR16 Azul'!$B$44:$T$73,19,FALSE),0)</f>
        <v>0</v>
      </c>
      <c r="G88" s="261">
        <f>IFERROR(VLOOKUP($B88,'JUL5 ACCC'!$B$44:$T$73,19,FALSE),0)</f>
        <v>0</v>
      </c>
      <c r="H88" s="261">
        <f>IFERROR(VLOOKUP($B88,'JUL6 ACCC'!$B$44:$T$73,19,FALSE),0)</f>
        <v>0</v>
      </c>
      <c r="I88" s="261">
        <f>IFERROR(VLOOKUP($B88,'OCT18 Pet Cal'!$B$44:$T$73,19,FALSE),0)</f>
        <v>0</v>
      </c>
      <c r="J88" s="261">
        <f>IFERROR(VLOOKUP($B88,'OCT19 Pet Cal'!$B$44:$T$73,19,FALSE),0)</f>
        <v>0</v>
      </c>
      <c r="K88" s="207">
        <f>IFERROR(VLOOKUP($B88,'DIC14 Salta'!$B$44:$T$73,19,FALSE),0)</f>
        <v>0</v>
      </c>
      <c r="L88" s="303">
        <f t="shared" si="6"/>
        <v>0</v>
      </c>
    </row>
    <row r="89" spans="1:12">
      <c r="A89">
        <f t="shared" si="5"/>
        <v>17</v>
      </c>
      <c r="B89" s="207"/>
      <c r="C89" s="208"/>
      <c r="D89" s="208"/>
      <c r="E89" s="208"/>
      <c r="F89" s="261">
        <f>IFERROR(VLOOKUP($B89,'MAR16 Azul'!$B$44:$T$73,19,FALSE),0)</f>
        <v>0</v>
      </c>
      <c r="G89" s="261">
        <f>IFERROR(VLOOKUP($B89,'JUL5 ACCC'!$B$44:$T$73,19,FALSE),0)</f>
        <v>0</v>
      </c>
      <c r="H89" s="261">
        <f>IFERROR(VLOOKUP($B89,'JUL6 ACCC'!$B$44:$T$73,19,FALSE),0)</f>
        <v>0</v>
      </c>
      <c r="I89" s="261">
        <f>IFERROR(VLOOKUP($B89,'OCT18 Pet Cal'!$B$44:$T$73,19,FALSE),0)</f>
        <v>0</v>
      </c>
      <c r="J89" s="261">
        <f>IFERROR(VLOOKUP($B89,'OCT19 Pet Cal'!$B$44:$T$73,19,FALSE),0)</f>
        <v>0</v>
      </c>
      <c r="K89" s="207">
        <f>IFERROR(VLOOKUP($B89,'DIC14 Salta'!$B$44:$T$73,19,FALSE),0)</f>
        <v>0</v>
      </c>
      <c r="L89" s="303">
        <f t="shared" si="6"/>
        <v>0</v>
      </c>
    </row>
    <row r="90" spans="1:12">
      <c r="A90">
        <f t="shared" si="5"/>
        <v>18</v>
      </c>
      <c r="B90" s="207"/>
      <c r="C90" s="208"/>
      <c r="D90" s="208"/>
      <c r="E90" s="208"/>
      <c r="F90" s="261">
        <f>IFERROR(VLOOKUP($B90,'MAR16 Azul'!$B$44:$T$73,19,FALSE),0)</f>
        <v>0</v>
      </c>
      <c r="G90" s="261">
        <f>IFERROR(VLOOKUP($B90,'JUL5 ACCC'!$B$44:$T$73,19,FALSE),0)</f>
        <v>0</v>
      </c>
      <c r="H90" s="261">
        <f>IFERROR(VLOOKUP($B90,'JUL6 ACCC'!$B$44:$T$73,19,FALSE),0)</f>
        <v>0</v>
      </c>
      <c r="I90" s="261">
        <f>IFERROR(VLOOKUP($B90,'OCT18 Pet Cal'!$B$44:$T$73,19,FALSE),0)</f>
        <v>0</v>
      </c>
      <c r="J90" s="261">
        <f>IFERROR(VLOOKUP($B90,'OCT19 Pet Cal'!$B$44:$T$73,19,FALSE),0)</f>
        <v>0</v>
      </c>
      <c r="K90" s="207">
        <f>IFERROR(VLOOKUP($B90,'DIC14 Salta'!$B$44:$T$73,19,FALSE),0)</f>
        <v>0</v>
      </c>
      <c r="L90" s="303">
        <f t="shared" si="6"/>
        <v>0</v>
      </c>
    </row>
    <row r="91" spans="1:12">
      <c r="A91">
        <v>17</v>
      </c>
      <c r="B91" s="207"/>
      <c r="C91" s="208"/>
      <c r="D91" s="208"/>
      <c r="E91" s="208"/>
      <c r="F91" s="261">
        <f>IFERROR(VLOOKUP($B91,'MAR16 Azul'!$B$44:$T$73,19,FALSE),0)</f>
        <v>0</v>
      </c>
      <c r="G91" s="261">
        <f>IFERROR(VLOOKUP($B91,'JUL5 ACCC'!$B$44:$T$73,19,FALSE),0)</f>
        <v>0</v>
      </c>
      <c r="H91" s="261">
        <f>IFERROR(VLOOKUP($B91,'JUL6 ACCC'!$B$44:$T$73,19,FALSE),0)</f>
        <v>0</v>
      </c>
      <c r="I91" s="261">
        <f>IFERROR(VLOOKUP($B91,'OCT18 Pet Cal'!$B$44:$T$73,19,FALSE),0)</f>
        <v>0</v>
      </c>
      <c r="J91" s="261">
        <f>IFERROR(VLOOKUP($B91,'OCT19 Pet Cal'!$B$44:$T$73,19,FALSE),0)</f>
        <v>0</v>
      </c>
      <c r="K91" s="207">
        <f>IFERROR(VLOOKUP($B91,'DIC14 Salta'!$B$44:$T$73,19,FALSE),0)</f>
        <v>0</v>
      </c>
      <c r="L91" s="303">
        <f t="shared" si="6"/>
        <v>0</v>
      </c>
    </row>
    <row r="92" spans="1:12">
      <c r="A92">
        <f t="shared" si="5"/>
        <v>18</v>
      </c>
      <c r="B92" s="207"/>
      <c r="C92" s="208"/>
      <c r="D92" s="208"/>
      <c r="E92" s="208"/>
      <c r="F92" s="261">
        <f>IFERROR(VLOOKUP($B92,'MAR16 Azul'!$B$44:$T$73,19,FALSE),0)</f>
        <v>0</v>
      </c>
      <c r="G92" s="261">
        <f>IFERROR(VLOOKUP($B92,'JUL5 ACCC'!$B$44:$T$73,19,FALSE),0)</f>
        <v>0</v>
      </c>
      <c r="H92" s="261">
        <f>IFERROR(VLOOKUP($B92,'JUL6 ACCC'!$B$44:$T$73,19,FALSE),0)</f>
        <v>0</v>
      </c>
      <c r="I92" s="261">
        <f>IFERROR(VLOOKUP($B92,'OCT18 Pet Cal'!$B$44:$T$73,19,FALSE),0)</f>
        <v>0</v>
      </c>
      <c r="J92" s="261">
        <f>IFERROR(VLOOKUP($B92,'OCT19 Pet Cal'!$B$44:$T$73,19,FALSE),0)</f>
        <v>0</v>
      </c>
      <c r="K92" s="207">
        <f>IFERROR(VLOOKUP($B92,'DIC14 Salta'!$B$44:$T$73,19,FALSE),0)</f>
        <v>0</v>
      </c>
      <c r="L92" s="303">
        <f t="shared" si="6"/>
        <v>0</v>
      </c>
    </row>
    <row r="93" spans="1:12">
      <c r="A93">
        <f t="shared" si="5"/>
        <v>19</v>
      </c>
      <c r="B93" s="207"/>
      <c r="C93" s="208"/>
      <c r="D93" s="208"/>
      <c r="E93" s="208"/>
      <c r="F93" s="261">
        <f>IFERROR(VLOOKUP($B93,'MAR16 Azul'!$B$44:$T$73,19,FALSE),0)</f>
        <v>0</v>
      </c>
      <c r="G93" s="261">
        <f>IFERROR(VLOOKUP($B93,'JUL5 ACCC'!$B$44:$T$73,19,FALSE),0)</f>
        <v>0</v>
      </c>
      <c r="H93" s="261">
        <f>IFERROR(VLOOKUP($B93,'JUL6 ACCC'!$B$44:$T$73,19,FALSE),0)</f>
        <v>0</v>
      </c>
      <c r="I93" s="261">
        <f>IFERROR(VLOOKUP($B93,'OCT18 Pet Cal'!$B$44:$T$73,19,FALSE),0)</f>
        <v>0</v>
      </c>
      <c r="J93" s="261">
        <f>IFERROR(VLOOKUP($B93,'OCT19 Pet Cal'!$B$44:$T$73,19,FALSE),0)</f>
        <v>0</v>
      </c>
      <c r="K93" s="207">
        <f>IFERROR(VLOOKUP($B93,'DIC14 Salta'!$B$44:$T$73,19,FALSE),0)</f>
        <v>0</v>
      </c>
      <c r="L93" s="303">
        <f t="shared" si="6"/>
        <v>0</v>
      </c>
    </row>
    <row r="94" spans="1:12" ht="16" thickBot="1">
      <c r="A94">
        <v>18</v>
      </c>
      <c r="B94" s="210"/>
      <c r="C94" s="211"/>
      <c r="D94" s="211"/>
      <c r="E94" s="211"/>
      <c r="F94" s="262">
        <f>IFERROR(VLOOKUP($B94,'MAR16 Azul'!$B$44:$T$73,19,FALSE),0)</f>
        <v>0</v>
      </c>
      <c r="G94" s="262">
        <f>IFERROR(VLOOKUP($B94,'JUL5 ACCC'!$B$44:$T$73,19,FALSE),0)</f>
        <v>0</v>
      </c>
      <c r="H94" s="262">
        <f>IFERROR(VLOOKUP($B94,'JUL6 ACCC'!$B$44:$T$73,19,FALSE),0)</f>
        <v>0</v>
      </c>
      <c r="I94" s="262">
        <f>IFERROR(VLOOKUP($B94,'OCT18 Pet Cal'!$B$44:$T$73,19,FALSE),0)</f>
        <v>0</v>
      </c>
      <c r="J94" s="262">
        <f>IFERROR(VLOOKUP($B94,'OCT19 Pet Cal'!$B$44:$T$73,19,FALSE),0)</f>
        <v>0</v>
      </c>
      <c r="K94" s="210">
        <f>IFERROR(VLOOKUP($B94,'DIC14 Salta'!$B$44:$T$73,19,FALSE),0)</f>
        <v>0</v>
      </c>
      <c r="L94" s="304">
        <f t="shared" si="6"/>
        <v>0</v>
      </c>
    </row>
  </sheetData>
  <sortState ref="B43:L94">
    <sortCondition descending="1" ref="L43"/>
  </sortState>
  <mergeCells count="4">
    <mergeCell ref="B2:E3"/>
    <mergeCell ref="B40:E41"/>
    <mergeCell ref="L2:L4"/>
    <mergeCell ref="L40:L4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workbookViewId="0">
      <selection activeCell="H56" sqref="H56"/>
    </sheetView>
  </sheetViews>
  <sheetFormatPr baseColWidth="10" defaultRowHeight="15" x14ac:dyDescent="0"/>
  <cols>
    <col min="1" max="1" width="3.1640625" bestFit="1" customWidth="1"/>
  </cols>
  <sheetData>
    <row r="1" spans="1:15" ht="16" thickBot="1">
      <c r="A1" s="194"/>
      <c r="B1" s="194"/>
      <c r="C1" s="194"/>
      <c r="D1" s="194"/>
      <c r="E1" s="194"/>
      <c r="F1" s="194">
        <v>1</v>
      </c>
      <c r="G1" s="194">
        <f t="shared" ref="G1:L1" si="0">F1+1</f>
        <v>2</v>
      </c>
      <c r="H1" s="194">
        <f t="shared" si="0"/>
        <v>3</v>
      </c>
      <c r="I1" s="194">
        <f t="shared" si="0"/>
        <v>4</v>
      </c>
      <c r="J1" s="194">
        <f t="shared" si="0"/>
        <v>5</v>
      </c>
      <c r="K1" s="194">
        <f t="shared" si="0"/>
        <v>6</v>
      </c>
      <c r="L1" s="194">
        <f t="shared" si="0"/>
        <v>7</v>
      </c>
      <c r="M1" s="194"/>
    </row>
    <row r="2" spans="1:15">
      <c r="B2" s="525" t="s">
        <v>136</v>
      </c>
      <c r="C2" s="526"/>
      <c r="D2" s="526"/>
      <c r="E2" s="526"/>
      <c r="F2" s="263" t="s">
        <v>237</v>
      </c>
      <c r="G2" s="263" t="s">
        <v>239</v>
      </c>
      <c r="H2" s="286" t="s">
        <v>241</v>
      </c>
      <c r="I2" s="263" t="s">
        <v>243</v>
      </c>
      <c r="J2" s="286" t="s">
        <v>260</v>
      </c>
      <c r="K2" s="263" t="s">
        <v>261</v>
      </c>
      <c r="L2" s="277" t="s">
        <v>262</v>
      </c>
      <c r="M2" s="585" t="s">
        <v>257</v>
      </c>
    </row>
    <row r="3" spans="1:15" ht="16" thickBot="1">
      <c r="B3" s="527"/>
      <c r="C3" s="528"/>
      <c r="D3" s="528"/>
      <c r="E3" s="528"/>
      <c r="F3" s="271" t="s">
        <v>238</v>
      </c>
      <c r="G3" s="271" t="s">
        <v>238</v>
      </c>
      <c r="H3" s="293" t="s">
        <v>149</v>
      </c>
      <c r="I3" s="271" t="s">
        <v>149</v>
      </c>
      <c r="J3" s="293" t="s">
        <v>246</v>
      </c>
      <c r="K3" s="271" t="s">
        <v>259</v>
      </c>
      <c r="L3" s="294" t="s">
        <v>249</v>
      </c>
      <c r="M3" s="586"/>
    </row>
    <row r="4" spans="1:15" ht="16" thickBot="1">
      <c r="B4" s="188" t="s">
        <v>137</v>
      </c>
      <c r="C4" s="189" t="s">
        <v>138</v>
      </c>
      <c r="D4" s="189" t="s">
        <v>139</v>
      </c>
      <c r="E4" s="189" t="s">
        <v>140</v>
      </c>
      <c r="F4" s="271" t="s">
        <v>185</v>
      </c>
      <c r="G4" s="271" t="s">
        <v>191</v>
      </c>
      <c r="H4" s="293" t="s">
        <v>221</v>
      </c>
      <c r="I4" s="271" t="s">
        <v>221</v>
      </c>
      <c r="J4" s="293" t="s">
        <v>197</v>
      </c>
      <c r="K4" s="271" t="s">
        <v>247</v>
      </c>
      <c r="L4" s="294" t="s">
        <v>175</v>
      </c>
      <c r="M4" s="586"/>
    </row>
    <row r="5" spans="1:15">
      <c r="A5">
        <v>1</v>
      </c>
      <c r="B5" s="425">
        <v>486</v>
      </c>
      <c r="C5" s="426" t="s">
        <v>768</v>
      </c>
      <c r="D5" s="426" t="s">
        <v>69</v>
      </c>
      <c r="E5" s="426" t="s">
        <v>272</v>
      </c>
      <c r="F5" s="253">
        <f>IFERROR(VLOOKUP(B5,'OCT18 Pet Cal'!$B$9:$T$38,19,FALSE),0)</f>
        <v>6</v>
      </c>
      <c r="G5" s="272">
        <f>IFERROR(VLOOKUP(B5,'OCT19 Pet Cal'!$B$9:$T$38,19,FALSE),0)</f>
        <v>4</v>
      </c>
      <c r="H5" s="272">
        <f>IFERROR(VLOOKUP(B5,'NOV1 Soc. Canina'!$B$9:$T$38,19,FALSE),0)</f>
        <v>0</v>
      </c>
      <c r="I5" s="272">
        <f>IFERROR(VLOOKUP(B5,'NOV2 Soc. Canina'!$B$9:$T$38,19,FALSE),0)</f>
        <v>0</v>
      </c>
      <c r="J5" s="272">
        <f>IFERROR(VLOOKUP(B5,'NOV29 ECAN'!$B$9:$T$38,19,FALSE),0)</f>
        <v>16</v>
      </c>
      <c r="K5" s="272">
        <f>IFERROR(VLOOKUP(B5,'NOV30 Amazing'!$B$9:$T$38,19,FALSE),0)</f>
        <v>4</v>
      </c>
      <c r="L5" s="272">
        <f>IFERROR(VLOOKUP(B5,'DIC14 Salta'!$B$9:$T$38,19,FALSE),0)</f>
        <v>0</v>
      </c>
      <c r="M5" s="290">
        <f>SUM(F5:L5)</f>
        <v>30</v>
      </c>
    </row>
    <row r="6" spans="1:15">
      <c r="A6">
        <f t="shared" ref="A6:A23" si="1">A5+1</f>
        <v>2</v>
      </c>
      <c r="B6" s="425">
        <v>594</v>
      </c>
      <c r="C6" s="426" t="s">
        <v>526</v>
      </c>
      <c r="D6" s="426" t="s">
        <v>291</v>
      </c>
      <c r="E6" s="426" t="s">
        <v>272</v>
      </c>
      <c r="F6" s="207">
        <f>IFERROR(VLOOKUP(B6,'OCT18 Pet Cal'!$B$9:$T$38,19,FALSE),0)</f>
        <v>0</v>
      </c>
      <c r="G6" s="261">
        <f>IFERROR(VLOOKUP(B6,'OCT19 Pet Cal'!$B$9:$T$38,19,FALSE),0)</f>
        <v>18</v>
      </c>
      <c r="H6" s="261">
        <f>IFERROR(VLOOKUP(B6,'NOV1 Soc. Canina'!$B$9:$T$38,19,FALSE),0)</f>
        <v>0</v>
      </c>
      <c r="I6" s="261">
        <f>IFERROR(VLOOKUP(B6,'NOV2 Soc. Canina'!$B$9:$T$38,19,FALSE),0)</f>
        <v>0</v>
      </c>
      <c r="J6" s="261">
        <f>IFERROR(VLOOKUP(B6,'NOV29 ECAN'!$B$9:$T$38,19,FALSE),0)</f>
        <v>6</v>
      </c>
      <c r="K6" s="261">
        <f>IFERROR(VLOOKUP(B6,'NOV30 Amazing'!$B$9:$T$38,19,FALSE),0)</f>
        <v>4</v>
      </c>
      <c r="L6" s="261">
        <f>IFERROR(VLOOKUP(B6,'DIC14 Salta'!$B$9:$T$38,19,FALSE),0)</f>
        <v>0</v>
      </c>
      <c r="M6" s="291">
        <f>SUM(F6:L6)</f>
        <v>28</v>
      </c>
      <c r="O6" s="223"/>
    </row>
    <row r="7" spans="1:15">
      <c r="A7">
        <f t="shared" si="1"/>
        <v>3</v>
      </c>
      <c r="B7" s="425">
        <v>819</v>
      </c>
      <c r="C7" s="426" t="s">
        <v>592</v>
      </c>
      <c r="D7" s="426" t="s">
        <v>68</v>
      </c>
      <c r="E7" s="426" t="s">
        <v>272</v>
      </c>
      <c r="F7" s="207">
        <f>IFERROR(VLOOKUP(B7,'OCT18 Pet Cal'!$B$9:$T$38,19,FALSE),0)</f>
        <v>6</v>
      </c>
      <c r="G7" s="261">
        <f>IFERROR(VLOOKUP(B7,'OCT19 Pet Cal'!$B$9:$T$38,19,FALSE),0)</f>
        <v>6</v>
      </c>
      <c r="H7" s="261">
        <f>IFERROR(VLOOKUP(B7,'NOV1 Soc. Canina'!$B$9:$T$38,19,FALSE),0)</f>
        <v>0</v>
      </c>
      <c r="I7" s="261">
        <f>IFERROR(VLOOKUP(B7,'NOV2 Soc. Canina'!$B$9:$T$38,19,FALSE),0)</f>
        <v>0</v>
      </c>
      <c r="J7" s="261">
        <f>IFERROR(VLOOKUP(B7,'NOV29 ECAN'!$B$9:$T$38,19,FALSE),0)</f>
        <v>0</v>
      </c>
      <c r="K7" s="261">
        <f>IFERROR(VLOOKUP(B7,'NOV30 Amazing'!$B$9:$T$38,19,FALSE),0)</f>
        <v>14</v>
      </c>
      <c r="L7" s="261">
        <f>IFERROR(VLOOKUP(B7,'DIC14 Salta'!$B$9:$T$38,19,FALSE),0)</f>
        <v>0</v>
      </c>
      <c r="M7" s="291">
        <f>SUM(F7:L7)</f>
        <v>26</v>
      </c>
      <c r="O7" s="223"/>
    </row>
    <row r="8" spans="1:15">
      <c r="A8">
        <f t="shared" si="1"/>
        <v>4</v>
      </c>
      <c r="B8" s="423">
        <v>574</v>
      </c>
      <c r="C8" s="424" t="s">
        <v>363</v>
      </c>
      <c r="D8" s="424" t="s">
        <v>69</v>
      </c>
      <c r="E8" s="424" t="s">
        <v>272</v>
      </c>
      <c r="F8" s="207">
        <f>IFERROR(VLOOKUP(B8,'OCT18 Pet Cal'!$B$9:$T$38,19,FALSE),0)</f>
        <v>0</v>
      </c>
      <c r="G8" s="261">
        <f>IFERROR(VLOOKUP(B8,'OCT19 Pet Cal'!$B$9:$T$38,19,FALSE),0)</f>
        <v>4</v>
      </c>
      <c r="H8" s="261">
        <f>IFERROR(VLOOKUP(B8,'NOV1 Soc. Canina'!$B$9:$T$38,19,FALSE),0)</f>
        <v>0</v>
      </c>
      <c r="I8" s="261">
        <f>IFERROR(VLOOKUP(B8,'NOV2 Soc. Canina'!$B$9:$T$38,19,FALSE),0)</f>
        <v>0</v>
      </c>
      <c r="J8" s="261">
        <f>IFERROR(VLOOKUP(B8,'NOV29 ECAN'!$B$9:$T$38,19,FALSE),0)</f>
        <v>14</v>
      </c>
      <c r="K8" s="261">
        <f>IFERROR(VLOOKUP(B8,'NOV30 Amazing'!$B$9:$T$38,19,FALSE),0)</f>
        <v>0</v>
      </c>
      <c r="L8" s="261">
        <f>IFERROR(VLOOKUP(B8,'DIC14 Salta'!$B$9:$T$38,19,FALSE),0)</f>
        <v>0</v>
      </c>
      <c r="M8" s="291">
        <f>SUM(F8:L8)</f>
        <v>18</v>
      </c>
      <c r="O8" s="223"/>
    </row>
    <row r="9" spans="1:15">
      <c r="A9">
        <f t="shared" si="1"/>
        <v>5</v>
      </c>
      <c r="B9" s="410">
        <v>752</v>
      </c>
      <c r="C9" s="411" t="s">
        <v>599</v>
      </c>
      <c r="D9" s="411" t="s">
        <v>68</v>
      </c>
      <c r="E9" s="411" t="s">
        <v>269</v>
      </c>
      <c r="F9" s="207">
        <f>IFERROR(VLOOKUP(B9,'OCT18 Pet Cal'!$B$9:$T$38,19,FALSE),0)</f>
        <v>0</v>
      </c>
      <c r="G9" s="261">
        <f>IFERROR(VLOOKUP(B9,'OCT19 Pet Cal'!$B$9:$T$38,19,FALSE),0)</f>
        <v>0</v>
      </c>
      <c r="H9" s="261">
        <f>IFERROR(VLOOKUP(B9,'NOV1 Soc. Canina'!$B$9:$T$38,19,FALSE),0)</f>
        <v>0</v>
      </c>
      <c r="I9" s="261">
        <f>IFERROR(VLOOKUP(B9,'NOV2 Soc. Canina'!$B$9:$T$38,19,FALSE),0)</f>
        <v>0</v>
      </c>
      <c r="J9" s="261">
        <f>IFERROR(VLOOKUP(B9,'NOV29 ECAN'!$B$9:$T$38,19,FALSE),0)</f>
        <v>0</v>
      </c>
      <c r="K9" s="261">
        <f>IFERROR(VLOOKUP(B9,'NOV30 Amazing'!$B$9:$T$38,19,FALSE),0)</f>
        <v>18</v>
      </c>
      <c r="L9" s="261">
        <f>IFERROR(VLOOKUP(B9,'DIC14 Salta'!$B$9:$T$38,19,FALSE),0)</f>
        <v>0</v>
      </c>
      <c r="M9" s="291">
        <f>SUM(F9:L9)</f>
        <v>18</v>
      </c>
      <c r="O9" s="223"/>
    </row>
    <row r="10" spans="1:15">
      <c r="A10">
        <f t="shared" si="1"/>
        <v>6</v>
      </c>
      <c r="B10" s="410">
        <v>753</v>
      </c>
      <c r="C10" s="411" t="s">
        <v>530</v>
      </c>
      <c r="D10" s="411" t="s">
        <v>417</v>
      </c>
      <c r="E10" s="411" t="s">
        <v>269</v>
      </c>
      <c r="F10" s="207">
        <f>IFERROR(VLOOKUP(B10,'OCT18 Pet Cal'!$B$9:$T$38,19,FALSE),0)</f>
        <v>0</v>
      </c>
      <c r="G10" s="261">
        <f>IFERROR(VLOOKUP(B10,'OCT19 Pet Cal'!$B$9:$T$38,19,FALSE),0)</f>
        <v>6</v>
      </c>
      <c r="H10" s="261">
        <f>IFERROR(VLOOKUP(B10,'NOV1 Soc. Canina'!$B$9:$T$38,19,FALSE),0)</f>
        <v>0</v>
      </c>
      <c r="I10" s="261">
        <f>IFERROR(VLOOKUP(B10,'NOV2 Soc. Canina'!$B$9:$T$38,19,FALSE),0)</f>
        <v>0</v>
      </c>
      <c r="J10" s="261">
        <f>IFERROR(VLOOKUP(B10,'NOV29 ECAN'!$B$9:$T$38,19,FALSE),0)</f>
        <v>7</v>
      </c>
      <c r="K10" s="261">
        <f>IFERROR(VLOOKUP(B10,'NOV30 Amazing'!$B$9:$T$38,19,FALSE),0)</f>
        <v>0</v>
      </c>
      <c r="L10" s="261">
        <f>IFERROR(VLOOKUP(B10,'DIC14 Salta'!$B$9:$T$38,19,FALSE),0)</f>
        <v>0</v>
      </c>
      <c r="M10" s="291">
        <f>SUM(F10:L10)</f>
        <v>13</v>
      </c>
      <c r="O10" s="223"/>
    </row>
    <row r="11" spans="1:15">
      <c r="A11">
        <f t="shared" si="1"/>
        <v>7</v>
      </c>
      <c r="B11" s="423">
        <v>512</v>
      </c>
      <c r="C11" s="424" t="s">
        <v>290</v>
      </c>
      <c r="D11" s="424" t="s">
        <v>291</v>
      </c>
      <c r="E11" s="424" t="s">
        <v>272</v>
      </c>
      <c r="F11" s="207">
        <f>IFERROR(VLOOKUP(B11,'OCT18 Pet Cal'!$B$9:$T$38,19,FALSE),0)</f>
        <v>5</v>
      </c>
      <c r="G11" s="261">
        <f>IFERROR(VLOOKUP(B11,'OCT19 Pet Cal'!$B$9:$T$38,19,FALSE),0)</f>
        <v>0</v>
      </c>
      <c r="H11" s="261">
        <f>IFERROR(VLOOKUP(B11,'NOV1 Soc. Canina'!$B$9:$T$38,19,FALSE),0)</f>
        <v>0</v>
      </c>
      <c r="I11" s="261">
        <f>IFERROR(VLOOKUP(B11,'NOV2 Soc. Canina'!$B$9:$T$38,19,FALSE),0)</f>
        <v>0</v>
      </c>
      <c r="J11" s="261">
        <f>IFERROR(VLOOKUP(B11,'NOV29 ECAN'!$B$9:$T$38,19,FALSE),0)</f>
        <v>4</v>
      </c>
      <c r="K11" s="261">
        <f>IFERROR(VLOOKUP(B11,'NOV30 Amazing'!$B$9:$T$38,19,FALSE),0)</f>
        <v>4</v>
      </c>
      <c r="L11" s="261">
        <f>IFERROR(VLOOKUP(B11,'DIC14 Salta'!$B$9:$T$38,19,FALSE),0)</f>
        <v>0</v>
      </c>
      <c r="M11" s="291">
        <f>SUM(F11:L11)</f>
        <v>13</v>
      </c>
      <c r="O11" s="223"/>
    </row>
    <row r="12" spans="1:15">
      <c r="A12">
        <f t="shared" si="1"/>
        <v>8</v>
      </c>
      <c r="B12" s="423">
        <v>610</v>
      </c>
      <c r="C12" s="424" t="s">
        <v>360</v>
      </c>
      <c r="D12" s="424" t="s">
        <v>63</v>
      </c>
      <c r="E12" s="424" t="s">
        <v>272</v>
      </c>
      <c r="F12" s="207">
        <f>IFERROR(VLOOKUP(B12,'OCT18 Pet Cal'!$B$9:$T$38,19,FALSE),0)</f>
        <v>10</v>
      </c>
      <c r="G12" s="261">
        <f>IFERROR(VLOOKUP(B12,'OCT19 Pet Cal'!$B$9:$T$38,19,FALSE),0)</f>
        <v>0</v>
      </c>
      <c r="H12" s="261">
        <f>IFERROR(VLOOKUP(B12,'NOV1 Soc. Canina'!$B$9:$T$38,19,FALSE),0)</f>
        <v>0</v>
      </c>
      <c r="I12" s="261">
        <f>IFERROR(VLOOKUP(B12,'NOV2 Soc. Canina'!$B$9:$T$38,19,FALSE),0)</f>
        <v>0</v>
      </c>
      <c r="J12" s="261">
        <f>IFERROR(VLOOKUP(B12,'NOV29 ECAN'!$B$9:$T$38,19,FALSE),0)</f>
        <v>0</v>
      </c>
      <c r="K12" s="261">
        <f>IFERROR(VLOOKUP(B12,'NOV30 Amazing'!$B$9:$T$38,19,FALSE),0)</f>
        <v>0</v>
      </c>
      <c r="L12" s="261">
        <f>IFERROR(VLOOKUP(B12,'DIC14 Salta'!$B$9:$T$38,19,FALSE),0)</f>
        <v>0</v>
      </c>
      <c r="M12" s="291">
        <f>SUM(F12:L12)</f>
        <v>10</v>
      </c>
      <c r="O12" s="223"/>
    </row>
    <row r="13" spans="1:15">
      <c r="A13">
        <f t="shared" si="1"/>
        <v>9</v>
      </c>
      <c r="B13" s="410">
        <v>696</v>
      </c>
      <c r="C13" s="411" t="s">
        <v>329</v>
      </c>
      <c r="D13" s="411" t="s">
        <v>330</v>
      </c>
      <c r="E13" s="411" t="s">
        <v>269</v>
      </c>
      <c r="F13" s="207">
        <f>IFERROR(VLOOKUP(B13,'OCT18 Pet Cal'!$B$9:$T$38,19,FALSE),0)</f>
        <v>0</v>
      </c>
      <c r="G13" s="261">
        <f>IFERROR(VLOOKUP(B13,'OCT19 Pet Cal'!$B$9:$T$38,19,FALSE),0)</f>
        <v>4</v>
      </c>
      <c r="H13" s="261">
        <f>IFERROR(VLOOKUP(B13,'NOV1 Soc. Canina'!$B$9:$T$38,19,FALSE),0)</f>
        <v>0</v>
      </c>
      <c r="I13" s="261">
        <f>IFERROR(VLOOKUP(B13,'NOV2 Soc. Canina'!$B$9:$T$38,19,FALSE),0)</f>
        <v>0</v>
      </c>
      <c r="J13" s="261">
        <f>IFERROR(VLOOKUP(B13,'NOV29 ECAN'!$B$9:$T$38,19,FALSE),0)</f>
        <v>0</v>
      </c>
      <c r="K13" s="261">
        <f>IFERROR(VLOOKUP(B13,'NOV30 Amazing'!$B$9:$T$38,19,FALSE),0)</f>
        <v>4</v>
      </c>
      <c r="L13" s="261">
        <f>IFERROR(VLOOKUP(B13,'DIC14 Salta'!$B$9:$T$38,19,FALSE),0)</f>
        <v>0</v>
      </c>
      <c r="M13" s="291">
        <f>SUM(F13:L13)</f>
        <v>8</v>
      </c>
      <c r="O13" s="223"/>
    </row>
    <row r="14" spans="1:15">
      <c r="A14">
        <f t="shared" si="1"/>
        <v>10</v>
      </c>
      <c r="B14" s="423">
        <v>481</v>
      </c>
      <c r="C14" s="424" t="s">
        <v>292</v>
      </c>
      <c r="D14" s="424" t="s">
        <v>419</v>
      </c>
      <c r="E14" s="424" t="s">
        <v>272</v>
      </c>
      <c r="F14" s="207">
        <f>IFERROR(VLOOKUP(B14,'OCT18 Pet Cal'!$B$9:$T$38,19,FALSE),0)</f>
        <v>0</v>
      </c>
      <c r="G14" s="261">
        <f>IFERROR(VLOOKUP(B14,'OCT19 Pet Cal'!$B$9:$T$38,19,FALSE),0)</f>
        <v>4</v>
      </c>
      <c r="H14" s="261">
        <f>IFERROR(VLOOKUP(B14,'NOV1 Soc. Canina'!$B$9:$T$38,19,FALSE),0)</f>
        <v>0</v>
      </c>
      <c r="I14" s="261">
        <f>IFERROR(VLOOKUP(B14,'NOV2 Soc. Canina'!$B$9:$T$38,19,FALSE),0)</f>
        <v>0</v>
      </c>
      <c r="J14" s="261">
        <f>IFERROR(VLOOKUP(B14,'NOV29 ECAN'!$B$9:$T$38,19,FALSE),0)</f>
        <v>0</v>
      </c>
      <c r="K14" s="261">
        <f>IFERROR(VLOOKUP(B14,'NOV30 Amazing'!$B$9:$T$38,19,FALSE),0)</f>
        <v>4</v>
      </c>
      <c r="L14" s="261">
        <f>IFERROR(VLOOKUP(B14,'DIC14 Salta'!$B$9:$T$38,19,FALSE),0)</f>
        <v>0</v>
      </c>
      <c r="M14" s="291">
        <f>SUM(F14:L14)</f>
        <v>8</v>
      </c>
      <c r="O14" s="223"/>
    </row>
    <row r="15" spans="1:15">
      <c r="A15">
        <f t="shared" si="1"/>
        <v>11</v>
      </c>
      <c r="B15" s="423">
        <v>536</v>
      </c>
      <c r="C15" s="424" t="s">
        <v>296</v>
      </c>
      <c r="D15" s="424" t="s">
        <v>561</v>
      </c>
      <c r="E15" s="424" t="s">
        <v>269</v>
      </c>
      <c r="F15" s="207">
        <f>IFERROR(VLOOKUP(B15,'OCT18 Pet Cal'!$B$9:$T$38,19,FALSE),0)</f>
        <v>0</v>
      </c>
      <c r="G15" s="261">
        <f>IFERROR(VLOOKUP(B15,'OCT19 Pet Cal'!$B$9:$T$38,19,FALSE),0)</f>
        <v>4</v>
      </c>
      <c r="H15" s="261">
        <f>IFERROR(VLOOKUP(B15,'NOV1 Soc. Canina'!$B$9:$T$38,19,FALSE),0)</f>
        <v>0</v>
      </c>
      <c r="I15" s="261">
        <f>IFERROR(VLOOKUP(B15,'NOV2 Soc. Canina'!$B$9:$T$38,19,FALSE),0)</f>
        <v>0</v>
      </c>
      <c r="J15" s="261">
        <f>IFERROR(VLOOKUP(B15,'NOV29 ECAN'!$B$9:$T$38,19,FALSE),0)</f>
        <v>0</v>
      </c>
      <c r="K15" s="261">
        <f>IFERROR(VLOOKUP(B15,'NOV30 Amazing'!$B$9:$T$38,19,FALSE),0)</f>
        <v>4</v>
      </c>
      <c r="L15" s="261">
        <f>IFERROR(VLOOKUP(B15,'DIC14 Salta'!$B$9:$T$38,19,FALSE),0)</f>
        <v>0</v>
      </c>
      <c r="M15" s="291">
        <f>SUM(F15:L15)</f>
        <v>8</v>
      </c>
      <c r="O15" s="223"/>
    </row>
    <row r="16" spans="1:15">
      <c r="A16">
        <f t="shared" si="1"/>
        <v>12</v>
      </c>
      <c r="B16" s="423">
        <v>559</v>
      </c>
      <c r="C16" s="424" t="s">
        <v>469</v>
      </c>
      <c r="D16" s="424" t="s">
        <v>470</v>
      </c>
      <c r="E16" s="424" t="s">
        <v>272</v>
      </c>
      <c r="F16" s="207">
        <f>IFERROR(VLOOKUP(B16,'OCT18 Pet Cal'!$B$9:$T$38,19,FALSE),0)</f>
        <v>0</v>
      </c>
      <c r="G16" s="261">
        <f>IFERROR(VLOOKUP(B16,'OCT19 Pet Cal'!$B$9:$T$38,19,FALSE),0)</f>
        <v>0</v>
      </c>
      <c r="H16" s="261">
        <f>IFERROR(VLOOKUP(B16,'NOV1 Soc. Canina'!$B$9:$T$38,19,FALSE),0)</f>
        <v>0</v>
      </c>
      <c r="I16" s="261">
        <f>IFERROR(VLOOKUP(B16,'NOV2 Soc. Canina'!$B$9:$T$38,19,FALSE),0)</f>
        <v>0</v>
      </c>
      <c r="J16" s="261">
        <f>IFERROR(VLOOKUP(B16,'NOV29 ECAN'!$B$9:$T$38,19,FALSE),0)</f>
        <v>4</v>
      </c>
      <c r="K16" s="261">
        <f>IFERROR(VLOOKUP(B16,'NOV30 Amazing'!$B$9:$T$38,19,FALSE),0)</f>
        <v>4</v>
      </c>
      <c r="L16" s="261">
        <f>IFERROR(VLOOKUP(B16,'DIC14 Salta'!$B$9:$T$38,19,FALSE),0)</f>
        <v>0</v>
      </c>
      <c r="M16" s="291">
        <f>SUM(F16:L16)</f>
        <v>8</v>
      </c>
      <c r="O16" s="223"/>
    </row>
    <row r="17" spans="1:15">
      <c r="A17">
        <f t="shared" si="1"/>
        <v>13</v>
      </c>
      <c r="B17" s="423">
        <v>579</v>
      </c>
      <c r="C17" s="424" t="s">
        <v>550</v>
      </c>
      <c r="D17" s="424" t="s">
        <v>294</v>
      </c>
      <c r="E17" s="424" t="s">
        <v>269</v>
      </c>
      <c r="F17" s="207">
        <f>IFERROR(VLOOKUP(B17,'OCT18 Pet Cal'!$B$9:$T$38,19,FALSE),0)</f>
        <v>0</v>
      </c>
      <c r="G17" s="261">
        <f>IFERROR(VLOOKUP(B17,'OCT19 Pet Cal'!$B$9:$T$38,19,FALSE),0)</f>
        <v>0</v>
      </c>
      <c r="H17" s="261">
        <f>IFERROR(VLOOKUP(B17,'NOV1 Soc. Canina'!$B$9:$T$38,19,FALSE),0)</f>
        <v>0</v>
      </c>
      <c r="I17" s="261">
        <f>IFERROR(VLOOKUP(B17,'NOV2 Soc. Canina'!$B$9:$T$38,19,FALSE),0)</f>
        <v>0</v>
      </c>
      <c r="J17" s="261">
        <f>IFERROR(VLOOKUP(B17,'NOV29 ECAN'!$B$9:$T$38,19,FALSE),0)</f>
        <v>0</v>
      </c>
      <c r="K17" s="261">
        <f>IFERROR(VLOOKUP(B17,'NOV30 Amazing'!$B$9:$T$38,19,FALSE),0)</f>
        <v>7</v>
      </c>
      <c r="L17" s="261">
        <f>IFERROR(VLOOKUP(B17,'DIC14 Salta'!$B$9:$T$38,19,FALSE),0)</f>
        <v>0</v>
      </c>
      <c r="M17" s="291">
        <f>SUM(F17:L17)</f>
        <v>7</v>
      </c>
      <c r="O17" s="223"/>
    </row>
    <row r="18" spans="1:15">
      <c r="A18">
        <f t="shared" si="1"/>
        <v>14</v>
      </c>
      <c r="B18" s="423">
        <v>628</v>
      </c>
      <c r="C18" s="424" t="s">
        <v>364</v>
      </c>
      <c r="D18" s="424" t="s">
        <v>44</v>
      </c>
      <c r="E18" s="424" t="s">
        <v>272</v>
      </c>
      <c r="F18" s="207">
        <f>IFERROR(VLOOKUP(B18,'OCT18 Pet Cal'!$B$9:$T$38,19,FALSE),0)</f>
        <v>4</v>
      </c>
      <c r="G18" s="261">
        <f>IFERROR(VLOOKUP(B18,'OCT19 Pet Cal'!$B$9:$T$38,19,FALSE),0)</f>
        <v>0</v>
      </c>
      <c r="H18" s="261">
        <f>IFERROR(VLOOKUP(B18,'NOV1 Soc. Canina'!$B$9:$T$38,19,FALSE),0)</f>
        <v>0</v>
      </c>
      <c r="I18" s="261">
        <f>IFERROR(VLOOKUP(B18,'NOV2 Soc. Canina'!$B$9:$T$38,19,FALSE),0)</f>
        <v>0</v>
      </c>
      <c r="J18" s="261">
        <f>IFERROR(VLOOKUP(B18,'NOV29 ECAN'!$B$9:$T$38,19,FALSE),0)</f>
        <v>0</v>
      </c>
      <c r="K18" s="261">
        <f>IFERROR(VLOOKUP(B18,'NOV30 Amazing'!$B$9:$T$38,19,FALSE),0)</f>
        <v>0</v>
      </c>
      <c r="L18" s="261">
        <f>IFERROR(VLOOKUP(B18,'DIC14 Salta'!$B$9:$T$38,19,FALSE),0)</f>
        <v>0</v>
      </c>
      <c r="M18" s="291">
        <f>SUM(F18:L18)</f>
        <v>4</v>
      </c>
      <c r="O18" s="223"/>
    </row>
    <row r="19" spans="1:15">
      <c r="A19">
        <f t="shared" si="1"/>
        <v>15</v>
      </c>
      <c r="B19" s="423">
        <v>713</v>
      </c>
      <c r="C19" s="424" t="s">
        <v>479</v>
      </c>
      <c r="D19" s="424" t="s">
        <v>470</v>
      </c>
      <c r="E19" s="424" t="s">
        <v>272</v>
      </c>
      <c r="F19" s="207">
        <f>IFERROR(VLOOKUP(B19,'OCT18 Pet Cal'!$B$9:$T$38,19,FALSE),0)</f>
        <v>4</v>
      </c>
      <c r="G19" s="261">
        <f>IFERROR(VLOOKUP(B19,'OCT19 Pet Cal'!$B$9:$T$38,19,FALSE),0)</f>
        <v>0</v>
      </c>
      <c r="H19" s="261">
        <f>IFERROR(VLOOKUP(B19,'NOV1 Soc. Canina'!$B$9:$T$38,19,FALSE),0)</f>
        <v>0</v>
      </c>
      <c r="I19" s="261">
        <f>IFERROR(VLOOKUP(B19,'NOV2 Soc. Canina'!$B$9:$T$38,19,FALSE),0)</f>
        <v>0</v>
      </c>
      <c r="J19" s="261">
        <f>IFERROR(VLOOKUP(B19,'NOV29 ECAN'!$B$9:$T$38,19,FALSE),0)</f>
        <v>0</v>
      </c>
      <c r="K19" s="261">
        <f>IFERROR(VLOOKUP(B19,'NOV30 Amazing'!$B$9:$T$38,19,FALSE),0)</f>
        <v>0</v>
      </c>
      <c r="L19" s="261">
        <f>IFERROR(VLOOKUP(B19,'DIC14 Salta'!$B$9:$T$38,19,FALSE),0)</f>
        <v>0</v>
      </c>
      <c r="M19" s="291">
        <f>SUM(F19:L19)</f>
        <v>4</v>
      </c>
      <c r="O19" s="223"/>
    </row>
    <row r="20" spans="1:15">
      <c r="A20">
        <f t="shared" si="1"/>
        <v>16</v>
      </c>
      <c r="B20" s="423">
        <v>654</v>
      </c>
      <c r="C20" s="424" t="s">
        <v>270</v>
      </c>
      <c r="D20" s="424" t="s">
        <v>271</v>
      </c>
      <c r="E20" s="424" t="s">
        <v>272</v>
      </c>
      <c r="F20" s="207">
        <f>IFERROR(VLOOKUP(B20,'OCT18 Pet Cal'!$B$9:$T$38,19,FALSE),0)</f>
        <v>0</v>
      </c>
      <c r="G20" s="261">
        <f>IFERROR(VLOOKUP(B20,'OCT19 Pet Cal'!$B$9:$T$38,19,FALSE),0)</f>
        <v>0</v>
      </c>
      <c r="H20" s="261">
        <f>IFERROR(VLOOKUP(B20,'NOV1 Soc. Canina'!$B$9:$T$38,19,FALSE),0)</f>
        <v>0</v>
      </c>
      <c r="I20" s="261">
        <f>IFERROR(VLOOKUP(B20,'NOV2 Soc. Canina'!$B$9:$T$38,19,FALSE),0)</f>
        <v>0</v>
      </c>
      <c r="J20" s="261">
        <f>IFERROR(VLOOKUP(B20,'NOV29 ECAN'!$B$9:$T$38,19,FALSE),0)</f>
        <v>4</v>
      </c>
      <c r="K20" s="261">
        <f>IFERROR(VLOOKUP(B20,'NOV30 Amazing'!$B$9:$T$38,19,FALSE),0)</f>
        <v>0</v>
      </c>
      <c r="L20" s="261">
        <f>IFERROR(VLOOKUP(B20,'DIC14 Salta'!$B$9:$T$38,19,FALSE),0)</f>
        <v>0</v>
      </c>
      <c r="M20" s="291">
        <f>SUM(F20:L20)</f>
        <v>4</v>
      </c>
      <c r="O20" s="223"/>
    </row>
    <row r="21" spans="1:15">
      <c r="A21">
        <f t="shared" si="1"/>
        <v>17</v>
      </c>
      <c r="B21" s="423">
        <v>534</v>
      </c>
      <c r="C21" s="424" t="s">
        <v>309</v>
      </c>
      <c r="D21" s="424" t="s">
        <v>68</v>
      </c>
      <c r="E21" s="424" t="s">
        <v>272</v>
      </c>
      <c r="F21" s="207">
        <f>IFERROR(VLOOKUP(B21,'OCT18 Pet Cal'!$B$9:$T$38,19,FALSE),0)</f>
        <v>0</v>
      </c>
      <c r="G21" s="261">
        <f>IFERROR(VLOOKUP(B21,'OCT19 Pet Cal'!$B$9:$T$38,19,FALSE),0)</f>
        <v>1</v>
      </c>
      <c r="H21" s="261">
        <f>IFERROR(VLOOKUP(B21,'NOV1 Soc. Canina'!$B$9:$T$38,19,FALSE),0)</f>
        <v>0</v>
      </c>
      <c r="I21" s="261">
        <f>IFERROR(VLOOKUP(B21,'NOV2 Soc. Canina'!$B$9:$T$38,19,FALSE),0)</f>
        <v>0</v>
      </c>
      <c r="J21" s="261">
        <f>IFERROR(VLOOKUP(B21,'NOV29 ECAN'!$B$9:$T$38,19,FALSE),0)</f>
        <v>0</v>
      </c>
      <c r="K21" s="261">
        <f>IFERROR(VLOOKUP(B21,'NOV30 Amazing'!$B$9:$T$38,19,FALSE),0)</f>
        <v>0</v>
      </c>
      <c r="L21" s="261">
        <f>IFERROR(VLOOKUP(B21,'DIC14 Salta'!$B$9:$T$38,19,FALSE),0)</f>
        <v>0</v>
      </c>
      <c r="M21" s="291">
        <f>SUM(F21:L21)</f>
        <v>1</v>
      </c>
      <c r="O21" s="223"/>
    </row>
    <row r="22" spans="1:15">
      <c r="A22">
        <f t="shared" si="1"/>
        <v>18</v>
      </c>
      <c r="B22" s="423">
        <v>732</v>
      </c>
      <c r="C22" s="424" t="s">
        <v>338</v>
      </c>
      <c r="D22" s="424" t="s">
        <v>339</v>
      </c>
      <c r="E22" s="424" t="s">
        <v>269</v>
      </c>
      <c r="F22" s="207">
        <f>IFERROR(VLOOKUP(B22,'OCT18 Pet Cal'!$B$9:$T$38,19,FALSE),0)</f>
        <v>0</v>
      </c>
      <c r="G22" s="261">
        <f>IFERROR(VLOOKUP(B22,'OCT19 Pet Cal'!$B$9:$T$38,19,FALSE),0)</f>
        <v>0</v>
      </c>
      <c r="H22" s="261">
        <f>IFERROR(VLOOKUP(B22,'NOV1 Soc. Canina'!$B$9:$T$38,19,FALSE),0)</f>
        <v>0</v>
      </c>
      <c r="I22" s="261">
        <f>IFERROR(VLOOKUP(B22,'NOV2 Soc. Canina'!$B$9:$T$38,19,FALSE),0)</f>
        <v>0</v>
      </c>
      <c r="J22" s="261">
        <f>IFERROR(VLOOKUP(B22,'NOV29 ECAN'!$B$9:$T$38,19,FALSE),0)</f>
        <v>0</v>
      </c>
      <c r="K22" s="261">
        <f>IFERROR(VLOOKUP(B22,'NOV30 Amazing'!$B$9:$T$38,19,FALSE),0)</f>
        <v>0</v>
      </c>
      <c r="L22" s="261">
        <f>IFERROR(VLOOKUP(B22,'DIC14 Salta'!$B$9:$T$38,19,FALSE),0)</f>
        <v>0</v>
      </c>
      <c r="M22" s="291">
        <f>SUM(F22:L22)</f>
        <v>0</v>
      </c>
      <c r="O22" s="223"/>
    </row>
    <row r="23" spans="1:15">
      <c r="A23">
        <f t="shared" si="1"/>
        <v>19</v>
      </c>
      <c r="B23" s="423">
        <v>662</v>
      </c>
      <c r="C23" s="424" t="s">
        <v>267</v>
      </c>
      <c r="D23" s="424" t="s">
        <v>417</v>
      </c>
      <c r="E23" s="424" t="s">
        <v>269</v>
      </c>
      <c r="F23" s="207">
        <f>IFERROR(VLOOKUP(B23,'OCT18 Pet Cal'!$B$9:$T$38,19,FALSE),0)</f>
        <v>0</v>
      </c>
      <c r="G23" s="261">
        <f>IFERROR(VLOOKUP(B23,'OCT19 Pet Cal'!$B$9:$T$38,19,FALSE),0)</f>
        <v>0</v>
      </c>
      <c r="H23" s="261">
        <f>IFERROR(VLOOKUP(B23,'NOV1 Soc. Canina'!$B$9:$T$38,19,FALSE),0)</f>
        <v>0</v>
      </c>
      <c r="I23" s="261">
        <f>IFERROR(VLOOKUP(B23,'NOV2 Soc. Canina'!$B$9:$T$38,19,FALSE),0)</f>
        <v>0</v>
      </c>
      <c r="J23" s="261">
        <f>IFERROR(VLOOKUP(B23,'NOV29 ECAN'!$B$9:$T$38,19,FALSE),0)</f>
        <v>0</v>
      </c>
      <c r="K23" s="261">
        <f>IFERROR(VLOOKUP(B23,'NOV30 Amazing'!$B$9:$T$38,19,FALSE),0)</f>
        <v>0</v>
      </c>
      <c r="L23" s="261">
        <f>IFERROR(VLOOKUP(B23,'DIC14 Salta'!$B$9:$T$38,19,FALSE),0)</f>
        <v>0</v>
      </c>
      <c r="M23" s="291">
        <f>SUM(F23:L23)</f>
        <v>0</v>
      </c>
      <c r="O23" s="223"/>
    </row>
    <row r="24" spans="1:15">
      <c r="A24">
        <f t="shared" ref="A24:A44" si="2">A23+1</f>
        <v>20</v>
      </c>
      <c r="B24" s="423">
        <v>637</v>
      </c>
      <c r="C24" s="424" t="s">
        <v>282</v>
      </c>
      <c r="D24" s="424" t="s">
        <v>419</v>
      </c>
      <c r="E24" s="424" t="s">
        <v>272</v>
      </c>
      <c r="F24" s="207">
        <f>IFERROR(VLOOKUP(B24,'OCT18 Pet Cal'!$B$9:$T$38,19,FALSE),0)</f>
        <v>0</v>
      </c>
      <c r="G24" s="261">
        <f>IFERROR(VLOOKUP(B24,'OCT19 Pet Cal'!$B$9:$T$38,19,FALSE),0)</f>
        <v>0</v>
      </c>
      <c r="H24" s="261">
        <f>IFERROR(VLOOKUP(B24,'NOV1 Soc. Canina'!$B$9:$T$38,19,FALSE),0)</f>
        <v>0</v>
      </c>
      <c r="I24" s="261">
        <f>IFERROR(VLOOKUP(B24,'NOV2 Soc. Canina'!$B$9:$T$38,19,FALSE),0)</f>
        <v>0</v>
      </c>
      <c r="J24" s="261">
        <f>IFERROR(VLOOKUP(B24,'NOV29 ECAN'!$B$9:$T$38,19,FALSE),0)</f>
        <v>0</v>
      </c>
      <c r="K24" s="261">
        <f>IFERROR(VLOOKUP(B24,'NOV30 Amazing'!$B$9:$T$38,19,FALSE),0)</f>
        <v>0</v>
      </c>
      <c r="L24" s="261">
        <f>IFERROR(VLOOKUP(B24,'DIC14 Salta'!$B$9:$T$38,19,FALSE),0)</f>
        <v>0</v>
      </c>
      <c r="M24" s="291">
        <f>SUM(F24:L24)</f>
        <v>0</v>
      </c>
      <c r="O24" s="223"/>
    </row>
    <row r="25" spans="1:15">
      <c r="A25">
        <f t="shared" si="2"/>
        <v>21</v>
      </c>
      <c r="B25" s="423">
        <v>602</v>
      </c>
      <c r="C25" s="424" t="s">
        <v>285</v>
      </c>
      <c r="D25" s="424" t="s">
        <v>52</v>
      </c>
      <c r="E25" s="424" t="s">
        <v>272</v>
      </c>
      <c r="F25" s="207">
        <f>IFERROR(VLOOKUP(B25,'OCT18 Pet Cal'!$B$9:$T$38,19,FALSE),0)</f>
        <v>0</v>
      </c>
      <c r="G25" s="261">
        <f>IFERROR(VLOOKUP(B25,'OCT19 Pet Cal'!$B$9:$T$38,19,FALSE),0)</f>
        <v>0</v>
      </c>
      <c r="H25" s="261">
        <f>IFERROR(VLOOKUP(B25,'NOV1 Soc. Canina'!$B$9:$T$38,19,FALSE),0)</f>
        <v>0</v>
      </c>
      <c r="I25" s="261">
        <f>IFERROR(VLOOKUP(B25,'NOV2 Soc. Canina'!$B$9:$T$38,19,FALSE),0)</f>
        <v>0</v>
      </c>
      <c r="J25" s="261">
        <f>IFERROR(VLOOKUP(B25,'NOV29 ECAN'!$B$9:$T$38,19,FALSE),0)</f>
        <v>0</v>
      </c>
      <c r="K25" s="261">
        <f>IFERROR(VLOOKUP(B25,'NOV30 Amazing'!$B$9:$T$38,19,FALSE),0)</f>
        <v>0</v>
      </c>
      <c r="L25" s="261">
        <f>IFERROR(VLOOKUP(B25,'DIC14 Salta'!$B$9:$T$38,19,FALSE),0)</f>
        <v>0</v>
      </c>
      <c r="M25" s="291">
        <f>SUM(F25:L25)</f>
        <v>0</v>
      </c>
    </row>
    <row r="26" spans="1:15">
      <c r="A26">
        <f t="shared" si="2"/>
        <v>22</v>
      </c>
      <c r="B26" s="412">
        <v>663</v>
      </c>
      <c r="C26" s="413" t="s">
        <v>289</v>
      </c>
      <c r="D26" s="413" t="s">
        <v>418</v>
      </c>
      <c r="E26" s="413" t="s">
        <v>275</v>
      </c>
      <c r="F26" s="207">
        <f>IFERROR(VLOOKUP(B26,'OCT18 Pet Cal'!$B$9:$T$38,19,FALSE),0)</f>
        <v>0</v>
      </c>
      <c r="G26" s="261">
        <f>IFERROR(VLOOKUP(B26,'OCT19 Pet Cal'!$B$9:$T$38,19,FALSE),0)</f>
        <v>0</v>
      </c>
      <c r="H26" s="261">
        <f>IFERROR(VLOOKUP(B26,'NOV1 Soc. Canina'!$B$9:$T$38,19,FALSE),0)</f>
        <v>0</v>
      </c>
      <c r="I26" s="261">
        <f>IFERROR(VLOOKUP(B26,'NOV2 Soc. Canina'!$B$9:$T$38,19,FALSE),0)</f>
        <v>0</v>
      </c>
      <c r="J26" s="261">
        <f>IFERROR(VLOOKUP(B26,'NOV29 ECAN'!$B$9:$T$38,19,FALSE),0)</f>
        <v>0</v>
      </c>
      <c r="K26" s="261">
        <f>IFERROR(VLOOKUP(B26,'NOV30 Amazing'!$B$9:$T$38,19,FALSE),0)</f>
        <v>0</v>
      </c>
      <c r="L26" s="261">
        <f>IFERROR(VLOOKUP(B26,'DIC14 Salta'!$B$9:$T$38,19,FALSE),0)</f>
        <v>0</v>
      </c>
      <c r="M26" s="291">
        <f>SUM(F26:L26)</f>
        <v>0</v>
      </c>
    </row>
    <row r="27" spans="1:15">
      <c r="A27">
        <f t="shared" si="2"/>
        <v>23</v>
      </c>
      <c r="B27" s="423">
        <v>720</v>
      </c>
      <c r="C27" s="424" t="s">
        <v>300</v>
      </c>
      <c r="D27" s="424" t="s">
        <v>366</v>
      </c>
      <c r="E27" s="424" t="s">
        <v>272</v>
      </c>
      <c r="F27" s="207">
        <f>IFERROR(VLOOKUP(B27,'OCT18 Pet Cal'!$B$9:$T$38,19,FALSE),0)</f>
        <v>0</v>
      </c>
      <c r="G27" s="261">
        <f>IFERROR(VLOOKUP(B27,'OCT19 Pet Cal'!$B$9:$T$38,19,FALSE),0)</f>
        <v>0</v>
      </c>
      <c r="H27" s="261">
        <f>IFERROR(VLOOKUP(B27,'NOV1 Soc. Canina'!$B$9:$T$38,19,FALSE),0)</f>
        <v>0</v>
      </c>
      <c r="I27" s="261">
        <f>IFERROR(VLOOKUP(B27,'NOV2 Soc. Canina'!$B$9:$T$38,19,FALSE),0)</f>
        <v>0</v>
      </c>
      <c r="J27" s="261">
        <f>IFERROR(VLOOKUP(B27,'NOV29 ECAN'!$B$9:$T$38,19,FALSE),0)</f>
        <v>0</v>
      </c>
      <c r="K27" s="261">
        <f>IFERROR(VLOOKUP(B27,'NOV30 Amazing'!$B$9:$T$38,19,FALSE),0)</f>
        <v>0</v>
      </c>
      <c r="L27" s="261">
        <f>IFERROR(VLOOKUP(B27,'DIC14 Salta'!$B$9:$T$38,19,FALSE),0)</f>
        <v>0</v>
      </c>
      <c r="M27" s="291">
        <f>SUM(F27:L27)</f>
        <v>0</v>
      </c>
    </row>
    <row r="28" spans="1:15">
      <c r="A28">
        <f t="shared" si="2"/>
        <v>24</v>
      </c>
      <c r="B28" s="423">
        <v>671</v>
      </c>
      <c r="C28" s="424" t="s">
        <v>477</v>
      </c>
      <c r="D28" s="424" t="s">
        <v>513</v>
      </c>
      <c r="E28" s="424" t="s">
        <v>272</v>
      </c>
      <c r="F28" s="207">
        <f>IFERROR(VLOOKUP(B28,'OCT18 Pet Cal'!$B$9:$T$38,19,FALSE),0)</f>
        <v>0</v>
      </c>
      <c r="G28" s="261">
        <f>IFERROR(VLOOKUP(B28,'OCT19 Pet Cal'!$B$9:$T$38,19,FALSE),0)</f>
        <v>0</v>
      </c>
      <c r="H28" s="261">
        <f>IFERROR(VLOOKUP(B28,'NOV1 Soc. Canina'!$B$9:$T$38,19,FALSE),0)</f>
        <v>0</v>
      </c>
      <c r="I28" s="261">
        <f>IFERROR(VLOOKUP(B28,'NOV2 Soc. Canina'!$B$9:$T$38,19,FALSE),0)</f>
        <v>0</v>
      </c>
      <c r="J28" s="261">
        <f>IFERROR(VLOOKUP(B28,'NOV29 ECAN'!$B$9:$T$38,19,FALSE),0)</f>
        <v>0</v>
      </c>
      <c r="K28" s="261">
        <f>IFERROR(VLOOKUP(B28,'NOV30 Amazing'!$B$9:$T$38,19,FALSE),0)</f>
        <v>0</v>
      </c>
      <c r="L28" s="261">
        <f>IFERROR(VLOOKUP(B28,'DIC14 Salta'!$B$9:$T$38,19,FALSE),0)</f>
        <v>0</v>
      </c>
      <c r="M28" s="291">
        <f>SUM(F28:L28)</f>
        <v>0</v>
      </c>
    </row>
    <row r="29" spans="1:15">
      <c r="A29">
        <f t="shared" si="2"/>
        <v>25</v>
      </c>
      <c r="B29" s="423">
        <v>739</v>
      </c>
      <c r="C29" s="424" t="s">
        <v>295</v>
      </c>
      <c r="D29" s="424" t="s">
        <v>69</v>
      </c>
      <c r="E29" s="424" t="s">
        <v>272</v>
      </c>
      <c r="F29" s="207">
        <f>IFERROR(VLOOKUP(B29,'OCT18 Pet Cal'!$B$9:$T$38,19,FALSE),0)</f>
        <v>0</v>
      </c>
      <c r="G29" s="261">
        <f>IFERROR(VLOOKUP(B29,'OCT19 Pet Cal'!$B$9:$T$38,19,FALSE),0)</f>
        <v>0</v>
      </c>
      <c r="H29" s="261">
        <f>IFERROR(VLOOKUP(B29,'NOV1 Soc. Canina'!$B$9:$T$38,19,FALSE),0)</f>
        <v>0</v>
      </c>
      <c r="I29" s="261">
        <f>IFERROR(VLOOKUP(B29,'NOV2 Soc. Canina'!$B$9:$T$38,19,FALSE),0)</f>
        <v>0</v>
      </c>
      <c r="J29" s="261">
        <f>IFERROR(VLOOKUP(B29,'NOV29 ECAN'!$B$9:$T$38,19,FALSE),0)</f>
        <v>0</v>
      </c>
      <c r="K29" s="261">
        <f>IFERROR(VLOOKUP(B29,'NOV30 Amazing'!$B$9:$T$38,19,FALSE),0)</f>
        <v>0</v>
      </c>
      <c r="L29" s="261">
        <f>IFERROR(VLOOKUP(B29,'DIC14 Salta'!$B$9:$T$38,19,FALSE),0)</f>
        <v>0</v>
      </c>
      <c r="M29" s="291">
        <f>SUM(F29:L29)</f>
        <v>0</v>
      </c>
    </row>
    <row r="30" spans="1:15">
      <c r="A30">
        <f t="shared" si="2"/>
        <v>26</v>
      </c>
      <c r="B30" s="423">
        <v>767</v>
      </c>
      <c r="C30" s="424" t="s">
        <v>454</v>
      </c>
      <c r="D30" s="424" t="s">
        <v>52</v>
      </c>
      <c r="E30" s="424" t="s">
        <v>272</v>
      </c>
      <c r="F30" s="207">
        <f>IFERROR(VLOOKUP(B30,'OCT18 Pet Cal'!$B$9:$T$38,19,FALSE),0)</f>
        <v>0</v>
      </c>
      <c r="G30" s="261">
        <f>IFERROR(VLOOKUP(B30,'OCT19 Pet Cal'!$B$9:$T$38,19,FALSE),0)</f>
        <v>0</v>
      </c>
      <c r="H30" s="261">
        <f>IFERROR(VLOOKUP(B30,'NOV1 Soc. Canina'!$B$9:$T$38,19,FALSE),0)</f>
        <v>0</v>
      </c>
      <c r="I30" s="261">
        <f>IFERROR(VLOOKUP(B30,'NOV2 Soc. Canina'!$B$9:$T$38,19,FALSE),0)</f>
        <v>0</v>
      </c>
      <c r="J30" s="261">
        <f>IFERROR(VLOOKUP(B30,'NOV29 ECAN'!$B$9:$T$38,19,FALSE),0)</f>
        <v>0</v>
      </c>
      <c r="K30" s="261">
        <f>IFERROR(VLOOKUP(B30,'NOV30 Amazing'!$B$9:$T$38,19,FALSE),0)</f>
        <v>0</v>
      </c>
      <c r="L30" s="261">
        <f>IFERROR(VLOOKUP(B30,'DIC14 Salta'!$B$9:$T$38,19,FALSE),0)</f>
        <v>0</v>
      </c>
      <c r="M30" s="291">
        <f>SUM(F30:L30)</f>
        <v>0</v>
      </c>
    </row>
    <row r="31" spans="1:15">
      <c r="A31">
        <f t="shared" si="2"/>
        <v>27</v>
      </c>
      <c r="B31" s="423">
        <v>517</v>
      </c>
      <c r="C31" s="424" t="s">
        <v>361</v>
      </c>
      <c r="D31" s="424" t="s">
        <v>362</v>
      </c>
      <c r="E31" s="424" t="s">
        <v>275</v>
      </c>
      <c r="F31" s="207">
        <f>IFERROR(VLOOKUP(B31,'OCT18 Pet Cal'!$B$9:$T$38,19,FALSE),0)</f>
        <v>0</v>
      </c>
      <c r="G31" s="261">
        <f>IFERROR(VLOOKUP(B31,'OCT19 Pet Cal'!$B$9:$T$38,19,FALSE),0)</f>
        <v>0</v>
      </c>
      <c r="H31" s="261">
        <f>IFERROR(VLOOKUP(B31,'NOV1 Soc. Canina'!$B$9:$T$38,19,FALSE),0)</f>
        <v>0</v>
      </c>
      <c r="I31" s="261">
        <f>IFERROR(VLOOKUP(B31,'NOV2 Soc. Canina'!$B$9:$T$38,19,FALSE),0)</f>
        <v>0</v>
      </c>
      <c r="J31" s="261">
        <f>IFERROR(VLOOKUP(B31,'NOV29 ECAN'!$B$9:$T$38,19,FALSE),0)</f>
        <v>0</v>
      </c>
      <c r="K31" s="261">
        <f>IFERROR(VLOOKUP(B31,'NOV30 Amazing'!$B$9:$T$38,19,FALSE),0)</f>
        <v>0</v>
      </c>
      <c r="L31" s="261">
        <f>IFERROR(VLOOKUP(B31,'DIC14 Salta'!$B$9:$T$38,19,FALSE),0)</f>
        <v>0</v>
      </c>
      <c r="M31" s="291">
        <f>SUM(F31:L31)</f>
        <v>0</v>
      </c>
    </row>
    <row r="32" spans="1:15">
      <c r="A32">
        <f t="shared" si="2"/>
        <v>28</v>
      </c>
      <c r="B32" s="423">
        <v>757</v>
      </c>
      <c r="C32" s="424" t="s">
        <v>344</v>
      </c>
      <c r="D32" s="424" t="s">
        <v>330</v>
      </c>
      <c r="E32" s="424" t="s">
        <v>269</v>
      </c>
      <c r="F32" s="207">
        <f>IFERROR(VLOOKUP(B32,'OCT18 Pet Cal'!$B$9:$T$38,19,FALSE),0)</f>
        <v>0</v>
      </c>
      <c r="G32" s="261">
        <f>IFERROR(VLOOKUP(B32,'OCT19 Pet Cal'!$B$9:$T$38,19,FALSE),0)</f>
        <v>0</v>
      </c>
      <c r="H32" s="261">
        <f>IFERROR(VLOOKUP(B32,'NOV1 Soc. Canina'!$B$9:$T$38,19,FALSE),0)</f>
        <v>0</v>
      </c>
      <c r="I32" s="261">
        <f>IFERROR(VLOOKUP(B32,'NOV2 Soc. Canina'!$B$9:$T$38,19,FALSE),0)</f>
        <v>0</v>
      </c>
      <c r="J32" s="261">
        <f>IFERROR(VLOOKUP(B32,'NOV29 ECAN'!$B$9:$T$38,19,FALSE),0)</f>
        <v>0</v>
      </c>
      <c r="K32" s="261">
        <f>IFERROR(VLOOKUP(B32,'NOV30 Amazing'!$B$9:$T$38,19,FALSE),0)</f>
        <v>0</v>
      </c>
      <c r="L32" s="261">
        <f>IFERROR(VLOOKUP(B32,'DIC14 Salta'!$B$9:$T$38,19,FALSE),0)</f>
        <v>0</v>
      </c>
      <c r="M32" s="291">
        <f>SUM(F32:L32)</f>
        <v>0</v>
      </c>
    </row>
    <row r="33" spans="1:17">
      <c r="A33">
        <f t="shared" si="2"/>
        <v>29</v>
      </c>
      <c r="B33" s="423"/>
      <c r="C33" s="424"/>
      <c r="D33" s="424"/>
      <c r="E33" s="424"/>
      <c r="F33" s="207">
        <f>IFERROR(VLOOKUP(B33,'OCT18 Pet Cal'!$B$9:$T$38,19,FALSE),0)</f>
        <v>0</v>
      </c>
      <c r="G33" s="261">
        <f>IFERROR(VLOOKUP(B33,'OCT19 Pet Cal'!$B$9:$T$38,19,FALSE),0)</f>
        <v>0</v>
      </c>
      <c r="H33" s="261">
        <f>IFERROR(VLOOKUP(B33,'NOV1 Soc. Canina'!$B$9:$T$38,19,FALSE),0)</f>
        <v>0</v>
      </c>
      <c r="I33" s="261">
        <f>IFERROR(VLOOKUP(B33,'NOV2 Soc. Canina'!$B$9:$T$38,19,FALSE),0)</f>
        <v>0</v>
      </c>
      <c r="J33" s="261">
        <f>IFERROR(VLOOKUP(B33,'NOV29 ECAN'!$B$9:$T$38,19,FALSE),0)</f>
        <v>0</v>
      </c>
      <c r="K33" s="261">
        <f>IFERROR(VLOOKUP(B33,'NOV30 Amazing'!$B$9:$T$38,19,FALSE),0)</f>
        <v>0</v>
      </c>
      <c r="L33" s="261">
        <f>IFERROR(VLOOKUP(B33,'DIC14 Salta'!$B$9:$T$38,19,FALSE),0)</f>
        <v>0</v>
      </c>
      <c r="M33" s="291">
        <f t="shared" ref="M5:M44" si="3">SUM(F33:L33)</f>
        <v>0</v>
      </c>
    </row>
    <row r="34" spans="1:17">
      <c r="A34">
        <f t="shared" si="2"/>
        <v>30</v>
      </c>
      <c r="B34" s="423"/>
      <c r="C34" s="424"/>
      <c r="D34" s="424"/>
      <c r="E34" s="424"/>
      <c r="F34" s="207">
        <f>IFERROR(VLOOKUP(B34,'OCT18 Pet Cal'!$B$9:$T$38,19,FALSE),0)</f>
        <v>0</v>
      </c>
      <c r="G34" s="261">
        <f>IFERROR(VLOOKUP(B34,'OCT19 Pet Cal'!$B$9:$T$38,19,FALSE),0)</f>
        <v>0</v>
      </c>
      <c r="H34" s="261">
        <f>IFERROR(VLOOKUP(B34,'NOV1 Soc. Canina'!$B$9:$T$38,19,FALSE),0)</f>
        <v>0</v>
      </c>
      <c r="I34" s="261">
        <f>IFERROR(VLOOKUP(B34,'NOV2 Soc. Canina'!$B$9:$T$38,19,FALSE),0)</f>
        <v>0</v>
      </c>
      <c r="J34" s="261">
        <f>IFERROR(VLOOKUP(B34,'NOV29 ECAN'!$B$9:$T$38,19,FALSE),0)</f>
        <v>0</v>
      </c>
      <c r="K34" s="261">
        <f>IFERROR(VLOOKUP(B34,'NOV30 Amazing'!$B$9:$T$38,19,FALSE),0)</f>
        <v>0</v>
      </c>
      <c r="L34" s="261">
        <f>IFERROR(VLOOKUP(B34,'DIC14 Salta'!$B$9:$T$38,19,FALSE),0)</f>
        <v>0</v>
      </c>
      <c r="M34" s="291">
        <f t="shared" si="3"/>
        <v>0</v>
      </c>
    </row>
    <row r="35" spans="1:17">
      <c r="A35">
        <f t="shared" si="2"/>
        <v>31</v>
      </c>
      <c r="B35" s="423"/>
      <c r="C35" s="424"/>
      <c r="D35" s="424"/>
      <c r="E35" s="424"/>
      <c r="F35" s="207">
        <f>IFERROR(VLOOKUP(B35,'OCT18 Pet Cal'!$B$9:$T$38,19,FALSE),0)</f>
        <v>0</v>
      </c>
      <c r="G35" s="261">
        <f>IFERROR(VLOOKUP(B35,'OCT19 Pet Cal'!$B$9:$T$38,19,FALSE),0)</f>
        <v>0</v>
      </c>
      <c r="H35" s="261">
        <f>IFERROR(VLOOKUP(B35,'NOV1 Soc. Canina'!$B$9:$T$38,19,FALSE),0)</f>
        <v>0</v>
      </c>
      <c r="I35" s="261">
        <f>IFERROR(VLOOKUP(B35,'NOV2 Soc. Canina'!$B$9:$T$38,19,FALSE),0)</f>
        <v>0</v>
      </c>
      <c r="J35" s="261">
        <f>IFERROR(VLOOKUP(B35,'NOV29 ECAN'!$B$9:$T$38,19,FALSE),0)</f>
        <v>0</v>
      </c>
      <c r="K35" s="261">
        <f>IFERROR(VLOOKUP(B35,'NOV30 Amazing'!$B$9:$T$38,19,FALSE),0)</f>
        <v>0</v>
      </c>
      <c r="L35" s="261">
        <f>IFERROR(VLOOKUP(B35,'DIC14 Salta'!$B$9:$T$38,19,FALSE),0)</f>
        <v>0</v>
      </c>
      <c r="M35" s="291">
        <f t="shared" si="3"/>
        <v>0</v>
      </c>
    </row>
    <row r="36" spans="1:17">
      <c r="A36">
        <f t="shared" si="2"/>
        <v>32</v>
      </c>
      <c r="B36" s="423"/>
      <c r="C36" s="424"/>
      <c r="D36" s="424"/>
      <c r="E36" s="424"/>
      <c r="F36" s="207">
        <f>IFERROR(VLOOKUP(B36,'OCT18 Pet Cal'!$B$9:$T$38,19,FALSE),0)</f>
        <v>0</v>
      </c>
      <c r="G36" s="261">
        <f>IFERROR(VLOOKUP(B36,'OCT19 Pet Cal'!$B$9:$T$38,19,FALSE),0)</f>
        <v>0</v>
      </c>
      <c r="H36" s="261">
        <f>IFERROR(VLOOKUP(B36,'NOV1 Soc. Canina'!$B$9:$T$38,19,FALSE),0)</f>
        <v>0</v>
      </c>
      <c r="I36" s="261">
        <f>IFERROR(VLOOKUP(B36,'NOV2 Soc. Canina'!$B$9:$T$38,19,FALSE),0)</f>
        <v>0</v>
      </c>
      <c r="J36" s="261">
        <f>IFERROR(VLOOKUP(B36,'NOV29 ECAN'!$B$9:$T$38,19,FALSE),0)</f>
        <v>0</v>
      </c>
      <c r="K36" s="261">
        <f>IFERROR(VLOOKUP(B36,'NOV30 Amazing'!$B$9:$T$38,19,FALSE),0)</f>
        <v>0</v>
      </c>
      <c r="L36" s="261">
        <f>IFERROR(VLOOKUP(B36,'DIC14 Salta'!$B$9:$T$38,19,FALSE),0)</f>
        <v>0</v>
      </c>
      <c r="M36" s="291">
        <f t="shared" si="3"/>
        <v>0</v>
      </c>
    </row>
    <row r="37" spans="1:17">
      <c r="A37">
        <f t="shared" si="2"/>
        <v>33</v>
      </c>
      <c r="B37" s="423"/>
      <c r="C37" s="424"/>
      <c r="D37" s="424"/>
      <c r="E37" s="424"/>
      <c r="F37" s="207">
        <f>IFERROR(VLOOKUP(B37,'OCT18 Pet Cal'!$B$9:$T$38,19,FALSE),0)</f>
        <v>0</v>
      </c>
      <c r="G37" s="261">
        <f>IFERROR(VLOOKUP(B37,'OCT19 Pet Cal'!$B$9:$T$38,19,FALSE),0)</f>
        <v>0</v>
      </c>
      <c r="H37" s="261">
        <f>IFERROR(VLOOKUP(B37,'NOV1 Soc. Canina'!$B$9:$T$38,19,FALSE),0)</f>
        <v>0</v>
      </c>
      <c r="I37" s="261">
        <f>IFERROR(VLOOKUP(B37,'NOV2 Soc. Canina'!$B$9:$T$38,19,FALSE),0)</f>
        <v>0</v>
      </c>
      <c r="J37" s="261">
        <f>IFERROR(VLOOKUP(B37,'NOV29 ECAN'!$B$9:$T$38,19,FALSE),0)</f>
        <v>0</v>
      </c>
      <c r="K37" s="261">
        <f>IFERROR(VLOOKUP(B37,'NOV30 Amazing'!$B$9:$T$38,19,FALSE),0)</f>
        <v>0</v>
      </c>
      <c r="L37" s="261">
        <f>IFERROR(VLOOKUP(B37,'DIC14 Salta'!$B$9:$T$38,19,FALSE),0)</f>
        <v>0</v>
      </c>
      <c r="M37" s="291">
        <f t="shared" si="3"/>
        <v>0</v>
      </c>
    </row>
    <row r="38" spans="1:17">
      <c r="A38">
        <f t="shared" si="2"/>
        <v>34</v>
      </c>
      <c r="B38" s="423"/>
      <c r="C38" s="424"/>
      <c r="D38" s="424"/>
      <c r="E38" s="424"/>
      <c r="F38" s="207">
        <f>IFERROR(VLOOKUP(B38,'OCT18 Pet Cal'!$B$9:$T$38,19,FALSE),0)</f>
        <v>0</v>
      </c>
      <c r="G38" s="261">
        <f>IFERROR(VLOOKUP(B38,'OCT19 Pet Cal'!$B$9:$T$38,19,FALSE),0)</f>
        <v>0</v>
      </c>
      <c r="H38" s="261">
        <f>IFERROR(VLOOKUP(B38,'NOV1 Soc. Canina'!$B$9:$T$38,19,FALSE),0)</f>
        <v>0</v>
      </c>
      <c r="I38" s="261">
        <f>IFERROR(VLOOKUP(B38,'NOV2 Soc. Canina'!$B$9:$T$38,19,FALSE),0)</f>
        <v>0</v>
      </c>
      <c r="J38" s="261">
        <f>IFERROR(VLOOKUP(B38,'NOV29 ECAN'!$B$9:$T$38,19,FALSE),0)</f>
        <v>0</v>
      </c>
      <c r="K38" s="261">
        <f>IFERROR(VLOOKUP(B38,'NOV30 Amazing'!$B$9:$T$38,19,FALSE),0)</f>
        <v>0</v>
      </c>
      <c r="L38" s="261">
        <f>IFERROR(VLOOKUP(B38,'DIC14 Salta'!$B$9:$T$38,19,FALSE),0)</f>
        <v>0</v>
      </c>
      <c r="M38" s="291">
        <f t="shared" si="3"/>
        <v>0</v>
      </c>
    </row>
    <row r="39" spans="1:17">
      <c r="A39">
        <f t="shared" si="2"/>
        <v>35</v>
      </c>
      <c r="B39" s="423"/>
      <c r="C39" s="424"/>
      <c r="D39" s="424"/>
      <c r="E39" s="424"/>
      <c r="F39" s="207">
        <f>IFERROR(VLOOKUP(B39,'OCT18 Pet Cal'!$B$9:$T$38,19,FALSE),0)</f>
        <v>0</v>
      </c>
      <c r="G39" s="261">
        <f>IFERROR(VLOOKUP(B39,'OCT19 Pet Cal'!$B$9:$T$38,19,FALSE),0)</f>
        <v>0</v>
      </c>
      <c r="H39" s="261">
        <f>IFERROR(VLOOKUP(B39,'NOV1 Soc. Canina'!$B$9:$T$38,19,FALSE),0)</f>
        <v>0</v>
      </c>
      <c r="I39" s="261">
        <f>IFERROR(VLOOKUP(B39,'NOV2 Soc. Canina'!$B$9:$T$38,19,FALSE),0)</f>
        <v>0</v>
      </c>
      <c r="J39" s="261">
        <f>IFERROR(VLOOKUP(B39,'NOV29 ECAN'!$B$9:$T$38,19,FALSE),0)</f>
        <v>0</v>
      </c>
      <c r="K39" s="261">
        <f>IFERROR(VLOOKUP(B39,'NOV30 Amazing'!$B$9:$T$38,19,FALSE),0)</f>
        <v>0</v>
      </c>
      <c r="L39" s="261">
        <f>IFERROR(VLOOKUP(B39,'DIC14 Salta'!$B$9:$T$38,19,FALSE),0)</f>
        <v>0</v>
      </c>
      <c r="M39" s="291">
        <f t="shared" si="3"/>
        <v>0</v>
      </c>
    </row>
    <row r="40" spans="1:17">
      <c r="A40">
        <f t="shared" si="2"/>
        <v>36</v>
      </c>
      <c r="B40" s="423"/>
      <c r="C40" s="424"/>
      <c r="D40" s="424"/>
      <c r="E40" s="424"/>
      <c r="F40" s="207">
        <f>IFERROR(VLOOKUP(B40,'OCT18 Pet Cal'!$B$9:$T$38,19,FALSE),0)</f>
        <v>0</v>
      </c>
      <c r="G40" s="261">
        <f>IFERROR(VLOOKUP(B40,'OCT19 Pet Cal'!$B$9:$T$38,19,FALSE),0)</f>
        <v>0</v>
      </c>
      <c r="H40" s="261">
        <f>IFERROR(VLOOKUP(B40,'NOV1 Soc. Canina'!$B$9:$T$38,19,FALSE),0)</f>
        <v>0</v>
      </c>
      <c r="I40" s="261">
        <f>IFERROR(VLOOKUP(B40,'NOV2 Soc. Canina'!$B$9:$T$38,19,FALSE),0)</f>
        <v>0</v>
      </c>
      <c r="J40" s="261">
        <f>IFERROR(VLOOKUP(B40,'NOV29 ECAN'!$B$9:$T$38,19,FALSE),0)</f>
        <v>0</v>
      </c>
      <c r="K40" s="261">
        <f>IFERROR(VLOOKUP(B40,'NOV30 Amazing'!$B$9:$T$38,19,FALSE),0)</f>
        <v>0</v>
      </c>
      <c r="L40" s="261">
        <f>IFERROR(VLOOKUP(B40,'DIC14 Salta'!$B$9:$T$38,19,FALSE),0)</f>
        <v>0</v>
      </c>
      <c r="M40" s="291">
        <f t="shared" si="3"/>
        <v>0</v>
      </c>
    </row>
    <row r="41" spans="1:17">
      <c r="A41">
        <f t="shared" si="2"/>
        <v>37</v>
      </c>
      <c r="B41" s="423"/>
      <c r="C41" s="424"/>
      <c r="D41" s="424"/>
      <c r="E41" s="424"/>
      <c r="F41" s="207">
        <f>IFERROR(VLOOKUP(B41,'OCT18 Pet Cal'!$B$9:$T$38,19,FALSE),0)</f>
        <v>0</v>
      </c>
      <c r="G41" s="261">
        <f>IFERROR(VLOOKUP(B41,'OCT19 Pet Cal'!$B$9:$T$38,19,FALSE),0)</f>
        <v>0</v>
      </c>
      <c r="H41" s="261">
        <f>IFERROR(VLOOKUP(B41,'NOV1 Soc. Canina'!$B$9:$T$38,19,FALSE),0)</f>
        <v>0</v>
      </c>
      <c r="I41" s="261">
        <f>IFERROR(VLOOKUP(B41,'NOV2 Soc. Canina'!$B$9:$T$38,19,FALSE),0)</f>
        <v>0</v>
      </c>
      <c r="J41" s="261">
        <f>IFERROR(VLOOKUP(B41,'NOV29 ECAN'!$B$9:$T$38,19,FALSE),0)</f>
        <v>0</v>
      </c>
      <c r="K41" s="261">
        <f>IFERROR(VLOOKUP(B41,'NOV30 Amazing'!$B$9:$T$38,19,FALSE),0)</f>
        <v>0</v>
      </c>
      <c r="L41" s="261">
        <f>IFERROR(VLOOKUP(B41,'DIC14 Salta'!$B$9:$T$38,19,FALSE),0)</f>
        <v>0</v>
      </c>
      <c r="M41" s="291">
        <f t="shared" si="3"/>
        <v>0</v>
      </c>
    </row>
    <row r="42" spans="1:17">
      <c r="A42">
        <f t="shared" si="2"/>
        <v>38</v>
      </c>
      <c r="B42" s="423"/>
      <c r="C42" s="424"/>
      <c r="D42" s="424"/>
      <c r="E42" s="424"/>
      <c r="F42" s="207">
        <f>IFERROR(VLOOKUP(B42,'OCT18 Pet Cal'!$B$9:$T$38,19,FALSE),0)</f>
        <v>0</v>
      </c>
      <c r="G42" s="261">
        <f>IFERROR(VLOOKUP(B42,'OCT19 Pet Cal'!$B$9:$T$38,19,FALSE),0)</f>
        <v>0</v>
      </c>
      <c r="H42" s="261">
        <f>IFERROR(VLOOKUP(B42,'NOV1 Soc. Canina'!$B$9:$T$38,19,FALSE),0)</f>
        <v>0</v>
      </c>
      <c r="I42" s="261">
        <f>IFERROR(VLOOKUP(B42,'NOV2 Soc. Canina'!$B$9:$T$38,19,FALSE),0)</f>
        <v>0</v>
      </c>
      <c r="J42" s="261">
        <f>IFERROR(VLOOKUP(B42,'NOV29 ECAN'!$B$9:$T$38,19,FALSE),0)</f>
        <v>0</v>
      </c>
      <c r="K42" s="261">
        <f>IFERROR(VLOOKUP(B42,'NOV30 Amazing'!$B$9:$T$38,19,FALSE),0)</f>
        <v>0</v>
      </c>
      <c r="L42" s="261">
        <f>IFERROR(VLOOKUP(B42,'DIC14 Salta'!$B$9:$T$38,19,FALSE),0)</f>
        <v>0</v>
      </c>
      <c r="M42" s="291">
        <f t="shared" si="3"/>
        <v>0</v>
      </c>
    </row>
    <row r="43" spans="1:17">
      <c r="A43">
        <f t="shared" si="2"/>
        <v>39</v>
      </c>
      <c r="B43" s="423"/>
      <c r="C43" s="424"/>
      <c r="D43" s="424"/>
      <c r="E43" s="424"/>
      <c r="F43" s="207">
        <f>IFERROR(VLOOKUP(B43,'OCT18 Pet Cal'!$B$9:$T$38,19,FALSE),0)</f>
        <v>0</v>
      </c>
      <c r="G43" s="261">
        <f>IFERROR(VLOOKUP(B43,'OCT19 Pet Cal'!$B$9:$T$38,19,FALSE),0)</f>
        <v>0</v>
      </c>
      <c r="H43" s="261">
        <f>IFERROR(VLOOKUP(B43,'NOV1 Soc. Canina'!$B$9:$T$38,19,FALSE),0)</f>
        <v>0</v>
      </c>
      <c r="I43" s="261">
        <f>IFERROR(VLOOKUP(B43,'NOV2 Soc. Canina'!$B$9:$T$38,19,FALSE),0)</f>
        <v>0</v>
      </c>
      <c r="J43" s="261">
        <f>IFERROR(VLOOKUP(B43,'NOV29 ECAN'!$B$9:$T$38,19,FALSE),0)</f>
        <v>0</v>
      </c>
      <c r="K43" s="261">
        <f>IFERROR(VLOOKUP(B43,'NOV30 Amazing'!$B$9:$T$38,19,FALSE),0)</f>
        <v>0</v>
      </c>
      <c r="L43" s="261">
        <f>IFERROR(VLOOKUP(B43,'DIC14 Salta'!$B$9:$T$38,19,FALSE),0)</f>
        <v>0</v>
      </c>
      <c r="M43" s="291">
        <f t="shared" si="3"/>
        <v>0</v>
      </c>
    </row>
    <row r="44" spans="1:17" ht="16" thickBot="1">
      <c r="A44">
        <f t="shared" si="2"/>
        <v>40</v>
      </c>
      <c r="B44" s="462"/>
      <c r="C44" s="463"/>
      <c r="D44" s="463"/>
      <c r="E44" s="463"/>
      <c r="F44" s="210">
        <f>IFERROR(VLOOKUP(B44,'OCT18 Pet Cal'!$B$9:$T$38,19,FALSE),0)</f>
        <v>0</v>
      </c>
      <c r="G44" s="262">
        <f>IFERROR(VLOOKUP(B44,'OCT19 Pet Cal'!$B$9:$T$38,19,FALSE),0)</f>
        <v>0</v>
      </c>
      <c r="H44" s="262">
        <f>IFERROR(VLOOKUP(B44,'NOV1 Soc. Canina'!$B$9:$T$38,19,FALSE),0)</f>
        <v>0</v>
      </c>
      <c r="I44" s="262">
        <f>IFERROR(VLOOKUP(B44,'NOV2 Soc. Canina'!$B$9:$T$38,19,FALSE),0)</f>
        <v>0</v>
      </c>
      <c r="J44" s="262">
        <f>IFERROR(VLOOKUP(B44,'NOV29 ECAN'!$B$9:$T$38,19,FALSE),0)</f>
        <v>0</v>
      </c>
      <c r="K44" s="262">
        <f>IFERROR(VLOOKUP(B44,'NOV30 Amazing'!$B$9:$T$38,19,FALSE),0)</f>
        <v>0</v>
      </c>
      <c r="L44" s="262">
        <f>IFERROR(VLOOKUP(B44,'DIC14 Salta'!$B$9:$T$38,19,FALSE),0)</f>
        <v>0</v>
      </c>
      <c r="M44" s="291">
        <f t="shared" si="3"/>
        <v>0</v>
      </c>
    </row>
    <row r="45" spans="1:17">
      <c r="B45" s="592" t="s">
        <v>155</v>
      </c>
      <c r="C45" s="593"/>
      <c r="D45" s="593"/>
      <c r="E45" s="614"/>
      <c r="F45" s="293" t="s">
        <v>237</v>
      </c>
      <c r="G45" s="271" t="s">
        <v>239</v>
      </c>
      <c r="H45" s="293" t="s">
        <v>241</v>
      </c>
      <c r="I45" s="271" t="s">
        <v>243</v>
      </c>
      <c r="J45" s="293" t="s">
        <v>260</v>
      </c>
      <c r="K45" s="271" t="s">
        <v>261</v>
      </c>
      <c r="L45" s="294" t="s">
        <v>262</v>
      </c>
      <c r="M45" s="585" t="s">
        <v>257</v>
      </c>
    </row>
    <row r="46" spans="1:17" ht="16" thickBot="1">
      <c r="B46" s="615"/>
      <c r="C46" s="616"/>
      <c r="D46" s="616"/>
      <c r="E46" s="617"/>
      <c r="F46" s="293" t="s">
        <v>238</v>
      </c>
      <c r="G46" s="271" t="s">
        <v>238</v>
      </c>
      <c r="H46" s="293" t="s">
        <v>149</v>
      </c>
      <c r="I46" s="271" t="s">
        <v>149</v>
      </c>
      <c r="J46" s="293" t="s">
        <v>246</v>
      </c>
      <c r="K46" s="271" t="s">
        <v>259</v>
      </c>
      <c r="L46" s="294" t="s">
        <v>249</v>
      </c>
      <c r="M46" s="586"/>
    </row>
    <row r="47" spans="1:17" ht="16" thickBot="1">
      <c r="B47" s="445" t="s">
        <v>137</v>
      </c>
      <c r="C47" s="446" t="s">
        <v>138</v>
      </c>
      <c r="D47" s="446" t="s">
        <v>139</v>
      </c>
      <c r="E47" s="447" t="s">
        <v>140</v>
      </c>
      <c r="F47" s="293" t="s">
        <v>185</v>
      </c>
      <c r="G47" s="271" t="s">
        <v>191</v>
      </c>
      <c r="H47" s="293" t="s">
        <v>221</v>
      </c>
      <c r="I47" s="271" t="s">
        <v>221</v>
      </c>
      <c r="J47" s="293" t="s">
        <v>197</v>
      </c>
      <c r="K47" s="271" t="s">
        <v>247</v>
      </c>
      <c r="L47" s="294" t="s">
        <v>175</v>
      </c>
      <c r="M47" s="586"/>
    </row>
    <row r="48" spans="1:17">
      <c r="A48">
        <v>1</v>
      </c>
      <c r="B48" s="423">
        <v>636</v>
      </c>
      <c r="C48" s="424" t="s">
        <v>278</v>
      </c>
      <c r="D48" s="424" t="s">
        <v>428</v>
      </c>
      <c r="E48" s="424" t="s">
        <v>272</v>
      </c>
      <c r="F48" s="272">
        <f>IFERROR(VLOOKUP(B48,'OCT18 Pet Cal'!$B$44:$T$73,19,FALSE),0)</f>
        <v>10</v>
      </c>
      <c r="G48" s="272">
        <f>IFERROR(VLOOKUP(B48,'OCT19 Pet Cal'!$B$44:$T$73,19,FALSE),0)</f>
        <v>6</v>
      </c>
      <c r="H48" s="272">
        <f>IFERROR(VLOOKUP(B48,'NOV1 Soc. Canina'!$B$44:$T$73,19,FALSE),0)</f>
        <v>0</v>
      </c>
      <c r="I48" s="272">
        <f>IFERROR(VLOOKUP(B48,'NOV2 Soc. Canina'!$B$44:$T$73,19,FALSE),0)</f>
        <v>0</v>
      </c>
      <c r="J48" s="272">
        <f>IFERROR(VLOOKUP(B48,'NOV29 ECAN'!$B$44:$T$74,19,FALSE),0)</f>
        <v>6</v>
      </c>
      <c r="K48" s="272">
        <f>IFERROR(VLOOKUP(B48,'NOV30 Amazing'!$B$44:$T$73,19,FALSE),0)</f>
        <v>0</v>
      </c>
      <c r="L48" s="272">
        <f>IFERROR(VLOOKUP(B48,'DIC14 Salta'!$B$44:$T$73,19,FALSE),0)</f>
        <v>0</v>
      </c>
      <c r="M48" s="290">
        <f>SUM(F48:L48)</f>
        <v>22</v>
      </c>
      <c r="O48" s="208"/>
      <c r="P48" s="208"/>
      <c r="Q48" s="208"/>
    </row>
    <row r="49" spans="1:17">
      <c r="A49">
        <f t="shared" ref="A49:A77" si="4">A48+1</f>
        <v>2</v>
      </c>
      <c r="B49" s="423">
        <v>470</v>
      </c>
      <c r="C49" s="424" t="s">
        <v>304</v>
      </c>
      <c r="D49" s="424" t="s">
        <v>428</v>
      </c>
      <c r="E49" s="424" t="s">
        <v>272</v>
      </c>
      <c r="F49" s="261">
        <f>IFERROR(VLOOKUP(B49,'OCT18 Pet Cal'!$B$44:$T$73,19,FALSE),0)</f>
        <v>0</v>
      </c>
      <c r="G49" s="261">
        <f>IFERROR(VLOOKUP(B49,'OCT19 Pet Cal'!$B$44:$T$73,19,FALSE),0)</f>
        <v>7</v>
      </c>
      <c r="H49" s="261">
        <f>IFERROR(VLOOKUP(B49,'NOV1 Soc. Canina'!$B$44:$T$73,19,FALSE),0)</f>
        <v>0</v>
      </c>
      <c r="I49" s="261">
        <f>IFERROR(VLOOKUP(B49,'NOV2 Soc. Canina'!$B$44:$T$73,19,FALSE),0)</f>
        <v>0</v>
      </c>
      <c r="J49" s="261">
        <f>IFERROR(VLOOKUP(B49,'NOV29 ECAN'!$B$44:$T$74,19,FALSE),0)</f>
        <v>4</v>
      </c>
      <c r="K49" s="261">
        <f>IFERROR(VLOOKUP(B49,'NOV30 Amazing'!$B$44:$T$73,19,FALSE),0)</f>
        <v>4</v>
      </c>
      <c r="L49" s="261">
        <f>IFERROR(VLOOKUP(B49,'DIC14 Salta'!$B$44:$T$73,19,FALSE),0)</f>
        <v>0</v>
      </c>
      <c r="M49" s="291">
        <f>SUM(F49:L49)</f>
        <v>15</v>
      </c>
      <c r="O49" s="208"/>
      <c r="P49" s="208"/>
      <c r="Q49" s="208"/>
    </row>
    <row r="50" spans="1:17">
      <c r="A50">
        <f t="shared" si="4"/>
        <v>3</v>
      </c>
      <c r="B50" s="423">
        <v>757</v>
      </c>
      <c r="C50" s="424" t="s">
        <v>344</v>
      </c>
      <c r="D50" s="424" t="s">
        <v>330</v>
      </c>
      <c r="E50" s="424" t="s">
        <v>269</v>
      </c>
      <c r="F50" s="261">
        <f>IFERROR(VLOOKUP(B50,'OCT18 Pet Cal'!$B$44:$T$73,19,FALSE),0)</f>
        <v>6</v>
      </c>
      <c r="G50" s="261">
        <f>IFERROR(VLOOKUP(B50,'OCT19 Pet Cal'!$B$44:$T$73,19,FALSE),0)</f>
        <v>6</v>
      </c>
      <c r="H50" s="261">
        <f>IFERROR(VLOOKUP(B50,'NOV1 Soc. Canina'!$B$44:$T$73,19,FALSE),0)</f>
        <v>0</v>
      </c>
      <c r="I50" s="261">
        <f>IFERROR(VLOOKUP(B50,'NOV2 Soc. Canina'!$B$44:$T$73,19,FALSE),0)</f>
        <v>0</v>
      </c>
      <c r="J50" s="261">
        <f>IFERROR(VLOOKUP(B50,'NOV29 ECAN'!$B$44:$T$74,19,FALSE),0)</f>
        <v>0</v>
      </c>
      <c r="K50" s="261">
        <f>IFERROR(VLOOKUP(B50,'NOV30 Amazing'!$B$44:$T$73,19,FALSE),0)</f>
        <v>0</v>
      </c>
      <c r="L50" s="261">
        <f>IFERROR(VLOOKUP(B50,'DIC14 Salta'!$B$44:$T$73,19,FALSE),0)</f>
        <v>0</v>
      </c>
      <c r="M50" s="291">
        <f>SUM(F50:L50)</f>
        <v>12</v>
      </c>
      <c r="O50" s="208"/>
      <c r="P50" s="208"/>
      <c r="Q50" s="208"/>
    </row>
    <row r="51" spans="1:17">
      <c r="A51">
        <f t="shared" si="4"/>
        <v>4</v>
      </c>
      <c r="B51" s="423">
        <v>635</v>
      </c>
      <c r="C51" s="424" t="s">
        <v>527</v>
      </c>
      <c r="D51" s="424" t="s">
        <v>457</v>
      </c>
      <c r="E51" s="424" t="s">
        <v>272</v>
      </c>
      <c r="F51" s="261">
        <f>IFERROR(VLOOKUP(B51,'OCT18 Pet Cal'!$B$44:$T$73,19,FALSE),0)</f>
        <v>0</v>
      </c>
      <c r="G51" s="261">
        <f>IFERROR(VLOOKUP(B51,'OCT19 Pet Cal'!$B$44:$T$73,19,FALSE),0)</f>
        <v>8</v>
      </c>
      <c r="H51" s="261">
        <f>IFERROR(VLOOKUP(B51,'NOV1 Soc. Canina'!$B$44:$T$73,19,FALSE),0)</f>
        <v>0</v>
      </c>
      <c r="I51" s="261">
        <f>IFERROR(VLOOKUP(B51,'NOV2 Soc. Canina'!$B$44:$T$73,19,FALSE),0)</f>
        <v>0</v>
      </c>
      <c r="J51" s="261">
        <f>IFERROR(VLOOKUP(B51,'NOV29 ECAN'!$B$44:$T$74,19,FALSE),0)</f>
        <v>0</v>
      </c>
      <c r="K51" s="261">
        <f>IFERROR(VLOOKUP(B51,'NOV30 Amazing'!$B$44:$T$73,19,FALSE),0)</f>
        <v>4</v>
      </c>
      <c r="L51" s="261">
        <f>IFERROR(VLOOKUP(B51,'DIC14 Salta'!$B$44:$T$73,19,FALSE),0)</f>
        <v>0</v>
      </c>
      <c r="M51" s="291">
        <f>SUM(F51:L51)</f>
        <v>12</v>
      </c>
      <c r="O51" s="321"/>
      <c r="P51" s="321"/>
      <c r="Q51" s="321"/>
    </row>
    <row r="52" spans="1:17">
      <c r="A52">
        <f t="shared" si="4"/>
        <v>5</v>
      </c>
      <c r="B52" s="423">
        <v>810</v>
      </c>
      <c r="C52" s="424" t="s">
        <v>462</v>
      </c>
      <c r="D52" s="424" t="s">
        <v>546</v>
      </c>
      <c r="E52" s="424" t="s">
        <v>275</v>
      </c>
      <c r="F52" s="261">
        <f>IFERROR(VLOOKUP(B52,'OCT18 Pet Cal'!$B$44:$T$73,19,FALSE),0)</f>
        <v>0</v>
      </c>
      <c r="G52" s="261">
        <f>IFERROR(VLOOKUP(B52,'OCT19 Pet Cal'!$B$44:$T$73,19,FALSE),0)</f>
        <v>0</v>
      </c>
      <c r="H52" s="261">
        <f>IFERROR(VLOOKUP(B52,'NOV1 Soc. Canina'!$B$44:$T$73,19,FALSE),0)</f>
        <v>0</v>
      </c>
      <c r="I52" s="261">
        <f>IFERROR(VLOOKUP(B52,'NOV2 Soc. Canina'!$B$44:$T$73,19,FALSE),0)</f>
        <v>0</v>
      </c>
      <c r="J52" s="261">
        <f>IFERROR(VLOOKUP(B52,'NOV29 ECAN'!$B$44:$T$74,19,FALSE),0)</f>
        <v>8</v>
      </c>
      <c r="K52" s="261">
        <f>IFERROR(VLOOKUP(B52,'NOV30 Amazing'!$B$44:$T$73,19,FALSE),0)</f>
        <v>0</v>
      </c>
      <c r="L52" s="261">
        <f>IFERROR(VLOOKUP(B52,'DIC14 Salta'!$B$44:$T$73,19,FALSE),0)</f>
        <v>0</v>
      </c>
      <c r="M52" s="291">
        <f>SUM(F52:L52)</f>
        <v>8</v>
      </c>
      <c r="O52" s="321"/>
      <c r="P52" s="321"/>
      <c r="Q52" s="321"/>
    </row>
    <row r="53" spans="1:17">
      <c r="A53">
        <f t="shared" si="4"/>
        <v>6</v>
      </c>
      <c r="B53" s="423">
        <v>580</v>
      </c>
      <c r="C53" s="424" t="s">
        <v>377</v>
      </c>
      <c r="D53" s="424" t="s">
        <v>44</v>
      </c>
      <c r="E53" s="424" t="s">
        <v>272</v>
      </c>
      <c r="F53" s="261">
        <f>IFERROR(VLOOKUP(B53,'OCT18 Pet Cal'!$B$44:$T$73,19,FALSE),0)</f>
        <v>6</v>
      </c>
      <c r="G53" s="261">
        <f>IFERROR(VLOOKUP(B53,'OCT19 Pet Cal'!$B$44:$T$73,19,FALSE),0)</f>
        <v>0</v>
      </c>
      <c r="H53" s="261">
        <f>IFERROR(VLOOKUP(B53,'NOV1 Soc. Canina'!$B$44:$T$73,19,FALSE),0)</f>
        <v>0</v>
      </c>
      <c r="I53" s="261">
        <f>IFERROR(VLOOKUP(B53,'NOV2 Soc. Canina'!$B$44:$T$73,19,FALSE),0)</f>
        <v>0</v>
      </c>
      <c r="J53" s="261">
        <f>IFERROR(VLOOKUP(B53,'NOV29 ECAN'!$B$44:$T$74,19,FALSE),0)</f>
        <v>0</v>
      </c>
      <c r="K53" s="261">
        <f>IFERROR(VLOOKUP(B53,'NOV30 Amazing'!$B$44:$T$73,19,FALSE),0)</f>
        <v>0</v>
      </c>
      <c r="L53" s="261">
        <f>IFERROR(VLOOKUP(B53,'DIC14 Salta'!$B$44:$T$73,19,FALSE),0)</f>
        <v>0</v>
      </c>
      <c r="M53" s="291">
        <f>SUM(F53:L53)</f>
        <v>6</v>
      </c>
      <c r="O53" s="321"/>
      <c r="P53" s="321"/>
      <c r="Q53" s="321"/>
    </row>
    <row r="54" spans="1:17">
      <c r="A54">
        <f t="shared" si="4"/>
        <v>7</v>
      </c>
      <c r="B54" s="412">
        <v>673</v>
      </c>
      <c r="C54" s="413" t="s">
        <v>298</v>
      </c>
      <c r="D54" s="413" t="s">
        <v>451</v>
      </c>
      <c r="E54" s="413" t="s">
        <v>275</v>
      </c>
      <c r="F54" s="261">
        <f>IFERROR(VLOOKUP(B54,'OCT18 Pet Cal'!$B$44:$T$73,19,FALSE),0)</f>
        <v>0</v>
      </c>
      <c r="G54" s="261">
        <f>IFERROR(VLOOKUP(B54,'OCT19 Pet Cal'!$B$44:$T$73,19,FALSE),0)</f>
        <v>4</v>
      </c>
      <c r="H54" s="261">
        <f>IFERROR(VLOOKUP(B54,'NOV1 Soc. Canina'!$B$44:$T$73,19,FALSE),0)</f>
        <v>0</v>
      </c>
      <c r="I54" s="261">
        <f>IFERROR(VLOOKUP(B54,'NOV2 Soc. Canina'!$B$44:$T$73,19,FALSE),0)</f>
        <v>0</v>
      </c>
      <c r="J54" s="261">
        <f>IFERROR(VLOOKUP(B54,'NOV29 ECAN'!$B$44:$T$74,19,FALSE),0)</f>
        <v>0</v>
      </c>
      <c r="K54" s="261">
        <f>IFERROR(VLOOKUP(B54,'NOV30 Amazing'!$B$44:$T$73,19,FALSE),0)</f>
        <v>0</v>
      </c>
      <c r="L54" s="261">
        <f>IFERROR(VLOOKUP(B54,'DIC14 Salta'!$B$44:$T$73,19,FALSE),0)</f>
        <v>0</v>
      </c>
      <c r="M54" s="291">
        <f>SUM(F54:L54)</f>
        <v>4</v>
      </c>
      <c r="O54" s="321"/>
      <c r="P54" s="321"/>
      <c r="Q54" s="321"/>
    </row>
    <row r="55" spans="1:17">
      <c r="A55">
        <f t="shared" si="4"/>
        <v>8</v>
      </c>
      <c r="B55" s="423">
        <v>672</v>
      </c>
      <c r="C55" s="424" t="s">
        <v>371</v>
      </c>
      <c r="D55" s="424" t="s">
        <v>427</v>
      </c>
      <c r="E55" s="601">
        <v>55</v>
      </c>
      <c r="F55" s="261">
        <f>IFERROR(VLOOKUP(B55,'OCT18 Pet Cal'!$B$44:$T$73,19,FALSE),0)</f>
        <v>0</v>
      </c>
      <c r="G55" s="261">
        <f>IFERROR(VLOOKUP(B55,'OCT19 Pet Cal'!$B$44:$T$73,19,FALSE),0)</f>
        <v>0</v>
      </c>
      <c r="H55" s="261">
        <f>IFERROR(VLOOKUP(B55,'NOV1 Soc. Canina'!$B$44:$T$73,19,FALSE),0)</f>
        <v>0</v>
      </c>
      <c r="I55" s="261">
        <f>IFERROR(VLOOKUP(B55,'NOV2 Soc. Canina'!$B$44:$T$73,19,FALSE),0)</f>
        <v>0</v>
      </c>
      <c r="J55" s="261">
        <f>IFERROR(VLOOKUP(B55,'NOV29 ECAN'!$B$44:$T$74,19,FALSE),0)</f>
        <v>4</v>
      </c>
      <c r="K55" s="261">
        <f>IFERROR(VLOOKUP(B55,'NOV30 Amazing'!$B$44:$T$73,19,FALSE),0)</f>
        <v>0</v>
      </c>
      <c r="L55" s="261">
        <f>IFERROR(VLOOKUP(B55,'DIC14 Salta'!$B$44:$T$73,19,FALSE),0)</f>
        <v>0</v>
      </c>
      <c r="M55" s="291">
        <f>SUM(F55:L55)</f>
        <v>4</v>
      </c>
      <c r="O55" s="321"/>
      <c r="P55" s="321"/>
      <c r="Q55" s="321"/>
    </row>
    <row r="56" spans="1:17">
      <c r="A56">
        <f t="shared" si="4"/>
        <v>9</v>
      </c>
      <c r="B56" s="412">
        <v>801</v>
      </c>
      <c r="C56" s="413" t="s">
        <v>437</v>
      </c>
      <c r="D56" s="413" t="s">
        <v>418</v>
      </c>
      <c r="E56" s="413" t="s">
        <v>275</v>
      </c>
      <c r="F56" s="261">
        <f>IFERROR(VLOOKUP(B56,'OCT18 Pet Cal'!$B$44:$T$73,19,FALSE),0)</f>
        <v>0</v>
      </c>
      <c r="G56" s="261">
        <f>IFERROR(VLOOKUP(B56,'OCT19 Pet Cal'!$B$44:$T$73,19,FALSE),0)</f>
        <v>0</v>
      </c>
      <c r="H56" s="261">
        <f>IFERROR(VLOOKUP(B56,'NOV1 Soc. Canina'!$B$44:$T$73,19,FALSE),0)</f>
        <v>0</v>
      </c>
      <c r="I56" s="261">
        <f>IFERROR(VLOOKUP(B56,'NOV2 Soc. Canina'!$B$44:$T$73,19,FALSE),0)</f>
        <v>0</v>
      </c>
      <c r="J56" s="261">
        <f>IFERROR(VLOOKUP(B56,'NOV29 ECAN'!$B$44:$T$74,19,FALSE),0)</f>
        <v>0</v>
      </c>
      <c r="K56" s="261">
        <f>IFERROR(VLOOKUP(B56,'NOV30 Amazing'!$B$44:$T$73,19,FALSE),0)</f>
        <v>2</v>
      </c>
      <c r="L56" s="261">
        <f>IFERROR(VLOOKUP(B56,'DIC14 Salta'!$B$44:$T$73,19,FALSE),0)</f>
        <v>0</v>
      </c>
      <c r="M56" s="291">
        <f>SUM(F56:L56)</f>
        <v>2</v>
      </c>
      <c r="O56" s="321"/>
      <c r="P56" s="321"/>
      <c r="Q56" s="321"/>
    </row>
    <row r="57" spans="1:17">
      <c r="A57">
        <f t="shared" si="4"/>
        <v>10</v>
      </c>
      <c r="B57" s="423">
        <v>779</v>
      </c>
      <c r="C57" s="424" t="s">
        <v>327</v>
      </c>
      <c r="D57" s="424" t="s">
        <v>346</v>
      </c>
      <c r="E57" s="424" t="s">
        <v>275</v>
      </c>
      <c r="F57" s="261">
        <f>IFERROR(VLOOKUP(B57,'OCT18 Pet Cal'!$B$44:$T$73,19,FALSE),0)</f>
        <v>1</v>
      </c>
      <c r="G57" s="261">
        <f>IFERROR(VLOOKUP(B57,'OCT19 Pet Cal'!$B$44:$T$73,19,FALSE),0)</f>
        <v>0</v>
      </c>
      <c r="H57" s="261">
        <f>IFERROR(VLOOKUP(B57,'NOV1 Soc. Canina'!$B$44:$T$73,19,FALSE),0)</f>
        <v>0</v>
      </c>
      <c r="I57" s="261">
        <f>IFERROR(VLOOKUP(B57,'NOV2 Soc. Canina'!$B$44:$T$73,19,FALSE),0)</f>
        <v>0</v>
      </c>
      <c r="J57" s="261">
        <f>IFERROR(VLOOKUP(B57,'NOV29 ECAN'!$B$44:$T$74,19,FALSE),0)</f>
        <v>0</v>
      </c>
      <c r="K57" s="261">
        <f>IFERROR(VLOOKUP(B57,'NOV30 Amazing'!$B$44:$T$73,19,FALSE),0)</f>
        <v>0</v>
      </c>
      <c r="L57" s="261">
        <f>IFERROR(VLOOKUP(B57,'DIC14 Salta'!$B$44:$T$73,19,FALSE),0)</f>
        <v>0</v>
      </c>
      <c r="M57" s="291">
        <f>SUM(F57:L57)</f>
        <v>1</v>
      </c>
      <c r="O57" s="321"/>
      <c r="P57" s="321"/>
      <c r="Q57" s="321"/>
    </row>
    <row r="58" spans="1:17">
      <c r="A58">
        <f t="shared" si="4"/>
        <v>11</v>
      </c>
      <c r="B58" s="423">
        <v>619</v>
      </c>
      <c r="C58" s="424" t="s">
        <v>686</v>
      </c>
      <c r="D58" s="424" t="s">
        <v>564</v>
      </c>
      <c r="E58" s="424" t="s">
        <v>272</v>
      </c>
      <c r="F58" s="261">
        <f>IFERROR(VLOOKUP(B58,'OCT18 Pet Cal'!$B$44:$T$73,19,FALSE),0)</f>
        <v>0</v>
      </c>
      <c r="G58" s="261">
        <f>IFERROR(VLOOKUP(B58,'OCT19 Pet Cal'!$B$44:$T$73,19,FALSE),0)</f>
        <v>0</v>
      </c>
      <c r="H58" s="261">
        <f>IFERROR(VLOOKUP(B58,'NOV1 Soc. Canina'!$B$44:$T$73,19,FALSE),0)</f>
        <v>0</v>
      </c>
      <c r="I58" s="261">
        <f>IFERROR(VLOOKUP(B58,'NOV2 Soc. Canina'!$B$44:$T$73,19,FALSE),0)</f>
        <v>0</v>
      </c>
      <c r="J58" s="261">
        <f>IFERROR(VLOOKUP(B58,'NOV29 ECAN'!$B$44:$T$74,19,FALSE),0)</f>
        <v>0</v>
      </c>
      <c r="K58" s="261">
        <f>IFERROR(VLOOKUP(B58,'NOV30 Amazing'!$B$44:$T$73,19,FALSE),0)</f>
        <v>1</v>
      </c>
      <c r="L58" s="261">
        <f>IFERROR(VLOOKUP(B58,'DIC14 Salta'!$B$44:$T$73,19,FALSE),0)</f>
        <v>0</v>
      </c>
      <c r="M58" s="291">
        <f>SUM(F58:L58)</f>
        <v>1</v>
      </c>
      <c r="O58" s="321"/>
      <c r="P58" s="321"/>
      <c r="Q58" s="321"/>
    </row>
    <row r="59" spans="1:17">
      <c r="A59">
        <f t="shared" si="4"/>
        <v>12</v>
      </c>
      <c r="B59" s="423">
        <v>719</v>
      </c>
      <c r="C59" s="424" t="s">
        <v>314</v>
      </c>
      <c r="D59" s="424" t="s">
        <v>112</v>
      </c>
      <c r="E59" s="424" t="s">
        <v>272</v>
      </c>
      <c r="F59" s="261">
        <f>IFERROR(VLOOKUP(B59,'OCT18 Pet Cal'!$B$44:$T$73,19,FALSE),0)</f>
        <v>0</v>
      </c>
      <c r="G59" s="261">
        <f>IFERROR(VLOOKUP(B59,'OCT19 Pet Cal'!$B$44:$T$73,19,FALSE),0)</f>
        <v>0</v>
      </c>
      <c r="H59" s="261">
        <f>IFERROR(VLOOKUP(B59,'NOV1 Soc. Canina'!$B$44:$T$73,19,FALSE),0)</f>
        <v>0</v>
      </c>
      <c r="I59" s="261">
        <f>IFERROR(VLOOKUP(B59,'NOV2 Soc. Canina'!$B$44:$T$73,19,FALSE),0)</f>
        <v>0</v>
      </c>
      <c r="J59" s="261">
        <f>IFERROR(VLOOKUP(B59,'NOV29 ECAN'!$B$44:$T$74,19,FALSE),0)</f>
        <v>0</v>
      </c>
      <c r="K59" s="261">
        <f>IFERROR(VLOOKUP(B59,'NOV30 Amazing'!$B$44:$T$73,19,FALSE),0)</f>
        <v>0</v>
      </c>
      <c r="L59" s="261">
        <f>IFERROR(VLOOKUP(B59,'DIC14 Salta'!$B$44:$T$73,19,FALSE),0)</f>
        <v>0</v>
      </c>
      <c r="M59" s="291">
        <f>SUM(F59:L59)</f>
        <v>0</v>
      </c>
      <c r="O59" s="321"/>
      <c r="P59" s="321"/>
      <c r="Q59" s="321"/>
    </row>
    <row r="60" spans="1:17">
      <c r="A60">
        <f t="shared" si="4"/>
        <v>13</v>
      </c>
      <c r="B60" s="423">
        <v>531</v>
      </c>
      <c r="C60" s="424" t="s">
        <v>321</v>
      </c>
      <c r="D60" s="424" t="s">
        <v>322</v>
      </c>
      <c r="E60" s="424" t="s">
        <v>272</v>
      </c>
      <c r="F60" s="261">
        <f>IFERROR(VLOOKUP(B60,'OCT18 Pet Cal'!$B$44:$T$73,19,FALSE),0)</f>
        <v>0</v>
      </c>
      <c r="G60" s="261">
        <f>IFERROR(VLOOKUP(B60,'OCT19 Pet Cal'!$B$44:$T$73,19,FALSE),0)</f>
        <v>0</v>
      </c>
      <c r="H60" s="261">
        <f>IFERROR(VLOOKUP(B60,'NOV1 Soc. Canina'!$B$44:$T$73,19,FALSE),0)</f>
        <v>0</v>
      </c>
      <c r="I60" s="261">
        <f>IFERROR(VLOOKUP(B60,'NOV2 Soc. Canina'!$B$44:$T$73,19,FALSE),0)</f>
        <v>0</v>
      </c>
      <c r="J60" s="261">
        <f>IFERROR(VLOOKUP(B60,'NOV29 ECAN'!$B$44:$T$74,19,FALSE),0)</f>
        <v>0</v>
      </c>
      <c r="K60" s="261">
        <f>IFERROR(VLOOKUP(B60,'NOV30 Amazing'!$B$44:$T$73,19,FALSE),0)</f>
        <v>0</v>
      </c>
      <c r="L60" s="261">
        <f>IFERROR(VLOOKUP(B60,'DIC14 Salta'!$B$44:$T$73,19,FALSE),0)</f>
        <v>0</v>
      </c>
      <c r="M60" s="291">
        <f>SUM(F60:L60)</f>
        <v>0</v>
      </c>
      <c r="O60" s="321"/>
      <c r="P60" s="321"/>
      <c r="Q60" s="332"/>
    </row>
    <row r="61" spans="1:17">
      <c r="A61">
        <f t="shared" si="4"/>
        <v>14</v>
      </c>
      <c r="B61" s="423">
        <v>803</v>
      </c>
      <c r="C61" s="424" t="s">
        <v>323</v>
      </c>
      <c r="D61" s="424" t="s">
        <v>564</v>
      </c>
      <c r="E61" s="424" t="s">
        <v>272</v>
      </c>
      <c r="F61" s="261">
        <f>IFERROR(VLOOKUP(B61,'OCT18 Pet Cal'!$B$44:$T$73,19,FALSE),0)</f>
        <v>0</v>
      </c>
      <c r="G61" s="261">
        <f>IFERROR(VLOOKUP(B61,'OCT19 Pet Cal'!$B$44:$T$73,19,FALSE),0)</f>
        <v>0</v>
      </c>
      <c r="H61" s="261">
        <f>IFERROR(VLOOKUP(B61,'NOV1 Soc. Canina'!$B$44:$T$73,19,FALSE),0)</f>
        <v>0</v>
      </c>
      <c r="I61" s="261">
        <f>IFERROR(VLOOKUP(B61,'NOV2 Soc. Canina'!$B$44:$T$73,19,FALSE),0)</f>
        <v>0</v>
      </c>
      <c r="J61" s="261">
        <f>IFERROR(VLOOKUP(B61,'NOV29 ECAN'!$B$44:$T$74,19,FALSE),0)</f>
        <v>0</v>
      </c>
      <c r="K61" s="261">
        <f>IFERROR(VLOOKUP(B61,'NOV30 Amazing'!$B$44:$T$73,19,FALSE),0)</f>
        <v>0</v>
      </c>
      <c r="L61" s="261">
        <f>IFERROR(VLOOKUP(B61,'DIC14 Salta'!$B$44:$T$73,19,FALSE),0)</f>
        <v>0</v>
      </c>
      <c r="M61" s="291">
        <f>SUM(F61:L61)</f>
        <v>0</v>
      </c>
    </row>
    <row r="62" spans="1:17">
      <c r="A62">
        <f t="shared" si="4"/>
        <v>15</v>
      </c>
      <c r="B62" s="423">
        <v>515</v>
      </c>
      <c r="C62" s="424" t="s">
        <v>716</v>
      </c>
      <c r="D62" s="424" t="s">
        <v>419</v>
      </c>
      <c r="E62" s="424" t="s">
        <v>272</v>
      </c>
      <c r="F62" s="261">
        <f>IFERROR(VLOOKUP(B62,'OCT18 Pet Cal'!$B$44:$T$73,19,FALSE),0)</f>
        <v>0</v>
      </c>
      <c r="G62" s="261">
        <f>IFERROR(VLOOKUP(B62,'OCT19 Pet Cal'!$B$44:$T$73,19,FALSE),0)</f>
        <v>0</v>
      </c>
      <c r="H62" s="261">
        <f>IFERROR(VLOOKUP(B62,'NOV1 Soc. Canina'!$B$44:$T$73,19,FALSE),0)</f>
        <v>0</v>
      </c>
      <c r="I62" s="261">
        <f>IFERROR(VLOOKUP(B62,'NOV2 Soc. Canina'!$B$44:$T$73,19,FALSE),0)</f>
        <v>0</v>
      </c>
      <c r="J62" s="261">
        <f>IFERROR(VLOOKUP(B62,'NOV29 ECAN'!$B$44:$T$74,19,FALSE),0)</f>
        <v>0</v>
      </c>
      <c r="K62" s="261">
        <f>IFERROR(VLOOKUP(B62,'NOV30 Amazing'!$B$44:$T$73,19,FALSE),0)</f>
        <v>0</v>
      </c>
      <c r="L62" s="261">
        <f>IFERROR(VLOOKUP(B62,'DIC14 Salta'!$B$44:$T$73,19,FALSE),0)</f>
        <v>0</v>
      </c>
      <c r="M62" s="291">
        <f>SUM(F62:L62)</f>
        <v>0</v>
      </c>
    </row>
    <row r="63" spans="1:17">
      <c r="A63">
        <f t="shared" si="4"/>
        <v>16</v>
      </c>
      <c r="B63" s="423">
        <v>809</v>
      </c>
      <c r="C63" s="424" t="s">
        <v>460</v>
      </c>
      <c r="D63" s="424" t="s">
        <v>461</v>
      </c>
      <c r="E63" s="424" t="s">
        <v>275</v>
      </c>
      <c r="F63" s="261">
        <f>IFERROR(VLOOKUP(B63,'OCT18 Pet Cal'!$B$44:$T$73,19,FALSE),0)</f>
        <v>0</v>
      </c>
      <c r="G63" s="261">
        <f>IFERROR(VLOOKUP(B63,'OCT19 Pet Cal'!$B$44:$T$73,19,FALSE),0)</f>
        <v>0</v>
      </c>
      <c r="H63" s="261">
        <f>IFERROR(VLOOKUP(B63,'NOV1 Soc. Canina'!$B$44:$T$73,19,FALSE),0)</f>
        <v>0</v>
      </c>
      <c r="I63" s="261">
        <f>IFERROR(VLOOKUP(B63,'NOV2 Soc. Canina'!$B$44:$T$73,19,FALSE),0)</f>
        <v>0</v>
      </c>
      <c r="J63" s="261">
        <f>IFERROR(VLOOKUP(B63,'NOV29 ECAN'!$B$44:$T$74,19,FALSE),0)</f>
        <v>0</v>
      </c>
      <c r="K63" s="261">
        <f>IFERROR(VLOOKUP(B63,'NOV30 Amazing'!$B$44:$T$73,19,FALSE),0)</f>
        <v>0</v>
      </c>
      <c r="L63" s="261">
        <f>IFERROR(VLOOKUP(B63,'DIC14 Salta'!$B$44:$T$73,19,FALSE),0)</f>
        <v>0</v>
      </c>
      <c r="M63" s="291">
        <f>SUM(F63:L63)</f>
        <v>0</v>
      </c>
    </row>
    <row r="64" spans="1:17">
      <c r="A64">
        <f t="shared" si="4"/>
        <v>17</v>
      </c>
      <c r="B64" s="207">
        <v>560</v>
      </c>
      <c r="C64" s="321" t="s">
        <v>374</v>
      </c>
      <c r="D64" s="321" t="s">
        <v>53</v>
      </c>
      <c r="E64" s="321" t="s">
        <v>272</v>
      </c>
      <c r="F64" s="261">
        <f>IFERROR(VLOOKUP(B64,'OCT18 Pet Cal'!$B$44:$T$73,19,FALSE),0)</f>
        <v>0</v>
      </c>
      <c r="G64" s="261">
        <f>IFERROR(VLOOKUP(B64,'OCT19 Pet Cal'!$B$44:$T$73,19,FALSE),0)</f>
        <v>0</v>
      </c>
      <c r="H64" s="261">
        <f>IFERROR(VLOOKUP(B64,'NOV1 Soc. Canina'!$B$44:$T$73,19,FALSE),0)</f>
        <v>0</v>
      </c>
      <c r="I64" s="261">
        <f>IFERROR(VLOOKUP(B64,'NOV2 Soc. Canina'!$B$44:$T$73,19,FALSE),0)</f>
        <v>0</v>
      </c>
      <c r="J64" s="261">
        <f>IFERROR(VLOOKUP(B64,'NOV29 ECAN'!$B$44:$T$74,19,FALSE),0)</f>
        <v>0</v>
      </c>
      <c r="K64" s="261">
        <f>IFERROR(VLOOKUP(B64,'NOV30 Amazing'!$B$44:$T$73,19,FALSE),0)</f>
        <v>0</v>
      </c>
      <c r="L64" s="261">
        <f>IFERROR(VLOOKUP(B64,'DIC14 Salta'!$B$44:$T$73,19,FALSE),0)</f>
        <v>0</v>
      </c>
      <c r="M64" s="291">
        <f>SUM(F64:L64)</f>
        <v>0</v>
      </c>
    </row>
    <row r="65" spans="1:13">
      <c r="A65">
        <f t="shared" si="4"/>
        <v>18</v>
      </c>
      <c r="B65" s="207"/>
      <c r="C65" s="208"/>
      <c r="D65" s="208"/>
      <c r="E65" s="208"/>
      <c r="F65" s="261">
        <f>IFERROR(VLOOKUP(B65,'OCT18 Pet Cal'!$B$44:$T$73,19,FALSE),0)</f>
        <v>0</v>
      </c>
      <c r="G65" s="261">
        <f>IFERROR(VLOOKUP(B65,'OCT19 Pet Cal'!$B$44:$T$73,19,FALSE),0)</f>
        <v>0</v>
      </c>
      <c r="H65" s="261">
        <f>IFERROR(VLOOKUP(B65,'NOV1 Soc. Canina'!$B$44:$T$73,19,FALSE),0)</f>
        <v>0</v>
      </c>
      <c r="I65" s="261">
        <f>IFERROR(VLOOKUP(B65,'NOV2 Soc. Canina'!$B$44:$T$73,19,FALSE),0)</f>
        <v>0</v>
      </c>
      <c r="J65" s="261">
        <f>IFERROR(VLOOKUP(B65,'NOV29 ECAN'!$B$44:$T$74,19,FALSE),0)</f>
        <v>0</v>
      </c>
      <c r="K65" s="261">
        <f>IFERROR(VLOOKUP(B65,'NOV30 Amazing'!$B$44:$T$73,19,FALSE),0)</f>
        <v>0</v>
      </c>
      <c r="L65" s="261">
        <f>IFERROR(VLOOKUP(B65,'DIC14 Salta'!$B$44:$T$73,19,FALSE),0)</f>
        <v>0</v>
      </c>
      <c r="M65" s="291">
        <f t="shared" ref="M48:M79" si="5">SUM(F65:L65)</f>
        <v>0</v>
      </c>
    </row>
    <row r="66" spans="1:13">
      <c r="A66">
        <f t="shared" si="4"/>
        <v>19</v>
      </c>
      <c r="B66" s="207"/>
      <c r="C66" s="208"/>
      <c r="D66" s="208"/>
      <c r="E66" s="208"/>
      <c r="F66" s="261">
        <f>IFERROR(VLOOKUP(B66,'OCT18 Pet Cal'!$B$44:$T$73,19,FALSE),0)</f>
        <v>0</v>
      </c>
      <c r="G66" s="261">
        <f>IFERROR(VLOOKUP(B66,'OCT19 Pet Cal'!$B$44:$T$73,19,FALSE),0)</f>
        <v>0</v>
      </c>
      <c r="H66" s="261">
        <f>IFERROR(VLOOKUP(B66,'NOV1 Soc. Canina'!$B$44:$T$73,19,FALSE),0)</f>
        <v>0</v>
      </c>
      <c r="I66" s="261">
        <f>IFERROR(VLOOKUP(B66,'NOV2 Soc. Canina'!$B$44:$T$73,19,FALSE),0)</f>
        <v>0</v>
      </c>
      <c r="J66" s="261">
        <f>IFERROR(VLOOKUP(B66,'NOV29 ECAN'!$B$44:$T$74,19,FALSE),0)</f>
        <v>0</v>
      </c>
      <c r="K66" s="261">
        <f>IFERROR(VLOOKUP(B66,'NOV30 Amazing'!$B$44:$T$73,19,FALSE),0)</f>
        <v>0</v>
      </c>
      <c r="L66" s="261">
        <f>IFERROR(VLOOKUP(B66,'DIC14 Salta'!$B$44:$T$73,19,FALSE),0)</f>
        <v>0</v>
      </c>
      <c r="M66" s="291">
        <f t="shared" si="5"/>
        <v>0</v>
      </c>
    </row>
    <row r="67" spans="1:13">
      <c r="A67">
        <f t="shared" si="4"/>
        <v>20</v>
      </c>
      <c r="B67" s="207"/>
      <c r="C67" s="208"/>
      <c r="D67" s="208"/>
      <c r="E67" s="208"/>
      <c r="F67" s="261">
        <f>IFERROR(VLOOKUP(B67,'OCT18 Pet Cal'!$B$44:$T$73,19,FALSE),0)</f>
        <v>0</v>
      </c>
      <c r="G67" s="261">
        <f>IFERROR(VLOOKUP(B67,'OCT19 Pet Cal'!$B$44:$T$73,19,FALSE),0)</f>
        <v>0</v>
      </c>
      <c r="H67" s="261">
        <f>IFERROR(VLOOKUP(B67,'NOV1 Soc. Canina'!$B$44:$T$73,19,FALSE),0)</f>
        <v>0</v>
      </c>
      <c r="I67" s="261">
        <f>IFERROR(VLOOKUP(B67,'NOV2 Soc. Canina'!$B$44:$T$73,19,FALSE),0)</f>
        <v>0</v>
      </c>
      <c r="J67" s="261">
        <f>IFERROR(VLOOKUP(B67,'NOV29 ECAN'!$B$44:$T$74,19,FALSE),0)</f>
        <v>0</v>
      </c>
      <c r="K67" s="261">
        <f>IFERROR(VLOOKUP(B67,'NOV30 Amazing'!$B$44:$T$73,19,FALSE),0)</f>
        <v>0</v>
      </c>
      <c r="L67" s="261">
        <f>IFERROR(VLOOKUP(B67,'DIC14 Salta'!$B$44:$T$73,19,FALSE),0)</f>
        <v>0</v>
      </c>
      <c r="M67" s="291">
        <f t="shared" si="5"/>
        <v>0</v>
      </c>
    </row>
    <row r="68" spans="1:13">
      <c r="A68">
        <f t="shared" si="4"/>
        <v>21</v>
      </c>
      <c r="B68" s="207"/>
      <c r="C68" s="208"/>
      <c r="D68" s="208"/>
      <c r="E68" s="208"/>
      <c r="F68" s="261">
        <f>IFERROR(VLOOKUP(B68,'OCT18 Pet Cal'!$B$44:$T$73,19,FALSE),0)</f>
        <v>0</v>
      </c>
      <c r="G68" s="261">
        <f>IFERROR(VLOOKUP(B68,'OCT19 Pet Cal'!$B$44:$T$73,19,FALSE),0)</f>
        <v>0</v>
      </c>
      <c r="H68" s="261">
        <f>IFERROR(VLOOKUP(B68,'NOV1 Soc. Canina'!$B$44:$T$73,19,FALSE),0)</f>
        <v>0</v>
      </c>
      <c r="I68" s="261">
        <f>IFERROR(VLOOKUP(B68,'NOV2 Soc. Canina'!$B$44:$T$73,19,FALSE),0)</f>
        <v>0</v>
      </c>
      <c r="J68" s="261">
        <f>IFERROR(VLOOKUP(B68,'NOV29 ECAN'!$B$44:$T$74,19,FALSE),0)</f>
        <v>0</v>
      </c>
      <c r="K68" s="261">
        <f>IFERROR(VLOOKUP(B68,'NOV30 Amazing'!$B$44:$T$73,19,FALSE),0)</f>
        <v>0</v>
      </c>
      <c r="L68" s="261">
        <f>IFERROR(VLOOKUP(B68,'DIC14 Salta'!$B$44:$T$73,19,FALSE),0)</f>
        <v>0</v>
      </c>
      <c r="M68" s="291">
        <f t="shared" si="5"/>
        <v>0</v>
      </c>
    </row>
    <row r="69" spans="1:13">
      <c r="A69">
        <f t="shared" si="4"/>
        <v>22</v>
      </c>
      <c r="B69" s="207"/>
      <c r="C69" s="208"/>
      <c r="D69" s="208"/>
      <c r="E69" s="208"/>
      <c r="F69" s="261">
        <f>IFERROR(VLOOKUP(B69,'OCT18 Pet Cal'!$B$44:$T$73,19,FALSE),0)</f>
        <v>0</v>
      </c>
      <c r="G69" s="261">
        <f>IFERROR(VLOOKUP(B69,'OCT19 Pet Cal'!$B$44:$T$73,19,FALSE),0)</f>
        <v>0</v>
      </c>
      <c r="H69" s="261">
        <f>IFERROR(VLOOKUP(B69,'NOV1 Soc. Canina'!$B$44:$T$73,19,FALSE),0)</f>
        <v>0</v>
      </c>
      <c r="I69" s="261">
        <f>IFERROR(VLOOKUP(B69,'NOV2 Soc. Canina'!$B$44:$T$73,19,FALSE),0)</f>
        <v>0</v>
      </c>
      <c r="J69" s="261">
        <f>IFERROR(VLOOKUP(B69,'NOV29 ECAN'!$B$44:$T$74,19,FALSE),0)</f>
        <v>0</v>
      </c>
      <c r="K69" s="261">
        <f>IFERROR(VLOOKUP(B69,'NOV30 Amazing'!$B$44:$T$73,19,FALSE),0)</f>
        <v>0</v>
      </c>
      <c r="L69" s="261">
        <f>IFERROR(VLOOKUP(B69,'DIC14 Salta'!$B$44:$T$73,19,FALSE),0)</f>
        <v>0</v>
      </c>
      <c r="M69" s="291">
        <f t="shared" si="5"/>
        <v>0</v>
      </c>
    </row>
    <row r="70" spans="1:13">
      <c r="A70">
        <f t="shared" si="4"/>
        <v>23</v>
      </c>
      <c r="B70" s="207"/>
      <c r="C70" s="208"/>
      <c r="D70" s="208"/>
      <c r="E70" s="208"/>
      <c r="F70" s="261">
        <f>IFERROR(VLOOKUP(B70,'OCT18 Pet Cal'!$B$44:$T$73,19,FALSE),0)</f>
        <v>0</v>
      </c>
      <c r="G70" s="261">
        <f>IFERROR(VLOOKUP(B70,'OCT19 Pet Cal'!$B$44:$T$73,19,FALSE),0)</f>
        <v>0</v>
      </c>
      <c r="H70" s="261">
        <f>IFERROR(VLOOKUP(B70,'NOV1 Soc. Canina'!$B$44:$T$73,19,FALSE),0)</f>
        <v>0</v>
      </c>
      <c r="I70" s="261">
        <f>IFERROR(VLOOKUP(B70,'NOV2 Soc. Canina'!$B$44:$T$73,19,FALSE),0)</f>
        <v>0</v>
      </c>
      <c r="J70" s="261">
        <f>IFERROR(VLOOKUP(B70,'NOV29 ECAN'!$B$44:$T$74,19,FALSE),0)</f>
        <v>0</v>
      </c>
      <c r="K70" s="261">
        <f>IFERROR(VLOOKUP(B70,'NOV30 Amazing'!$B$44:$T$73,19,FALSE),0)</f>
        <v>0</v>
      </c>
      <c r="L70" s="261">
        <f>IFERROR(VLOOKUP(B70,'DIC14 Salta'!$B$44:$T$73,19,FALSE),0)</f>
        <v>0</v>
      </c>
      <c r="M70" s="291">
        <f t="shared" si="5"/>
        <v>0</v>
      </c>
    </row>
    <row r="71" spans="1:13">
      <c r="A71">
        <f t="shared" si="4"/>
        <v>24</v>
      </c>
      <c r="B71" s="207"/>
      <c r="C71" s="208"/>
      <c r="D71" s="208"/>
      <c r="E71" s="208"/>
      <c r="F71" s="261">
        <f>IFERROR(VLOOKUP(B71,'OCT18 Pet Cal'!$B$44:$T$73,19,FALSE),0)</f>
        <v>0</v>
      </c>
      <c r="G71" s="261">
        <f>IFERROR(VLOOKUP(B71,'OCT19 Pet Cal'!$B$44:$T$73,19,FALSE),0)</f>
        <v>0</v>
      </c>
      <c r="H71" s="261">
        <f>IFERROR(VLOOKUP(B71,'NOV1 Soc. Canina'!$B$44:$T$73,19,FALSE),0)</f>
        <v>0</v>
      </c>
      <c r="I71" s="261">
        <f>IFERROR(VLOOKUP(B71,'NOV2 Soc. Canina'!$B$44:$T$73,19,FALSE),0)</f>
        <v>0</v>
      </c>
      <c r="J71" s="261">
        <f>IFERROR(VLOOKUP(B71,'NOV29 ECAN'!$B$44:$T$74,19,FALSE),0)</f>
        <v>0</v>
      </c>
      <c r="K71" s="261">
        <f>IFERROR(VLOOKUP(B71,'NOV30 Amazing'!$B$44:$T$73,19,FALSE),0)</f>
        <v>0</v>
      </c>
      <c r="L71" s="261">
        <f>IFERROR(VLOOKUP(B71,'DIC14 Salta'!$B$44:$T$73,19,FALSE),0)</f>
        <v>0</v>
      </c>
      <c r="M71" s="291">
        <f t="shared" si="5"/>
        <v>0</v>
      </c>
    </row>
    <row r="72" spans="1:13">
      <c r="A72">
        <f t="shared" si="4"/>
        <v>25</v>
      </c>
      <c r="B72" s="207"/>
      <c r="C72" s="208"/>
      <c r="D72" s="208"/>
      <c r="E72" s="208"/>
      <c r="F72" s="261">
        <f>IFERROR(VLOOKUP(B72,'OCT18 Pet Cal'!$B$44:$T$73,19,FALSE),0)</f>
        <v>0</v>
      </c>
      <c r="G72" s="261">
        <f>IFERROR(VLOOKUP(B72,'OCT19 Pet Cal'!$B$44:$T$73,19,FALSE),0)</f>
        <v>0</v>
      </c>
      <c r="H72" s="261">
        <f>IFERROR(VLOOKUP(B72,'NOV1 Soc. Canina'!$B$44:$T$73,19,FALSE),0)</f>
        <v>0</v>
      </c>
      <c r="I72" s="261">
        <f>IFERROR(VLOOKUP(B72,'NOV2 Soc. Canina'!$B$44:$T$73,19,FALSE),0)</f>
        <v>0</v>
      </c>
      <c r="J72" s="261">
        <f>IFERROR(VLOOKUP(B72,'NOV29 ECAN'!$B$44:$T$74,19,FALSE),0)</f>
        <v>0</v>
      </c>
      <c r="K72" s="261">
        <f>IFERROR(VLOOKUP(B72,'NOV30 Amazing'!$B$44:$T$73,19,FALSE),0)</f>
        <v>0</v>
      </c>
      <c r="L72" s="261">
        <f>IFERROR(VLOOKUP(B72,'DIC14 Salta'!$B$44:$T$73,19,FALSE),0)</f>
        <v>0</v>
      </c>
      <c r="M72" s="291">
        <f t="shared" si="5"/>
        <v>0</v>
      </c>
    </row>
    <row r="73" spans="1:13">
      <c r="A73">
        <f t="shared" si="4"/>
        <v>26</v>
      </c>
      <c r="B73" s="207"/>
      <c r="C73" s="208"/>
      <c r="D73" s="208"/>
      <c r="E73" s="208"/>
      <c r="F73" s="261">
        <f>IFERROR(VLOOKUP(B73,'OCT18 Pet Cal'!$B$44:$T$73,19,FALSE),0)</f>
        <v>0</v>
      </c>
      <c r="G73" s="261">
        <f>IFERROR(VLOOKUP(B73,'OCT19 Pet Cal'!$B$44:$T$73,19,FALSE),0)</f>
        <v>0</v>
      </c>
      <c r="H73" s="261">
        <f>IFERROR(VLOOKUP(B73,'NOV1 Soc. Canina'!$B$44:$T$73,19,FALSE),0)</f>
        <v>0</v>
      </c>
      <c r="I73" s="261">
        <f>IFERROR(VLOOKUP(B73,'NOV2 Soc. Canina'!$B$44:$T$73,19,FALSE),0)</f>
        <v>0</v>
      </c>
      <c r="J73" s="261">
        <f>IFERROR(VLOOKUP(B73,'NOV29 ECAN'!$B$44:$T$74,19,FALSE),0)</f>
        <v>0</v>
      </c>
      <c r="K73" s="261">
        <f>IFERROR(VLOOKUP(B73,'NOV30 Amazing'!$B$44:$T$73,19,FALSE),0)</f>
        <v>0</v>
      </c>
      <c r="L73" s="261">
        <f>IFERROR(VLOOKUP(B73,'DIC14 Salta'!$B$44:$T$73,19,FALSE),0)</f>
        <v>0</v>
      </c>
      <c r="M73" s="291">
        <f t="shared" si="5"/>
        <v>0</v>
      </c>
    </row>
    <row r="74" spans="1:13">
      <c r="A74">
        <f t="shared" si="4"/>
        <v>27</v>
      </c>
      <c r="B74" s="207"/>
      <c r="C74" s="208"/>
      <c r="D74" s="208"/>
      <c r="E74" s="208"/>
      <c r="F74" s="261">
        <f>IFERROR(VLOOKUP(B74,'OCT18 Pet Cal'!$B$44:$T$73,19,FALSE),0)</f>
        <v>0</v>
      </c>
      <c r="G74" s="261">
        <f>IFERROR(VLOOKUP(B74,'OCT19 Pet Cal'!$B$44:$T$73,19,FALSE),0)</f>
        <v>0</v>
      </c>
      <c r="H74" s="261">
        <f>IFERROR(VLOOKUP(B74,'NOV1 Soc. Canina'!$B$44:$T$73,19,FALSE),0)</f>
        <v>0</v>
      </c>
      <c r="I74" s="261">
        <f>IFERROR(VLOOKUP(B74,'NOV2 Soc. Canina'!$B$44:$T$73,19,FALSE),0)</f>
        <v>0</v>
      </c>
      <c r="J74" s="261">
        <f>IFERROR(VLOOKUP(B74,'NOV29 ECAN'!$B$44:$T$74,19,FALSE),0)</f>
        <v>0</v>
      </c>
      <c r="K74" s="261">
        <f>IFERROR(VLOOKUP(B74,'NOV30 Amazing'!$B$44:$T$73,19,FALSE),0)</f>
        <v>0</v>
      </c>
      <c r="L74" s="261">
        <f>IFERROR(VLOOKUP(B74,'DIC14 Salta'!$B$44:$T$73,19,FALSE),0)</f>
        <v>0</v>
      </c>
      <c r="M74" s="291">
        <f t="shared" si="5"/>
        <v>0</v>
      </c>
    </row>
    <row r="75" spans="1:13">
      <c r="A75">
        <f t="shared" si="4"/>
        <v>28</v>
      </c>
      <c r="B75" s="207"/>
      <c r="C75" s="208"/>
      <c r="D75" s="208"/>
      <c r="E75" s="208"/>
      <c r="F75" s="261">
        <f>IFERROR(VLOOKUP(B75,'OCT18 Pet Cal'!$B$44:$T$73,19,FALSE),0)</f>
        <v>0</v>
      </c>
      <c r="G75" s="261">
        <f>IFERROR(VLOOKUP(B75,'OCT19 Pet Cal'!$B$44:$T$73,19,FALSE),0)</f>
        <v>0</v>
      </c>
      <c r="H75" s="261">
        <f>IFERROR(VLOOKUP(B75,'NOV1 Soc. Canina'!$B$44:$T$73,19,FALSE),0)</f>
        <v>0</v>
      </c>
      <c r="I75" s="261">
        <f>IFERROR(VLOOKUP(B75,'NOV2 Soc. Canina'!$B$44:$T$73,19,FALSE),0)</f>
        <v>0</v>
      </c>
      <c r="J75" s="261">
        <f>IFERROR(VLOOKUP(B75,'NOV29 ECAN'!$B$44:$T$74,19,FALSE),0)</f>
        <v>0</v>
      </c>
      <c r="K75" s="261">
        <f>IFERROR(VLOOKUP(B75,'NOV30 Amazing'!$B$44:$T$73,19,FALSE),0)</f>
        <v>0</v>
      </c>
      <c r="L75" s="261">
        <f>IFERROR(VLOOKUP(B75,'DIC14 Salta'!$B$44:$T$73,19,FALSE),0)</f>
        <v>0</v>
      </c>
      <c r="M75" s="291">
        <f t="shared" si="5"/>
        <v>0</v>
      </c>
    </row>
    <row r="76" spans="1:13">
      <c r="A76">
        <f t="shared" si="4"/>
        <v>29</v>
      </c>
      <c r="B76" s="207"/>
      <c r="C76" s="208"/>
      <c r="D76" s="208"/>
      <c r="E76" s="208"/>
      <c r="F76" s="261">
        <f>IFERROR(VLOOKUP(B76,'OCT18 Pet Cal'!$B$44:$T$73,19,FALSE),0)</f>
        <v>0</v>
      </c>
      <c r="G76" s="261">
        <f>IFERROR(VLOOKUP(B76,'OCT19 Pet Cal'!$B$44:$T$73,19,FALSE),0)</f>
        <v>0</v>
      </c>
      <c r="H76" s="261">
        <f>IFERROR(VLOOKUP(B76,'NOV1 Soc. Canina'!$B$44:$T$73,19,FALSE),0)</f>
        <v>0</v>
      </c>
      <c r="I76" s="261">
        <f>IFERROR(VLOOKUP(B76,'NOV2 Soc. Canina'!$B$44:$T$73,19,FALSE),0)</f>
        <v>0</v>
      </c>
      <c r="J76" s="261">
        <f>IFERROR(VLOOKUP(B76,'NOV29 ECAN'!$B$44:$T$74,19,FALSE),0)</f>
        <v>0</v>
      </c>
      <c r="K76" s="261">
        <f>IFERROR(VLOOKUP(B76,'NOV30 Amazing'!$B$44:$T$73,19,FALSE),0)</f>
        <v>0</v>
      </c>
      <c r="L76" s="261">
        <f>IFERROR(VLOOKUP(B76,'DIC14 Salta'!$B$44:$T$73,19,FALSE),0)</f>
        <v>0</v>
      </c>
      <c r="M76" s="291">
        <f t="shared" si="5"/>
        <v>0</v>
      </c>
    </row>
    <row r="77" spans="1:13">
      <c r="A77">
        <f t="shared" si="4"/>
        <v>30</v>
      </c>
      <c r="B77" s="207"/>
      <c r="C77" s="208"/>
      <c r="D77" s="208"/>
      <c r="E77" s="208"/>
      <c r="F77" s="261">
        <f>IFERROR(VLOOKUP(B77,'OCT18 Pet Cal'!$B$44:$T$73,19,FALSE),0)</f>
        <v>0</v>
      </c>
      <c r="G77" s="261">
        <f>IFERROR(VLOOKUP(B77,'OCT19 Pet Cal'!$B$44:$T$73,19,FALSE),0)</f>
        <v>0</v>
      </c>
      <c r="H77" s="261">
        <f>IFERROR(VLOOKUP(B77,'NOV1 Soc. Canina'!$B$44:$T$73,19,FALSE),0)</f>
        <v>0</v>
      </c>
      <c r="I77" s="261">
        <f>IFERROR(VLOOKUP(B77,'NOV2 Soc. Canina'!$B$44:$T$73,19,FALSE),0)</f>
        <v>0</v>
      </c>
      <c r="J77" s="261">
        <f>IFERROR(VLOOKUP(B77,'NOV29 ECAN'!$B$44:$T$74,19,FALSE),0)</f>
        <v>0</v>
      </c>
      <c r="K77" s="261">
        <f>IFERROR(VLOOKUP(B77,'NOV30 Amazing'!$B$44:$T$73,19,FALSE),0)</f>
        <v>0</v>
      </c>
      <c r="L77" s="261">
        <f>IFERROR(VLOOKUP(B77,'DIC14 Salta'!$B$44:$T$73,19,FALSE),0)</f>
        <v>0</v>
      </c>
      <c r="M77" s="291">
        <f t="shared" si="5"/>
        <v>0</v>
      </c>
    </row>
    <row r="78" spans="1:13">
      <c r="A78">
        <f t="shared" ref="A78:A107" si="6">A77+1</f>
        <v>31</v>
      </c>
      <c r="B78" s="207"/>
      <c r="C78" s="208"/>
      <c r="D78" s="208"/>
      <c r="E78" s="208"/>
      <c r="F78" s="261">
        <f>IFERROR(VLOOKUP(B78,'OCT18 Pet Cal'!$B$44:$T$73,19,FALSE),0)</f>
        <v>0</v>
      </c>
      <c r="G78" s="261">
        <f>IFERROR(VLOOKUP(B78,'OCT19 Pet Cal'!$B$44:$T$73,19,FALSE),0)</f>
        <v>0</v>
      </c>
      <c r="H78" s="261">
        <f>IFERROR(VLOOKUP(B78,'NOV1 Soc. Canina'!$B$44:$T$73,19,FALSE),0)</f>
        <v>0</v>
      </c>
      <c r="I78" s="261">
        <f>IFERROR(VLOOKUP(B78,'NOV2 Soc. Canina'!$B$44:$T$73,19,FALSE),0)</f>
        <v>0</v>
      </c>
      <c r="J78" s="261">
        <f>IFERROR(VLOOKUP(B78,'NOV29 ECAN'!$B$44:$T$74,19,FALSE),0)</f>
        <v>0</v>
      </c>
      <c r="K78" s="261">
        <f>IFERROR(VLOOKUP(B78,'NOV30 Amazing'!$B$44:$T$73,19,FALSE),0)</f>
        <v>0</v>
      </c>
      <c r="L78" s="261">
        <f>IFERROR(VLOOKUP(B78,'DIC14 Salta'!$B$44:$T$73,19,FALSE),0)</f>
        <v>0</v>
      </c>
      <c r="M78" s="291">
        <f t="shared" si="5"/>
        <v>0</v>
      </c>
    </row>
    <row r="79" spans="1:13">
      <c r="A79">
        <f t="shared" si="6"/>
        <v>32</v>
      </c>
      <c r="B79" s="207"/>
      <c r="C79" s="208"/>
      <c r="D79" s="208"/>
      <c r="E79" s="208"/>
      <c r="F79" s="261">
        <f>IFERROR(VLOOKUP(B79,'OCT18 Pet Cal'!$B$44:$T$73,19,FALSE),0)</f>
        <v>0</v>
      </c>
      <c r="G79" s="261">
        <f>IFERROR(VLOOKUP(B79,'OCT19 Pet Cal'!$B$44:$T$73,19,FALSE),0)</f>
        <v>0</v>
      </c>
      <c r="H79" s="261">
        <f>IFERROR(VLOOKUP(B79,'NOV1 Soc. Canina'!$B$44:$T$73,19,FALSE),0)</f>
        <v>0</v>
      </c>
      <c r="I79" s="261">
        <f>IFERROR(VLOOKUP(B79,'NOV2 Soc. Canina'!$B$44:$T$73,19,FALSE),0)</f>
        <v>0</v>
      </c>
      <c r="J79" s="261">
        <f>IFERROR(VLOOKUP(B79,'NOV29 ECAN'!$B$44:$T$74,19,FALSE),0)</f>
        <v>0</v>
      </c>
      <c r="K79" s="261">
        <f>IFERROR(VLOOKUP(B79,'NOV30 Amazing'!$B$44:$T$73,19,FALSE),0)</f>
        <v>0</v>
      </c>
      <c r="L79" s="261">
        <f>IFERROR(VLOOKUP(B79,'DIC14 Salta'!$B$44:$T$73,19,FALSE),0)</f>
        <v>0</v>
      </c>
      <c r="M79" s="291">
        <f t="shared" si="5"/>
        <v>0</v>
      </c>
    </row>
    <row r="80" spans="1:13">
      <c r="A80">
        <f t="shared" si="6"/>
        <v>33</v>
      </c>
      <c r="B80" s="207"/>
      <c r="C80" s="208"/>
      <c r="D80" s="208"/>
      <c r="E80" s="208"/>
      <c r="F80" s="261">
        <f>IFERROR(VLOOKUP(B80,'OCT18 Pet Cal'!$B$44:$T$73,19,FALSE),0)</f>
        <v>0</v>
      </c>
      <c r="G80" s="261">
        <f>IFERROR(VLOOKUP(B80,'OCT19 Pet Cal'!$B$44:$T$73,19,FALSE),0)</f>
        <v>0</v>
      </c>
      <c r="H80" s="261">
        <f>IFERROR(VLOOKUP(B80,'NOV1 Soc. Canina'!$B$44:$T$73,19,FALSE),0)</f>
        <v>0</v>
      </c>
      <c r="I80" s="261">
        <f>IFERROR(VLOOKUP(B80,'NOV2 Soc. Canina'!$B$44:$T$73,19,FALSE),0)</f>
        <v>0</v>
      </c>
      <c r="J80" s="261">
        <f>IFERROR(VLOOKUP(B80,'NOV29 ECAN'!$B$44:$T$74,19,FALSE),0)</f>
        <v>0</v>
      </c>
      <c r="K80" s="261">
        <f>IFERROR(VLOOKUP(B80,'NOV30 Amazing'!$B$44:$T$73,19,FALSE),0)</f>
        <v>0</v>
      </c>
      <c r="L80" s="261">
        <f>IFERROR(VLOOKUP(B80,'DIC14 Salta'!$B$44:$T$73,19,FALSE),0)</f>
        <v>0</v>
      </c>
      <c r="M80" s="291">
        <f t="shared" ref="M80:M107" si="7">SUM(F80:L80)</f>
        <v>0</v>
      </c>
    </row>
    <row r="81" spans="1:13">
      <c r="A81">
        <f t="shared" si="6"/>
        <v>34</v>
      </c>
      <c r="B81" s="207"/>
      <c r="C81" s="208"/>
      <c r="D81" s="208"/>
      <c r="E81" s="208"/>
      <c r="F81" s="261">
        <f>IFERROR(VLOOKUP(B81,'OCT18 Pet Cal'!$B$44:$T$73,19,FALSE),0)</f>
        <v>0</v>
      </c>
      <c r="G81" s="261">
        <f>IFERROR(VLOOKUP(B81,'OCT19 Pet Cal'!$B$44:$T$73,19,FALSE),0)</f>
        <v>0</v>
      </c>
      <c r="H81" s="261">
        <f>IFERROR(VLOOKUP(B81,'NOV1 Soc. Canina'!$B$44:$T$73,19,FALSE),0)</f>
        <v>0</v>
      </c>
      <c r="I81" s="261">
        <f>IFERROR(VLOOKUP(B81,'NOV2 Soc. Canina'!$B$44:$T$73,19,FALSE),0)</f>
        <v>0</v>
      </c>
      <c r="J81" s="261">
        <f>IFERROR(VLOOKUP(B81,'NOV29 ECAN'!$B$44:$T$74,19,FALSE),0)</f>
        <v>0</v>
      </c>
      <c r="K81" s="261">
        <f>IFERROR(VLOOKUP(B81,'NOV30 Amazing'!$B$44:$T$73,19,FALSE),0)</f>
        <v>0</v>
      </c>
      <c r="L81" s="261">
        <f>IFERROR(VLOOKUP(B81,'DIC14 Salta'!$B$44:$T$73,19,FALSE),0)</f>
        <v>0</v>
      </c>
      <c r="M81" s="291">
        <f t="shared" si="7"/>
        <v>0</v>
      </c>
    </row>
    <row r="82" spans="1:13">
      <c r="A82">
        <f t="shared" si="6"/>
        <v>35</v>
      </c>
      <c r="B82" s="207"/>
      <c r="C82" s="208"/>
      <c r="D82" s="208"/>
      <c r="E82" s="208"/>
      <c r="F82" s="261">
        <f>IFERROR(VLOOKUP(B82,'OCT18 Pet Cal'!$B$44:$T$73,19,FALSE),0)</f>
        <v>0</v>
      </c>
      <c r="G82" s="261">
        <f>IFERROR(VLOOKUP(B82,'OCT19 Pet Cal'!$B$44:$T$73,19,FALSE),0)</f>
        <v>0</v>
      </c>
      <c r="H82" s="261">
        <f>IFERROR(VLOOKUP(B82,'NOV1 Soc. Canina'!$B$44:$T$73,19,FALSE),0)</f>
        <v>0</v>
      </c>
      <c r="I82" s="261">
        <f>IFERROR(VLOOKUP(B82,'NOV2 Soc. Canina'!$B$44:$T$73,19,FALSE),0)</f>
        <v>0</v>
      </c>
      <c r="J82" s="261">
        <f>IFERROR(VLOOKUP(B82,'NOV29 ECAN'!$B$44:$T$74,19,FALSE),0)</f>
        <v>0</v>
      </c>
      <c r="K82" s="261">
        <f>IFERROR(VLOOKUP(B82,'NOV30 Amazing'!$B$44:$T$73,19,FALSE),0)</f>
        <v>0</v>
      </c>
      <c r="L82" s="261">
        <f>IFERROR(VLOOKUP(B82,'DIC14 Salta'!$B$44:$T$73,19,FALSE),0)</f>
        <v>0</v>
      </c>
      <c r="M82" s="291">
        <f t="shared" si="7"/>
        <v>0</v>
      </c>
    </row>
    <row r="83" spans="1:13">
      <c r="A83">
        <f t="shared" si="6"/>
        <v>36</v>
      </c>
      <c r="B83" s="207"/>
      <c r="C83" s="208"/>
      <c r="D83" s="208"/>
      <c r="E83" s="208"/>
      <c r="F83" s="261">
        <f>IFERROR(VLOOKUP(B83,'OCT18 Pet Cal'!$B$44:$T$73,19,FALSE),0)</f>
        <v>0</v>
      </c>
      <c r="G83" s="261">
        <f>IFERROR(VLOOKUP(B83,'OCT19 Pet Cal'!$B$44:$T$73,19,FALSE),0)</f>
        <v>0</v>
      </c>
      <c r="H83" s="261">
        <f>IFERROR(VLOOKUP(B83,'NOV1 Soc. Canina'!$B$44:$T$73,19,FALSE),0)</f>
        <v>0</v>
      </c>
      <c r="I83" s="261">
        <f>IFERROR(VLOOKUP(B83,'NOV2 Soc. Canina'!$B$44:$T$73,19,FALSE),0)</f>
        <v>0</v>
      </c>
      <c r="J83" s="261">
        <f>IFERROR(VLOOKUP(B83,'NOV29 ECAN'!$B$44:$T$74,19,FALSE),0)</f>
        <v>0</v>
      </c>
      <c r="K83" s="261">
        <f>IFERROR(VLOOKUP(B83,'NOV30 Amazing'!$B$44:$T$73,19,FALSE),0)</f>
        <v>0</v>
      </c>
      <c r="L83" s="261">
        <f>IFERROR(VLOOKUP(B83,'DIC14 Salta'!$B$44:$T$73,19,FALSE),0)</f>
        <v>0</v>
      </c>
      <c r="M83" s="291">
        <f t="shared" si="7"/>
        <v>0</v>
      </c>
    </row>
    <row r="84" spans="1:13">
      <c r="A84">
        <f t="shared" si="6"/>
        <v>37</v>
      </c>
      <c r="B84" s="207"/>
      <c r="C84" s="208"/>
      <c r="D84" s="208"/>
      <c r="E84" s="208"/>
      <c r="F84" s="261">
        <f>IFERROR(VLOOKUP(B84,'OCT18 Pet Cal'!$B$44:$T$73,19,FALSE),0)</f>
        <v>0</v>
      </c>
      <c r="G84" s="261">
        <f>IFERROR(VLOOKUP(B84,'OCT19 Pet Cal'!$B$44:$T$73,19,FALSE),0)</f>
        <v>0</v>
      </c>
      <c r="H84" s="261">
        <f>IFERROR(VLOOKUP(B84,'NOV1 Soc. Canina'!$B$44:$T$73,19,FALSE),0)</f>
        <v>0</v>
      </c>
      <c r="I84" s="261">
        <f>IFERROR(VLOOKUP(B84,'NOV2 Soc. Canina'!$B$44:$T$73,19,FALSE),0)</f>
        <v>0</v>
      </c>
      <c r="J84" s="261">
        <f>IFERROR(VLOOKUP(B84,'NOV29 ECAN'!$B$44:$T$74,19,FALSE),0)</f>
        <v>0</v>
      </c>
      <c r="K84" s="261">
        <f>IFERROR(VLOOKUP(B84,'NOV30 Amazing'!$B$44:$T$73,19,FALSE),0)</f>
        <v>0</v>
      </c>
      <c r="L84" s="261">
        <f>IFERROR(VLOOKUP(B84,'DIC14 Salta'!$B$44:$T$73,19,FALSE),0)</f>
        <v>0</v>
      </c>
      <c r="M84" s="291">
        <f t="shared" si="7"/>
        <v>0</v>
      </c>
    </row>
    <row r="85" spans="1:13">
      <c r="A85">
        <f t="shared" si="6"/>
        <v>38</v>
      </c>
      <c r="B85" s="207"/>
      <c r="C85" s="208"/>
      <c r="D85" s="208"/>
      <c r="E85" s="208"/>
      <c r="F85" s="261">
        <f>IFERROR(VLOOKUP(B85,'OCT18 Pet Cal'!$B$44:$T$73,19,FALSE),0)</f>
        <v>0</v>
      </c>
      <c r="G85" s="261">
        <f>IFERROR(VLOOKUP(B85,'OCT19 Pet Cal'!$B$44:$T$73,19,FALSE),0)</f>
        <v>0</v>
      </c>
      <c r="H85" s="261">
        <f>IFERROR(VLOOKUP(B85,'NOV1 Soc. Canina'!$B$44:$T$73,19,FALSE),0)</f>
        <v>0</v>
      </c>
      <c r="I85" s="261">
        <f>IFERROR(VLOOKUP(B85,'NOV2 Soc. Canina'!$B$44:$T$73,19,FALSE),0)</f>
        <v>0</v>
      </c>
      <c r="J85" s="261">
        <f>IFERROR(VLOOKUP(B85,'NOV29 ECAN'!$B$44:$T$74,19,FALSE),0)</f>
        <v>0</v>
      </c>
      <c r="K85" s="261">
        <f>IFERROR(VLOOKUP(B85,'NOV30 Amazing'!$B$44:$T$73,19,FALSE),0)</f>
        <v>0</v>
      </c>
      <c r="L85" s="261">
        <f>IFERROR(VLOOKUP(B85,'DIC14 Salta'!$B$44:$T$73,19,FALSE),0)</f>
        <v>0</v>
      </c>
      <c r="M85" s="291">
        <f t="shared" si="7"/>
        <v>0</v>
      </c>
    </row>
    <row r="86" spans="1:13">
      <c r="A86">
        <f t="shared" si="6"/>
        <v>39</v>
      </c>
      <c r="B86" s="207"/>
      <c r="C86" s="208"/>
      <c r="D86" s="208"/>
      <c r="E86" s="208"/>
      <c r="F86" s="261">
        <f>IFERROR(VLOOKUP(B86,'OCT18 Pet Cal'!$B$44:$T$73,19,FALSE),0)</f>
        <v>0</v>
      </c>
      <c r="G86" s="261">
        <f>IFERROR(VLOOKUP(B86,'OCT19 Pet Cal'!$B$44:$T$73,19,FALSE),0)</f>
        <v>0</v>
      </c>
      <c r="H86" s="261">
        <f>IFERROR(VLOOKUP(B86,'NOV1 Soc. Canina'!$B$44:$T$73,19,FALSE),0)</f>
        <v>0</v>
      </c>
      <c r="I86" s="261">
        <f>IFERROR(VLOOKUP(B86,'NOV2 Soc. Canina'!$B$44:$T$73,19,FALSE),0)</f>
        <v>0</v>
      </c>
      <c r="J86" s="261">
        <f>IFERROR(VLOOKUP(B86,'NOV29 ECAN'!$B$44:$T$74,19,FALSE),0)</f>
        <v>0</v>
      </c>
      <c r="K86" s="261">
        <f>IFERROR(VLOOKUP(B86,'NOV30 Amazing'!$B$44:$T$73,19,FALSE),0)</f>
        <v>0</v>
      </c>
      <c r="L86" s="261">
        <f>IFERROR(VLOOKUP(B86,'DIC14 Salta'!$B$44:$T$73,19,FALSE),0)</f>
        <v>0</v>
      </c>
      <c r="M86" s="291">
        <f t="shared" si="7"/>
        <v>0</v>
      </c>
    </row>
    <row r="87" spans="1:13">
      <c r="A87">
        <f t="shared" si="6"/>
        <v>40</v>
      </c>
      <c r="B87" s="207"/>
      <c r="C87" s="208"/>
      <c r="D87" s="208"/>
      <c r="E87" s="208"/>
      <c r="F87" s="261">
        <f>IFERROR(VLOOKUP(B87,'OCT18 Pet Cal'!$B$44:$T$73,19,FALSE),0)</f>
        <v>0</v>
      </c>
      <c r="G87" s="261">
        <f>IFERROR(VLOOKUP(B87,'OCT19 Pet Cal'!$B$44:$T$73,19,FALSE),0)</f>
        <v>0</v>
      </c>
      <c r="H87" s="261">
        <f>IFERROR(VLOOKUP(B87,'NOV1 Soc. Canina'!$B$44:$T$73,19,FALSE),0)</f>
        <v>0</v>
      </c>
      <c r="I87" s="261">
        <f>IFERROR(VLOOKUP(B87,'NOV2 Soc. Canina'!$B$44:$T$73,19,FALSE),0)</f>
        <v>0</v>
      </c>
      <c r="J87" s="261">
        <f>IFERROR(VLOOKUP(B87,'NOV29 ECAN'!$B$44:$T$74,19,FALSE),0)</f>
        <v>0</v>
      </c>
      <c r="K87" s="261">
        <f>IFERROR(VLOOKUP(B87,'NOV30 Amazing'!$B$44:$T$73,19,FALSE),0)</f>
        <v>0</v>
      </c>
      <c r="L87" s="261">
        <f>IFERROR(VLOOKUP(B87,'DIC14 Salta'!$B$44:$T$73,19,FALSE),0)</f>
        <v>0</v>
      </c>
      <c r="M87" s="291">
        <f t="shared" si="7"/>
        <v>0</v>
      </c>
    </row>
    <row r="88" spans="1:13">
      <c r="A88">
        <f t="shared" si="6"/>
        <v>41</v>
      </c>
      <c r="B88" s="207"/>
      <c r="C88" s="208"/>
      <c r="D88" s="208"/>
      <c r="E88" s="208"/>
      <c r="F88" s="261">
        <f>IFERROR(VLOOKUP(B88,'OCT18 Pet Cal'!$B$44:$T$73,19,FALSE),0)</f>
        <v>0</v>
      </c>
      <c r="G88" s="261">
        <f>IFERROR(VLOOKUP(B88,'OCT19 Pet Cal'!$B$44:$T$73,19,FALSE),0)</f>
        <v>0</v>
      </c>
      <c r="H88" s="261">
        <f>IFERROR(VLOOKUP(B88,'NOV1 Soc. Canina'!$B$44:$T$73,19,FALSE),0)</f>
        <v>0</v>
      </c>
      <c r="I88" s="261">
        <f>IFERROR(VLOOKUP(B88,'NOV2 Soc. Canina'!$B$44:$T$73,19,FALSE),0)</f>
        <v>0</v>
      </c>
      <c r="J88" s="261">
        <f>IFERROR(VLOOKUP(B88,'NOV29 ECAN'!$B$44:$T$74,19,FALSE),0)</f>
        <v>0</v>
      </c>
      <c r="K88" s="261">
        <f>IFERROR(VLOOKUP(B88,'NOV30 Amazing'!$B$44:$T$73,19,FALSE),0)</f>
        <v>0</v>
      </c>
      <c r="L88" s="261">
        <f>IFERROR(VLOOKUP(B88,'DIC14 Salta'!$B$44:$T$73,19,FALSE),0)</f>
        <v>0</v>
      </c>
      <c r="M88" s="291">
        <f t="shared" si="7"/>
        <v>0</v>
      </c>
    </row>
    <row r="89" spans="1:13">
      <c r="A89">
        <f t="shared" si="6"/>
        <v>42</v>
      </c>
      <c r="B89" s="207"/>
      <c r="C89" s="208"/>
      <c r="D89" s="208"/>
      <c r="E89" s="208"/>
      <c r="F89" s="261">
        <f>IFERROR(VLOOKUP(B89,'OCT18 Pet Cal'!$B$44:$T$73,19,FALSE),0)</f>
        <v>0</v>
      </c>
      <c r="G89" s="261">
        <f>IFERROR(VLOOKUP(B89,'OCT19 Pet Cal'!$B$44:$T$73,19,FALSE),0)</f>
        <v>0</v>
      </c>
      <c r="H89" s="261">
        <f>IFERROR(VLOOKUP(B89,'NOV1 Soc. Canina'!$B$44:$T$73,19,FALSE),0)</f>
        <v>0</v>
      </c>
      <c r="I89" s="261">
        <f>IFERROR(VLOOKUP(B89,'NOV2 Soc. Canina'!$B$44:$T$73,19,FALSE),0)</f>
        <v>0</v>
      </c>
      <c r="J89" s="261">
        <f>IFERROR(VLOOKUP(B89,'NOV29 ECAN'!$B$44:$T$74,19,FALSE),0)</f>
        <v>0</v>
      </c>
      <c r="K89" s="261">
        <f>IFERROR(VLOOKUP(B89,'NOV30 Amazing'!$B$44:$T$73,19,FALSE),0)</f>
        <v>0</v>
      </c>
      <c r="L89" s="261">
        <f>IFERROR(VLOOKUP(B89,'DIC14 Salta'!$B$44:$T$73,19,FALSE),0)</f>
        <v>0</v>
      </c>
      <c r="M89" s="291">
        <f t="shared" si="7"/>
        <v>0</v>
      </c>
    </row>
    <row r="90" spans="1:13">
      <c r="A90">
        <f t="shared" si="6"/>
        <v>43</v>
      </c>
      <c r="B90" s="207"/>
      <c r="C90" s="208"/>
      <c r="D90" s="208"/>
      <c r="E90" s="208"/>
      <c r="F90" s="261">
        <f>IFERROR(VLOOKUP(B90,'OCT18 Pet Cal'!$B$44:$T$73,19,FALSE),0)</f>
        <v>0</v>
      </c>
      <c r="G90" s="261">
        <f>IFERROR(VLOOKUP(B90,'OCT19 Pet Cal'!$B$44:$T$73,19,FALSE),0)</f>
        <v>0</v>
      </c>
      <c r="H90" s="261">
        <f>IFERROR(VLOOKUP(B90,'NOV1 Soc. Canina'!$B$44:$T$73,19,FALSE),0)</f>
        <v>0</v>
      </c>
      <c r="I90" s="261">
        <f>IFERROR(VLOOKUP(B90,'NOV2 Soc. Canina'!$B$44:$T$73,19,FALSE),0)</f>
        <v>0</v>
      </c>
      <c r="J90" s="261">
        <f>IFERROR(VLOOKUP(B90,'NOV29 ECAN'!$B$44:$T$74,19,FALSE),0)</f>
        <v>0</v>
      </c>
      <c r="K90" s="261">
        <f>IFERROR(VLOOKUP(B90,'NOV30 Amazing'!$B$44:$T$73,19,FALSE),0)</f>
        <v>0</v>
      </c>
      <c r="L90" s="261">
        <f>IFERROR(VLOOKUP(B90,'DIC14 Salta'!$B$44:$T$73,19,FALSE),0)</f>
        <v>0</v>
      </c>
      <c r="M90" s="291">
        <f t="shared" si="7"/>
        <v>0</v>
      </c>
    </row>
    <row r="91" spans="1:13">
      <c r="A91">
        <f t="shared" si="6"/>
        <v>44</v>
      </c>
      <c r="B91" s="207"/>
      <c r="C91" s="208"/>
      <c r="D91" s="208"/>
      <c r="E91" s="208"/>
      <c r="F91" s="261">
        <f>IFERROR(VLOOKUP(B91,'OCT18 Pet Cal'!$B$44:$T$73,19,FALSE),0)</f>
        <v>0</v>
      </c>
      <c r="G91" s="261">
        <f>IFERROR(VLOOKUP(B91,'OCT19 Pet Cal'!$B$44:$T$73,19,FALSE),0)</f>
        <v>0</v>
      </c>
      <c r="H91" s="261">
        <f>IFERROR(VLOOKUP(B91,'NOV1 Soc. Canina'!$B$44:$T$73,19,FALSE),0)</f>
        <v>0</v>
      </c>
      <c r="I91" s="261">
        <f>IFERROR(VLOOKUP(B91,'NOV2 Soc. Canina'!$B$44:$T$73,19,FALSE),0)</f>
        <v>0</v>
      </c>
      <c r="J91" s="261">
        <f>IFERROR(VLOOKUP(B91,'NOV29 ECAN'!$B$44:$T$74,19,FALSE),0)</f>
        <v>0</v>
      </c>
      <c r="K91" s="261">
        <f>IFERROR(VLOOKUP(B91,'NOV30 Amazing'!$B$44:$T$73,19,FALSE),0)</f>
        <v>0</v>
      </c>
      <c r="L91" s="261">
        <f>IFERROR(VLOOKUP(B91,'DIC14 Salta'!$B$44:$T$73,19,FALSE),0)</f>
        <v>0</v>
      </c>
      <c r="M91" s="291">
        <f t="shared" si="7"/>
        <v>0</v>
      </c>
    </row>
    <row r="92" spans="1:13">
      <c r="A92">
        <f t="shared" si="6"/>
        <v>45</v>
      </c>
      <c r="B92" s="207"/>
      <c r="C92" s="208"/>
      <c r="D92" s="208"/>
      <c r="E92" s="208"/>
      <c r="F92" s="261">
        <f>IFERROR(VLOOKUP(B92,'OCT18 Pet Cal'!$B$44:$T$73,19,FALSE),0)</f>
        <v>0</v>
      </c>
      <c r="G92" s="261">
        <f>IFERROR(VLOOKUP(B92,'OCT19 Pet Cal'!$B$44:$T$73,19,FALSE),0)</f>
        <v>0</v>
      </c>
      <c r="H92" s="261">
        <f>IFERROR(VLOOKUP(B92,'NOV1 Soc. Canina'!$B$44:$T$73,19,FALSE),0)</f>
        <v>0</v>
      </c>
      <c r="I92" s="261">
        <f>IFERROR(VLOOKUP(B92,'NOV2 Soc. Canina'!$B$44:$T$73,19,FALSE),0)</f>
        <v>0</v>
      </c>
      <c r="J92" s="261">
        <f>IFERROR(VLOOKUP(B92,'NOV29 ECAN'!$B$44:$T$74,19,FALSE),0)</f>
        <v>0</v>
      </c>
      <c r="K92" s="261">
        <f>IFERROR(VLOOKUP(B92,'NOV30 Amazing'!$B$44:$T$73,19,FALSE),0)</f>
        <v>0</v>
      </c>
      <c r="L92" s="261">
        <f>IFERROR(VLOOKUP(B92,'DIC14 Salta'!$B$44:$T$73,19,FALSE),0)</f>
        <v>0</v>
      </c>
      <c r="M92" s="291">
        <f t="shared" si="7"/>
        <v>0</v>
      </c>
    </row>
    <row r="93" spans="1:13">
      <c r="A93">
        <f t="shared" si="6"/>
        <v>46</v>
      </c>
      <c r="B93" s="207"/>
      <c r="C93" s="208"/>
      <c r="D93" s="208"/>
      <c r="E93" s="208"/>
      <c r="F93" s="261">
        <f>IFERROR(VLOOKUP(B93,'OCT18 Pet Cal'!$B$44:$T$73,19,FALSE),0)</f>
        <v>0</v>
      </c>
      <c r="G93" s="261">
        <f>IFERROR(VLOOKUP(B93,'OCT19 Pet Cal'!$B$44:$T$73,19,FALSE),0)</f>
        <v>0</v>
      </c>
      <c r="H93" s="261">
        <f>IFERROR(VLOOKUP(B93,'NOV1 Soc. Canina'!$B$44:$T$73,19,FALSE),0)</f>
        <v>0</v>
      </c>
      <c r="I93" s="261">
        <f>IFERROR(VLOOKUP(B93,'NOV2 Soc. Canina'!$B$44:$T$73,19,FALSE),0)</f>
        <v>0</v>
      </c>
      <c r="J93" s="261">
        <f>IFERROR(VLOOKUP(B93,'NOV29 ECAN'!$B$44:$T$74,19,FALSE),0)</f>
        <v>0</v>
      </c>
      <c r="K93" s="261">
        <f>IFERROR(VLOOKUP(B93,'NOV30 Amazing'!$B$44:$T$73,19,FALSE),0)</f>
        <v>0</v>
      </c>
      <c r="L93" s="261">
        <f>IFERROR(VLOOKUP(B93,'DIC14 Salta'!$B$44:$T$73,19,FALSE),0)</f>
        <v>0</v>
      </c>
      <c r="M93" s="291">
        <f t="shared" si="7"/>
        <v>0</v>
      </c>
    </row>
    <row r="94" spans="1:13">
      <c r="A94">
        <f t="shared" si="6"/>
        <v>47</v>
      </c>
      <c r="B94" s="207"/>
      <c r="C94" s="208"/>
      <c r="D94" s="208"/>
      <c r="E94" s="208"/>
      <c r="F94" s="261">
        <f>IFERROR(VLOOKUP(B94,'OCT18 Pet Cal'!$B$44:$T$73,19,FALSE),0)</f>
        <v>0</v>
      </c>
      <c r="G94" s="261">
        <f>IFERROR(VLOOKUP(B94,'OCT19 Pet Cal'!$B$44:$T$73,19,FALSE),0)</f>
        <v>0</v>
      </c>
      <c r="H94" s="261">
        <f>IFERROR(VLOOKUP(B94,'NOV1 Soc. Canina'!$B$44:$T$73,19,FALSE),0)</f>
        <v>0</v>
      </c>
      <c r="I94" s="261">
        <f>IFERROR(VLOOKUP(B94,'NOV2 Soc. Canina'!$B$44:$T$73,19,FALSE),0)</f>
        <v>0</v>
      </c>
      <c r="J94" s="261">
        <f>IFERROR(VLOOKUP(B94,'NOV29 ECAN'!$B$44:$T$74,19,FALSE),0)</f>
        <v>0</v>
      </c>
      <c r="K94" s="261">
        <f>IFERROR(VLOOKUP(B94,'NOV30 Amazing'!$B$44:$T$73,19,FALSE),0)</f>
        <v>0</v>
      </c>
      <c r="L94" s="261">
        <f>IFERROR(VLOOKUP(B94,'DIC14 Salta'!$B$44:$T$73,19,FALSE),0)</f>
        <v>0</v>
      </c>
      <c r="M94" s="291">
        <f t="shared" si="7"/>
        <v>0</v>
      </c>
    </row>
    <row r="95" spans="1:13">
      <c r="A95">
        <f t="shared" si="6"/>
        <v>48</v>
      </c>
      <c r="B95" s="207"/>
      <c r="C95" s="208"/>
      <c r="D95" s="208"/>
      <c r="E95" s="208"/>
      <c r="F95" s="261">
        <f>IFERROR(VLOOKUP(B95,'OCT18 Pet Cal'!$B$44:$T$73,19,FALSE),0)</f>
        <v>0</v>
      </c>
      <c r="G95" s="261">
        <f>IFERROR(VLOOKUP(B95,'OCT19 Pet Cal'!$B$44:$T$73,19,FALSE),0)</f>
        <v>0</v>
      </c>
      <c r="H95" s="261">
        <f>IFERROR(VLOOKUP(B95,'NOV1 Soc. Canina'!$B$44:$T$73,19,FALSE),0)</f>
        <v>0</v>
      </c>
      <c r="I95" s="261">
        <f>IFERROR(VLOOKUP(B95,'NOV2 Soc. Canina'!$B$44:$T$73,19,FALSE),0)</f>
        <v>0</v>
      </c>
      <c r="J95" s="261">
        <f>IFERROR(VLOOKUP(B95,'NOV29 ECAN'!$B$44:$T$74,19,FALSE),0)</f>
        <v>0</v>
      </c>
      <c r="K95" s="261">
        <f>IFERROR(VLOOKUP(B95,'NOV30 Amazing'!$B$44:$T$73,19,FALSE),0)</f>
        <v>0</v>
      </c>
      <c r="L95" s="261">
        <f>IFERROR(VLOOKUP(B95,'DIC14 Salta'!$B$44:$T$73,19,FALSE),0)</f>
        <v>0</v>
      </c>
      <c r="M95" s="291">
        <f t="shared" si="7"/>
        <v>0</v>
      </c>
    </row>
    <row r="96" spans="1:13">
      <c r="A96">
        <f t="shared" si="6"/>
        <v>49</v>
      </c>
      <c r="B96" s="207"/>
      <c r="C96" s="208"/>
      <c r="D96" s="208"/>
      <c r="E96" s="208"/>
      <c r="F96" s="261">
        <f>IFERROR(VLOOKUP(B96,'OCT18 Pet Cal'!$B$44:$T$73,19,FALSE),0)</f>
        <v>0</v>
      </c>
      <c r="G96" s="261">
        <f>IFERROR(VLOOKUP(B96,'OCT19 Pet Cal'!$B$44:$T$73,19,FALSE),0)</f>
        <v>0</v>
      </c>
      <c r="H96" s="261">
        <f>IFERROR(VLOOKUP(B96,'NOV1 Soc. Canina'!$B$44:$T$73,19,FALSE),0)</f>
        <v>0</v>
      </c>
      <c r="I96" s="261">
        <f>IFERROR(VLOOKUP(B96,'NOV2 Soc. Canina'!$B$44:$T$73,19,FALSE),0)</f>
        <v>0</v>
      </c>
      <c r="J96" s="261">
        <f>IFERROR(VLOOKUP(B96,'NOV29 ECAN'!$B$44:$T$74,19,FALSE),0)</f>
        <v>0</v>
      </c>
      <c r="K96" s="261">
        <f>IFERROR(VLOOKUP(B96,'NOV30 Amazing'!$B$44:$T$73,19,FALSE),0)</f>
        <v>0</v>
      </c>
      <c r="L96" s="261">
        <f>IFERROR(VLOOKUP(B96,'DIC14 Salta'!$B$44:$T$73,19,FALSE),0)</f>
        <v>0</v>
      </c>
      <c r="M96" s="291">
        <f t="shared" si="7"/>
        <v>0</v>
      </c>
    </row>
    <row r="97" spans="1:13">
      <c r="A97">
        <f t="shared" si="6"/>
        <v>50</v>
      </c>
      <c r="B97" s="207"/>
      <c r="C97" s="208"/>
      <c r="D97" s="208"/>
      <c r="E97" s="208"/>
      <c r="F97" s="261">
        <f>IFERROR(VLOOKUP(B97,'OCT18 Pet Cal'!$B$44:$T$73,19,FALSE),0)</f>
        <v>0</v>
      </c>
      <c r="G97" s="261">
        <f>IFERROR(VLOOKUP(B97,'OCT19 Pet Cal'!$B$44:$T$73,19,FALSE),0)</f>
        <v>0</v>
      </c>
      <c r="H97" s="261">
        <f>IFERROR(VLOOKUP(B97,'NOV1 Soc. Canina'!$B$44:$T$73,19,FALSE),0)</f>
        <v>0</v>
      </c>
      <c r="I97" s="261">
        <f>IFERROR(VLOOKUP(B97,'NOV2 Soc. Canina'!$B$44:$T$73,19,FALSE),0)</f>
        <v>0</v>
      </c>
      <c r="J97" s="261">
        <f>IFERROR(VLOOKUP(B97,'NOV29 ECAN'!$B$44:$T$74,19,FALSE),0)</f>
        <v>0</v>
      </c>
      <c r="K97" s="261">
        <f>IFERROR(VLOOKUP(B97,'NOV30 Amazing'!$B$44:$T$73,19,FALSE),0)</f>
        <v>0</v>
      </c>
      <c r="L97" s="261">
        <f>IFERROR(VLOOKUP(B97,'DIC14 Salta'!$B$44:$T$73,19,FALSE),0)</f>
        <v>0</v>
      </c>
      <c r="M97" s="291">
        <f t="shared" si="7"/>
        <v>0</v>
      </c>
    </row>
    <row r="98" spans="1:13">
      <c r="A98">
        <f t="shared" si="6"/>
        <v>51</v>
      </c>
      <c r="B98" s="207"/>
      <c r="C98" s="208"/>
      <c r="D98" s="208"/>
      <c r="E98" s="208"/>
      <c r="F98" s="261">
        <f>IFERROR(VLOOKUP(B98,'OCT18 Pet Cal'!$B$44:$T$73,19,FALSE),0)</f>
        <v>0</v>
      </c>
      <c r="G98" s="261">
        <f>IFERROR(VLOOKUP(B98,'OCT19 Pet Cal'!$B$44:$T$73,19,FALSE),0)</f>
        <v>0</v>
      </c>
      <c r="H98" s="261">
        <f>IFERROR(VLOOKUP(B98,'NOV1 Soc. Canina'!$B$44:$T$73,19,FALSE),0)</f>
        <v>0</v>
      </c>
      <c r="I98" s="261">
        <f>IFERROR(VLOOKUP(B98,'NOV2 Soc. Canina'!$B$44:$T$73,19,FALSE),0)</f>
        <v>0</v>
      </c>
      <c r="J98" s="261">
        <f>IFERROR(VLOOKUP(B98,'NOV29 ECAN'!$B$44:$T$74,19,FALSE),0)</f>
        <v>0</v>
      </c>
      <c r="K98" s="261">
        <f>IFERROR(VLOOKUP(B98,'NOV30 Amazing'!$B$44:$T$73,19,FALSE),0)</f>
        <v>0</v>
      </c>
      <c r="L98" s="261">
        <f>IFERROR(VLOOKUP(B98,'DIC14 Salta'!$B$44:$T$73,19,FALSE),0)</f>
        <v>0</v>
      </c>
      <c r="M98" s="291">
        <f t="shared" si="7"/>
        <v>0</v>
      </c>
    </row>
    <row r="99" spans="1:13">
      <c r="A99">
        <f t="shared" si="6"/>
        <v>52</v>
      </c>
      <c r="B99" s="207"/>
      <c r="C99" s="208"/>
      <c r="D99" s="208"/>
      <c r="E99" s="208"/>
      <c r="F99" s="261">
        <f>IFERROR(VLOOKUP(B99,'OCT18 Pet Cal'!$B$44:$T$73,19,FALSE),0)</f>
        <v>0</v>
      </c>
      <c r="G99" s="261">
        <f>IFERROR(VLOOKUP(B99,'OCT19 Pet Cal'!$B$44:$T$73,19,FALSE),0)</f>
        <v>0</v>
      </c>
      <c r="H99" s="261">
        <f>IFERROR(VLOOKUP(B99,'NOV1 Soc. Canina'!$B$44:$T$73,19,FALSE),0)</f>
        <v>0</v>
      </c>
      <c r="I99" s="261">
        <f>IFERROR(VLOOKUP(B99,'NOV2 Soc. Canina'!$B$44:$T$73,19,FALSE),0)</f>
        <v>0</v>
      </c>
      <c r="J99" s="261">
        <f>IFERROR(VLOOKUP(B99,'NOV29 ECAN'!$B$44:$T$74,19,FALSE),0)</f>
        <v>0</v>
      </c>
      <c r="K99" s="261">
        <f>IFERROR(VLOOKUP(B99,'NOV30 Amazing'!$B$44:$T$73,19,FALSE),0)</f>
        <v>0</v>
      </c>
      <c r="L99" s="261">
        <f>IFERROR(VLOOKUP(B99,'DIC14 Salta'!$B$44:$T$73,19,FALSE),0)</f>
        <v>0</v>
      </c>
      <c r="M99" s="291">
        <f t="shared" si="7"/>
        <v>0</v>
      </c>
    </row>
    <row r="100" spans="1:13">
      <c r="A100">
        <f t="shared" si="6"/>
        <v>53</v>
      </c>
      <c r="B100" s="207"/>
      <c r="C100" s="208"/>
      <c r="D100" s="208"/>
      <c r="E100" s="208"/>
      <c r="F100" s="261">
        <f>IFERROR(VLOOKUP(B100,'OCT18 Pet Cal'!$B$44:$T$73,19,FALSE),0)</f>
        <v>0</v>
      </c>
      <c r="G100" s="261">
        <f>IFERROR(VLOOKUP(B100,'OCT19 Pet Cal'!$B$44:$T$73,19,FALSE),0)</f>
        <v>0</v>
      </c>
      <c r="H100" s="261">
        <f>IFERROR(VLOOKUP(B100,'NOV1 Soc. Canina'!$B$44:$T$73,19,FALSE),0)</f>
        <v>0</v>
      </c>
      <c r="I100" s="261">
        <f>IFERROR(VLOOKUP(B100,'NOV2 Soc. Canina'!$B$44:$T$73,19,FALSE),0)</f>
        <v>0</v>
      </c>
      <c r="J100" s="261">
        <f>IFERROR(VLOOKUP(B100,'NOV29 ECAN'!$B$44:$T$74,19,FALSE),0)</f>
        <v>0</v>
      </c>
      <c r="K100" s="261">
        <f>IFERROR(VLOOKUP(B100,'NOV30 Amazing'!$B$44:$T$73,19,FALSE),0)</f>
        <v>0</v>
      </c>
      <c r="L100" s="261">
        <f>IFERROR(VLOOKUP(B100,'DIC14 Salta'!$B$44:$T$73,19,FALSE),0)</f>
        <v>0</v>
      </c>
      <c r="M100" s="291">
        <f t="shared" si="7"/>
        <v>0</v>
      </c>
    </row>
    <row r="101" spans="1:13">
      <c r="A101">
        <f t="shared" si="6"/>
        <v>54</v>
      </c>
      <c r="B101" s="207"/>
      <c r="C101" s="208"/>
      <c r="D101" s="208"/>
      <c r="E101" s="208"/>
      <c r="F101" s="261">
        <f>IFERROR(VLOOKUP(B101,'OCT18 Pet Cal'!$B$44:$T$73,19,FALSE),0)</f>
        <v>0</v>
      </c>
      <c r="G101" s="261">
        <f>IFERROR(VLOOKUP(B101,'OCT19 Pet Cal'!$B$44:$T$73,19,FALSE),0)</f>
        <v>0</v>
      </c>
      <c r="H101" s="261">
        <f>IFERROR(VLOOKUP(B101,'NOV1 Soc. Canina'!$B$44:$T$73,19,FALSE),0)</f>
        <v>0</v>
      </c>
      <c r="I101" s="261">
        <f>IFERROR(VLOOKUP(B101,'NOV2 Soc. Canina'!$B$44:$T$73,19,FALSE),0)</f>
        <v>0</v>
      </c>
      <c r="J101" s="261">
        <f>IFERROR(VLOOKUP(B101,'NOV29 ECAN'!$B$44:$T$74,19,FALSE),0)</f>
        <v>0</v>
      </c>
      <c r="K101" s="261">
        <f>IFERROR(VLOOKUP(B101,'NOV30 Amazing'!$B$44:$T$73,19,FALSE),0)</f>
        <v>0</v>
      </c>
      <c r="L101" s="261">
        <f>IFERROR(VLOOKUP(B101,'DIC14 Salta'!$B$44:$T$73,19,FALSE),0)</f>
        <v>0</v>
      </c>
      <c r="M101" s="291">
        <f t="shared" si="7"/>
        <v>0</v>
      </c>
    </row>
    <row r="102" spans="1:13">
      <c r="A102">
        <f t="shared" si="6"/>
        <v>55</v>
      </c>
      <c r="B102" s="207"/>
      <c r="C102" s="208"/>
      <c r="D102" s="208"/>
      <c r="E102" s="208"/>
      <c r="F102" s="261">
        <f>IFERROR(VLOOKUP(B102,'OCT18 Pet Cal'!$B$44:$T$73,19,FALSE),0)</f>
        <v>0</v>
      </c>
      <c r="G102" s="261">
        <f>IFERROR(VLOOKUP(B102,'OCT19 Pet Cal'!$B$44:$T$73,19,FALSE),0)</f>
        <v>0</v>
      </c>
      <c r="H102" s="261">
        <f>IFERROR(VLOOKUP(B102,'NOV1 Soc. Canina'!$B$44:$T$73,19,FALSE),0)</f>
        <v>0</v>
      </c>
      <c r="I102" s="261">
        <f>IFERROR(VLOOKUP(B102,'NOV2 Soc. Canina'!$B$44:$T$73,19,FALSE),0)</f>
        <v>0</v>
      </c>
      <c r="J102" s="261">
        <f>IFERROR(VLOOKUP(B102,'NOV29 ECAN'!$B$44:$T$74,19,FALSE),0)</f>
        <v>0</v>
      </c>
      <c r="K102" s="261">
        <f>IFERROR(VLOOKUP(B102,'NOV30 Amazing'!$B$44:$T$73,19,FALSE),0)</f>
        <v>0</v>
      </c>
      <c r="L102" s="261">
        <f>IFERROR(VLOOKUP(B102,'DIC14 Salta'!$B$44:$T$73,19,FALSE),0)</f>
        <v>0</v>
      </c>
      <c r="M102" s="291">
        <f t="shared" si="7"/>
        <v>0</v>
      </c>
    </row>
    <row r="103" spans="1:13">
      <c r="A103">
        <f>A102+1</f>
        <v>56</v>
      </c>
      <c r="B103" s="207"/>
      <c r="C103" s="208"/>
      <c r="D103" s="208"/>
      <c r="E103" s="208"/>
      <c r="F103" s="261">
        <f>IFERROR(VLOOKUP(B103,'OCT18 Pet Cal'!$B$44:$T$73,19,FALSE),0)</f>
        <v>0</v>
      </c>
      <c r="G103" s="261">
        <f>IFERROR(VLOOKUP(B103,'OCT19 Pet Cal'!$B$44:$T$73,19,FALSE),0)</f>
        <v>0</v>
      </c>
      <c r="H103" s="261">
        <f>IFERROR(VLOOKUP(B103,'NOV1 Soc. Canina'!$B$44:$T$73,19,FALSE),0)</f>
        <v>0</v>
      </c>
      <c r="I103" s="261">
        <f>IFERROR(VLOOKUP(B103,'NOV2 Soc. Canina'!$B$44:$T$73,19,FALSE),0)</f>
        <v>0</v>
      </c>
      <c r="J103" s="261">
        <f>IFERROR(VLOOKUP(B103,'NOV29 ECAN'!$B$44:$T$74,19,FALSE),0)</f>
        <v>0</v>
      </c>
      <c r="K103" s="261">
        <f>IFERROR(VLOOKUP(B103,'NOV30 Amazing'!$B$44:$T$73,19,FALSE),0)</f>
        <v>0</v>
      </c>
      <c r="L103" s="261">
        <f>IFERROR(VLOOKUP(B103,'DIC14 Salta'!$B$44:$T$73,19,FALSE),0)</f>
        <v>0</v>
      </c>
      <c r="M103" s="291">
        <f t="shared" si="7"/>
        <v>0</v>
      </c>
    </row>
    <row r="104" spans="1:13">
      <c r="A104">
        <f t="shared" si="6"/>
        <v>57</v>
      </c>
      <c r="B104" s="207"/>
      <c r="C104" s="208"/>
      <c r="D104" s="208"/>
      <c r="E104" s="208"/>
      <c r="F104" s="261">
        <f>IFERROR(VLOOKUP(B104,'OCT18 Pet Cal'!$B$44:$T$73,19,FALSE),0)</f>
        <v>0</v>
      </c>
      <c r="G104" s="261">
        <f>IFERROR(VLOOKUP(B104,'OCT19 Pet Cal'!$B$44:$T$73,19,FALSE),0)</f>
        <v>0</v>
      </c>
      <c r="H104" s="261">
        <f>IFERROR(VLOOKUP(B104,'NOV1 Soc. Canina'!$B$44:$T$73,19,FALSE),0)</f>
        <v>0</v>
      </c>
      <c r="I104" s="261">
        <f>IFERROR(VLOOKUP(B104,'NOV2 Soc. Canina'!$B$44:$T$73,19,FALSE),0)</f>
        <v>0</v>
      </c>
      <c r="J104" s="261">
        <f>IFERROR(VLOOKUP(B104,'NOV29 ECAN'!$B$44:$T$74,19,FALSE),0)</f>
        <v>0</v>
      </c>
      <c r="K104" s="261">
        <f>IFERROR(VLOOKUP(B104,'NOV30 Amazing'!$B$44:$T$73,19,FALSE),0)</f>
        <v>0</v>
      </c>
      <c r="L104" s="261">
        <f>IFERROR(VLOOKUP(B104,'DIC14 Salta'!$B$44:$T$73,19,FALSE),0)</f>
        <v>0</v>
      </c>
      <c r="M104" s="291">
        <f t="shared" si="7"/>
        <v>0</v>
      </c>
    </row>
    <row r="105" spans="1:13">
      <c r="A105">
        <f t="shared" si="6"/>
        <v>58</v>
      </c>
      <c r="B105" s="207"/>
      <c r="C105" s="208"/>
      <c r="D105" s="208"/>
      <c r="E105" s="208"/>
      <c r="F105" s="261">
        <f>IFERROR(VLOOKUP(B105,'OCT18 Pet Cal'!$B$44:$T$73,19,FALSE),0)</f>
        <v>0</v>
      </c>
      <c r="G105" s="261">
        <f>IFERROR(VLOOKUP(B105,'OCT19 Pet Cal'!$B$44:$T$73,19,FALSE),0)</f>
        <v>0</v>
      </c>
      <c r="H105" s="261">
        <f>IFERROR(VLOOKUP(B105,'NOV1 Soc. Canina'!$B$44:$T$73,19,FALSE),0)</f>
        <v>0</v>
      </c>
      <c r="I105" s="261">
        <f>IFERROR(VLOOKUP(B105,'NOV2 Soc. Canina'!$B$44:$T$73,19,FALSE),0)</f>
        <v>0</v>
      </c>
      <c r="J105" s="261">
        <f>IFERROR(VLOOKUP(B105,'NOV29 ECAN'!$B$44:$T$74,19,FALSE),0)</f>
        <v>0</v>
      </c>
      <c r="K105" s="261">
        <f>IFERROR(VLOOKUP(B105,'NOV30 Amazing'!$B$44:$T$73,19,FALSE),0)</f>
        <v>0</v>
      </c>
      <c r="L105" s="261">
        <f>IFERROR(VLOOKUP(B105,'DIC14 Salta'!$B$44:$T$73,19,FALSE),0)</f>
        <v>0</v>
      </c>
      <c r="M105" s="291">
        <f t="shared" si="7"/>
        <v>0</v>
      </c>
    </row>
    <row r="106" spans="1:13">
      <c r="A106">
        <f>A105+1</f>
        <v>59</v>
      </c>
      <c r="B106" s="207"/>
      <c r="C106" s="208"/>
      <c r="D106" s="208"/>
      <c r="E106" s="208"/>
      <c r="F106" s="261">
        <f>IFERROR(VLOOKUP(B106,'OCT18 Pet Cal'!$B$44:$T$73,19,FALSE),0)</f>
        <v>0</v>
      </c>
      <c r="G106" s="261">
        <f>IFERROR(VLOOKUP(B106,'OCT19 Pet Cal'!$B$44:$T$73,19,FALSE),0)</f>
        <v>0</v>
      </c>
      <c r="H106" s="261">
        <f>IFERROR(VLOOKUP(B106,'NOV1 Soc. Canina'!$B$44:$T$73,19,FALSE),0)</f>
        <v>0</v>
      </c>
      <c r="I106" s="261">
        <f>IFERROR(VLOOKUP(B106,'NOV2 Soc. Canina'!$B$44:$T$73,19,FALSE),0)</f>
        <v>0</v>
      </c>
      <c r="J106" s="261">
        <f>IFERROR(VLOOKUP(B106,'NOV29 ECAN'!$B$44:$T$74,19,FALSE),0)</f>
        <v>0</v>
      </c>
      <c r="K106" s="261">
        <f>IFERROR(VLOOKUP(B106,'NOV30 Amazing'!$B$44:$T$73,19,FALSE),0)</f>
        <v>0</v>
      </c>
      <c r="L106" s="261">
        <f>IFERROR(VLOOKUP(B106,'DIC14 Salta'!$B$44:$T$73,19,FALSE),0)</f>
        <v>0</v>
      </c>
      <c r="M106" s="291">
        <f t="shared" si="7"/>
        <v>0</v>
      </c>
    </row>
    <row r="107" spans="1:13" ht="16" thickBot="1">
      <c r="A107">
        <f t="shared" si="6"/>
        <v>60</v>
      </c>
      <c r="B107" s="210"/>
      <c r="C107" s="211"/>
      <c r="D107" s="211"/>
      <c r="E107" s="211"/>
      <c r="F107" s="262">
        <f>IFERROR(VLOOKUP(B107,'OCT18 Pet Cal'!$B$44:$T$73,19,FALSE),0)</f>
        <v>0</v>
      </c>
      <c r="G107" s="262">
        <f>IFERROR(VLOOKUP(B107,'OCT19 Pet Cal'!$B$44:$T$73,19,FALSE),0)</f>
        <v>0</v>
      </c>
      <c r="H107" s="262">
        <f>IFERROR(VLOOKUP(B107,'NOV1 Soc. Canina'!$B$44:$T$73,19,FALSE),0)</f>
        <v>0</v>
      </c>
      <c r="I107" s="262">
        <f>IFERROR(VLOOKUP(B107,'NOV2 Soc. Canina'!$B$44:$T$73,19,FALSE),0)</f>
        <v>0</v>
      </c>
      <c r="J107" s="262">
        <f>IFERROR(VLOOKUP(B107,'NOV29 ECAN'!$B$44:$T$74,19,FALSE),0)</f>
        <v>0</v>
      </c>
      <c r="K107" s="262">
        <f>IFERROR(VLOOKUP(B107,'NOV30 Amazing'!$B$44:$T$73,19,FALSE),0)</f>
        <v>0</v>
      </c>
      <c r="L107" s="262">
        <f>IFERROR(VLOOKUP(B107,'DIC14 Salta'!$B$44:$T$73,19,FALSE),0)</f>
        <v>0</v>
      </c>
      <c r="M107" s="292">
        <f t="shared" si="7"/>
        <v>0</v>
      </c>
    </row>
  </sheetData>
  <sortState ref="B48:M64">
    <sortCondition descending="1" ref="M64"/>
  </sortState>
  <mergeCells count="4">
    <mergeCell ref="B2:E3"/>
    <mergeCell ref="B45:E46"/>
    <mergeCell ref="M2:M4"/>
    <mergeCell ref="M45:M4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66" workbookViewId="0">
      <selection activeCell="J46" sqref="J46"/>
    </sheetView>
  </sheetViews>
  <sheetFormatPr baseColWidth="10" defaultRowHeight="15" x14ac:dyDescent="0"/>
  <cols>
    <col min="1" max="1" width="3.1640625" bestFit="1" customWidth="1"/>
    <col min="4" max="4" width="19.33203125" bestFit="1" customWidth="1"/>
  </cols>
  <sheetData>
    <row r="1" spans="1:20" ht="25">
      <c r="B1" s="513" t="s">
        <v>161</v>
      </c>
      <c r="C1" s="513"/>
      <c r="D1" s="513"/>
      <c r="E1" s="513"/>
      <c r="F1" s="515" t="s">
        <v>172</v>
      </c>
      <c r="G1" s="515"/>
      <c r="H1" s="515"/>
      <c r="I1" s="515"/>
      <c r="J1" s="515"/>
      <c r="K1" s="515"/>
      <c r="L1" s="515"/>
      <c r="M1" s="515"/>
      <c r="N1" s="515"/>
      <c r="O1" s="515"/>
      <c r="P1" s="515"/>
      <c r="Q1" s="515"/>
      <c r="R1" s="221"/>
      <c r="S1" s="221"/>
    </row>
    <row r="2" spans="1:20" ht="25">
      <c r="B2" s="513" t="s">
        <v>162</v>
      </c>
      <c r="C2" s="513"/>
      <c r="D2" s="513"/>
      <c r="E2" s="513"/>
      <c r="F2" s="516" t="s">
        <v>171</v>
      </c>
      <c r="G2" s="516"/>
      <c r="H2" s="516"/>
      <c r="I2" s="516"/>
      <c r="J2" s="516"/>
      <c r="K2" s="516"/>
      <c r="L2" s="516"/>
      <c r="M2" s="516"/>
      <c r="N2" s="516"/>
      <c r="O2" s="516"/>
      <c r="P2" s="516"/>
      <c r="Q2" s="516"/>
      <c r="R2" s="221"/>
      <c r="S2" s="221"/>
    </row>
    <row r="3" spans="1:20" ht="25">
      <c r="B3" s="513" t="s">
        <v>152</v>
      </c>
      <c r="C3" s="513"/>
      <c r="D3" s="513"/>
      <c r="E3" s="513"/>
      <c r="F3" s="516" t="s">
        <v>174</v>
      </c>
      <c r="G3" s="516"/>
      <c r="H3" s="516"/>
      <c r="I3" s="516"/>
      <c r="J3" s="516"/>
      <c r="K3" s="516"/>
      <c r="L3" s="516"/>
      <c r="M3" s="516"/>
      <c r="N3" s="516"/>
      <c r="O3" s="516"/>
      <c r="P3" s="516"/>
      <c r="Q3" s="516"/>
      <c r="R3" s="221"/>
      <c r="S3" s="221"/>
    </row>
    <row r="4" spans="1:20" ht="26" thickBot="1">
      <c r="B4" s="514" t="s">
        <v>163</v>
      </c>
      <c r="C4" s="514"/>
      <c r="D4" s="514"/>
      <c r="E4" s="514"/>
      <c r="F4" s="517" t="s">
        <v>179</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163</v>
      </c>
      <c r="G6" s="182">
        <f>J6*1.1</f>
        <v>32.89</v>
      </c>
      <c r="H6" s="199">
        <f>G6*1.5</f>
        <v>49.335000000000001</v>
      </c>
      <c r="I6" s="182">
        <f>F6/G6</f>
        <v>4.9559136515658251</v>
      </c>
      <c r="J6" s="182">
        <v>29.9</v>
      </c>
      <c r="K6" s="183"/>
      <c r="L6" s="185">
        <v>182</v>
      </c>
      <c r="M6" s="182">
        <f>P6*1.1</f>
        <v>37.675000000000004</v>
      </c>
      <c r="N6" s="199">
        <f>M6*1.5</f>
        <v>56.512500000000003</v>
      </c>
      <c r="O6" s="182">
        <f>L6/M6</f>
        <v>4.8307896483078956</v>
      </c>
      <c r="P6" s="182">
        <v>34.25</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662</v>
      </c>
      <c r="C9" s="208" t="s">
        <v>267</v>
      </c>
      <c r="D9" s="208" t="s">
        <v>268</v>
      </c>
      <c r="E9" s="208" t="s">
        <v>269</v>
      </c>
      <c r="F9" s="200">
        <v>0</v>
      </c>
      <c r="G9" s="199">
        <v>0</v>
      </c>
      <c r="H9" s="199">
        <v>30.45</v>
      </c>
      <c r="I9" s="199">
        <f>IF(H9&lt;=$H$6,IF(H9&lt;$G$6,F9+G9,F9+G9+(H9-$G$6)),50)</f>
        <v>0</v>
      </c>
      <c r="J9" s="199">
        <f t="shared" ref="J9:J38" si="0">$F$6/H9</f>
        <v>5.3530377668308704</v>
      </c>
      <c r="K9" s="201">
        <f>IF(I9=0,IF(H9=$J$6,6,4),0)</f>
        <v>4</v>
      </c>
      <c r="L9" s="219">
        <v>0</v>
      </c>
      <c r="M9" s="220">
        <v>0</v>
      </c>
      <c r="N9" s="220">
        <v>34.58</v>
      </c>
      <c r="O9" s="220">
        <f>IF(N9&lt;=$N$6,IF(N9&lt;$M$6,L9+M9,L9+M9+(N9-$M$6)),50)</f>
        <v>0</v>
      </c>
      <c r="P9" s="220">
        <f t="shared" ref="P9:P38" si="1">$F$6/N9</f>
        <v>4.7137073452862932</v>
      </c>
      <c r="Q9" s="195">
        <f t="shared" ref="Q9:Q38" si="2">IF(O9=0,IF(N9=$P$6,6,4),0)</f>
        <v>4</v>
      </c>
      <c r="R9" s="322">
        <f t="shared" ref="R9:R38" si="3">O9+I9</f>
        <v>0</v>
      </c>
      <c r="S9" s="199">
        <f t="shared" ref="S9:S38" si="4">N9+H9</f>
        <v>65.03</v>
      </c>
      <c r="T9" s="209">
        <f>IF((O9+I9)=0,4+K9+Q9,K9+Q9)+4</f>
        <v>16</v>
      </c>
    </row>
    <row r="10" spans="1:20">
      <c r="A10">
        <f t="shared" ref="A10:A38" si="5">A9+1</f>
        <v>2</v>
      </c>
      <c r="B10" s="207">
        <v>654</v>
      </c>
      <c r="C10" s="208" t="s">
        <v>270</v>
      </c>
      <c r="D10" s="208" t="s">
        <v>271</v>
      </c>
      <c r="E10" s="208" t="s">
        <v>272</v>
      </c>
      <c r="F10" s="200">
        <v>5</v>
      </c>
      <c r="G10" s="199">
        <v>0</v>
      </c>
      <c r="H10" s="199">
        <v>32.08</v>
      </c>
      <c r="I10" s="199">
        <f t="shared" ref="I10:I38" si="6">IF(H10&lt;=$H$6,IF(H10&lt;$G$6,F10+G10,F10+G10+(H10-$G$6)),50)</f>
        <v>5</v>
      </c>
      <c r="J10" s="199">
        <f t="shared" si="0"/>
        <v>5.081047381546135</v>
      </c>
      <c r="K10" s="201">
        <f t="shared" ref="K10:K38" si="7">IF(I10=0,IF(H10=$J$6,6,4),0)</f>
        <v>0</v>
      </c>
      <c r="L10" s="200">
        <v>0</v>
      </c>
      <c r="M10" s="199">
        <v>0</v>
      </c>
      <c r="N10" s="199">
        <v>36.880000000000003</v>
      </c>
      <c r="O10" s="199">
        <f t="shared" ref="O10:O38" si="8">IF(N10&lt;=$N$6,IF(N10&lt;$M$6,L10+M10,L10+M10+(N10-$M$6)),50)</f>
        <v>0</v>
      </c>
      <c r="P10" s="199">
        <f t="shared" si="1"/>
        <v>4.4197396963123641</v>
      </c>
      <c r="Q10" s="201">
        <f t="shared" si="2"/>
        <v>4</v>
      </c>
      <c r="R10" s="322">
        <f t="shared" si="3"/>
        <v>5</v>
      </c>
      <c r="S10" s="199">
        <f t="shared" si="4"/>
        <v>68.960000000000008</v>
      </c>
      <c r="T10" s="209">
        <f>IF((O10+I10)=0,4+K10+Q10,K10+Q10)+2</f>
        <v>6</v>
      </c>
    </row>
    <row r="11" spans="1:20">
      <c r="A11">
        <f t="shared" si="5"/>
        <v>3</v>
      </c>
      <c r="B11" s="207">
        <v>334</v>
      </c>
      <c r="C11" s="208" t="s">
        <v>273</v>
      </c>
      <c r="D11" s="208" t="s">
        <v>274</v>
      </c>
      <c r="E11" s="208" t="s">
        <v>275</v>
      </c>
      <c r="F11" s="200">
        <v>5</v>
      </c>
      <c r="G11" s="199">
        <v>0</v>
      </c>
      <c r="H11" s="199">
        <v>32.82</v>
      </c>
      <c r="I11" s="199">
        <f t="shared" si="6"/>
        <v>5</v>
      </c>
      <c r="J11" s="199">
        <f t="shared" si="0"/>
        <v>4.9664838513101763</v>
      </c>
      <c r="K11" s="201">
        <f t="shared" si="7"/>
        <v>0</v>
      </c>
      <c r="L11" s="200">
        <v>0</v>
      </c>
      <c r="M11" s="199">
        <v>0</v>
      </c>
      <c r="N11" s="199">
        <v>37.32</v>
      </c>
      <c r="O11" s="199">
        <f t="shared" si="8"/>
        <v>0</v>
      </c>
      <c r="P11" s="199">
        <f t="shared" si="1"/>
        <v>4.367631296891747</v>
      </c>
      <c r="Q11" s="201">
        <f t="shared" si="2"/>
        <v>4</v>
      </c>
      <c r="R11" s="322">
        <f t="shared" si="3"/>
        <v>5</v>
      </c>
      <c r="S11" s="199">
        <f t="shared" si="4"/>
        <v>70.14</v>
      </c>
      <c r="T11" s="209">
        <f>IF((O11+I11)=0,4+K11+Q11,K11+Q11)+1</f>
        <v>5</v>
      </c>
    </row>
    <row r="12" spans="1:20">
      <c r="A12">
        <f t="shared" si="5"/>
        <v>4</v>
      </c>
      <c r="B12" s="207">
        <v>693</v>
      </c>
      <c r="C12" s="321" t="s">
        <v>276</v>
      </c>
      <c r="D12" s="321" t="s">
        <v>277</v>
      </c>
      <c r="E12" s="321" t="s">
        <v>272</v>
      </c>
      <c r="F12" s="200">
        <v>5</v>
      </c>
      <c r="G12" s="199">
        <v>0</v>
      </c>
      <c r="H12" s="199">
        <v>28.13</v>
      </c>
      <c r="I12" s="199">
        <f t="shared" si="6"/>
        <v>5</v>
      </c>
      <c r="J12" s="199">
        <f t="shared" si="0"/>
        <v>5.7945254177035199</v>
      </c>
      <c r="K12" s="201">
        <f t="shared" si="7"/>
        <v>0</v>
      </c>
      <c r="L12" s="200">
        <v>5</v>
      </c>
      <c r="M12" s="199">
        <v>0</v>
      </c>
      <c r="N12" s="199">
        <v>31.98</v>
      </c>
      <c r="O12" s="199">
        <f t="shared" si="8"/>
        <v>5</v>
      </c>
      <c r="P12" s="199">
        <f t="shared" si="1"/>
        <v>5.0969355847404625</v>
      </c>
      <c r="Q12" s="201">
        <f t="shared" si="2"/>
        <v>0</v>
      </c>
      <c r="R12" s="199">
        <f t="shared" si="3"/>
        <v>10</v>
      </c>
      <c r="S12" s="199">
        <f t="shared" si="4"/>
        <v>60.11</v>
      </c>
      <c r="T12" s="209">
        <f t="shared" ref="T12:T38" si="9">IF((O12+I12)=0,4+K12+Q12,K12+Q12)</f>
        <v>0</v>
      </c>
    </row>
    <row r="13" spans="1:20">
      <c r="A13">
        <f t="shared" si="5"/>
        <v>5</v>
      </c>
      <c r="B13" s="207">
        <v>636</v>
      </c>
      <c r="C13" s="321" t="s">
        <v>278</v>
      </c>
      <c r="D13" s="321" t="s">
        <v>279</v>
      </c>
      <c r="E13" s="321" t="s">
        <v>272</v>
      </c>
      <c r="F13" s="200">
        <v>0</v>
      </c>
      <c r="G13" s="199">
        <v>0</v>
      </c>
      <c r="H13" s="199">
        <v>31.82</v>
      </c>
      <c r="I13" s="199">
        <f t="shared" si="6"/>
        <v>0</v>
      </c>
      <c r="J13" s="199">
        <f t="shared" si="0"/>
        <v>5.1225644248900064</v>
      </c>
      <c r="K13" s="201">
        <f t="shared" si="7"/>
        <v>4</v>
      </c>
      <c r="L13" s="200">
        <v>10</v>
      </c>
      <c r="M13" s="199">
        <v>0</v>
      </c>
      <c r="N13" s="199">
        <v>38.76</v>
      </c>
      <c r="O13" s="199">
        <f t="shared" si="8"/>
        <v>11.084999999999994</v>
      </c>
      <c r="P13" s="199">
        <f t="shared" si="1"/>
        <v>4.2053663570691437</v>
      </c>
      <c r="Q13" s="201">
        <f t="shared" si="2"/>
        <v>0</v>
      </c>
      <c r="R13" s="199">
        <f t="shared" si="3"/>
        <v>11.084999999999994</v>
      </c>
      <c r="S13" s="199">
        <f t="shared" si="4"/>
        <v>70.58</v>
      </c>
      <c r="T13" s="209">
        <f t="shared" si="9"/>
        <v>4</v>
      </c>
    </row>
    <row r="14" spans="1:20">
      <c r="A14">
        <f t="shared" si="5"/>
        <v>6</v>
      </c>
      <c r="B14" s="207">
        <v>486</v>
      </c>
      <c r="C14" s="321" t="s">
        <v>280</v>
      </c>
      <c r="D14" s="321" t="s">
        <v>281</v>
      </c>
      <c r="E14" s="321" t="s">
        <v>272</v>
      </c>
      <c r="F14" s="200">
        <v>5</v>
      </c>
      <c r="G14" s="199">
        <v>0</v>
      </c>
      <c r="H14" s="199">
        <v>31.27</v>
      </c>
      <c r="I14" s="199">
        <f t="shared" si="6"/>
        <v>5</v>
      </c>
      <c r="J14" s="199">
        <f t="shared" si="0"/>
        <v>5.2126638951071316</v>
      </c>
      <c r="K14" s="201">
        <f t="shared" si="7"/>
        <v>0</v>
      </c>
      <c r="L14" s="200">
        <v>10</v>
      </c>
      <c r="M14" s="199">
        <v>0</v>
      </c>
      <c r="N14" s="199">
        <v>37.28</v>
      </c>
      <c r="O14" s="199">
        <f t="shared" si="8"/>
        <v>10</v>
      </c>
      <c r="P14" s="199">
        <f t="shared" si="1"/>
        <v>4.3723175965665231</v>
      </c>
      <c r="Q14" s="201">
        <f t="shared" si="2"/>
        <v>0</v>
      </c>
      <c r="R14" s="199">
        <f t="shared" si="3"/>
        <v>15</v>
      </c>
      <c r="S14" s="199">
        <f t="shared" si="4"/>
        <v>68.55</v>
      </c>
      <c r="T14" s="209">
        <f t="shared" si="9"/>
        <v>0</v>
      </c>
    </row>
    <row r="15" spans="1:20">
      <c r="A15">
        <f t="shared" si="5"/>
        <v>7</v>
      </c>
      <c r="B15" s="207">
        <v>637</v>
      </c>
      <c r="C15" s="321" t="s">
        <v>282</v>
      </c>
      <c r="D15" s="321" t="s">
        <v>279</v>
      </c>
      <c r="E15" s="321" t="s">
        <v>272</v>
      </c>
      <c r="F15" s="200">
        <v>5</v>
      </c>
      <c r="G15" s="199">
        <v>0</v>
      </c>
      <c r="H15" s="199">
        <v>32.61</v>
      </c>
      <c r="I15" s="199">
        <f t="shared" si="6"/>
        <v>5</v>
      </c>
      <c r="J15" s="199">
        <f t="shared" si="0"/>
        <v>4.9984667279975472</v>
      </c>
      <c r="K15" s="201">
        <f t="shared" si="7"/>
        <v>0</v>
      </c>
      <c r="L15" s="200">
        <v>5</v>
      </c>
      <c r="M15" s="199">
        <v>5</v>
      </c>
      <c r="N15" s="199">
        <v>38.299999999999997</v>
      </c>
      <c r="O15" s="199">
        <f t="shared" si="8"/>
        <v>10.624999999999993</v>
      </c>
      <c r="P15" s="199">
        <f t="shared" si="1"/>
        <v>4.2558746736292434</v>
      </c>
      <c r="Q15" s="201">
        <f t="shared" si="2"/>
        <v>0</v>
      </c>
      <c r="R15" s="199">
        <f t="shared" si="3"/>
        <v>15.624999999999993</v>
      </c>
      <c r="S15" s="199">
        <f t="shared" si="4"/>
        <v>70.91</v>
      </c>
      <c r="T15" s="209">
        <f t="shared" si="9"/>
        <v>0</v>
      </c>
    </row>
    <row r="16" spans="1:20">
      <c r="A16">
        <f t="shared" si="5"/>
        <v>8</v>
      </c>
      <c r="B16" s="207">
        <v>597</v>
      </c>
      <c r="C16" s="321" t="s">
        <v>283</v>
      </c>
      <c r="D16" s="321" t="s">
        <v>284</v>
      </c>
      <c r="E16" s="321" t="s">
        <v>272</v>
      </c>
      <c r="F16" s="200">
        <v>10</v>
      </c>
      <c r="G16" s="199">
        <v>0</v>
      </c>
      <c r="H16" s="199">
        <v>32.159999999999997</v>
      </c>
      <c r="I16" s="199">
        <f t="shared" si="6"/>
        <v>10</v>
      </c>
      <c r="J16" s="199">
        <f t="shared" si="0"/>
        <v>5.0684079601990053</v>
      </c>
      <c r="K16" s="201">
        <f t="shared" si="7"/>
        <v>0</v>
      </c>
      <c r="L16" s="200">
        <v>10</v>
      </c>
      <c r="M16" s="199">
        <v>0</v>
      </c>
      <c r="N16" s="199">
        <v>34.89</v>
      </c>
      <c r="O16" s="199">
        <f t="shared" si="8"/>
        <v>10</v>
      </c>
      <c r="P16" s="199">
        <f t="shared" si="1"/>
        <v>4.6718257380338208</v>
      </c>
      <c r="Q16" s="201">
        <f t="shared" si="2"/>
        <v>0</v>
      </c>
      <c r="R16" s="199">
        <f t="shared" si="3"/>
        <v>20</v>
      </c>
      <c r="S16" s="199">
        <f t="shared" si="4"/>
        <v>67.05</v>
      </c>
      <c r="T16" s="209">
        <f t="shared" si="9"/>
        <v>0</v>
      </c>
    </row>
    <row r="17" spans="1:20">
      <c r="A17">
        <f t="shared" si="5"/>
        <v>9</v>
      </c>
      <c r="B17" s="207">
        <v>602</v>
      </c>
      <c r="C17" s="321" t="s">
        <v>285</v>
      </c>
      <c r="D17" s="321" t="s">
        <v>286</v>
      </c>
      <c r="E17" s="321" t="s">
        <v>272</v>
      </c>
      <c r="F17" s="200">
        <v>10</v>
      </c>
      <c r="G17" s="199">
        <v>10</v>
      </c>
      <c r="H17" s="199">
        <v>29.87</v>
      </c>
      <c r="I17" s="199">
        <f t="shared" si="6"/>
        <v>20</v>
      </c>
      <c r="J17" s="199">
        <f t="shared" si="0"/>
        <v>5.4569802477402076</v>
      </c>
      <c r="K17" s="201">
        <f t="shared" si="7"/>
        <v>0</v>
      </c>
      <c r="L17" s="200">
        <v>0</v>
      </c>
      <c r="M17" s="199">
        <v>0</v>
      </c>
      <c r="N17" s="199">
        <v>34.25</v>
      </c>
      <c r="O17" s="199">
        <f t="shared" si="8"/>
        <v>0</v>
      </c>
      <c r="P17" s="199">
        <f t="shared" si="1"/>
        <v>4.7591240875912408</v>
      </c>
      <c r="Q17" s="201">
        <f t="shared" si="2"/>
        <v>6</v>
      </c>
      <c r="R17" s="199">
        <f t="shared" si="3"/>
        <v>20</v>
      </c>
      <c r="S17" s="199">
        <f t="shared" si="4"/>
        <v>64.12</v>
      </c>
      <c r="T17" s="209">
        <f t="shared" si="9"/>
        <v>6</v>
      </c>
    </row>
    <row r="18" spans="1:20">
      <c r="A18">
        <f t="shared" si="5"/>
        <v>10</v>
      </c>
      <c r="B18" s="207">
        <v>610</v>
      </c>
      <c r="C18" s="321" t="s">
        <v>287</v>
      </c>
      <c r="D18" s="321" t="s">
        <v>63</v>
      </c>
      <c r="E18" s="321" t="s">
        <v>272</v>
      </c>
      <c r="F18" s="200">
        <v>0</v>
      </c>
      <c r="G18" s="199">
        <v>5</v>
      </c>
      <c r="H18" s="199">
        <v>33.19</v>
      </c>
      <c r="I18" s="199">
        <f t="shared" si="6"/>
        <v>5.2999999999999972</v>
      </c>
      <c r="J18" s="199">
        <f t="shared" si="0"/>
        <v>4.9111178065682441</v>
      </c>
      <c r="K18" s="201">
        <f t="shared" si="7"/>
        <v>0</v>
      </c>
      <c r="L18" s="200">
        <v>15</v>
      </c>
      <c r="M18" s="199">
        <v>5</v>
      </c>
      <c r="N18" s="199">
        <v>35.35</v>
      </c>
      <c r="O18" s="199">
        <f t="shared" si="8"/>
        <v>20</v>
      </c>
      <c r="P18" s="199">
        <f t="shared" si="1"/>
        <v>4.6110325318246108</v>
      </c>
      <c r="Q18" s="201">
        <f t="shared" si="2"/>
        <v>0</v>
      </c>
      <c r="R18" s="199">
        <f t="shared" si="3"/>
        <v>25.299999999999997</v>
      </c>
      <c r="S18" s="199">
        <f t="shared" si="4"/>
        <v>68.539999999999992</v>
      </c>
      <c r="T18" s="209">
        <f t="shared" si="9"/>
        <v>0</v>
      </c>
    </row>
    <row r="19" spans="1:20">
      <c r="A19">
        <f t="shared" si="5"/>
        <v>11</v>
      </c>
      <c r="B19" s="207">
        <v>574</v>
      </c>
      <c r="C19" s="321" t="s">
        <v>288</v>
      </c>
      <c r="D19" s="321" t="s">
        <v>281</v>
      </c>
      <c r="E19" s="321" t="s">
        <v>272</v>
      </c>
      <c r="F19" s="200">
        <v>0</v>
      </c>
      <c r="G19" s="199">
        <v>0</v>
      </c>
      <c r="H19" s="199">
        <v>29.9</v>
      </c>
      <c r="I19" s="199">
        <f t="shared" si="6"/>
        <v>0</v>
      </c>
      <c r="J19" s="199">
        <f t="shared" si="0"/>
        <v>5.4515050167224084</v>
      </c>
      <c r="K19" s="201">
        <f t="shared" si="7"/>
        <v>6</v>
      </c>
      <c r="L19" s="200">
        <v>50</v>
      </c>
      <c r="M19" s="199"/>
      <c r="N19" s="199"/>
      <c r="O19" s="199">
        <f t="shared" si="8"/>
        <v>50</v>
      </c>
      <c r="P19" s="199" t="e">
        <f t="shared" si="1"/>
        <v>#DIV/0!</v>
      </c>
      <c r="Q19" s="201">
        <f t="shared" si="2"/>
        <v>0</v>
      </c>
      <c r="R19" s="199">
        <f t="shared" si="3"/>
        <v>50</v>
      </c>
      <c r="S19" s="199">
        <f t="shared" si="4"/>
        <v>29.9</v>
      </c>
      <c r="T19" s="209">
        <f t="shared" si="9"/>
        <v>6</v>
      </c>
    </row>
    <row r="20" spans="1:20">
      <c r="A20">
        <f t="shared" si="5"/>
        <v>12</v>
      </c>
      <c r="B20" s="207">
        <v>663</v>
      </c>
      <c r="C20" s="321" t="s">
        <v>289</v>
      </c>
      <c r="D20" s="321" t="s">
        <v>274</v>
      </c>
      <c r="E20" s="321" t="s">
        <v>275</v>
      </c>
      <c r="F20" s="200">
        <v>50</v>
      </c>
      <c r="G20" s="199"/>
      <c r="H20" s="199"/>
      <c r="I20" s="199">
        <f t="shared" si="6"/>
        <v>50</v>
      </c>
      <c r="J20" s="199" t="e">
        <f t="shared" si="0"/>
        <v>#DIV/0!</v>
      </c>
      <c r="K20" s="201">
        <f t="shared" si="7"/>
        <v>0</v>
      </c>
      <c r="L20" s="200">
        <v>0</v>
      </c>
      <c r="M20" s="199">
        <v>0</v>
      </c>
      <c r="N20" s="199">
        <v>35.32</v>
      </c>
      <c r="O20" s="199">
        <f t="shared" si="8"/>
        <v>0</v>
      </c>
      <c r="P20" s="199">
        <f t="shared" si="1"/>
        <v>4.6149490373725932</v>
      </c>
      <c r="Q20" s="201">
        <f t="shared" si="2"/>
        <v>4</v>
      </c>
      <c r="R20" s="199">
        <f t="shared" si="3"/>
        <v>50</v>
      </c>
      <c r="S20" s="199">
        <f t="shared" si="4"/>
        <v>35.32</v>
      </c>
      <c r="T20" s="209">
        <f t="shared" si="9"/>
        <v>4</v>
      </c>
    </row>
    <row r="21" spans="1:20">
      <c r="A21">
        <f t="shared" si="5"/>
        <v>13</v>
      </c>
      <c r="B21" s="207">
        <v>512</v>
      </c>
      <c r="C21" s="321" t="s">
        <v>290</v>
      </c>
      <c r="D21" s="321" t="s">
        <v>291</v>
      </c>
      <c r="E21" s="321" t="s">
        <v>272</v>
      </c>
      <c r="F21" s="200">
        <v>50</v>
      </c>
      <c r="G21" s="199"/>
      <c r="H21" s="199"/>
      <c r="I21" s="199">
        <f t="shared" si="6"/>
        <v>50</v>
      </c>
      <c r="J21" s="199" t="e">
        <f t="shared" si="0"/>
        <v>#DIV/0!</v>
      </c>
      <c r="K21" s="201">
        <f t="shared" si="7"/>
        <v>0</v>
      </c>
      <c r="L21" s="200">
        <v>0</v>
      </c>
      <c r="M21" s="199">
        <v>0</v>
      </c>
      <c r="N21" s="199">
        <v>37.04</v>
      </c>
      <c r="O21" s="199">
        <f t="shared" si="8"/>
        <v>0</v>
      </c>
      <c r="P21" s="199">
        <f t="shared" si="1"/>
        <v>4.4006479481641474</v>
      </c>
      <c r="Q21" s="201">
        <f t="shared" si="2"/>
        <v>4</v>
      </c>
      <c r="R21" s="199">
        <f t="shared" si="3"/>
        <v>50</v>
      </c>
      <c r="S21" s="199">
        <f t="shared" si="4"/>
        <v>37.04</v>
      </c>
      <c r="T21" s="209">
        <f t="shared" si="9"/>
        <v>4</v>
      </c>
    </row>
    <row r="22" spans="1:20">
      <c r="A22">
        <f t="shared" si="5"/>
        <v>14</v>
      </c>
      <c r="B22" s="207">
        <v>481</v>
      </c>
      <c r="C22" s="321" t="s">
        <v>292</v>
      </c>
      <c r="D22" s="321" t="s">
        <v>279</v>
      </c>
      <c r="E22" s="321" t="s">
        <v>272</v>
      </c>
      <c r="F22" s="200">
        <v>50</v>
      </c>
      <c r="G22" s="199"/>
      <c r="H22" s="199"/>
      <c r="I22" s="199">
        <f t="shared" si="6"/>
        <v>50</v>
      </c>
      <c r="J22" s="199" t="e">
        <f t="shared" si="0"/>
        <v>#DIV/0!</v>
      </c>
      <c r="K22" s="201">
        <f t="shared" si="7"/>
        <v>0</v>
      </c>
      <c r="L22" s="200">
        <v>0</v>
      </c>
      <c r="M22" s="199">
        <v>0</v>
      </c>
      <c r="N22" s="199">
        <v>39.369999999999997</v>
      </c>
      <c r="O22" s="199">
        <f t="shared" si="8"/>
        <v>1.6949999999999932</v>
      </c>
      <c r="P22" s="199">
        <f t="shared" si="1"/>
        <v>4.1402082804165614</v>
      </c>
      <c r="Q22" s="201">
        <f t="shared" si="2"/>
        <v>0</v>
      </c>
      <c r="R22" s="199">
        <f t="shared" si="3"/>
        <v>51.694999999999993</v>
      </c>
      <c r="S22" s="199">
        <f t="shared" si="4"/>
        <v>39.369999999999997</v>
      </c>
      <c r="T22" s="209">
        <f t="shared" si="9"/>
        <v>0</v>
      </c>
    </row>
    <row r="23" spans="1:20">
      <c r="A23">
        <f t="shared" si="5"/>
        <v>15</v>
      </c>
      <c r="B23" s="207">
        <v>579</v>
      </c>
      <c r="C23" s="321" t="s">
        <v>293</v>
      </c>
      <c r="D23" s="321" t="s">
        <v>294</v>
      </c>
      <c r="E23" s="321" t="s">
        <v>275</v>
      </c>
      <c r="F23" s="200">
        <v>50</v>
      </c>
      <c r="G23" s="199"/>
      <c r="H23" s="199"/>
      <c r="I23" s="199">
        <f t="shared" si="6"/>
        <v>50</v>
      </c>
      <c r="J23" s="199" t="e">
        <f t="shared" si="0"/>
        <v>#DIV/0!</v>
      </c>
      <c r="K23" s="201">
        <f t="shared" si="7"/>
        <v>0</v>
      </c>
      <c r="L23" s="200">
        <v>15</v>
      </c>
      <c r="M23" s="199">
        <v>5</v>
      </c>
      <c r="N23" s="199">
        <v>38.78</v>
      </c>
      <c r="O23" s="199">
        <f t="shared" si="8"/>
        <v>21.104999999999997</v>
      </c>
      <c r="P23" s="199">
        <f t="shared" si="1"/>
        <v>4.2031975244971633</v>
      </c>
      <c r="Q23" s="201">
        <f t="shared" si="2"/>
        <v>0</v>
      </c>
      <c r="R23" s="199">
        <f t="shared" si="3"/>
        <v>71.10499999999999</v>
      </c>
      <c r="S23" s="199">
        <f t="shared" si="4"/>
        <v>38.78</v>
      </c>
      <c r="T23" s="209">
        <f t="shared" si="9"/>
        <v>0</v>
      </c>
    </row>
    <row r="24" spans="1:20">
      <c r="A24">
        <f t="shared" si="5"/>
        <v>16</v>
      </c>
      <c r="B24" s="207"/>
      <c r="C24" s="208"/>
      <c r="D24" s="208"/>
      <c r="E24" s="208"/>
      <c r="F24" s="200"/>
      <c r="G24" s="199"/>
      <c r="H24" s="199"/>
      <c r="I24" s="199">
        <f t="shared" si="6"/>
        <v>0</v>
      </c>
      <c r="J24" s="199" t="e">
        <f t="shared" si="0"/>
        <v>#DIV/0!</v>
      </c>
      <c r="K24" s="201">
        <f t="shared" si="7"/>
        <v>4</v>
      </c>
      <c r="L24" s="200"/>
      <c r="M24" s="199"/>
      <c r="N24" s="199"/>
      <c r="O24" s="199">
        <f t="shared" si="8"/>
        <v>0</v>
      </c>
      <c r="P24" s="199" t="e">
        <f t="shared" si="1"/>
        <v>#DIV/0!</v>
      </c>
      <c r="Q24" s="201">
        <f t="shared" si="2"/>
        <v>4</v>
      </c>
      <c r="R24" s="199">
        <f t="shared" si="3"/>
        <v>0</v>
      </c>
      <c r="S24" s="199">
        <f t="shared" si="4"/>
        <v>0</v>
      </c>
      <c r="T24" s="209">
        <f t="shared" si="9"/>
        <v>12</v>
      </c>
    </row>
    <row r="25" spans="1:20">
      <c r="A25">
        <f t="shared" si="5"/>
        <v>17</v>
      </c>
      <c r="B25" s="207"/>
      <c r="C25" s="208"/>
      <c r="D25" s="208"/>
      <c r="E25" s="208"/>
      <c r="F25" s="200"/>
      <c r="G25" s="199"/>
      <c r="H25" s="199"/>
      <c r="I25" s="199">
        <f t="shared" si="6"/>
        <v>0</v>
      </c>
      <c r="J25" s="199" t="e">
        <f t="shared" si="0"/>
        <v>#DIV/0!</v>
      </c>
      <c r="K25" s="201">
        <f t="shared" si="7"/>
        <v>4</v>
      </c>
      <c r="L25" s="200"/>
      <c r="M25" s="199"/>
      <c r="N25" s="199"/>
      <c r="O25" s="199">
        <f t="shared" si="8"/>
        <v>0</v>
      </c>
      <c r="P25" s="199" t="e">
        <f t="shared" si="1"/>
        <v>#DIV/0!</v>
      </c>
      <c r="Q25" s="201">
        <f t="shared" si="2"/>
        <v>4</v>
      </c>
      <c r="R25" s="199">
        <f t="shared" si="3"/>
        <v>0</v>
      </c>
      <c r="S25" s="199">
        <f t="shared" si="4"/>
        <v>0</v>
      </c>
      <c r="T25" s="209">
        <f t="shared" si="9"/>
        <v>12</v>
      </c>
    </row>
    <row r="26" spans="1:20">
      <c r="A26">
        <f t="shared" si="5"/>
        <v>18</v>
      </c>
      <c r="B26" s="207"/>
      <c r="C26" s="208"/>
      <c r="D26" s="208"/>
      <c r="E26" s="208"/>
      <c r="F26" s="200"/>
      <c r="G26" s="199"/>
      <c r="H26" s="199"/>
      <c r="I26" s="199">
        <f t="shared" si="6"/>
        <v>0</v>
      </c>
      <c r="J26" s="199" t="e">
        <f t="shared" si="0"/>
        <v>#DIV/0!</v>
      </c>
      <c r="K26" s="201">
        <f t="shared" si="7"/>
        <v>4</v>
      </c>
      <c r="L26" s="200"/>
      <c r="M26" s="199"/>
      <c r="N26" s="199"/>
      <c r="O26" s="199">
        <f t="shared" si="8"/>
        <v>0</v>
      </c>
      <c r="P26" s="199" t="e">
        <f t="shared" si="1"/>
        <v>#DIV/0!</v>
      </c>
      <c r="Q26" s="201">
        <f t="shared" si="2"/>
        <v>4</v>
      </c>
      <c r="R26" s="199">
        <f t="shared" si="3"/>
        <v>0</v>
      </c>
      <c r="S26" s="199">
        <f t="shared" si="4"/>
        <v>0</v>
      </c>
      <c r="T26" s="209">
        <f t="shared" si="9"/>
        <v>12</v>
      </c>
    </row>
    <row r="27" spans="1:20">
      <c r="A27">
        <f t="shared" si="5"/>
        <v>19</v>
      </c>
      <c r="B27" s="207"/>
      <c r="C27" s="208"/>
      <c r="D27" s="208"/>
      <c r="E27" s="208"/>
      <c r="F27" s="200"/>
      <c r="G27" s="199"/>
      <c r="H27" s="199"/>
      <c r="I27" s="199">
        <f t="shared" si="6"/>
        <v>0</v>
      </c>
      <c r="J27" s="199" t="e">
        <f t="shared" si="0"/>
        <v>#DIV/0!</v>
      </c>
      <c r="K27" s="201">
        <f t="shared" si="7"/>
        <v>4</v>
      </c>
      <c r="L27" s="200"/>
      <c r="M27" s="199"/>
      <c r="N27" s="199"/>
      <c r="O27" s="199">
        <f t="shared" si="8"/>
        <v>0</v>
      </c>
      <c r="P27" s="199" t="e">
        <f t="shared" si="1"/>
        <v>#DIV/0!</v>
      </c>
      <c r="Q27" s="201">
        <f t="shared" si="2"/>
        <v>4</v>
      </c>
      <c r="R27" s="199">
        <f t="shared" si="3"/>
        <v>0</v>
      </c>
      <c r="S27" s="199">
        <f t="shared" si="4"/>
        <v>0</v>
      </c>
      <c r="T27" s="209">
        <f t="shared" si="9"/>
        <v>12</v>
      </c>
    </row>
    <row r="28" spans="1:20">
      <c r="A28">
        <f t="shared" si="5"/>
        <v>20</v>
      </c>
      <c r="B28" s="207"/>
      <c r="C28" s="208"/>
      <c r="D28" s="208"/>
      <c r="E28" s="208"/>
      <c r="F28" s="200"/>
      <c r="G28" s="199"/>
      <c r="H28" s="199"/>
      <c r="I28" s="199">
        <f t="shared" si="6"/>
        <v>0</v>
      </c>
      <c r="J28" s="199" t="e">
        <f t="shared" si="0"/>
        <v>#DIV/0!</v>
      </c>
      <c r="K28" s="201">
        <f t="shared" si="7"/>
        <v>4</v>
      </c>
      <c r="L28" s="200"/>
      <c r="M28" s="199"/>
      <c r="N28" s="199"/>
      <c r="O28" s="199">
        <f t="shared" si="8"/>
        <v>0</v>
      </c>
      <c r="P28" s="199" t="e">
        <f t="shared" si="1"/>
        <v>#DIV/0!</v>
      </c>
      <c r="Q28" s="201">
        <f t="shared" si="2"/>
        <v>4</v>
      </c>
      <c r="R28" s="199">
        <f t="shared" si="3"/>
        <v>0</v>
      </c>
      <c r="S28" s="199">
        <f t="shared" si="4"/>
        <v>0</v>
      </c>
      <c r="T28" s="209">
        <f t="shared" si="9"/>
        <v>12</v>
      </c>
    </row>
    <row r="29" spans="1:20">
      <c r="A29">
        <f t="shared" si="5"/>
        <v>21</v>
      </c>
      <c r="B29" s="207"/>
      <c r="C29" s="208"/>
      <c r="D29" s="208"/>
      <c r="E29" s="208"/>
      <c r="F29" s="200"/>
      <c r="G29" s="199"/>
      <c r="H29" s="199"/>
      <c r="I29" s="199">
        <f t="shared" si="6"/>
        <v>0</v>
      </c>
      <c r="J29" s="199" t="e">
        <f t="shared" si="0"/>
        <v>#DIV/0!</v>
      </c>
      <c r="K29" s="201">
        <f t="shared" si="7"/>
        <v>4</v>
      </c>
      <c r="L29" s="200"/>
      <c r="M29" s="199"/>
      <c r="N29" s="199"/>
      <c r="O29" s="199">
        <f t="shared" si="8"/>
        <v>0</v>
      </c>
      <c r="P29" s="199" t="e">
        <f t="shared" si="1"/>
        <v>#DIV/0!</v>
      </c>
      <c r="Q29" s="201">
        <f t="shared" si="2"/>
        <v>4</v>
      </c>
      <c r="R29" s="199">
        <f t="shared" si="3"/>
        <v>0</v>
      </c>
      <c r="S29" s="199">
        <f t="shared" si="4"/>
        <v>0</v>
      </c>
      <c r="T29" s="209">
        <f t="shared" si="9"/>
        <v>12</v>
      </c>
    </row>
    <row r="30" spans="1:20">
      <c r="A30">
        <f t="shared" si="5"/>
        <v>22</v>
      </c>
      <c r="B30" s="207"/>
      <c r="C30" s="208"/>
      <c r="D30" s="208"/>
      <c r="E30" s="208"/>
      <c r="F30" s="200"/>
      <c r="G30" s="199"/>
      <c r="H30" s="199"/>
      <c r="I30" s="199">
        <f t="shared" si="6"/>
        <v>0</v>
      </c>
      <c r="J30" s="199" t="e">
        <f t="shared" si="0"/>
        <v>#DIV/0!</v>
      </c>
      <c r="K30" s="201">
        <f t="shared" si="7"/>
        <v>4</v>
      </c>
      <c r="L30" s="200"/>
      <c r="M30" s="199"/>
      <c r="N30" s="199"/>
      <c r="O30" s="199">
        <f t="shared" si="8"/>
        <v>0</v>
      </c>
      <c r="P30" s="199" t="e">
        <f t="shared" si="1"/>
        <v>#DIV/0!</v>
      </c>
      <c r="Q30" s="201">
        <f t="shared" si="2"/>
        <v>4</v>
      </c>
      <c r="R30" s="199">
        <f t="shared" si="3"/>
        <v>0</v>
      </c>
      <c r="S30" s="199">
        <f t="shared" si="4"/>
        <v>0</v>
      </c>
      <c r="T30" s="209">
        <f t="shared" si="9"/>
        <v>12</v>
      </c>
    </row>
    <row r="31" spans="1:20">
      <c r="A31">
        <f t="shared" si="5"/>
        <v>23</v>
      </c>
      <c r="B31" s="207"/>
      <c r="C31" s="208"/>
      <c r="D31" s="208"/>
      <c r="E31" s="208"/>
      <c r="F31" s="200"/>
      <c r="G31" s="199"/>
      <c r="H31" s="199"/>
      <c r="I31" s="199">
        <f t="shared" si="6"/>
        <v>0</v>
      </c>
      <c r="J31" s="199" t="e">
        <f t="shared" si="0"/>
        <v>#DIV/0!</v>
      </c>
      <c r="K31" s="201">
        <f t="shared" si="7"/>
        <v>4</v>
      </c>
      <c r="L31" s="200"/>
      <c r="M31" s="199"/>
      <c r="N31" s="199"/>
      <c r="O31" s="199">
        <f t="shared" si="8"/>
        <v>0</v>
      </c>
      <c r="P31" s="199" t="e">
        <f t="shared" si="1"/>
        <v>#DIV/0!</v>
      </c>
      <c r="Q31" s="201">
        <f t="shared" si="2"/>
        <v>4</v>
      </c>
      <c r="R31" s="199">
        <f t="shared" si="3"/>
        <v>0</v>
      </c>
      <c r="S31" s="199">
        <f t="shared" si="4"/>
        <v>0</v>
      </c>
      <c r="T31" s="209">
        <f t="shared" si="9"/>
        <v>12</v>
      </c>
    </row>
    <row r="32" spans="1:20">
      <c r="A32">
        <f t="shared" si="5"/>
        <v>24</v>
      </c>
      <c r="B32" s="207"/>
      <c r="C32" s="208"/>
      <c r="D32" s="208"/>
      <c r="E32" s="208"/>
      <c r="F32" s="200"/>
      <c r="G32" s="199"/>
      <c r="H32" s="199"/>
      <c r="I32" s="199">
        <f t="shared" si="6"/>
        <v>0</v>
      </c>
      <c r="J32" s="199" t="e">
        <f t="shared" si="0"/>
        <v>#DIV/0!</v>
      </c>
      <c r="K32" s="201">
        <f t="shared" si="7"/>
        <v>4</v>
      </c>
      <c r="L32" s="200"/>
      <c r="M32" s="199"/>
      <c r="N32" s="199"/>
      <c r="O32" s="199">
        <f t="shared" si="8"/>
        <v>0</v>
      </c>
      <c r="P32" s="199" t="e">
        <f t="shared" si="1"/>
        <v>#DIV/0!</v>
      </c>
      <c r="Q32" s="201">
        <f t="shared" si="2"/>
        <v>4</v>
      </c>
      <c r="R32" s="199">
        <f t="shared" si="3"/>
        <v>0</v>
      </c>
      <c r="S32" s="199">
        <f t="shared" si="4"/>
        <v>0</v>
      </c>
      <c r="T32" s="209">
        <f t="shared" si="9"/>
        <v>12</v>
      </c>
    </row>
    <row r="33" spans="1:20">
      <c r="A33">
        <f t="shared" si="5"/>
        <v>25</v>
      </c>
      <c r="B33" s="207"/>
      <c r="C33" s="208"/>
      <c r="D33" s="208"/>
      <c r="E33" s="208"/>
      <c r="F33" s="200"/>
      <c r="G33" s="199"/>
      <c r="H33" s="199"/>
      <c r="I33" s="199">
        <f t="shared" si="6"/>
        <v>0</v>
      </c>
      <c r="J33" s="199" t="e">
        <f t="shared" si="0"/>
        <v>#DIV/0!</v>
      </c>
      <c r="K33" s="201">
        <f t="shared" si="7"/>
        <v>4</v>
      </c>
      <c r="L33" s="200"/>
      <c r="M33" s="199"/>
      <c r="N33" s="199"/>
      <c r="O33" s="199">
        <f t="shared" si="8"/>
        <v>0</v>
      </c>
      <c r="P33" s="199" t="e">
        <f t="shared" si="1"/>
        <v>#DIV/0!</v>
      </c>
      <c r="Q33" s="201">
        <f t="shared" si="2"/>
        <v>4</v>
      </c>
      <c r="R33" s="199">
        <f t="shared" si="3"/>
        <v>0</v>
      </c>
      <c r="S33" s="199">
        <f t="shared" si="4"/>
        <v>0</v>
      </c>
      <c r="T33" s="209">
        <f t="shared" si="9"/>
        <v>12</v>
      </c>
    </row>
    <row r="34" spans="1:20">
      <c r="A34">
        <f t="shared" si="5"/>
        <v>26</v>
      </c>
      <c r="B34" s="207"/>
      <c r="C34" s="208"/>
      <c r="D34" s="208"/>
      <c r="E34" s="208"/>
      <c r="F34" s="200"/>
      <c r="G34" s="199"/>
      <c r="H34" s="199"/>
      <c r="I34" s="199">
        <f t="shared" si="6"/>
        <v>0</v>
      </c>
      <c r="J34" s="199" t="e">
        <f t="shared" si="0"/>
        <v>#DIV/0!</v>
      </c>
      <c r="K34" s="201">
        <f t="shared" si="7"/>
        <v>4</v>
      </c>
      <c r="L34" s="200"/>
      <c r="M34" s="199"/>
      <c r="N34" s="199"/>
      <c r="O34" s="199">
        <f t="shared" si="8"/>
        <v>0</v>
      </c>
      <c r="P34" s="199" t="e">
        <f t="shared" si="1"/>
        <v>#DIV/0!</v>
      </c>
      <c r="Q34" s="201">
        <f t="shared" si="2"/>
        <v>4</v>
      </c>
      <c r="R34" s="199">
        <f t="shared" si="3"/>
        <v>0</v>
      </c>
      <c r="S34" s="199">
        <f t="shared" si="4"/>
        <v>0</v>
      </c>
      <c r="T34" s="209">
        <f t="shared" si="9"/>
        <v>12</v>
      </c>
    </row>
    <row r="35" spans="1:20">
      <c r="A35">
        <f t="shared" si="5"/>
        <v>27</v>
      </c>
      <c r="B35" s="207"/>
      <c r="C35" s="208"/>
      <c r="D35" s="208"/>
      <c r="E35" s="208"/>
      <c r="F35" s="200"/>
      <c r="G35" s="199"/>
      <c r="H35" s="199"/>
      <c r="I35" s="199">
        <f t="shared" si="6"/>
        <v>0</v>
      </c>
      <c r="J35" s="199" t="e">
        <f t="shared" si="0"/>
        <v>#DIV/0!</v>
      </c>
      <c r="K35" s="201">
        <f t="shared" si="7"/>
        <v>4</v>
      </c>
      <c r="L35" s="200"/>
      <c r="M35" s="199"/>
      <c r="N35" s="199"/>
      <c r="O35" s="199">
        <f t="shared" si="8"/>
        <v>0</v>
      </c>
      <c r="P35" s="199" t="e">
        <f t="shared" si="1"/>
        <v>#DIV/0!</v>
      </c>
      <c r="Q35" s="201">
        <f t="shared" si="2"/>
        <v>4</v>
      </c>
      <c r="R35" s="199">
        <f t="shared" si="3"/>
        <v>0</v>
      </c>
      <c r="S35" s="199">
        <f t="shared" si="4"/>
        <v>0</v>
      </c>
      <c r="T35" s="209">
        <f t="shared" si="9"/>
        <v>12</v>
      </c>
    </row>
    <row r="36" spans="1:20">
      <c r="A36">
        <f t="shared" si="5"/>
        <v>28</v>
      </c>
      <c r="B36" s="207"/>
      <c r="C36" s="208"/>
      <c r="D36" s="208"/>
      <c r="E36" s="208"/>
      <c r="F36" s="200"/>
      <c r="G36" s="199"/>
      <c r="H36" s="199"/>
      <c r="I36" s="199">
        <f t="shared" si="6"/>
        <v>0</v>
      </c>
      <c r="J36" s="199" t="e">
        <f t="shared" si="0"/>
        <v>#DIV/0!</v>
      </c>
      <c r="K36" s="201">
        <f t="shared" si="7"/>
        <v>4</v>
      </c>
      <c r="L36" s="200"/>
      <c r="M36" s="199"/>
      <c r="N36" s="199"/>
      <c r="O36" s="199">
        <f t="shared" si="8"/>
        <v>0</v>
      </c>
      <c r="P36" s="199" t="e">
        <f t="shared" si="1"/>
        <v>#DIV/0!</v>
      </c>
      <c r="Q36" s="201">
        <f t="shared" si="2"/>
        <v>4</v>
      </c>
      <c r="R36" s="199">
        <f t="shared" si="3"/>
        <v>0</v>
      </c>
      <c r="S36" s="199">
        <f t="shared" si="4"/>
        <v>0</v>
      </c>
      <c r="T36" s="209">
        <f t="shared" si="9"/>
        <v>12</v>
      </c>
    </row>
    <row r="37" spans="1:20">
      <c r="A37">
        <f t="shared" si="5"/>
        <v>29</v>
      </c>
      <c r="B37" s="207"/>
      <c r="C37" s="208"/>
      <c r="D37" s="208"/>
      <c r="E37" s="208"/>
      <c r="F37" s="200"/>
      <c r="G37" s="199"/>
      <c r="H37" s="199"/>
      <c r="I37" s="199">
        <f t="shared" si="6"/>
        <v>0</v>
      </c>
      <c r="J37" s="199" t="e">
        <f t="shared" si="0"/>
        <v>#DIV/0!</v>
      </c>
      <c r="K37" s="201">
        <f>IF(I37=0,IF(H37=$J$6,6,4),0)</f>
        <v>4</v>
      </c>
      <c r="L37" s="200"/>
      <c r="M37" s="199"/>
      <c r="N37" s="199"/>
      <c r="O37" s="199">
        <f t="shared" si="8"/>
        <v>0</v>
      </c>
      <c r="P37" s="199" t="e">
        <f t="shared" si="1"/>
        <v>#DIV/0!</v>
      </c>
      <c r="Q37" s="201">
        <f t="shared" si="2"/>
        <v>4</v>
      </c>
      <c r="R37" s="199">
        <f t="shared" si="3"/>
        <v>0</v>
      </c>
      <c r="S37" s="199">
        <f t="shared" si="4"/>
        <v>0</v>
      </c>
      <c r="T37" s="209">
        <f t="shared" si="9"/>
        <v>12</v>
      </c>
    </row>
    <row r="38" spans="1:20" ht="16" thickBot="1">
      <c r="A38">
        <f t="shared" si="5"/>
        <v>30</v>
      </c>
      <c r="B38" s="210"/>
      <c r="C38" s="211"/>
      <c r="D38" s="211"/>
      <c r="E38" s="211"/>
      <c r="F38" s="202"/>
      <c r="G38" s="203"/>
      <c r="H38" s="203"/>
      <c r="I38" s="203">
        <f t="shared" si="6"/>
        <v>0</v>
      </c>
      <c r="J38" s="203" t="e">
        <f t="shared" si="0"/>
        <v>#DIV/0!</v>
      </c>
      <c r="K38" s="204">
        <f t="shared" si="7"/>
        <v>4</v>
      </c>
      <c r="L38" s="202"/>
      <c r="M38" s="203"/>
      <c r="N38" s="203"/>
      <c r="O38" s="203">
        <f t="shared" si="8"/>
        <v>0</v>
      </c>
      <c r="P38" s="203" t="e">
        <f t="shared" si="1"/>
        <v>#DIV/0!</v>
      </c>
      <c r="Q38" s="204">
        <f t="shared" si="2"/>
        <v>4</v>
      </c>
      <c r="R38" s="203">
        <f t="shared" si="3"/>
        <v>0</v>
      </c>
      <c r="S38" s="203">
        <f t="shared" si="4"/>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148</v>
      </c>
      <c r="G41" s="182">
        <f>F41/I41</f>
        <v>42.285714285714285</v>
      </c>
      <c r="H41" s="199">
        <f>G41*1.5</f>
        <v>63.428571428571431</v>
      </c>
      <c r="I41" s="182">
        <v>3.5</v>
      </c>
      <c r="J41" s="182">
        <v>29.7</v>
      </c>
      <c r="K41" s="183"/>
      <c r="L41" s="185">
        <v>182</v>
      </c>
      <c r="M41" s="182">
        <f>L41/O41</f>
        <v>52</v>
      </c>
      <c r="N41" s="199">
        <f>M41*1.5</f>
        <v>78</v>
      </c>
      <c r="O41" s="182">
        <v>3.5</v>
      </c>
      <c r="P41" s="182">
        <v>36</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251" t="s">
        <v>141</v>
      </c>
      <c r="G43" s="345" t="s">
        <v>142</v>
      </c>
      <c r="H43" s="255" t="s">
        <v>143</v>
      </c>
      <c r="I43" s="345" t="s">
        <v>144</v>
      </c>
      <c r="J43" s="255"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739</v>
      </c>
      <c r="C44" s="208" t="s">
        <v>295</v>
      </c>
      <c r="D44" s="208" t="s">
        <v>281</v>
      </c>
      <c r="E44" s="208" t="s">
        <v>272</v>
      </c>
      <c r="F44" s="219">
        <v>0</v>
      </c>
      <c r="G44" s="220">
        <v>0</v>
      </c>
      <c r="H44" s="220">
        <v>29.7</v>
      </c>
      <c r="I44" s="220">
        <f>IF(H44&lt;=$H$41,IF(H44&lt;$G$41,F44+G44,F44+G44+(H44-$G$41)),50)</f>
        <v>0</v>
      </c>
      <c r="J44" s="220">
        <f t="shared" ref="J44:J73" si="10">$F$6/H44</f>
        <v>5.4882154882154888</v>
      </c>
      <c r="K44" s="195">
        <f>IF(I44=0,IF(H44=$J$41,6,4),0)</f>
        <v>6</v>
      </c>
      <c r="L44" s="200">
        <v>0</v>
      </c>
      <c r="M44" s="199">
        <v>0</v>
      </c>
      <c r="N44" s="199">
        <v>37.51</v>
      </c>
      <c r="O44" s="199">
        <f>IF(N44&lt;=$N$41,IF(N44&lt;$M$41,L44+M44,L44+M44+(N44-$G$41)),50)</f>
        <v>0</v>
      </c>
      <c r="P44" s="199">
        <f t="shared" ref="P44:P73" si="11">$F$6/N44</f>
        <v>4.3455078645694485</v>
      </c>
      <c r="Q44" s="201">
        <f>IF(O44=0,IF(N44=$P$41,6,4),0)</f>
        <v>4</v>
      </c>
      <c r="R44" s="322">
        <f t="shared" ref="R44:R73" si="12">O44+I44</f>
        <v>0</v>
      </c>
      <c r="S44" s="199">
        <f t="shared" ref="S44:S73" si="13">N44+H44</f>
        <v>67.209999999999994</v>
      </c>
      <c r="T44" s="209">
        <f>IF((O44+I44)=0,4+K44+Q44,K44+Q44)+4</f>
        <v>18</v>
      </c>
    </row>
    <row r="45" spans="1:20">
      <c r="A45">
        <f t="shared" ref="A45:A73" si="14">A44+1</f>
        <v>2</v>
      </c>
      <c r="B45" s="207">
        <v>536</v>
      </c>
      <c r="C45" s="208" t="s">
        <v>296</v>
      </c>
      <c r="D45" s="208" t="s">
        <v>284</v>
      </c>
      <c r="E45" s="208" t="s">
        <v>269</v>
      </c>
      <c r="F45" s="200">
        <v>5</v>
      </c>
      <c r="G45" s="199">
        <v>0</v>
      </c>
      <c r="H45" s="199">
        <v>30.87</v>
      </c>
      <c r="I45" s="199">
        <f t="shared" ref="I45:I73" si="15">IF(H45&lt;=$H$41,IF(H45&lt;$G$41,F45+G45,F45+G45+(H45-$G$41)),50)</f>
        <v>5</v>
      </c>
      <c r="J45" s="199">
        <f t="shared" si="10"/>
        <v>5.2802073210236475</v>
      </c>
      <c r="K45" s="201">
        <f t="shared" ref="K45:K73" si="16">IF(I45=0,IF(H45=$J$41,6,4),0)</f>
        <v>0</v>
      </c>
      <c r="L45" s="200">
        <v>0</v>
      </c>
      <c r="M45" s="199">
        <v>0</v>
      </c>
      <c r="N45" s="199">
        <v>36.4</v>
      </c>
      <c r="O45" s="199">
        <f t="shared" ref="O45:O73" si="17">IF(N45&lt;=$N$41,IF(N45&lt;$M$41,L45+M45,L45+M45+(N45-$G$41)),50)</f>
        <v>0</v>
      </c>
      <c r="P45" s="199">
        <f t="shared" si="11"/>
        <v>4.4780219780219781</v>
      </c>
      <c r="Q45" s="201">
        <f t="shared" ref="Q45:Q73" si="18">IF(O45=0,IF(N45=$P$41,6,4),0)</f>
        <v>4</v>
      </c>
      <c r="R45" s="322">
        <f t="shared" si="12"/>
        <v>5</v>
      </c>
      <c r="S45" s="199">
        <f t="shared" si="13"/>
        <v>67.27</v>
      </c>
      <c r="T45" s="209">
        <f>IF((O45+I45)=0,4+K45+Q45,K45+Q45)+2</f>
        <v>6</v>
      </c>
    </row>
    <row r="46" spans="1:20">
      <c r="A46">
        <f t="shared" si="14"/>
        <v>3</v>
      </c>
      <c r="B46" s="207">
        <v>504</v>
      </c>
      <c r="C46" s="208" t="s">
        <v>297</v>
      </c>
      <c r="D46" s="208" t="s">
        <v>291</v>
      </c>
      <c r="E46" s="208" t="s">
        <v>272</v>
      </c>
      <c r="F46" s="200">
        <v>0</v>
      </c>
      <c r="G46" s="199">
        <v>0</v>
      </c>
      <c r="H46" s="199">
        <v>30.27</v>
      </c>
      <c r="I46" s="199">
        <f t="shared" si="15"/>
        <v>0</v>
      </c>
      <c r="J46" s="199">
        <f t="shared" si="10"/>
        <v>5.3848695077634625</v>
      </c>
      <c r="K46" s="201">
        <f t="shared" si="16"/>
        <v>4</v>
      </c>
      <c r="L46" s="200">
        <v>5</v>
      </c>
      <c r="M46" s="199">
        <v>0</v>
      </c>
      <c r="N46" s="199">
        <v>37.619999999999997</v>
      </c>
      <c r="O46" s="199">
        <f t="shared" si="17"/>
        <v>5</v>
      </c>
      <c r="P46" s="199">
        <f t="shared" si="11"/>
        <v>4.3328017012227544</v>
      </c>
      <c r="Q46" s="201">
        <f t="shared" si="18"/>
        <v>0</v>
      </c>
      <c r="R46" s="322">
        <f t="shared" si="12"/>
        <v>5</v>
      </c>
      <c r="S46" s="199">
        <f t="shared" si="13"/>
        <v>67.89</v>
      </c>
      <c r="T46" s="209">
        <f>IF((O46+I46)=0,4+K46+Q46,K46+Q46)+1</f>
        <v>5</v>
      </c>
    </row>
    <row r="47" spans="1:20">
      <c r="A47">
        <f t="shared" si="14"/>
        <v>4</v>
      </c>
      <c r="B47" s="207">
        <v>673</v>
      </c>
      <c r="C47" s="321" t="s">
        <v>298</v>
      </c>
      <c r="D47" s="321" t="s">
        <v>299</v>
      </c>
      <c r="E47" s="321" t="s">
        <v>275</v>
      </c>
      <c r="F47" s="200">
        <v>0</v>
      </c>
      <c r="G47" s="199">
        <v>0</v>
      </c>
      <c r="H47" s="199">
        <v>33.090000000000003</v>
      </c>
      <c r="I47" s="199">
        <f t="shared" si="15"/>
        <v>0</v>
      </c>
      <c r="J47" s="199">
        <f t="shared" si="10"/>
        <v>4.9259595043819884</v>
      </c>
      <c r="K47" s="201">
        <f t="shared" si="16"/>
        <v>4</v>
      </c>
      <c r="L47" s="200">
        <v>10</v>
      </c>
      <c r="M47" s="199">
        <v>0</v>
      </c>
      <c r="N47" s="199">
        <v>37.83</v>
      </c>
      <c r="O47" s="199">
        <f t="shared" si="17"/>
        <v>10</v>
      </c>
      <c r="P47" s="199">
        <f t="shared" si="11"/>
        <v>4.3087496695744116</v>
      </c>
      <c r="Q47" s="201">
        <f t="shared" si="18"/>
        <v>0</v>
      </c>
      <c r="R47" s="199">
        <f t="shared" si="12"/>
        <v>10</v>
      </c>
      <c r="S47" s="199">
        <f t="shared" si="13"/>
        <v>70.92</v>
      </c>
      <c r="T47" s="209">
        <f t="shared" ref="T47:T73" si="19">IF((O47+I47)=0,4+K47+Q47,K47+Q47)</f>
        <v>4</v>
      </c>
    </row>
    <row r="48" spans="1:20">
      <c r="A48">
        <f t="shared" si="14"/>
        <v>5</v>
      </c>
      <c r="B48" s="207">
        <v>729</v>
      </c>
      <c r="C48" s="321" t="s">
        <v>300</v>
      </c>
      <c r="D48" s="321" t="s">
        <v>301</v>
      </c>
      <c r="E48" s="321" t="s">
        <v>272</v>
      </c>
      <c r="F48" s="200">
        <v>5</v>
      </c>
      <c r="G48" s="199">
        <v>5</v>
      </c>
      <c r="H48" s="199">
        <v>31.23</v>
      </c>
      <c r="I48" s="199">
        <f t="shared" si="15"/>
        <v>10</v>
      </c>
      <c r="J48" s="199">
        <f t="shared" si="10"/>
        <v>5.219340377841819</v>
      </c>
      <c r="K48" s="201">
        <f t="shared" si="16"/>
        <v>0</v>
      </c>
      <c r="L48" s="200">
        <v>5</v>
      </c>
      <c r="M48" s="199">
        <v>0</v>
      </c>
      <c r="N48" s="199">
        <v>34.32</v>
      </c>
      <c r="O48" s="199">
        <f t="shared" si="17"/>
        <v>5</v>
      </c>
      <c r="P48" s="199">
        <f t="shared" si="11"/>
        <v>4.7494172494172497</v>
      </c>
      <c r="Q48" s="201">
        <f t="shared" si="18"/>
        <v>0</v>
      </c>
      <c r="R48" s="199">
        <f t="shared" si="12"/>
        <v>15</v>
      </c>
      <c r="S48" s="199">
        <f t="shared" si="13"/>
        <v>65.55</v>
      </c>
      <c r="T48" s="209">
        <f t="shared" si="19"/>
        <v>0</v>
      </c>
    </row>
    <row r="49" spans="1:20">
      <c r="A49">
        <f t="shared" si="14"/>
        <v>6</v>
      </c>
      <c r="B49" s="207">
        <v>616</v>
      </c>
      <c r="C49" s="321" t="s">
        <v>302</v>
      </c>
      <c r="D49" s="321" t="s">
        <v>303</v>
      </c>
      <c r="E49" s="321" t="s">
        <v>272</v>
      </c>
      <c r="F49" s="200">
        <v>5</v>
      </c>
      <c r="G49" s="199">
        <v>10</v>
      </c>
      <c r="H49" s="199">
        <v>34.46</v>
      </c>
      <c r="I49" s="199">
        <f t="shared" si="15"/>
        <v>15</v>
      </c>
      <c r="J49" s="199">
        <f t="shared" si="10"/>
        <v>4.7301218804410912</v>
      </c>
      <c r="K49" s="201">
        <f t="shared" si="16"/>
        <v>0</v>
      </c>
      <c r="L49" s="200">
        <v>0</v>
      </c>
      <c r="M49" s="199">
        <v>0</v>
      </c>
      <c r="N49" s="199">
        <v>36</v>
      </c>
      <c r="O49" s="199">
        <f t="shared" si="17"/>
        <v>0</v>
      </c>
      <c r="P49" s="199">
        <f t="shared" si="11"/>
        <v>4.5277777777777777</v>
      </c>
      <c r="Q49" s="201">
        <f t="shared" si="18"/>
        <v>6</v>
      </c>
      <c r="R49" s="199">
        <f t="shared" si="12"/>
        <v>15</v>
      </c>
      <c r="S49" s="199">
        <f t="shared" si="13"/>
        <v>70.460000000000008</v>
      </c>
      <c r="T49" s="209">
        <f t="shared" si="19"/>
        <v>6</v>
      </c>
    </row>
    <row r="50" spans="1:20">
      <c r="A50">
        <f t="shared" si="14"/>
        <v>7</v>
      </c>
      <c r="B50" s="207">
        <v>470</v>
      </c>
      <c r="C50" s="321" t="s">
        <v>304</v>
      </c>
      <c r="D50" s="321" t="s">
        <v>305</v>
      </c>
      <c r="E50" s="321" t="s">
        <v>272</v>
      </c>
      <c r="F50" s="200">
        <v>10</v>
      </c>
      <c r="G50" s="199">
        <v>0</v>
      </c>
      <c r="H50" s="199">
        <v>28.95</v>
      </c>
      <c r="I50" s="199">
        <f t="shared" si="15"/>
        <v>10</v>
      </c>
      <c r="J50" s="199">
        <f t="shared" si="10"/>
        <v>5.6303972366148534</v>
      </c>
      <c r="K50" s="201">
        <f t="shared" si="16"/>
        <v>0</v>
      </c>
      <c r="L50" s="200">
        <v>5</v>
      </c>
      <c r="M50" s="199">
        <v>0</v>
      </c>
      <c r="N50" s="199">
        <v>37.44</v>
      </c>
      <c r="O50" s="199">
        <f t="shared" si="17"/>
        <v>5</v>
      </c>
      <c r="P50" s="199">
        <f t="shared" si="11"/>
        <v>4.3536324786324787</v>
      </c>
      <c r="Q50" s="201">
        <f t="shared" si="18"/>
        <v>0</v>
      </c>
      <c r="R50" s="199">
        <f t="shared" si="12"/>
        <v>15</v>
      </c>
      <c r="S50" s="199">
        <f t="shared" si="13"/>
        <v>66.39</v>
      </c>
      <c r="T50" s="209">
        <f t="shared" si="19"/>
        <v>0</v>
      </c>
    </row>
    <row r="51" spans="1:20">
      <c r="A51">
        <f t="shared" si="14"/>
        <v>8</v>
      </c>
      <c r="B51" s="207">
        <v>767</v>
      </c>
      <c r="C51" s="321" t="s">
        <v>306</v>
      </c>
      <c r="D51" s="321" t="s">
        <v>307</v>
      </c>
      <c r="E51" s="321" t="s">
        <v>272</v>
      </c>
      <c r="F51" s="200">
        <v>10</v>
      </c>
      <c r="G51" s="199">
        <v>5</v>
      </c>
      <c r="H51" s="199">
        <v>31.09</v>
      </c>
      <c r="I51" s="199">
        <f t="shared" si="15"/>
        <v>15</v>
      </c>
      <c r="J51" s="199">
        <f t="shared" si="10"/>
        <v>5.2428433579929239</v>
      </c>
      <c r="K51" s="201">
        <f t="shared" si="16"/>
        <v>0</v>
      </c>
      <c r="L51" s="200">
        <v>0</v>
      </c>
      <c r="M51" s="199">
        <v>0</v>
      </c>
      <c r="N51" s="199">
        <v>38.78</v>
      </c>
      <c r="O51" s="199">
        <f t="shared" si="17"/>
        <v>0</v>
      </c>
      <c r="P51" s="199">
        <f t="shared" si="11"/>
        <v>4.2031975244971633</v>
      </c>
      <c r="Q51" s="201">
        <f t="shared" si="18"/>
        <v>4</v>
      </c>
      <c r="R51" s="199">
        <f t="shared" si="12"/>
        <v>15</v>
      </c>
      <c r="S51" s="199">
        <f t="shared" si="13"/>
        <v>69.87</v>
      </c>
      <c r="T51" s="209">
        <f t="shared" si="19"/>
        <v>4</v>
      </c>
    </row>
    <row r="52" spans="1:20">
      <c r="A52">
        <f t="shared" si="14"/>
        <v>9</v>
      </c>
      <c r="B52" s="207">
        <v>469</v>
      </c>
      <c r="C52" s="321" t="s">
        <v>308</v>
      </c>
      <c r="D52" s="321" t="s">
        <v>271</v>
      </c>
      <c r="E52" s="321" t="s">
        <v>272</v>
      </c>
      <c r="F52" s="200">
        <v>0</v>
      </c>
      <c r="G52" s="199">
        <v>0</v>
      </c>
      <c r="H52" s="199">
        <v>31.25</v>
      </c>
      <c r="I52" s="199">
        <f t="shared" si="15"/>
        <v>0</v>
      </c>
      <c r="J52" s="199">
        <f t="shared" si="10"/>
        <v>5.2160000000000002</v>
      </c>
      <c r="K52" s="201">
        <f t="shared" si="16"/>
        <v>4</v>
      </c>
      <c r="L52" s="200">
        <v>15</v>
      </c>
      <c r="M52" s="199">
        <v>0</v>
      </c>
      <c r="N52" s="199">
        <v>40.01</v>
      </c>
      <c r="O52" s="199">
        <f t="shared" si="17"/>
        <v>15</v>
      </c>
      <c r="P52" s="199">
        <f t="shared" si="11"/>
        <v>4.0739815046238439</v>
      </c>
      <c r="Q52" s="201">
        <f t="shared" si="18"/>
        <v>0</v>
      </c>
      <c r="R52" s="199">
        <f t="shared" si="12"/>
        <v>15</v>
      </c>
      <c r="S52" s="199">
        <f t="shared" si="13"/>
        <v>71.259999999999991</v>
      </c>
      <c r="T52" s="209">
        <f t="shared" si="19"/>
        <v>4</v>
      </c>
    </row>
    <row r="53" spans="1:20">
      <c r="A53">
        <f t="shared" si="14"/>
        <v>10</v>
      </c>
      <c r="B53" s="207">
        <v>534</v>
      </c>
      <c r="C53" s="321" t="s">
        <v>309</v>
      </c>
      <c r="D53" s="321" t="s">
        <v>310</v>
      </c>
      <c r="E53" s="321" t="s">
        <v>272</v>
      </c>
      <c r="F53" s="200">
        <v>10</v>
      </c>
      <c r="G53" s="199">
        <v>0</v>
      </c>
      <c r="H53" s="199">
        <v>27.42</v>
      </c>
      <c r="I53" s="199">
        <f t="shared" si="15"/>
        <v>10</v>
      </c>
      <c r="J53" s="199">
        <f t="shared" si="10"/>
        <v>5.9445660102115241</v>
      </c>
      <c r="K53" s="201">
        <f t="shared" si="16"/>
        <v>0</v>
      </c>
      <c r="L53" s="200">
        <v>10</v>
      </c>
      <c r="M53" s="199">
        <v>0</v>
      </c>
      <c r="N53" s="199">
        <v>33.25</v>
      </c>
      <c r="O53" s="199">
        <f t="shared" si="17"/>
        <v>10</v>
      </c>
      <c r="P53" s="199">
        <f t="shared" si="11"/>
        <v>4.9022556390977448</v>
      </c>
      <c r="Q53" s="201">
        <f t="shared" si="18"/>
        <v>0</v>
      </c>
      <c r="R53" s="199">
        <f t="shared" si="12"/>
        <v>20</v>
      </c>
      <c r="S53" s="199">
        <f t="shared" si="13"/>
        <v>60.67</v>
      </c>
      <c r="T53" s="209">
        <f t="shared" si="19"/>
        <v>0</v>
      </c>
    </row>
    <row r="54" spans="1:20">
      <c r="A54">
        <f t="shared" si="14"/>
        <v>11</v>
      </c>
      <c r="B54" s="207">
        <v>680</v>
      </c>
      <c r="C54" s="321" t="s">
        <v>311</v>
      </c>
      <c r="D54" s="321" t="s">
        <v>312</v>
      </c>
      <c r="E54" s="321" t="s">
        <v>272</v>
      </c>
      <c r="F54" s="200">
        <v>0</v>
      </c>
      <c r="G54" s="199">
        <v>0</v>
      </c>
      <c r="H54" s="199">
        <v>35.700000000000003</v>
      </c>
      <c r="I54" s="199">
        <f t="shared" si="15"/>
        <v>0</v>
      </c>
      <c r="J54" s="199">
        <f t="shared" si="10"/>
        <v>4.5658263305322127</v>
      </c>
      <c r="K54" s="201">
        <f t="shared" si="16"/>
        <v>4</v>
      </c>
      <c r="L54" s="200">
        <v>50</v>
      </c>
      <c r="M54" s="199"/>
      <c r="N54" s="199"/>
      <c r="O54" s="199">
        <f t="shared" si="17"/>
        <v>50</v>
      </c>
      <c r="P54" s="199" t="e">
        <f t="shared" si="11"/>
        <v>#DIV/0!</v>
      </c>
      <c r="Q54" s="201">
        <f t="shared" si="18"/>
        <v>0</v>
      </c>
      <c r="R54" s="199">
        <f t="shared" si="12"/>
        <v>50</v>
      </c>
      <c r="S54" s="199">
        <f t="shared" si="13"/>
        <v>35.700000000000003</v>
      </c>
      <c r="T54" s="209">
        <f t="shared" si="19"/>
        <v>4</v>
      </c>
    </row>
    <row r="55" spans="1:20">
      <c r="A55">
        <f t="shared" si="14"/>
        <v>12</v>
      </c>
      <c r="B55" s="207">
        <v>664</v>
      </c>
      <c r="C55" s="321" t="s">
        <v>313</v>
      </c>
      <c r="D55" s="321" t="s">
        <v>112</v>
      </c>
      <c r="E55" s="321" t="s">
        <v>275</v>
      </c>
      <c r="F55" s="200">
        <v>50</v>
      </c>
      <c r="G55" s="199"/>
      <c r="H55" s="199"/>
      <c r="I55" s="199">
        <f t="shared" si="15"/>
        <v>50</v>
      </c>
      <c r="J55" s="199" t="e">
        <f t="shared" si="10"/>
        <v>#DIV/0!</v>
      </c>
      <c r="K55" s="201">
        <f t="shared" si="16"/>
        <v>0</v>
      </c>
      <c r="L55" s="200">
        <v>0</v>
      </c>
      <c r="M55" s="199">
        <v>0</v>
      </c>
      <c r="N55" s="199">
        <v>51.4</v>
      </c>
      <c r="O55" s="199">
        <f t="shared" si="17"/>
        <v>0</v>
      </c>
      <c r="P55" s="199">
        <f t="shared" si="11"/>
        <v>3.1712062256809341</v>
      </c>
      <c r="Q55" s="201">
        <f t="shared" si="18"/>
        <v>4</v>
      </c>
      <c r="R55" s="199">
        <f t="shared" si="12"/>
        <v>50</v>
      </c>
      <c r="S55" s="199">
        <f t="shared" si="13"/>
        <v>51.4</v>
      </c>
      <c r="T55" s="209">
        <f t="shared" si="19"/>
        <v>4</v>
      </c>
    </row>
    <row r="56" spans="1:20">
      <c r="A56">
        <f t="shared" si="14"/>
        <v>13</v>
      </c>
      <c r="B56" s="207">
        <v>719</v>
      </c>
      <c r="C56" s="321" t="s">
        <v>314</v>
      </c>
      <c r="D56" s="321" t="s">
        <v>112</v>
      </c>
      <c r="E56" s="321" t="s">
        <v>272</v>
      </c>
      <c r="F56" s="200">
        <v>50</v>
      </c>
      <c r="G56" s="199"/>
      <c r="H56" s="199"/>
      <c r="I56" s="199">
        <f t="shared" si="15"/>
        <v>50</v>
      </c>
      <c r="J56" s="199" t="e">
        <f t="shared" si="10"/>
        <v>#DIV/0!</v>
      </c>
      <c r="K56" s="201">
        <f t="shared" si="16"/>
        <v>0</v>
      </c>
      <c r="L56" s="200">
        <v>5</v>
      </c>
      <c r="M56" s="199">
        <v>0</v>
      </c>
      <c r="N56" s="199">
        <v>34.82</v>
      </c>
      <c r="O56" s="199">
        <f t="shared" si="17"/>
        <v>5</v>
      </c>
      <c r="P56" s="199">
        <f t="shared" si="11"/>
        <v>4.6812176909821943</v>
      </c>
      <c r="Q56" s="201">
        <f t="shared" si="18"/>
        <v>0</v>
      </c>
      <c r="R56" s="199">
        <f t="shared" si="12"/>
        <v>55</v>
      </c>
      <c r="S56" s="199">
        <f t="shared" si="13"/>
        <v>34.82</v>
      </c>
      <c r="T56" s="209">
        <f t="shared" si="19"/>
        <v>0</v>
      </c>
    </row>
    <row r="57" spans="1:20">
      <c r="A57">
        <f t="shared" si="14"/>
        <v>14</v>
      </c>
      <c r="B57" s="207">
        <v>617</v>
      </c>
      <c r="C57" s="321" t="s">
        <v>315</v>
      </c>
      <c r="D57" s="321" t="s">
        <v>316</v>
      </c>
      <c r="E57" s="321" t="s">
        <v>272</v>
      </c>
      <c r="F57" s="200">
        <v>50</v>
      </c>
      <c r="G57" s="199"/>
      <c r="H57" s="199"/>
      <c r="I57" s="199">
        <f t="shared" si="15"/>
        <v>50</v>
      </c>
      <c r="J57" s="199" t="e">
        <f t="shared" si="10"/>
        <v>#DIV/0!</v>
      </c>
      <c r="K57" s="201">
        <f t="shared" si="16"/>
        <v>0</v>
      </c>
      <c r="L57" s="200">
        <v>10</v>
      </c>
      <c r="M57" s="199">
        <v>0</v>
      </c>
      <c r="N57" s="199">
        <v>42.02</v>
      </c>
      <c r="O57" s="199">
        <f t="shared" si="17"/>
        <v>10</v>
      </c>
      <c r="P57" s="199">
        <f t="shared" si="11"/>
        <v>3.8791051880057115</v>
      </c>
      <c r="Q57" s="201">
        <f t="shared" si="18"/>
        <v>0</v>
      </c>
      <c r="R57" s="199">
        <f t="shared" si="12"/>
        <v>60</v>
      </c>
      <c r="S57" s="199">
        <f t="shared" si="13"/>
        <v>42.02</v>
      </c>
      <c r="T57" s="209">
        <f t="shared" si="19"/>
        <v>0</v>
      </c>
    </row>
    <row r="58" spans="1:20">
      <c r="A58">
        <f t="shared" si="14"/>
        <v>15</v>
      </c>
      <c r="B58" s="207">
        <v>620</v>
      </c>
      <c r="C58" s="321" t="s">
        <v>317</v>
      </c>
      <c r="D58" s="321" t="s">
        <v>98</v>
      </c>
      <c r="E58" s="321" t="s">
        <v>272</v>
      </c>
      <c r="F58" s="200">
        <v>50</v>
      </c>
      <c r="G58" s="199"/>
      <c r="H58" s="199"/>
      <c r="I58" s="199">
        <f t="shared" si="15"/>
        <v>50</v>
      </c>
      <c r="J58" s="199" t="e">
        <f t="shared" si="10"/>
        <v>#DIV/0!</v>
      </c>
      <c r="K58" s="201">
        <f t="shared" si="16"/>
        <v>0</v>
      </c>
      <c r="L58" s="200">
        <v>50</v>
      </c>
      <c r="M58" s="199"/>
      <c r="N58" s="199"/>
      <c r="O58" s="199">
        <f t="shared" si="17"/>
        <v>50</v>
      </c>
      <c r="P58" s="199" t="e">
        <f t="shared" si="11"/>
        <v>#DIV/0!</v>
      </c>
      <c r="Q58" s="201">
        <f t="shared" si="18"/>
        <v>0</v>
      </c>
      <c r="R58" s="199">
        <f t="shared" si="12"/>
        <v>100</v>
      </c>
      <c r="S58" s="199">
        <f t="shared" si="13"/>
        <v>0</v>
      </c>
      <c r="T58" s="209">
        <f t="shared" si="19"/>
        <v>0</v>
      </c>
    </row>
    <row r="59" spans="1:20">
      <c r="A59">
        <f t="shared" si="14"/>
        <v>16</v>
      </c>
      <c r="B59" s="207">
        <v>514</v>
      </c>
      <c r="C59" s="321" t="s">
        <v>318</v>
      </c>
      <c r="D59" s="321" t="s">
        <v>319</v>
      </c>
      <c r="E59" s="321" t="s">
        <v>272</v>
      </c>
      <c r="F59" s="200">
        <v>100</v>
      </c>
      <c r="G59" s="199"/>
      <c r="H59" s="199"/>
      <c r="I59" s="199">
        <f t="shared" si="15"/>
        <v>100</v>
      </c>
      <c r="J59" s="199" t="e">
        <f t="shared" si="10"/>
        <v>#DIV/0!</v>
      </c>
      <c r="K59" s="201">
        <f t="shared" si="16"/>
        <v>0</v>
      </c>
      <c r="L59" s="200">
        <v>10</v>
      </c>
      <c r="M59" s="199"/>
      <c r="N59" s="199">
        <v>37.71</v>
      </c>
      <c r="O59" s="199">
        <f t="shared" si="17"/>
        <v>10</v>
      </c>
      <c r="P59" s="199">
        <f t="shared" si="11"/>
        <v>4.3224608857067093</v>
      </c>
      <c r="Q59" s="201">
        <f t="shared" si="18"/>
        <v>0</v>
      </c>
      <c r="R59" s="199">
        <f t="shared" si="12"/>
        <v>110</v>
      </c>
      <c r="S59" s="199">
        <f t="shared" si="13"/>
        <v>37.71</v>
      </c>
      <c r="T59" s="209">
        <f t="shared" si="19"/>
        <v>0</v>
      </c>
    </row>
    <row r="60" spans="1:20">
      <c r="A60">
        <f t="shared" si="14"/>
        <v>17</v>
      </c>
      <c r="B60" s="207"/>
      <c r="C60" s="208"/>
      <c r="D60" s="208"/>
      <c r="E60" s="208"/>
      <c r="F60" s="200"/>
      <c r="G60" s="199"/>
      <c r="H60" s="199"/>
      <c r="I60" s="199">
        <f t="shared" si="15"/>
        <v>0</v>
      </c>
      <c r="J60" s="199" t="e">
        <f t="shared" si="10"/>
        <v>#DIV/0!</v>
      </c>
      <c r="K60" s="201">
        <f t="shared" si="16"/>
        <v>4</v>
      </c>
      <c r="L60" s="200"/>
      <c r="M60" s="199"/>
      <c r="N60" s="199"/>
      <c r="O60" s="199">
        <f t="shared" si="17"/>
        <v>0</v>
      </c>
      <c r="P60" s="199" t="e">
        <f t="shared" si="11"/>
        <v>#DIV/0!</v>
      </c>
      <c r="Q60" s="201">
        <f t="shared" si="18"/>
        <v>4</v>
      </c>
      <c r="R60" s="199">
        <f t="shared" si="12"/>
        <v>0</v>
      </c>
      <c r="S60" s="199">
        <f t="shared" si="13"/>
        <v>0</v>
      </c>
      <c r="T60" s="209">
        <f t="shared" si="19"/>
        <v>12</v>
      </c>
    </row>
    <row r="61" spans="1:20">
      <c r="A61">
        <f t="shared" si="14"/>
        <v>18</v>
      </c>
      <c r="B61" s="207"/>
      <c r="C61" s="208"/>
      <c r="D61" s="208"/>
      <c r="E61" s="208"/>
      <c r="F61" s="200"/>
      <c r="G61" s="199"/>
      <c r="H61" s="199"/>
      <c r="I61" s="199">
        <f t="shared" si="15"/>
        <v>0</v>
      </c>
      <c r="J61" s="199" t="e">
        <f t="shared" si="10"/>
        <v>#DIV/0!</v>
      </c>
      <c r="K61" s="201">
        <f t="shared" si="16"/>
        <v>4</v>
      </c>
      <c r="L61" s="200"/>
      <c r="M61" s="199"/>
      <c r="N61" s="199"/>
      <c r="O61" s="199">
        <f t="shared" si="17"/>
        <v>0</v>
      </c>
      <c r="P61" s="199" t="e">
        <f t="shared" si="11"/>
        <v>#DIV/0!</v>
      </c>
      <c r="Q61" s="201">
        <f t="shared" si="18"/>
        <v>4</v>
      </c>
      <c r="R61" s="199">
        <f t="shared" si="12"/>
        <v>0</v>
      </c>
      <c r="S61" s="199">
        <f t="shared" si="13"/>
        <v>0</v>
      </c>
      <c r="T61" s="209">
        <f t="shared" si="19"/>
        <v>12</v>
      </c>
    </row>
    <row r="62" spans="1:20">
      <c r="A62">
        <f t="shared" si="14"/>
        <v>19</v>
      </c>
      <c r="B62" s="207"/>
      <c r="C62" s="208"/>
      <c r="D62" s="208"/>
      <c r="E62" s="208"/>
      <c r="F62" s="200"/>
      <c r="G62" s="199"/>
      <c r="H62" s="199"/>
      <c r="I62" s="199">
        <f t="shared" si="15"/>
        <v>0</v>
      </c>
      <c r="J62" s="199" t="e">
        <f t="shared" si="10"/>
        <v>#DIV/0!</v>
      </c>
      <c r="K62" s="201">
        <f t="shared" si="16"/>
        <v>4</v>
      </c>
      <c r="L62" s="200"/>
      <c r="M62" s="199"/>
      <c r="N62" s="199"/>
      <c r="O62" s="199">
        <f t="shared" si="17"/>
        <v>0</v>
      </c>
      <c r="P62" s="199" t="e">
        <f t="shared" si="11"/>
        <v>#DIV/0!</v>
      </c>
      <c r="Q62" s="201">
        <f t="shared" si="18"/>
        <v>4</v>
      </c>
      <c r="R62" s="199">
        <f t="shared" si="12"/>
        <v>0</v>
      </c>
      <c r="S62" s="199">
        <f t="shared" si="13"/>
        <v>0</v>
      </c>
      <c r="T62" s="209">
        <f t="shared" si="19"/>
        <v>12</v>
      </c>
    </row>
    <row r="63" spans="1:20">
      <c r="A63">
        <f t="shared" si="14"/>
        <v>20</v>
      </c>
      <c r="B63" s="207"/>
      <c r="C63" s="208"/>
      <c r="D63" s="208"/>
      <c r="E63" s="208"/>
      <c r="F63" s="200"/>
      <c r="G63" s="199"/>
      <c r="H63" s="199"/>
      <c r="I63" s="199">
        <f t="shared" si="15"/>
        <v>0</v>
      </c>
      <c r="J63" s="199" t="e">
        <f t="shared" si="10"/>
        <v>#DIV/0!</v>
      </c>
      <c r="K63" s="201">
        <f t="shared" si="16"/>
        <v>4</v>
      </c>
      <c r="L63" s="200"/>
      <c r="M63" s="199"/>
      <c r="N63" s="199"/>
      <c r="O63" s="199">
        <f t="shared" si="17"/>
        <v>0</v>
      </c>
      <c r="P63" s="199" t="e">
        <f t="shared" si="11"/>
        <v>#DIV/0!</v>
      </c>
      <c r="Q63" s="201">
        <f t="shared" si="18"/>
        <v>4</v>
      </c>
      <c r="R63" s="199">
        <f t="shared" si="12"/>
        <v>0</v>
      </c>
      <c r="S63" s="199">
        <f t="shared" si="13"/>
        <v>0</v>
      </c>
      <c r="T63" s="209">
        <f t="shared" si="19"/>
        <v>12</v>
      </c>
    </row>
    <row r="64" spans="1:20">
      <c r="A64">
        <f t="shared" si="14"/>
        <v>21</v>
      </c>
      <c r="B64" s="207"/>
      <c r="C64" s="208"/>
      <c r="D64" s="208"/>
      <c r="E64" s="208"/>
      <c r="F64" s="200"/>
      <c r="G64" s="199"/>
      <c r="H64" s="199"/>
      <c r="I64" s="199">
        <f t="shared" si="15"/>
        <v>0</v>
      </c>
      <c r="J64" s="199" t="e">
        <f t="shared" si="10"/>
        <v>#DIV/0!</v>
      </c>
      <c r="K64" s="201">
        <f t="shared" si="16"/>
        <v>4</v>
      </c>
      <c r="L64" s="200"/>
      <c r="M64" s="199"/>
      <c r="N64" s="199"/>
      <c r="O64" s="199">
        <f t="shared" si="17"/>
        <v>0</v>
      </c>
      <c r="P64" s="199" t="e">
        <f t="shared" si="11"/>
        <v>#DIV/0!</v>
      </c>
      <c r="Q64" s="201">
        <f t="shared" si="18"/>
        <v>4</v>
      </c>
      <c r="R64" s="199">
        <f t="shared" si="12"/>
        <v>0</v>
      </c>
      <c r="S64" s="199">
        <f t="shared" si="13"/>
        <v>0</v>
      </c>
      <c r="T64" s="209">
        <f t="shared" si="19"/>
        <v>12</v>
      </c>
    </row>
    <row r="65" spans="1:20">
      <c r="A65">
        <f t="shared" si="14"/>
        <v>22</v>
      </c>
      <c r="B65" s="207"/>
      <c r="C65" s="208"/>
      <c r="D65" s="208"/>
      <c r="E65" s="208"/>
      <c r="F65" s="200"/>
      <c r="G65" s="199"/>
      <c r="H65" s="199"/>
      <c r="I65" s="199">
        <f t="shared" si="15"/>
        <v>0</v>
      </c>
      <c r="J65" s="199" t="e">
        <f t="shared" si="10"/>
        <v>#DIV/0!</v>
      </c>
      <c r="K65" s="201">
        <f t="shared" si="16"/>
        <v>4</v>
      </c>
      <c r="L65" s="200"/>
      <c r="M65" s="199"/>
      <c r="N65" s="199"/>
      <c r="O65" s="199">
        <f t="shared" si="17"/>
        <v>0</v>
      </c>
      <c r="P65" s="199" t="e">
        <f t="shared" si="11"/>
        <v>#DIV/0!</v>
      </c>
      <c r="Q65" s="201">
        <f t="shared" si="18"/>
        <v>4</v>
      </c>
      <c r="R65" s="199">
        <f t="shared" si="12"/>
        <v>0</v>
      </c>
      <c r="S65" s="199">
        <f t="shared" si="13"/>
        <v>0</v>
      </c>
      <c r="T65" s="209">
        <f t="shared" si="19"/>
        <v>12</v>
      </c>
    </row>
    <row r="66" spans="1:20">
      <c r="A66">
        <f t="shared" si="14"/>
        <v>23</v>
      </c>
      <c r="B66" s="207"/>
      <c r="C66" s="208"/>
      <c r="D66" s="208"/>
      <c r="E66" s="208"/>
      <c r="F66" s="200"/>
      <c r="G66" s="199"/>
      <c r="H66" s="199"/>
      <c r="I66" s="199">
        <f t="shared" si="15"/>
        <v>0</v>
      </c>
      <c r="J66" s="199" t="e">
        <f t="shared" si="10"/>
        <v>#DIV/0!</v>
      </c>
      <c r="K66" s="201">
        <f t="shared" si="16"/>
        <v>4</v>
      </c>
      <c r="L66" s="200"/>
      <c r="M66" s="199"/>
      <c r="N66" s="199"/>
      <c r="O66" s="199">
        <f t="shared" si="17"/>
        <v>0</v>
      </c>
      <c r="P66" s="199" t="e">
        <f t="shared" si="11"/>
        <v>#DIV/0!</v>
      </c>
      <c r="Q66" s="201">
        <f t="shared" si="18"/>
        <v>4</v>
      </c>
      <c r="R66" s="199">
        <f t="shared" si="12"/>
        <v>0</v>
      </c>
      <c r="S66" s="199">
        <f t="shared" si="13"/>
        <v>0</v>
      </c>
      <c r="T66" s="209">
        <f t="shared" si="19"/>
        <v>12</v>
      </c>
    </row>
    <row r="67" spans="1:20">
      <c r="A67">
        <f t="shared" si="14"/>
        <v>24</v>
      </c>
      <c r="B67" s="207"/>
      <c r="C67" s="208"/>
      <c r="D67" s="208"/>
      <c r="E67" s="208"/>
      <c r="F67" s="200"/>
      <c r="G67" s="199"/>
      <c r="H67" s="199"/>
      <c r="I67" s="199">
        <f t="shared" si="15"/>
        <v>0</v>
      </c>
      <c r="J67" s="199" t="e">
        <f t="shared" si="10"/>
        <v>#DIV/0!</v>
      </c>
      <c r="K67" s="201">
        <f t="shared" si="16"/>
        <v>4</v>
      </c>
      <c r="L67" s="200"/>
      <c r="M67" s="199"/>
      <c r="N67" s="199"/>
      <c r="O67" s="199">
        <f t="shared" si="17"/>
        <v>0</v>
      </c>
      <c r="P67" s="199" t="e">
        <f t="shared" si="11"/>
        <v>#DIV/0!</v>
      </c>
      <c r="Q67" s="201">
        <f t="shared" si="18"/>
        <v>4</v>
      </c>
      <c r="R67" s="199">
        <f t="shared" si="12"/>
        <v>0</v>
      </c>
      <c r="S67" s="199">
        <f t="shared" si="13"/>
        <v>0</v>
      </c>
      <c r="T67" s="209">
        <f t="shared" si="19"/>
        <v>12</v>
      </c>
    </row>
    <row r="68" spans="1:20">
      <c r="A68">
        <f t="shared" si="14"/>
        <v>25</v>
      </c>
      <c r="B68" s="207"/>
      <c r="C68" s="208"/>
      <c r="D68" s="208"/>
      <c r="E68" s="208"/>
      <c r="F68" s="200"/>
      <c r="G68" s="199"/>
      <c r="H68" s="199"/>
      <c r="I68" s="199">
        <f t="shared" si="15"/>
        <v>0</v>
      </c>
      <c r="J68" s="199" t="e">
        <f t="shared" si="10"/>
        <v>#DIV/0!</v>
      </c>
      <c r="K68" s="201">
        <f t="shared" si="16"/>
        <v>4</v>
      </c>
      <c r="L68" s="200"/>
      <c r="M68" s="199"/>
      <c r="N68" s="199"/>
      <c r="O68" s="199">
        <f t="shared" si="17"/>
        <v>0</v>
      </c>
      <c r="P68" s="199" t="e">
        <f t="shared" si="11"/>
        <v>#DIV/0!</v>
      </c>
      <c r="Q68" s="201">
        <f t="shared" si="18"/>
        <v>4</v>
      </c>
      <c r="R68" s="199">
        <f t="shared" si="12"/>
        <v>0</v>
      </c>
      <c r="S68" s="199">
        <f t="shared" si="13"/>
        <v>0</v>
      </c>
      <c r="T68" s="209">
        <f t="shared" si="19"/>
        <v>12</v>
      </c>
    </row>
    <row r="69" spans="1:20">
      <c r="A69">
        <f t="shared" si="14"/>
        <v>26</v>
      </c>
      <c r="B69" s="207"/>
      <c r="C69" s="208"/>
      <c r="D69" s="208"/>
      <c r="E69" s="208"/>
      <c r="F69" s="200"/>
      <c r="G69" s="199"/>
      <c r="H69" s="199"/>
      <c r="I69" s="199">
        <f t="shared" si="15"/>
        <v>0</v>
      </c>
      <c r="J69" s="199" t="e">
        <f t="shared" si="10"/>
        <v>#DIV/0!</v>
      </c>
      <c r="K69" s="201">
        <f t="shared" si="16"/>
        <v>4</v>
      </c>
      <c r="L69" s="200"/>
      <c r="M69" s="199"/>
      <c r="N69" s="199"/>
      <c r="O69" s="199">
        <f t="shared" si="17"/>
        <v>0</v>
      </c>
      <c r="P69" s="199" t="e">
        <f t="shared" si="11"/>
        <v>#DIV/0!</v>
      </c>
      <c r="Q69" s="201">
        <f t="shared" si="18"/>
        <v>4</v>
      </c>
      <c r="R69" s="199">
        <f t="shared" si="12"/>
        <v>0</v>
      </c>
      <c r="S69" s="199">
        <f t="shared" si="13"/>
        <v>0</v>
      </c>
      <c r="T69" s="209">
        <f t="shared" si="19"/>
        <v>12</v>
      </c>
    </row>
    <row r="70" spans="1:20">
      <c r="A70">
        <f t="shared" si="14"/>
        <v>27</v>
      </c>
      <c r="B70" s="207"/>
      <c r="C70" s="208"/>
      <c r="D70" s="208"/>
      <c r="E70" s="208"/>
      <c r="F70" s="200"/>
      <c r="G70" s="199"/>
      <c r="H70" s="199"/>
      <c r="I70" s="199">
        <f t="shared" si="15"/>
        <v>0</v>
      </c>
      <c r="J70" s="199" t="e">
        <f t="shared" si="10"/>
        <v>#DIV/0!</v>
      </c>
      <c r="K70" s="201">
        <f t="shared" si="16"/>
        <v>4</v>
      </c>
      <c r="L70" s="200"/>
      <c r="M70" s="199"/>
      <c r="N70" s="199"/>
      <c r="O70" s="199">
        <f t="shared" si="17"/>
        <v>0</v>
      </c>
      <c r="P70" s="199" t="e">
        <f t="shared" si="11"/>
        <v>#DIV/0!</v>
      </c>
      <c r="Q70" s="201">
        <f t="shared" si="18"/>
        <v>4</v>
      </c>
      <c r="R70" s="199">
        <f t="shared" si="12"/>
        <v>0</v>
      </c>
      <c r="S70" s="199">
        <f t="shared" si="13"/>
        <v>0</v>
      </c>
      <c r="T70" s="209">
        <f t="shared" si="19"/>
        <v>12</v>
      </c>
    </row>
    <row r="71" spans="1:20">
      <c r="A71">
        <f t="shared" si="14"/>
        <v>28</v>
      </c>
      <c r="B71" s="207"/>
      <c r="C71" s="208"/>
      <c r="D71" s="208"/>
      <c r="E71" s="208"/>
      <c r="F71" s="200"/>
      <c r="G71" s="199"/>
      <c r="H71" s="199"/>
      <c r="I71" s="199">
        <f t="shared" si="15"/>
        <v>0</v>
      </c>
      <c r="J71" s="199" t="e">
        <f t="shared" si="10"/>
        <v>#DIV/0!</v>
      </c>
      <c r="K71" s="201">
        <f t="shared" si="16"/>
        <v>4</v>
      </c>
      <c r="L71" s="200"/>
      <c r="M71" s="199"/>
      <c r="N71" s="199"/>
      <c r="O71" s="199">
        <f t="shared" si="17"/>
        <v>0</v>
      </c>
      <c r="P71" s="199" t="e">
        <f t="shared" si="11"/>
        <v>#DIV/0!</v>
      </c>
      <c r="Q71" s="201">
        <f t="shared" si="18"/>
        <v>4</v>
      </c>
      <c r="R71" s="199">
        <f t="shared" si="12"/>
        <v>0</v>
      </c>
      <c r="S71" s="199">
        <f t="shared" si="13"/>
        <v>0</v>
      </c>
      <c r="T71" s="209">
        <f t="shared" si="19"/>
        <v>12</v>
      </c>
    </row>
    <row r="72" spans="1:20">
      <c r="A72">
        <f t="shared" si="14"/>
        <v>29</v>
      </c>
      <c r="B72" s="207"/>
      <c r="C72" s="208"/>
      <c r="D72" s="208"/>
      <c r="E72" s="208"/>
      <c r="F72" s="200"/>
      <c r="G72" s="199"/>
      <c r="H72" s="199"/>
      <c r="I72" s="199">
        <f t="shared" si="15"/>
        <v>0</v>
      </c>
      <c r="J72" s="199" t="e">
        <f t="shared" si="10"/>
        <v>#DIV/0!</v>
      </c>
      <c r="K72" s="201">
        <f t="shared" si="16"/>
        <v>4</v>
      </c>
      <c r="L72" s="200"/>
      <c r="M72" s="199"/>
      <c r="N72" s="199"/>
      <c r="O72" s="199">
        <f t="shared" si="17"/>
        <v>0</v>
      </c>
      <c r="P72" s="199" t="e">
        <f t="shared" si="11"/>
        <v>#DIV/0!</v>
      </c>
      <c r="Q72" s="201">
        <f t="shared" si="18"/>
        <v>4</v>
      </c>
      <c r="R72" s="199">
        <f t="shared" si="12"/>
        <v>0</v>
      </c>
      <c r="S72" s="199">
        <f t="shared" si="13"/>
        <v>0</v>
      </c>
      <c r="T72" s="209">
        <f t="shared" si="19"/>
        <v>12</v>
      </c>
    </row>
    <row r="73" spans="1:20" ht="16" thickBot="1">
      <c r="A73">
        <f t="shared" si="14"/>
        <v>30</v>
      </c>
      <c r="B73" s="210"/>
      <c r="C73" s="211"/>
      <c r="D73" s="211"/>
      <c r="E73" s="211"/>
      <c r="F73" s="202"/>
      <c r="G73" s="203"/>
      <c r="H73" s="203"/>
      <c r="I73" s="203">
        <f t="shared" si="15"/>
        <v>0</v>
      </c>
      <c r="J73" s="203" t="e">
        <f t="shared" si="10"/>
        <v>#DIV/0!</v>
      </c>
      <c r="K73" s="204">
        <f t="shared" si="16"/>
        <v>4</v>
      </c>
      <c r="L73" s="202"/>
      <c r="M73" s="203"/>
      <c r="N73" s="203"/>
      <c r="O73" s="199">
        <f t="shared" si="17"/>
        <v>0</v>
      </c>
      <c r="P73" s="203" t="e">
        <f t="shared" si="11"/>
        <v>#DIV/0!</v>
      </c>
      <c r="Q73" s="201">
        <f t="shared" si="18"/>
        <v>4</v>
      </c>
      <c r="R73" s="203">
        <f t="shared" si="12"/>
        <v>0</v>
      </c>
      <c r="S73" s="203">
        <f t="shared" si="13"/>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130</v>
      </c>
      <c r="G76" s="182">
        <v>58.3</v>
      </c>
      <c r="H76" s="199">
        <f>G76*1.5</f>
        <v>87.449999999999989</v>
      </c>
      <c r="I76" s="182">
        <v>3</v>
      </c>
      <c r="J76" s="182"/>
      <c r="K76" s="183"/>
      <c r="L76" s="185">
        <v>175</v>
      </c>
      <c r="M76" s="182">
        <v>43.33</v>
      </c>
      <c r="N76" s="199">
        <f>M76*1.5</f>
        <v>64.995000000000005</v>
      </c>
      <c r="O76" s="182">
        <v>3</v>
      </c>
      <c r="P76" s="182"/>
      <c r="Q76" s="183"/>
      <c r="R76" s="521"/>
      <c r="S76" s="521"/>
      <c r="T76" s="522"/>
    </row>
    <row r="77" spans="1:20" ht="16" thickBot="1">
      <c r="B77" s="527"/>
      <c r="C77" s="528"/>
      <c r="D77" s="528"/>
      <c r="E77" s="528"/>
      <c r="F77" s="529" t="s">
        <v>167</v>
      </c>
      <c r="G77" s="530"/>
      <c r="H77" s="530"/>
      <c r="I77" s="530"/>
      <c r="J77" s="530"/>
      <c r="K77" s="187"/>
      <c r="L77" s="529" t="s">
        <v>166</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698</v>
      </c>
      <c r="C79" s="208" t="s">
        <v>320</v>
      </c>
      <c r="D79" s="208" t="s">
        <v>310</v>
      </c>
      <c r="E79" s="208" t="s">
        <v>272</v>
      </c>
      <c r="F79" s="200">
        <v>5</v>
      </c>
      <c r="G79" s="199">
        <v>0</v>
      </c>
      <c r="H79" s="199">
        <v>39</v>
      </c>
      <c r="I79" s="322">
        <f>IF(H79&lt;=$H$76,IF(H79&lt;$G$76,F79+G79,F79+G79+(H79-$G$76)),50)</f>
        <v>5</v>
      </c>
      <c r="J79" s="199">
        <f t="shared" ref="J79:J108" si="20">$F$6/H79</f>
        <v>4.1794871794871797</v>
      </c>
      <c r="K79" s="201"/>
      <c r="L79" s="200">
        <v>5</v>
      </c>
      <c r="M79" s="199">
        <v>5</v>
      </c>
      <c r="N79" s="199">
        <v>34.32</v>
      </c>
      <c r="O79" s="199">
        <f>IF(N79&lt;=$N$76,IF(N79&lt;$M$76,L79+M79,L79+M79+(N79-$M$76)),50)</f>
        <v>10</v>
      </c>
      <c r="P79" s="199">
        <f t="shared" ref="P79:P108" si="21">$F$6/N79</f>
        <v>4.7494172494172497</v>
      </c>
      <c r="Q79" s="201"/>
      <c r="R79" s="199">
        <f t="shared" ref="R79:R108" si="22">O79+I79</f>
        <v>15</v>
      </c>
      <c r="S79" s="199">
        <f t="shared" ref="S79:S108" si="23">N79+H79</f>
        <v>73.319999999999993</v>
      </c>
      <c r="T79" s="209"/>
    </row>
    <row r="80" spans="1:20">
      <c r="A80">
        <f t="shared" ref="A80:A108" si="24">A79+1</f>
        <v>2</v>
      </c>
      <c r="B80" s="207">
        <v>531</v>
      </c>
      <c r="C80" s="208" t="s">
        <v>321</v>
      </c>
      <c r="D80" s="208" t="s">
        <v>322</v>
      </c>
      <c r="E80" s="208" t="s">
        <v>272</v>
      </c>
      <c r="F80" s="200">
        <v>5</v>
      </c>
      <c r="G80" s="199">
        <v>0</v>
      </c>
      <c r="H80" s="199">
        <v>34.700000000000003</v>
      </c>
      <c r="I80" s="322">
        <f t="shared" ref="I80:I108" si="25">IF(H80&lt;=$H$76,IF(H80&lt;$G$76,F80+G80,F80+G80+(H80-$G$76)),50)</f>
        <v>5</v>
      </c>
      <c r="J80" s="199">
        <f t="shared" si="20"/>
        <v>4.6974063400576362</v>
      </c>
      <c r="K80" s="201"/>
      <c r="L80" s="200">
        <v>15</v>
      </c>
      <c r="M80" s="199">
        <v>0</v>
      </c>
      <c r="N80" s="199">
        <v>26.54</v>
      </c>
      <c r="O80" s="199">
        <f t="shared" ref="O80:O108" si="26">IF(N80&lt;=$N$76,IF(N80&lt;$M$76,L80+M80,L80+M80+(N80-$M$76)),50)</f>
        <v>15</v>
      </c>
      <c r="P80" s="199">
        <f t="shared" si="21"/>
        <v>6.1416729464958557</v>
      </c>
      <c r="Q80" s="201"/>
      <c r="R80" s="199">
        <f t="shared" si="22"/>
        <v>20</v>
      </c>
      <c r="S80" s="199">
        <f t="shared" si="23"/>
        <v>61.24</v>
      </c>
      <c r="T80" s="209"/>
    </row>
    <row r="81" spans="1:20">
      <c r="A81">
        <f t="shared" si="24"/>
        <v>3</v>
      </c>
      <c r="B81" s="207">
        <v>803</v>
      </c>
      <c r="C81" s="208" t="s">
        <v>323</v>
      </c>
      <c r="D81" s="208" t="s">
        <v>324</v>
      </c>
      <c r="E81" s="208" t="s">
        <v>272</v>
      </c>
      <c r="F81" s="200">
        <v>10</v>
      </c>
      <c r="G81" s="199">
        <v>5</v>
      </c>
      <c r="H81" s="199">
        <v>45.03</v>
      </c>
      <c r="I81" s="199">
        <f t="shared" si="25"/>
        <v>15</v>
      </c>
      <c r="J81" s="199">
        <f t="shared" si="20"/>
        <v>3.6198090162114145</v>
      </c>
      <c r="K81" s="201"/>
      <c r="L81" s="200">
        <v>5</v>
      </c>
      <c r="M81" s="199">
        <v>0</v>
      </c>
      <c r="N81" s="199">
        <v>27.27</v>
      </c>
      <c r="O81" s="322">
        <f t="shared" si="26"/>
        <v>5</v>
      </c>
      <c r="P81" s="199">
        <f t="shared" si="21"/>
        <v>5.977264393105977</v>
      </c>
      <c r="Q81" s="201"/>
      <c r="R81" s="199">
        <f>O81+I81</f>
        <v>20</v>
      </c>
      <c r="S81" s="199">
        <f t="shared" si="23"/>
        <v>72.3</v>
      </c>
      <c r="T81" s="209"/>
    </row>
    <row r="82" spans="1:20">
      <c r="A82">
        <f t="shared" si="24"/>
        <v>4</v>
      </c>
      <c r="B82" s="207">
        <v>653</v>
      </c>
      <c r="C82" s="321" t="s">
        <v>325</v>
      </c>
      <c r="D82" s="321" t="s">
        <v>326</v>
      </c>
      <c r="E82" s="321" t="s">
        <v>272</v>
      </c>
      <c r="F82" s="200">
        <v>5</v>
      </c>
      <c r="G82" s="199">
        <v>10</v>
      </c>
      <c r="H82" s="199">
        <v>52.55</v>
      </c>
      <c r="I82" s="199">
        <f t="shared" si="25"/>
        <v>15</v>
      </c>
      <c r="J82" s="199">
        <f t="shared" si="20"/>
        <v>3.1018078020932447</v>
      </c>
      <c r="K82" s="201"/>
      <c r="L82" s="200">
        <v>0</v>
      </c>
      <c r="M82" s="199">
        <v>5</v>
      </c>
      <c r="N82" s="199">
        <v>27.89</v>
      </c>
      <c r="O82" s="322">
        <f t="shared" si="26"/>
        <v>5</v>
      </c>
      <c r="P82" s="199">
        <f t="shared" si="21"/>
        <v>5.8443886697741121</v>
      </c>
      <c r="Q82" s="201"/>
      <c r="R82" s="199">
        <f t="shared" si="22"/>
        <v>20</v>
      </c>
      <c r="S82" s="199">
        <f t="shared" si="23"/>
        <v>80.44</v>
      </c>
      <c r="T82" s="209"/>
    </row>
    <row r="83" spans="1:20">
      <c r="A83">
        <f t="shared" si="24"/>
        <v>5</v>
      </c>
      <c r="B83" s="207">
        <v>779</v>
      </c>
      <c r="C83" s="321" t="s">
        <v>327</v>
      </c>
      <c r="D83" s="321" t="s">
        <v>328</v>
      </c>
      <c r="E83" s="321" t="s">
        <v>269</v>
      </c>
      <c r="F83" s="200">
        <v>15</v>
      </c>
      <c r="G83" s="199">
        <v>0</v>
      </c>
      <c r="H83" s="199">
        <v>56.74</v>
      </c>
      <c r="I83" s="199">
        <f t="shared" si="25"/>
        <v>15</v>
      </c>
      <c r="J83" s="199">
        <f t="shared" si="20"/>
        <v>2.8727529080014098</v>
      </c>
      <c r="K83" s="201"/>
      <c r="L83" s="200">
        <v>5</v>
      </c>
      <c r="M83" s="199">
        <v>5</v>
      </c>
      <c r="N83" s="199">
        <v>41.18</v>
      </c>
      <c r="O83" s="199">
        <f t="shared" si="26"/>
        <v>10</v>
      </c>
      <c r="P83" s="199">
        <f t="shared" si="21"/>
        <v>3.9582321515298688</v>
      </c>
      <c r="Q83" s="201"/>
      <c r="R83" s="199">
        <f t="shared" si="22"/>
        <v>25</v>
      </c>
      <c r="S83" s="199">
        <f t="shared" si="23"/>
        <v>97.92</v>
      </c>
      <c r="T83" s="209"/>
    </row>
    <row r="84" spans="1:20">
      <c r="A84">
        <f t="shared" si="24"/>
        <v>6</v>
      </c>
      <c r="B84" s="207">
        <v>696</v>
      </c>
      <c r="C84" s="321" t="s">
        <v>329</v>
      </c>
      <c r="D84" s="321" t="s">
        <v>330</v>
      </c>
      <c r="E84" s="321" t="s">
        <v>269</v>
      </c>
      <c r="F84" s="200">
        <v>50</v>
      </c>
      <c r="G84" s="199"/>
      <c r="H84" s="199"/>
      <c r="I84" s="199">
        <f t="shared" si="25"/>
        <v>50</v>
      </c>
      <c r="J84" s="199" t="e">
        <f t="shared" si="20"/>
        <v>#DIV/0!</v>
      </c>
      <c r="K84" s="201"/>
      <c r="L84" s="200">
        <v>0</v>
      </c>
      <c r="M84" s="199">
        <v>0</v>
      </c>
      <c r="N84" s="199">
        <v>28.06</v>
      </c>
      <c r="O84" s="322">
        <f t="shared" si="26"/>
        <v>0</v>
      </c>
      <c r="P84" s="199">
        <f t="shared" si="21"/>
        <v>5.8089807555238773</v>
      </c>
      <c r="Q84" s="201"/>
      <c r="R84" s="199">
        <f t="shared" si="22"/>
        <v>50</v>
      </c>
      <c r="S84" s="199">
        <f t="shared" si="23"/>
        <v>28.06</v>
      </c>
      <c r="T84" s="209"/>
    </row>
    <row r="85" spans="1:20">
      <c r="A85">
        <f t="shared" si="24"/>
        <v>7</v>
      </c>
      <c r="B85" s="207">
        <v>673</v>
      </c>
      <c r="C85" s="321" t="s">
        <v>298</v>
      </c>
      <c r="D85" s="321" t="s">
        <v>331</v>
      </c>
      <c r="E85" s="321" t="s">
        <v>275</v>
      </c>
      <c r="F85" s="200">
        <v>50</v>
      </c>
      <c r="G85" s="199"/>
      <c r="H85" s="199"/>
      <c r="I85" s="199">
        <f t="shared" si="25"/>
        <v>50</v>
      </c>
      <c r="J85" s="199" t="e">
        <f t="shared" si="20"/>
        <v>#DIV/0!</v>
      </c>
      <c r="K85" s="201"/>
      <c r="L85" s="200">
        <v>0</v>
      </c>
      <c r="M85" s="199">
        <v>5</v>
      </c>
      <c r="N85" s="199">
        <v>32.479999999999997</v>
      </c>
      <c r="O85" s="322">
        <f t="shared" si="26"/>
        <v>5</v>
      </c>
      <c r="P85" s="199">
        <f t="shared" si="21"/>
        <v>5.0184729064039413</v>
      </c>
      <c r="Q85" s="201"/>
      <c r="R85" s="199">
        <f t="shared" si="22"/>
        <v>55</v>
      </c>
      <c r="S85" s="199">
        <f t="shared" si="23"/>
        <v>32.479999999999997</v>
      </c>
      <c r="T85" s="209"/>
    </row>
    <row r="86" spans="1:20">
      <c r="A86">
        <f t="shared" si="24"/>
        <v>8</v>
      </c>
      <c r="B86" s="207">
        <v>605</v>
      </c>
      <c r="C86" s="321" t="s">
        <v>332</v>
      </c>
      <c r="D86" s="321" t="s">
        <v>333</v>
      </c>
      <c r="E86" s="321" t="s">
        <v>272</v>
      </c>
      <c r="F86" s="200">
        <v>50</v>
      </c>
      <c r="G86" s="199"/>
      <c r="H86" s="199"/>
      <c r="I86" s="199">
        <f t="shared" si="25"/>
        <v>50</v>
      </c>
      <c r="J86" s="199" t="e">
        <f t="shared" si="20"/>
        <v>#DIV/0!</v>
      </c>
      <c r="K86" s="201"/>
      <c r="L86" s="200">
        <v>10</v>
      </c>
      <c r="M86" s="199">
        <v>5</v>
      </c>
      <c r="N86" s="199">
        <v>31.52</v>
      </c>
      <c r="O86" s="199">
        <f t="shared" si="26"/>
        <v>15</v>
      </c>
      <c r="P86" s="199">
        <f t="shared" si="21"/>
        <v>5.1713197969543145</v>
      </c>
      <c r="Q86" s="201"/>
      <c r="R86" s="199">
        <f t="shared" si="22"/>
        <v>65</v>
      </c>
      <c r="S86" s="199">
        <f t="shared" si="23"/>
        <v>31.52</v>
      </c>
      <c r="T86" s="209"/>
    </row>
    <row r="87" spans="1:20">
      <c r="A87">
        <f t="shared" si="24"/>
        <v>9</v>
      </c>
      <c r="B87" s="207">
        <v>791</v>
      </c>
      <c r="C87" s="321" t="s">
        <v>334</v>
      </c>
      <c r="D87" s="321" t="s">
        <v>335</v>
      </c>
      <c r="E87" s="321" t="s">
        <v>272</v>
      </c>
      <c r="F87" s="200">
        <v>50</v>
      </c>
      <c r="G87" s="199"/>
      <c r="H87" s="199"/>
      <c r="I87" s="199">
        <f t="shared" si="25"/>
        <v>50</v>
      </c>
      <c r="J87" s="199" t="e">
        <f t="shared" si="20"/>
        <v>#DIV/0!</v>
      </c>
      <c r="K87" s="201"/>
      <c r="L87" s="200">
        <v>5</v>
      </c>
      <c r="M87" s="199">
        <v>10</v>
      </c>
      <c r="N87" s="199">
        <v>36.1</v>
      </c>
      <c r="O87" s="199">
        <f t="shared" si="26"/>
        <v>15</v>
      </c>
      <c r="P87" s="199">
        <f t="shared" si="21"/>
        <v>4.5152354570637119</v>
      </c>
      <c r="Q87" s="201"/>
      <c r="R87" s="199">
        <f t="shared" si="22"/>
        <v>65</v>
      </c>
      <c r="S87" s="199">
        <f t="shared" si="23"/>
        <v>36.1</v>
      </c>
      <c r="T87" s="209"/>
    </row>
    <row r="88" spans="1:20">
      <c r="A88">
        <f t="shared" si="24"/>
        <v>10</v>
      </c>
      <c r="B88" s="207">
        <v>784</v>
      </c>
      <c r="C88" s="321" t="s">
        <v>336</v>
      </c>
      <c r="D88" s="321" t="s">
        <v>337</v>
      </c>
      <c r="E88" s="208">
        <v>55</v>
      </c>
      <c r="F88" s="200">
        <v>50</v>
      </c>
      <c r="G88" s="199"/>
      <c r="H88" s="199"/>
      <c r="I88" s="199">
        <f t="shared" si="25"/>
        <v>50</v>
      </c>
      <c r="J88" s="199" t="e">
        <f t="shared" si="20"/>
        <v>#DIV/0!</v>
      </c>
      <c r="K88" s="201"/>
      <c r="L88" s="200">
        <v>0</v>
      </c>
      <c r="M88" s="199">
        <v>0</v>
      </c>
      <c r="N88" s="199">
        <v>62.31</v>
      </c>
      <c r="O88" s="199">
        <f t="shared" si="26"/>
        <v>18.980000000000004</v>
      </c>
      <c r="P88" s="199">
        <f t="shared" si="21"/>
        <v>2.6159524955865829</v>
      </c>
      <c r="Q88" s="201"/>
      <c r="R88" s="199">
        <f t="shared" si="22"/>
        <v>68.98</v>
      </c>
      <c r="S88" s="199">
        <f t="shared" si="23"/>
        <v>62.31</v>
      </c>
      <c r="T88" s="209"/>
    </row>
    <row r="89" spans="1:20">
      <c r="A89">
        <f t="shared" si="24"/>
        <v>11</v>
      </c>
      <c r="B89" s="207">
        <v>732</v>
      </c>
      <c r="C89" s="321" t="s">
        <v>338</v>
      </c>
      <c r="D89" s="321" t="s">
        <v>339</v>
      </c>
      <c r="E89" s="321" t="s">
        <v>269</v>
      </c>
      <c r="F89" s="200">
        <v>50</v>
      </c>
      <c r="G89" s="199"/>
      <c r="H89" s="199"/>
      <c r="I89" s="199">
        <f t="shared" si="25"/>
        <v>50</v>
      </c>
      <c r="J89" s="199" t="e">
        <f t="shared" si="20"/>
        <v>#DIV/0!</v>
      </c>
      <c r="K89" s="201"/>
      <c r="L89" s="200">
        <v>0</v>
      </c>
      <c r="M89" s="199">
        <v>5</v>
      </c>
      <c r="N89" s="199">
        <v>58.83</v>
      </c>
      <c r="O89" s="199">
        <f t="shared" si="26"/>
        <v>20.5</v>
      </c>
      <c r="P89" s="199">
        <f t="shared" si="21"/>
        <v>2.7706952235254123</v>
      </c>
      <c r="Q89" s="201"/>
      <c r="R89" s="199">
        <f t="shared" si="22"/>
        <v>70.5</v>
      </c>
      <c r="S89" s="199">
        <f t="shared" si="23"/>
        <v>58.83</v>
      </c>
      <c r="T89" s="209"/>
    </row>
    <row r="90" spans="1:20">
      <c r="A90">
        <f t="shared" si="24"/>
        <v>12</v>
      </c>
      <c r="B90" s="207">
        <v>738</v>
      </c>
      <c r="C90" s="321" t="s">
        <v>340</v>
      </c>
      <c r="D90" s="321" t="s">
        <v>341</v>
      </c>
      <c r="E90" s="321" t="s">
        <v>272</v>
      </c>
      <c r="F90" s="200">
        <v>50</v>
      </c>
      <c r="G90" s="199"/>
      <c r="H90" s="199"/>
      <c r="I90" s="199">
        <f t="shared" si="25"/>
        <v>50</v>
      </c>
      <c r="J90" s="199" t="e">
        <f t="shared" si="20"/>
        <v>#DIV/0!</v>
      </c>
      <c r="K90" s="201"/>
      <c r="L90" s="200">
        <v>50</v>
      </c>
      <c r="M90" s="199"/>
      <c r="N90" s="199"/>
      <c r="O90" s="199">
        <f t="shared" si="26"/>
        <v>50</v>
      </c>
      <c r="P90" s="199" t="e">
        <f t="shared" si="21"/>
        <v>#DIV/0!</v>
      </c>
      <c r="Q90" s="201"/>
      <c r="R90" s="199">
        <f t="shared" si="22"/>
        <v>100</v>
      </c>
      <c r="S90" s="199">
        <f t="shared" si="23"/>
        <v>0</v>
      </c>
      <c r="T90" s="209"/>
    </row>
    <row r="91" spans="1:20">
      <c r="A91">
        <f t="shared" si="24"/>
        <v>13</v>
      </c>
      <c r="B91" s="207">
        <v>697</v>
      </c>
      <c r="C91" s="321" t="s">
        <v>342</v>
      </c>
      <c r="D91" s="321" t="s">
        <v>343</v>
      </c>
      <c r="E91" s="321" t="s">
        <v>269</v>
      </c>
      <c r="F91" s="200">
        <v>50</v>
      </c>
      <c r="G91" s="199"/>
      <c r="H91" s="199"/>
      <c r="I91" s="199">
        <f t="shared" si="25"/>
        <v>50</v>
      </c>
      <c r="J91" s="199" t="e">
        <f t="shared" si="20"/>
        <v>#DIV/0!</v>
      </c>
      <c r="K91" s="201"/>
      <c r="L91" s="200">
        <v>50</v>
      </c>
      <c r="M91" s="199"/>
      <c r="N91" s="199"/>
      <c r="O91" s="199">
        <f t="shared" si="26"/>
        <v>50</v>
      </c>
      <c r="P91" s="199" t="e">
        <f t="shared" si="21"/>
        <v>#DIV/0!</v>
      </c>
      <c r="Q91" s="201"/>
      <c r="R91" s="199">
        <f t="shared" si="22"/>
        <v>100</v>
      </c>
      <c r="S91" s="199">
        <f t="shared" si="23"/>
        <v>0</v>
      </c>
      <c r="T91" s="209"/>
    </row>
    <row r="92" spans="1:20">
      <c r="A92">
        <f t="shared" si="24"/>
        <v>14</v>
      </c>
      <c r="B92" s="207">
        <v>757</v>
      </c>
      <c r="C92" s="321" t="s">
        <v>344</v>
      </c>
      <c r="D92" s="321" t="s">
        <v>330</v>
      </c>
      <c r="E92" s="321" t="s">
        <v>269</v>
      </c>
      <c r="F92" s="200">
        <v>50</v>
      </c>
      <c r="G92" s="199"/>
      <c r="H92" s="199"/>
      <c r="I92" s="199">
        <f t="shared" si="25"/>
        <v>50</v>
      </c>
      <c r="J92" s="199" t="e">
        <f t="shared" si="20"/>
        <v>#DIV/0!</v>
      </c>
      <c r="K92" s="201"/>
      <c r="L92" s="200">
        <v>50</v>
      </c>
      <c r="M92" s="199"/>
      <c r="N92" s="199"/>
      <c r="O92" s="199">
        <f t="shared" si="26"/>
        <v>50</v>
      </c>
      <c r="P92" s="199" t="e">
        <f t="shared" si="21"/>
        <v>#DIV/0!</v>
      </c>
      <c r="Q92" s="201"/>
      <c r="R92" s="199">
        <f t="shared" si="22"/>
        <v>100</v>
      </c>
      <c r="S92" s="199">
        <f t="shared" si="23"/>
        <v>0</v>
      </c>
      <c r="T92" s="209"/>
    </row>
    <row r="93" spans="1:20">
      <c r="A93">
        <f t="shared" si="24"/>
        <v>15</v>
      </c>
      <c r="B93" s="207"/>
      <c r="C93" s="208"/>
      <c r="D93" s="208"/>
      <c r="E93" s="208"/>
      <c r="F93" s="200"/>
      <c r="G93" s="199"/>
      <c r="H93" s="199"/>
      <c r="I93" s="199">
        <f t="shared" si="25"/>
        <v>0</v>
      </c>
      <c r="J93" s="199" t="e">
        <f t="shared" si="20"/>
        <v>#DIV/0!</v>
      </c>
      <c r="K93" s="201"/>
      <c r="L93" s="200"/>
      <c r="M93" s="199"/>
      <c r="N93" s="199"/>
      <c r="O93" s="199">
        <f t="shared" si="26"/>
        <v>0</v>
      </c>
      <c r="P93" s="199" t="e">
        <f t="shared" si="21"/>
        <v>#DIV/0!</v>
      </c>
      <c r="Q93" s="201"/>
      <c r="R93" s="199">
        <f t="shared" si="22"/>
        <v>0</v>
      </c>
      <c r="S93" s="199">
        <f t="shared" si="23"/>
        <v>0</v>
      </c>
      <c r="T93" s="209"/>
    </row>
    <row r="94" spans="1:20">
      <c r="A94">
        <f t="shared" si="24"/>
        <v>16</v>
      </c>
      <c r="B94" s="207"/>
      <c r="C94" s="208"/>
      <c r="D94" s="208"/>
      <c r="E94" s="208"/>
      <c r="F94" s="200"/>
      <c r="G94" s="199"/>
      <c r="H94" s="199"/>
      <c r="I94" s="199">
        <f t="shared" si="25"/>
        <v>0</v>
      </c>
      <c r="J94" s="199" t="e">
        <f t="shared" si="20"/>
        <v>#DIV/0!</v>
      </c>
      <c r="K94" s="201"/>
      <c r="L94" s="200"/>
      <c r="M94" s="199"/>
      <c r="N94" s="199"/>
      <c r="O94" s="199">
        <f t="shared" si="26"/>
        <v>0</v>
      </c>
      <c r="P94" s="199" t="e">
        <f t="shared" si="21"/>
        <v>#DIV/0!</v>
      </c>
      <c r="Q94" s="201"/>
      <c r="R94" s="199">
        <f t="shared" si="22"/>
        <v>0</v>
      </c>
      <c r="S94" s="199">
        <f t="shared" si="23"/>
        <v>0</v>
      </c>
      <c r="T94" s="209"/>
    </row>
    <row r="95" spans="1:20">
      <c r="A95">
        <f t="shared" si="24"/>
        <v>17</v>
      </c>
      <c r="B95" s="207"/>
      <c r="C95" s="208"/>
      <c r="D95" s="208"/>
      <c r="E95" s="208"/>
      <c r="F95" s="200"/>
      <c r="G95" s="199"/>
      <c r="H95" s="199"/>
      <c r="I95" s="199">
        <f t="shared" si="25"/>
        <v>0</v>
      </c>
      <c r="J95" s="199" t="e">
        <f t="shared" si="20"/>
        <v>#DIV/0!</v>
      </c>
      <c r="K95" s="201"/>
      <c r="L95" s="200"/>
      <c r="M95" s="199"/>
      <c r="N95" s="199"/>
      <c r="O95" s="199">
        <f t="shared" si="26"/>
        <v>0</v>
      </c>
      <c r="P95" s="199" t="e">
        <f t="shared" si="21"/>
        <v>#DIV/0!</v>
      </c>
      <c r="Q95" s="201"/>
      <c r="R95" s="199">
        <f t="shared" si="22"/>
        <v>0</v>
      </c>
      <c r="S95" s="199">
        <f t="shared" si="23"/>
        <v>0</v>
      </c>
      <c r="T95" s="209"/>
    </row>
    <row r="96" spans="1:20">
      <c r="A96">
        <f t="shared" si="24"/>
        <v>18</v>
      </c>
      <c r="B96" s="207"/>
      <c r="C96" s="208"/>
      <c r="D96" s="208"/>
      <c r="E96" s="208"/>
      <c r="F96" s="200"/>
      <c r="G96" s="199"/>
      <c r="H96" s="199"/>
      <c r="I96" s="199">
        <f t="shared" si="25"/>
        <v>0</v>
      </c>
      <c r="J96" s="199" t="e">
        <f t="shared" si="20"/>
        <v>#DIV/0!</v>
      </c>
      <c r="K96" s="201"/>
      <c r="L96" s="200"/>
      <c r="M96" s="199"/>
      <c r="N96" s="199"/>
      <c r="O96" s="199">
        <f t="shared" si="26"/>
        <v>0</v>
      </c>
      <c r="P96" s="199" t="e">
        <f t="shared" si="21"/>
        <v>#DIV/0!</v>
      </c>
      <c r="Q96" s="201"/>
      <c r="R96" s="199">
        <f t="shared" si="22"/>
        <v>0</v>
      </c>
      <c r="S96" s="199">
        <f t="shared" si="23"/>
        <v>0</v>
      </c>
      <c r="T96" s="209"/>
    </row>
    <row r="97" spans="1:20">
      <c r="A97">
        <f t="shared" si="24"/>
        <v>19</v>
      </c>
      <c r="B97" s="207"/>
      <c r="C97" s="208"/>
      <c r="D97" s="208"/>
      <c r="E97" s="208"/>
      <c r="F97" s="200"/>
      <c r="G97" s="199"/>
      <c r="H97" s="199"/>
      <c r="I97" s="199">
        <f t="shared" si="25"/>
        <v>0</v>
      </c>
      <c r="J97" s="199" t="e">
        <f t="shared" si="20"/>
        <v>#DIV/0!</v>
      </c>
      <c r="K97" s="201"/>
      <c r="L97" s="200"/>
      <c r="M97" s="199"/>
      <c r="N97" s="199"/>
      <c r="O97" s="199">
        <f t="shared" si="26"/>
        <v>0</v>
      </c>
      <c r="P97" s="199" t="e">
        <f t="shared" si="21"/>
        <v>#DIV/0!</v>
      </c>
      <c r="Q97" s="201"/>
      <c r="R97" s="199">
        <f t="shared" si="22"/>
        <v>0</v>
      </c>
      <c r="S97" s="199">
        <f t="shared" si="23"/>
        <v>0</v>
      </c>
      <c r="T97" s="209"/>
    </row>
    <row r="98" spans="1:20">
      <c r="A98">
        <f t="shared" si="24"/>
        <v>20</v>
      </c>
      <c r="B98" s="207"/>
      <c r="C98" s="208"/>
      <c r="D98" s="208"/>
      <c r="E98" s="208"/>
      <c r="F98" s="200"/>
      <c r="G98" s="199"/>
      <c r="H98" s="199"/>
      <c r="I98" s="199">
        <f t="shared" si="25"/>
        <v>0</v>
      </c>
      <c r="J98" s="199" t="e">
        <f t="shared" si="20"/>
        <v>#DIV/0!</v>
      </c>
      <c r="K98" s="201"/>
      <c r="L98" s="200"/>
      <c r="M98" s="199"/>
      <c r="N98" s="199"/>
      <c r="O98" s="199">
        <f t="shared" si="26"/>
        <v>0</v>
      </c>
      <c r="P98" s="199" t="e">
        <f t="shared" si="21"/>
        <v>#DIV/0!</v>
      </c>
      <c r="Q98" s="201"/>
      <c r="R98" s="199">
        <f t="shared" si="22"/>
        <v>0</v>
      </c>
      <c r="S98" s="199">
        <f t="shared" si="23"/>
        <v>0</v>
      </c>
      <c r="T98" s="209"/>
    </row>
    <row r="99" spans="1:20">
      <c r="A99">
        <f t="shared" si="24"/>
        <v>21</v>
      </c>
      <c r="B99" s="207"/>
      <c r="C99" s="208"/>
      <c r="D99" s="208"/>
      <c r="E99" s="208"/>
      <c r="F99" s="200"/>
      <c r="G99" s="199"/>
      <c r="H99" s="199"/>
      <c r="I99" s="199">
        <f t="shared" si="25"/>
        <v>0</v>
      </c>
      <c r="J99" s="199" t="e">
        <f t="shared" si="20"/>
        <v>#DIV/0!</v>
      </c>
      <c r="K99" s="201"/>
      <c r="L99" s="200"/>
      <c r="M99" s="199"/>
      <c r="N99" s="199"/>
      <c r="O99" s="199">
        <f t="shared" si="26"/>
        <v>0</v>
      </c>
      <c r="P99" s="199" t="e">
        <f t="shared" si="21"/>
        <v>#DIV/0!</v>
      </c>
      <c r="Q99" s="201"/>
      <c r="R99" s="199">
        <f t="shared" si="22"/>
        <v>0</v>
      </c>
      <c r="S99" s="199">
        <f t="shared" si="23"/>
        <v>0</v>
      </c>
      <c r="T99" s="209"/>
    </row>
    <row r="100" spans="1:20">
      <c r="A100">
        <f t="shared" si="24"/>
        <v>22</v>
      </c>
      <c r="B100" s="207"/>
      <c r="C100" s="208"/>
      <c r="D100" s="208"/>
      <c r="E100" s="208"/>
      <c r="F100" s="200"/>
      <c r="G100" s="199"/>
      <c r="H100" s="199"/>
      <c r="I100" s="199">
        <f t="shared" si="25"/>
        <v>0</v>
      </c>
      <c r="J100" s="199" t="e">
        <f t="shared" si="20"/>
        <v>#DIV/0!</v>
      </c>
      <c r="K100" s="201"/>
      <c r="L100" s="200"/>
      <c r="M100" s="199"/>
      <c r="N100" s="199"/>
      <c r="O100" s="199">
        <f t="shared" si="26"/>
        <v>0</v>
      </c>
      <c r="P100" s="199" t="e">
        <f t="shared" si="21"/>
        <v>#DIV/0!</v>
      </c>
      <c r="Q100" s="201"/>
      <c r="R100" s="199">
        <f t="shared" si="22"/>
        <v>0</v>
      </c>
      <c r="S100" s="199">
        <f t="shared" si="23"/>
        <v>0</v>
      </c>
      <c r="T100" s="209"/>
    </row>
    <row r="101" spans="1:20">
      <c r="A101">
        <f t="shared" si="24"/>
        <v>23</v>
      </c>
      <c r="B101" s="207"/>
      <c r="C101" s="208"/>
      <c r="D101" s="208"/>
      <c r="E101" s="208"/>
      <c r="F101" s="200"/>
      <c r="G101" s="199"/>
      <c r="H101" s="199"/>
      <c r="I101" s="199">
        <f t="shared" si="25"/>
        <v>0</v>
      </c>
      <c r="J101" s="199" t="e">
        <f t="shared" si="20"/>
        <v>#DIV/0!</v>
      </c>
      <c r="K101" s="201"/>
      <c r="L101" s="200"/>
      <c r="M101" s="199"/>
      <c r="N101" s="199"/>
      <c r="O101" s="199">
        <f t="shared" si="26"/>
        <v>0</v>
      </c>
      <c r="P101" s="199" t="e">
        <f t="shared" si="21"/>
        <v>#DIV/0!</v>
      </c>
      <c r="Q101" s="201"/>
      <c r="R101" s="199">
        <f t="shared" si="22"/>
        <v>0</v>
      </c>
      <c r="S101" s="199">
        <f t="shared" si="23"/>
        <v>0</v>
      </c>
      <c r="T101" s="209"/>
    </row>
    <row r="102" spans="1:20">
      <c r="A102">
        <f t="shared" si="24"/>
        <v>24</v>
      </c>
      <c r="B102" s="207"/>
      <c r="C102" s="208"/>
      <c r="D102" s="208"/>
      <c r="E102" s="208"/>
      <c r="F102" s="200"/>
      <c r="G102" s="199"/>
      <c r="H102" s="199"/>
      <c r="I102" s="199">
        <f t="shared" si="25"/>
        <v>0</v>
      </c>
      <c r="J102" s="199" t="e">
        <f t="shared" si="20"/>
        <v>#DIV/0!</v>
      </c>
      <c r="K102" s="201"/>
      <c r="L102" s="200"/>
      <c r="M102" s="199"/>
      <c r="N102" s="199"/>
      <c r="O102" s="199">
        <f t="shared" si="26"/>
        <v>0</v>
      </c>
      <c r="P102" s="199" t="e">
        <f t="shared" si="21"/>
        <v>#DIV/0!</v>
      </c>
      <c r="Q102" s="201"/>
      <c r="R102" s="199">
        <f t="shared" si="22"/>
        <v>0</v>
      </c>
      <c r="S102" s="199">
        <f t="shared" si="23"/>
        <v>0</v>
      </c>
      <c r="T102" s="209"/>
    </row>
    <row r="103" spans="1:20">
      <c r="A103">
        <f t="shared" si="24"/>
        <v>25</v>
      </c>
      <c r="B103" s="207"/>
      <c r="C103" s="208"/>
      <c r="D103" s="208"/>
      <c r="E103" s="208"/>
      <c r="F103" s="200"/>
      <c r="G103" s="199"/>
      <c r="H103" s="199"/>
      <c r="I103" s="199">
        <f t="shared" si="25"/>
        <v>0</v>
      </c>
      <c r="J103" s="199" t="e">
        <f t="shared" si="20"/>
        <v>#DIV/0!</v>
      </c>
      <c r="K103" s="201"/>
      <c r="L103" s="200"/>
      <c r="M103" s="199"/>
      <c r="N103" s="199"/>
      <c r="O103" s="199">
        <f t="shared" si="26"/>
        <v>0</v>
      </c>
      <c r="P103" s="199" t="e">
        <f t="shared" si="21"/>
        <v>#DIV/0!</v>
      </c>
      <c r="Q103" s="201"/>
      <c r="R103" s="199">
        <f t="shared" si="22"/>
        <v>0</v>
      </c>
      <c r="S103" s="199">
        <f t="shared" si="23"/>
        <v>0</v>
      </c>
      <c r="T103" s="209"/>
    </row>
    <row r="104" spans="1:20">
      <c r="A104">
        <f t="shared" si="24"/>
        <v>26</v>
      </c>
      <c r="B104" s="207"/>
      <c r="C104" s="208"/>
      <c r="D104" s="208"/>
      <c r="E104" s="208"/>
      <c r="F104" s="200"/>
      <c r="G104" s="199"/>
      <c r="H104" s="199"/>
      <c r="I104" s="199">
        <f t="shared" si="25"/>
        <v>0</v>
      </c>
      <c r="J104" s="199" t="e">
        <f t="shared" si="20"/>
        <v>#DIV/0!</v>
      </c>
      <c r="K104" s="201"/>
      <c r="L104" s="200"/>
      <c r="M104" s="199"/>
      <c r="N104" s="199"/>
      <c r="O104" s="199">
        <f t="shared" si="26"/>
        <v>0</v>
      </c>
      <c r="P104" s="199" t="e">
        <f t="shared" si="21"/>
        <v>#DIV/0!</v>
      </c>
      <c r="Q104" s="201"/>
      <c r="R104" s="199">
        <f t="shared" si="22"/>
        <v>0</v>
      </c>
      <c r="S104" s="199">
        <f t="shared" si="23"/>
        <v>0</v>
      </c>
      <c r="T104" s="209"/>
    </row>
    <row r="105" spans="1:20">
      <c r="A105">
        <f t="shared" si="24"/>
        <v>27</v>
      </c>
      <c r="B105" s="207"/>
      <c r="C105" s="208"/>
      <c r="D105" s="208"/>
      <c r="E105" s="208"/>
      <c r="F105" s="200"/>
      <c r="G105" s="199"/>
      <c r="H105" s="199"/>
      <c r="I105" s="199">
        <f t="shared" si="25"/>
        <v>0</v>
      </c>
      <c r="J105" s="199" t="e">
        <f t="shared" si="20"/>
        <v>#DIV/0!</v>
      </c>
      <c r="K105" s="201"/>
      <c r="L105" s="200"/>
      <c r="M105" s="199"/>
      <c r="N105" s="199"/>
      <c r="O105" s="199">
        <f t="shared" si="26"/>
        <v>0</v>
      </c>
      <c r="P105" s="199" t="e">
        <f t="shared" si="21"/>
        <v>#DIV/0!</v>
      </c>
      <c r="Q105" s="201"/>
      <c r="R105" s="199">
        <f t="shared" si="22"/>
        <v>0</v>
      </c>
      <c r="S105" s="199">
        <f t="shared" si="23"/>
        <v>0</v>
      </c>
      <c r="T105" s="209"/>
    </row>
    <row r="106" spans="1:20">
      <c r="A106">
        <f t="shared" si="24"/>
        <v>28</v>
      </c>
      <c r="B106" s="207"/>
      <c r="C106" s="208"/>
      <c r="D106" s="208"/>
      <c r="E106" s="208"/>
      <c r="F106" s="200"/>
      <c r="G106" s="199"/>
      <c r="H106" s="199"/>
      <c r="I106" s="199">
        <f t="shared" si="25"/>
        <v>0</v>
      </c>
      <c r="J106" s="199" t="e">
        <f t="shared" si="20"/>
        <v>#DIV/0!</v>
      </c>
      <c r="K106" s="201"/>
      <c r="L106" s="200"/>
      <c r="M106" s="199"/>
      <c r="N106" s="199"/>
      <c r="O106" s="199">
        <f t="shared" si="26"/>
        <v>0</v>
      </c>
      <c r="P106" s="199" t="e">
        <f t="shared" si="21"/>
        <v>#DIV/0!</v>
      </c>
      <c r="Q106" s="201"/>
      <c r="R106" s="199">
        <f t="shared" si="22"/>
        <v>0</v>
      </c>
      <c r="S106" s="199">
        <f t="shared" si="23"/>
        <v>0</v>
      </c>
      <c r="T106" s="209"/>
    </row>
    <row r="107" spans="1:20">
      <c r="A107">
        <f t="shared" si="24"/>
        <v>29</v>
      </c>
      <c r="B107" s="207"/>
      <c r="C107" s="208"/>
      <c r="D107" s="208"/>
      <c r="E107" s="208"/>
      <c r="F107" s="200"/>
      <c r="G107" s="199"/>
      <c r="H107" s="199"/>
      <c r="I107" s="199">
        <f t="shared" si="25"/>
        <v>0</v>
      </c>
      <c r="J107" s="199" t="e">
        <f t="shared" si="20"/>
        <v>#DIV/0!</v>
      </c>
      <c r="K107" s="201"/>
      <c r="L107" s="200"/>
      <c r="M107" s="199"/>
      <c r="N107" s="199"/>
      <c r="O107" s="199">
        <f t="shared" si="26"/>
        <v>0</v>
      </c>
      <c r="P107" s="199" t="e">
        <f t="shared" si="21"/>
        <v>#DIV/0!</v>
      </c>
      <c r="Q107" s="201"/>
      <c r="R107" s="199">
        <f t="shared" si="22"/>
        <v>0</v>
      </c>
      <c r="S107" s="199">
        <f t="shared" si="23"/>
        <v>0</v>
      </c>
      <c r="T107" s="209"/>
    </row>
    <row r="108" spans="1:20" ht="16" thickBot="1">
      <c r="A108">
        <f t="shared" si="24"/>
        <v>30</v>
      </c>
      <c r="B108" s="210"/>
      <c r="C108" s="211"/>
      <c r="D108" s="211"/>
      <c r="E108" s="211"/>
      <c r="F108" s="202"/>
      <c r="G108" s="203"/>
      <c r="H108" s="203"/>
      <c r="I108" s="199">
        <f t="shared" si="25"/>
        <v>0</v>
      </c>
      <c r="J108" s="203" t="e">
        <f t="shared" si="20"/>
        <v>#DIV/0!</v>
      </c>
      <c r="K108" s="204"/>
      <c r="L108" s="202"/>
      <c r="M108" s="203"/>
      <c r="N108" s="203"/>
      <c r="O108" s="199">
        <f t="shared" si="26"/>
        <v>0</v>
      </c>
      <c r="P108" s="203" t="e">
        <f t="shared" si="21"/>
        <v>#DIV/0!</v>
      </c>
      <c r="Q108" s="204"/>
      <c r="R108" s="203">
        <f t="shared" si="22"/>
        <v>0</v>
      </c>
      <c r="S108" s="203">
        <f t="shared" si="23"/>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107</v>
      </c>
      <c r="G111" s="182">
        <f>F111/I111</f>
        <v>42.8</v>
      </c>
      <c r="H111" s="199">
        <f>G111*2</f>
        <v>85.6</v>
      </c>
      <c r="I111" s="182">
        <v>2.5</v>
      </c>
      <c r="J111" s="182"/>
      <c r="K111" s="183"/>
      <c r="L111" s="185">
        <v>121</v>
      </c>
      <c r="M111" s="182">
        <f>L111/O111</f>
        <v>48.4</v>
      </c>
      <c r="N111" s="199">
        <f>M111*1.5</f>
        <v>72.599999999999994</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808</v>
      </c>
      <c r="C114" s="208" t="s">
        <v>345</v>
      </c>
      <c r="D114" s="208" t="s">
        <v>346</v>
      </c>
      <c r="E114" s="208">
        <v>25</v>
      </c>
      <c r="F114" s="200">
        <v>0</v>
      </c>
      <c r="G114" s="199">
        <v>0</v>
      </c>
      <c r="H114" s="199">
        <v>30.8</v>
      </c>
      <c r="I114" s="199">
        <f>IF(H114&lt;=$H$111,IF(H114&lt;$G$111,F114+G114,F114+G114+(H114-$G$111)),50)</f>
        <v>0</v>
      </c>
      <c r="J114" s="199">
        <f t="shared" ref="J114:J133" si="27">$F$6/H114</f>
        <v>5.2922077922077921</v>
      </c>
      <c r="K114" s="201"/>
      <c r="L114" s="200">
        <v>0</v>
      </c>
      <c r="M114" s="199">
        <v>5</v>
      </c>
      <c r="N114" s="199">
        <v>46.36</v>
      </c>
      <c r="O114" s="199">
        <f>IF(N114&lt;=$N$111,IF(N114&lt;$M$111,L114+M114,L114+M114+(N114-$G$111)),50)</f>
        <v>5</v>
      </c>
      <c r="P114" s="199">
        <f t="shared" ref="P114:P133" si="28">$F$6/N114</f>
        <v>3.5159620362381365</v>
      </c>
      <c r="Q114" s="201"/>
      <c r="R114" s="199">
        <f t="shared" ref="R114:R133" si="29">O114+I114</f>
        <v>5</v>
      </c>
      <c r="S114" s="199">
        <f t="shared" ref="S114:S133" si="30">N114+H114</f>
        <v>77.16</v>
      </c>
      <c r="T114" s="209"/>
    </row>
    <row r="115" spans="1:20">
      <c r="A115">
        <f t="shared" ref="A115:A133" si="31">A114+1</f>
        <v>2</v>
      </c>
      <c r="B115" s="207">
        <v>778</v>
      </c>
      <c r="C115" s="208" t="s">
        <v>347</v>
      </c>
      <c r="D115" s="208" t="s">
        <v>348</v>
      </c>
      <c r="E115" s="208">
        <v>55</v>
      </c>
      <c r="F115" s="200">
        <v>0</v>
      </c>
      <c r="G115" s="199">
        <v>5</v>
      </c>
      <c r="H115" s="199">
        <v>24.08</v>
      </c>
      <c r="I115" s="199">
        <f t="shared" ref="I115:I165" si="32">IF(H115&lt;=$H$111,IF(H115&lt;$G$111,F115+G115,F115+G115+(H115-$G$111)),50)</f>
        <v>5</v>
      </c>
      <c r="J115" s="199">
        <f t="shared" si="27"/>
        <v>6.7691029900332227</v>
      </c>
      <c r="K115" s="201"/>
      <c r="L115" s="200">
        <v>5</v>
      </c>
      <c r="M115" s="199">
        <v>0</v>
      </c>
      <c r="N115" s="199">
        <v>22.92</v>
      </c>
      <c r="O115" s="199">
        <f t="shared" ref="O115:O165" si="33">IF(N115&lt;=$N$111,IF(N115&lt;$M$111,L115+M115,L115+M115+(N115-$G$111)),50)</f>
        <v>5</v>
      </c>
      <c r="P115" s="199">
        <f t="shared" si="28"/>
        <v>7.1116928446771377</v>
      </c>
      <c r="Q115" s="201"/>
      <c r="R115" s="199">
        <f t="shared" si="29"/>
        <v>10</v>
      </c>
      <c r="S115" s="199">
        <f t="shared" si="30"/>
        <v>47</v>
      </c>
      <c r="T115" s="209"/>
    </row>
    <row r="116" spans="1:20">
      <c r="A116">
        <f t="shared" si="31"/>
        <v>3</v>
      </c>
      <c r="B116" s="207">
        <v>668</v>
      </c>
      <c r="C116" s="208" t="s">
        <v>349</v>
      </c>
      <c r="D116" s="208" t="s">
        <v>350</v>
      </c>
      <c r="E116" s="208" t="s">
        <v>272</v>
      </c>
      <c r="F116" s="200">
        <v>0</v>
      </c>
      <c r="G116" s="199">
        <v>0</v>
      </c>
      <c r="H116" s="199">
        <v>21.09</v>
      </c>
      <c r="I116" s="199">
        <f t="shared" si="32"/>
        <v>0</v>
      </c>
      <c r="J116" s="199">
        <f t="shared" si="27"/>
        <v>7.728781412991939</v>
      </c>
      <c r="K116" s="201"/>
      <c r="L116" s="200">
        <v>5</v>
      </c>
      <c r="M116" s="199">
        <v>5</v>
      </c>
      <c r="N116" s="199">
        <v>28.42</v>
      </c>
      <c r="O116" s="199">
        <f t="shared" si="33"/>
        <v>10</v>
      </c>
      <c r="P116" s="199">
        <f t="shared" si="28"/>
        <v>5.7353976073187889</v>
      </c>
      <c r="Q116" s="201"/>
      <c r="R116" s="199">
        <f t="shared" si="29"/>
        <v>10</v>
      </c>
      <c r="S116" s="199">
        <f t="shared" si="30"/>
        <v>49.510000000000005</v>
      </c>
      <c r="T116" s="209"/>
    </row>
    <row r="117" spans="1:20">
      <c r="A117">
        <f t="shared" si="31"/>
        <v>4</v>
      </c>
      <c r="B117" s="207">
        <v>810</v>
      </c>
      <c r="C117" s="321" t="s">
        <v>351</v>
      </c>
      <c r="D117" s="321" t="s">
        <v>352</v>
      </c>
      <c r="E117" s="208" t="s">
        <v>275</v>
      </c>
      <c r="F117" s="200">
        <v>0</v>
      </c>
      <c r="G117" s="199">
        <v>0</v>
      </c>
      <c r="H117" s="199">
        <v>36.729999999999997</v>
      </c>
      <c r="I117" s="199">
        <f t="shared" si="32"/>
        <v>0</v>
      </c>
      <c r="J117" s="199">
        <f t="shared" si="27"/>
        <v>4.4377892730737818</v>
      </c>
      <c r="K117" s="201"/>
      <c r="L117" s="200">
        <v>0</v>
      </c>
      <c r="M117" s="199">
        <v>10</v>
      </c>
      <c r="N117" s="199">
        <v>44.7</v>
      </c>
      <c r="O117" s="199">
        <f t="shared" si="33"/>
        <v>10</v>
      </c>
      <c r="P117" s="199">
        <f t="shared" si="28"/>
        <v>3.6465324384787468</v>
      </c>
      <c r="Q117" s="201"/>
      <c r="R117" s="199">
        <f t="shared" si="29"/>
        <v>10</v>
      </c>
      <c r="S117" s="199">
        <f t="shared" si="30"/>
        <v>81.430000000000007</v>
      </c>
      <c r="T117" s="209"/>
    </row>
    <row r="118" spans="1:20">
      <c r="A118">
        <f t="shared" si="31"/>
        <v>5</v>
      </c>
      <c r="B118" s="207">
        <v>768</v>
      </c>
      <c r="C118" s="321" t="s">
        <v>353</v>
      </c>
      <c r="D118" s="321" t="s">
        <v>354</v>
      </c>
      <c r="E118" s="321" t="s">
        <v>272</v>
      </c>
      <c r="F118" s="200">
        <v>5</v>
      </c>
      <c r="G118" s="199">
        <v>10</v>
      </c>
      <c r="H118" s="199">
        <v>34.51</v>
      </c>
      <c r="I118" s="199">
        <f t="shared" si="32"/>
        <v>15</v>
      </c>
      <c r="J118" s="199">
        <f t="shared" si="27"/>
        <v>4.7232686177919447</v>
      </c>
      <c r="K118" s="201"/>
      <c r="L118" s="200">
        <v>0</v>
      </c>
      <c r="M118" s="199">
        <v>0</v>
      </c>
      <c r="N118" s="199">
        <v>29.48</v>
      </c>
      <c r="O118" s="199">
        <f t="shared" si="33"/>
        <v>0</v>
      </c>
      <c r="P118" s="199">
        <f t="shared" si="28"/>
        <v>5.5291723202170964</v>
      </c>
      <c r="Q118" s="201"/>
      <c r="R118" s="199">
        <f t="shared" si="29"/>
        <v>15</v>
      </c>
      <c r="S118" s="199">
        <f t="shared" si="30"/>
        <v>63.989999999999995</v>
      </c>
      <c r="T118" s="209"/>
    </row>
    <row r="119" spans="1:20">
      <c r="A119">
        <f t="shared" si="31"/>
        <v>6</v>
      </c>
      <c r="B119" s="207">
        <v>809</v>
      </c>
      <c r="C119" s="321" t="s">
        <v>355</v>
      </c>
      <c r="D119" s="321" t="s">
        <v>356</v>
      </c>
      <c r="E119" s="321" t="s">
        <v>275</v>
      </c>
      <c r="F119" s="200">
        <v>0</v>
      </c>
      <c r="G119" s="199">
        <v>5</v>
      </c>
      <c r="H119" s="199">
        <v>33.31</v>
      </c>
      <c r="I119" s="199">
        <f t="shared" si="32"/>
        <v>5</v>
      </c>
      <c r="J119" s="199">
        <f t="shared" si="27"/>
        <v>4.8934253977784445</v>
      </c>
      <c r="K119" s="201"/>
      <c r="L119" s="200">
        <v>5</v>
      </c>
      <c r="M119" s="199">
        <v>20</v>
      </c>
      <c r="N119" s="199">
        <v>48</v>
      </c>
      <c r="O119" s="199">
        <f t="shared" si="33"/>
        <v>25</v>
      </c>
      <c r="P119" s="199">
        <f t="shared" si="28"/>
        <v>3.3958333333333335</v>
      </c>
      <c r="Q119" s="201"/>
      <c r="R119" s="199">
        <f t="shared" si="29"/>
        <v>30</v>
      </c>
      <c r="S119" s="199">
        <f t="shared" si="30"/>
        <v>81.31</v>
      </c>
      <c r="T119" s="209"/>
    </row>
    <row r="120" spans="1:20">
      <c r="A120">
        <f t="shared" si="31"/>
        <v>7</v>
      </c>
      <c r="B120" s="207"/>
      <c r="C120" s="208"/>
      <c r="D120" s="208"/>
      <c r="E120" s="208"/>
      <c r="F120" s="200"/>
      <c r="G120" s="199"/>
      <c r="H120" s="199"/>
      <c r="I120" s="199">
        <f t="shared" si="32"/>
        <v>0</v>
      </c>
      <c r="J120" s="199" t="e">
        <f t="shared" si="27"/>
        <v>#DIV/0!</v>
      </c>
      <c r="K120" s="201"/>
      <c r="L120" s="200"/>
      <c r="M120" s="199"/>
      <c r="N120" s="199"/>
      <c r="O120" s="199">
        <f t="shared" si="33"/>
        <v>0</v>
      </c>
      <c r="P120" s="199" t="e">
        <f t="shared" si="28"/>
        <v>#DIV/0!</v>
      </c>
      <c r="Q120" s="201"/>
      <c r="R120" s="199">
        <f t="shared" si="29"/>
        <v>0</v>
      </c>
      <c r="S120" s="199">
        <f t="shared" si="30"/>
        <v>0</v>
      </c>
      <c r="T120" s="209"/>
    </row>
    <row r="121" spans="1:20">
      <c r="A121">
        <f t="shared" si="31"/>
        <v>8</v>
      </c>
      <c r="B121" s="207"/>
      <c r="C121" s="208"/>
      <c r="D121" s="208"/>
      <c r="E121" s="208"/>
      <c r="F121" s="200"/>
      <c r="G121" s="199"/>
      <c r="H121" s="199"/>
      <c r="I121" s="199">
        <f t="shared" si="32"/>
        <v>0</v>
      </c>
      <c r="J121" s="199" t="e">
        <f t="shared" si="27"/>
        <v>#DIV/0!</v>
      </c>
      <c r="K121" s="201"/>
      <c r="L121" s="200"/>
      <c r="M121" s="199"/>
      <c r="N121" s="199"/>
      <c r="O121" s="199">
        <f t="shared" si="33"/>
        <v>0</v>
      </c>
      <c r="P121" s="199" t="e">
        <f t="shared" si="28"/>
        <v>#DIV/0!</v>
      </c>
      <c r="Q121" s="201"/>
      <c r="R121" s="199">
        <f t="shared" si="29"/>
        <v>0</v>
      </c>
      <c r="S121" s="199">
        <f t="shared" si="30"/>
        <v>0</v>
      </c>
      <c r="T121" s="209"/>
    </row>
    <row r="122" spans="1:20">
      <c r="A122">
        <f t="shared" si="31"/>
        <v>9</v>
      </c>
      <c r="B122" s="207"/>
      <c r="C122" s="208"/>
      <c r="D122" s="208"/>
      <c r="E122" s="208"/>
      <c r="F122" s="200"/>
      <c r="G122" s="199"/>
      <c r="H122" s="199"/>
      <c r="I122" s="199">
        <f t="shared" si="32"/>
        <v>0</v>
      </c>
      <c r="J122" s="199" t="e">
        <f t="shared" si="27"/>
        <v>#DIV/0!</v>
      </c>
      <c r="K122" s="201"/>
      <c r="L122" s="200"/>
      <c r="M122" s="199"/>
      <c r="N122" s="199"/>
      <c r="O122" s="199">
        <f t="shared" si="33"/>
        <v>0</v>
      </c>
      <c r="P122" s="199" t="e">
        <f t="shared" si="28"/>
        <v>#DIV/0!</v>
      </c>
      <c r="Q122" s="201"/>
      <c r="R122" s="199">
        <f t="shared" si="29"/>
        <v>0</v>
      </c>
      <c r="S122" s="199">
        <f t="shared" si="30"/>
        <v>0</v>
      </c>
      <c r="T122" s="209"/>
    </row>
    <row r="123" spans="1:20">
      <c r="A123">
        <f t="shared" si="31"/>
        <v>10</v>
      </c>
      <c r="B123" s="207"/>
      <c r="C123" s="208"/>
      <c r="D123" s="208"/>
      <c r="E123" s="208"/>
      <c r="F123" s="200"/>
      <c r="G123" s="199"/>
      <c r="H123" s="199"/>
      <c r="I123" s="199">
        <f t="shared" si="32"/>
        <v>0</v>
      </c>
      <c r="J123" s="199" t="e">
        <f t="shared" si="27"/>
        <v>#DIV/0!</v>
      </c>
      <c r="K123" s="201"/>
      <c r="L123" s="200"/>
      <c r="M123" s="199"/>
      <c r="N123" s="199"/>
      <c r="O123" s="199">
        <f t="shared" si="33"/>
        <v>0</v>
      </c>
      <c r="P123" s="199" t="e">
        <f t="shared" si="28"/>
        <v>#DIV/0!</v>
      </c>
      <c r="Q123" s="201"/>
      <c r="R123" s="199">
        <f t="shared" si="29"/>
        <v>0</v>
      </c>
      <c r="S123" s="199">
        <f t="shared" si="30"/>
        <v>0</v>
      </c>
      <c r="T123" s="209"/>
    </row>
    <row r="124" spans="1:20">
      <c r="A124">
        <f t="shared" si="31"/>
        <v>11</v>
      </c>
      <c r="B124" s="207"/>
      <c r="C124" s="208"/>
      <c r="D124" s="208"/>
      <c r="E124" s="208"/>
      <c r="F124" s="200"/>
      <c r="G124" s="199"/>
      <c r="H124" s="199"/>
      <c r="I124" s="199">
        <f t="shared" si="32"/>
        <v>0</v>
      </c>
      <c r="J124" s="199" t="e">
        <f t="shared" si="27"/>
        <v>#DIV/0!</v>
      </c>
      <c r="K124" s="201"/>
      <c r="L124" s="200"/>
      <c r="M124" s="199"/>
      <c r="N124" s="199"/>
      <c r="O124" s="199">
        <f t="shared" si="33"/>
        <v>0</v>
      </c>
      <c r="P124" s="199" t="e">
        <f t="shared" si="28"/>
        <v>#DIV/0!</v>
      </c>
      <c r="Q124" s="201"/>
      <c r="R124" s="199">
        <f t="shared" si="29"/>
        <v>0</v>
      </c>
      <c r="S124" s="199">
        <f t="shared" si="30"/>
        <v>0</v>
      </c>
      <c r="T124" s="209"/>
    </row>
    <row r="125" spans="1:20">
      <c r="A125">
        <f t="shared" si="31"/>
        <v>12</v>
      </c>
      <c r="B125" s="207"/>
      <c r="C125" s="208"/>
      <c r="D125" s="208"/>
      <c r="E125" s="208"/>
      <c r="F125" s="200"/>
      <c r="G125" s="199"/>
      <c r="H125" s="199"/>
      <c r="I125" s="199">
        <f t="shared" si="32"/>
        <v>0</v>
      </c>
      <c r="J125" s="199" t="e">
        <f t="shared" si="27"/>
        <v>#DIV/0!</v>
      </c>
      <c r="K125" s="201"/>
      <c r="L125" s="200"/>
      <c r="M125" s="199"/>
      <c r="N125" s="199"/>
      <c r="O125" s="199">
        <f t="shared" si="33"/>
        <v>0</v>
      </c>
      <c r="P125" s="199" t="e">
        <f t="shared" si="28"/>
        <v>#DIV/0!</v>
      </c>
      <c r="Q125" s="201"/>
      <c r="R125" s="199">
        <f t="shared" si="29"/>
        <v>0</v>
      </c>
      <c r="S125" s="199">
        <f t="shared" si="30"/>
        <v>0</v>
      </c>
      <c r="T125" s="209"/>
    </row>
    <row r="126" spans="1:20">
      <c r="A126">
        <f t="shared" si="31"/>
        <v>13</v>
      </c>
      <c r="B126" s="207"/>
      <c r="C126" s="208"/>
      <c r="D126" s="208"/>
      <c r="E126" s="208"/>
      <c r="F126" s="200"/>
      <c r="G126" s="199"/>
      <c r="H126" s="199"/>
      <c r="I126" s="199">
        <f t="shared" si="32"/>
        <v>0</v>
      </c>
      <c r="J126" s="199" t="e">
        <f t="shared" si="27"/>
        <v>#DIV/0!</v>
      </c>
      <c r="K126" s="201"/>
      <c r="L126" s="200"/>
      <c r="M126" s="199"/>
      <c r="N126" s="199"/>
      <c r="O126" s="199">
        <f t="shared" si="33"/>
        <v>0</v>
      </c>
      <c r="P126" s="199" t="e">
        <f t="shared" si="28"/>
        <v>#DIV/0!</v>
      </c>
      <c r="Q126" s="201"/>
      <c r="R126" s="199">
        <f t="shared" si="29"/>
        <v>0</v>
      </c>
      <c r="S126" s="199">
        <f t="shared" si="30"/>
        <v>0</v>
      </c>
      <c r="T126" s="209"/>
    </row>
    <row r="127" spans="1:20">
      <c r="A127">
        <f t="shared" si="31"/>
        <v>14</v>
      </c>
      <c r="B127" s="207"/>
      <c r="C127" s="208"/>
      <c r="D127" s="208"/>
      <c r="E127" s="208"/>
      <c r="F127" s="200"/>
      <c r="G127" s="199"/>
      <c r="H127" s="199"/>
      <c r="I127" s="199">
        <f t="shared" si="32"/>
        <v>0</v>
      </c>
      <c r="J127" s="199" t="e">
        <f t="shared" si="27"/>
        <v>#DIV/0!</v>
      </c>
      <c r="K127" s="201"/>
      <c r="L127" s="200"/>
      <c r="M127" s="199"/>
      <c r="N127" s="199"/>
      <c r="O127" s="199">
        <f t="shared" si="33"/>
        <v>0</v>
      </c>
      <c r="P127" s="199" t="e">
        <f t="shared" si="28"/>
        <v>#DIV/0!</v>
      </c>
      <c r="Q127" s="201"/>
      <c r="R127" s="199">
        <f t="shared" si="29"/>
        <v>0</v>
      </c>
      <c r="S127" s="199">
        <f t="shared" si="30"/>
        <v>0</v>
      </c>
      <c r="T127" s="209"/>
    </row>
    <row r="128" spans="1:20">
      <c r="A128">
        <f t="shared" si="31"/>
        <v>15</v>
      </c>
      <c r="B128" s="207"/>
      <c r="C128" s="208"/>
      <c r="D128" s="208"/>
      <c r="E128" s="208"/>
      <c r="F128" s="200"/>
      <c r="G128" s="199"/>
      <c r="H128" s="199"/>
      <c r="I128" s="199">
        <f t="shared" si="32"/>
        <v>0</v>
      </c>
      <c r="J128" s="199" t="e">
        <f t="shared" si="27"/>
        <v>#DIV/0!</v>
      </c>
      <c r="K128" s="201"/>
      <c r="L128" s="200"/>
      <c r="M128" s="199"/>
      <c r="N128" s="199"/>
      <c r="O128" s="199">
        <f t="shared" si="33"/>
        <v>0</v>
      </c>
      <c r="P128" s="199" t="e">
        <f t="shared" si="28"/>
        <v>#DIV/0!</v>
      </c>
      <c r="Q128" s="201"/>
      <c r="R128" s="199">
        <f t="shared" si="29"/>
        <v>0</v>
      </c>
      <c r="S128" s="199">
        <f t="shared" si="30"/>
        <v>0</v>
      </c>
      <c r="T128" s="209"/>
    </row>
    <row r="129" spans="1:20">
      <c r="A129">
        <f t="shared" si="31"/>
        <v>16</v>
      </c>
      <c r="B129" s="207"/>
      <c r="C129" s="208"/>
      <c r="D129" s="208"/>
      <c r="E129" s="208"/>
      <c r="F129" s="200"/>
      <c r="G129" s="199"/>
      <c r="H129" s="199"/>
      <c r="I129" s="199">
        <f t="shared" si="32"/>
        <v>0</v>
      </c>
      <c r="J129" s="199" t="e">
        <f t="shared" si="27"/>
        <v>#DIV/0!</v>
      </c>
      <c r="K129" s="201"/>
      <c r="L129" s="200"/>
      <c r="M129" s="199"/>
      <c r="N129" s="199"/>
      <c r="O129" s="199">
        <f t="shared" si="33"/>
        <v>0</v>
      </c>
      <c r="P129" s="199" t="e">
        <f t="shared" si="28"/>
        <v>#DIV/0!</v>
      </c>
      <c r="Q129" s="201"/>
      <c r="R129" s="199">
        <f t="shared" si="29"/>
        <v>0</v>
      </c>
      <c r="S129" s="199">
        <f t="shared" si="30"/>
        <v>0</v>
      </c>
      <c r="T129" s="209"/>
    </row>
    <row r="130" spans="1:20">
      <c r="A130">
        <f t="shared" si="31"/>
        <v>17</v>
      </c>
      <c r="B130" s="207"/>
      <c r="C130" s="208"/>
      <c r="D130" s="208"/>
      <c r="E130" s="208"/>
      <c r="F130" s="200"/>
      <c r="G130" s="199"/>
      <c r="H130" s="199"/>
      <c r="I130" s="199">
        <f t="shared" si="32"/>
        <v>0</v>
      </c>
      <c r="J130" s="199" t="e">
        <f t="shared" si="27"/>
        <v>#DIV/0!</v>
      </c>
      <c r="K130" s="201"/>
      <c r="L130" s="200"/>
      <c r="M130" s="199"/>
      <c r="N130" s="199"/>
      <c r="O130" s="199">
        <f t="shared" si="33"/>
        <v>0</v>
      </c>
      <c r="P130" s="199" t="e">
        <f t="shared" si="28"/>
        <v>#DIV/0!</v>
      </c>
      <c r="Q130" s="201"/>
      <c r="R130" s="199">
        <f t="shared" si="29"/>
        <v>0</v>
      </c>
      <c r="S130" s="199">
        <f t="shared" si="30"/>
        <v>0</v>
      </c>
      <c r="T130" s="209"/>
    </row>
    <row r="131" spans="1:20">
      <c r="A131">
        <f t="shared" si="31"/>
        <v>18</v>
      </c>
      <c r="B131" s="207"/>
      <c r="C131" s="208"/>
      <c r="D131" s="208"/>
      <c r="E131" s="208"/>
      <c r="F131" s="200"/>
      <c r="G131" s="199"/>
      <c r="H131" s="199"/>
      <c r="I131" s="199">
        <f t="shared" si="32"/>
        <v>0</v>
      </c>
      <c r="J131" s="199" t="e">
        <f t="shared" si="27"/>
        <v>#DIV/0!</v>
      </c>
      <c r="K131" s="201"/>
      <c r="L131" s="200"/>
      <c r="M131" s="199"/>
      <c r="N131" s="199"/>
      <c r="O131" s="199">
        <f t="shared" si="33"/>
        <v>0</v>
      </c>
      <c r="P131" s="199" t="e">
        <f t="shared" si="28"/>
        <v>#DIV/0!</v>
      </c>
      <c r="Q131" s="201"/>
      <c r="R131" s="199">
        <f t="shared" si="29"/>
        <v>0</v>
      </c>
      <c r="S131" s="199">
        <f t="shared" si="30"/>
        <v>0</v>
      </c>
      <c r="T131" s="209"/>
    </row>
    <row r="132" spans="1:20">
      <c r="A132">
        <f t="shared" si="31"/>
        <v>19</v>
      </c>
      <c r="B132" s="207"/>
      <c r="C132" s="208"/>
      <c r="D132" s="208"/>
      <c r="E132" s="208"/>
      <c r="F132" s="200"/>
      <c r="G132" s="199"/>
      <c r="H132" s="199"/>
      <c r="I132" s="199">
        <f t="shared" si="32"/>
        <v>0</v>
      </c>
      <c r="J132" s="199" t="e">
        <f t="shared" si="27"/>
        <v>#DIV/0!</v>
      </c>
      <c r="K132" s="201"/>
      <c r="L132" s="200"/>
      <c r="M132" s="199"/>
      <c r="N132" s="199"/>
      <c r="O132" s="199">
        <f t="shared" si="33"/>
        <v>0</v>
      </c>
      <c r="P132" s="199" t="e">
        <f t="shared" si="28"/>
        <v>#DIV/0!</v>
      </c>
      <c r="Q132" s="201"/>
      <c r="R132" s="199">
        <f t="shared" si="29"/>
        <v>0</v>
      </c>
      <c r="S132" s="199">
        <f t="shared" si="30"/>
        <v>0</v>
      </c>
      <c r="T132" s="209"/>
    </row>
    <row r="133" spans="1:20" ht="16" thickBot="1">
      <c r="A133">
        <f t="shared" si="31"/>
        <v>20</v>
      </c>
      <c r="B133" s="207"/>
      <c r="C133" s="208"/>
      <c r="D133" s="208"/>
      <c r="E133" s="208"/>
      <c r="F133" s="200"/>
      <c r="G133" s="199"/>
      <c r="H133" s="199"/>
      <c r="I133" s="199">
        <f t="shared" si="32"/>
        <v>0</v>
      </c>
      <c r="J133" s="199" t="e">
        <f t="shared" si="27"/>
        <v>#DIV/0!</v>
      </c>
      <c r="K133" s="201"/>
      <c r="L133" s="200"/>
      <c r="M133" s="199"/>
      <c r="N133" s="199"/>
      <c r="O133" s="199">
        <f t="shared" si="33"/>
        <v>0</v>
      </c>
      <c r="P133" s="199" t="e">
        <f t="shared" si="28"/>
        <v>#DIV/0!</v>
      </c>
      <c r="Q133" s="201"/>
      <c r="R133" s="199">
        <f t="shared" si="29"/>
        <v>0</v>
      </c>
      <c r="S133" s="199">
        <f t="shared" si="30"/>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764</v>
      </c>
      <c r="C135" s="208" t="s">
        <v>357</v>
      </c>
      <c r="D135" s="208" t="s">
        <v>358</v>
      </c>
      <c r="E135" s="208" t="s">
        <v>275</v>
      </c>
      <c r="F135" s="219">
        <v>50</v>
      </c>
      <c r="G135" s="220"/>
      <c r="H135" s="220"/>
      <c r="I135" s="199">
        <f t="shared" si="32"/>
        <v>50</v>
      </c>
      <c r="J135" s="220" t="e">
        <f t="shared" ref="J135:J149" si="34">$F$6/H135</f>
        <v>#DIV/0!</v>
      </c>
      <c r="K135" s="195"/>
      <c r="L135" s="200">
        <v>50</v>
      </c>
      <c r="M135" s="199"/>
      <c r="N135" s="199"/>
      <c r="O135" s="199">
        <f t="shared" si="33"/>
        <v>50</v>
      </c>
      <c r="P135" s="199" t="e">
        <f t="shared" ref="P135:P149" si="35">$F$6/N135</f>
        <v>#DIV/0!</v>
      </c>
      <c r="Q135" s="201"/>
      <c r="R135" s="199">
        <f t="shared" ref="R135:R149" si="36">O135+I135</f>
        <v>100</v>
      </c>
      <c r="S135" s="199">
        <f t="shared" ref="S135:S149" si="37">N135+H135</f>
        <v>0</v>
      </c>
      <c r="T135" s="209"/>
    </row>
    <row r="136" spans="1:20">
      <c r="A136">
        <f t="shared" ref="A136:A149" si="38">A135+1</f>
        <v>2</v>
      </c>
      <c r="B136" s="207"/>
      <c r="C136" s="208"/>
      <c r="D136" s="208"/>
      <c r="E136" s="208"/>
      <c r="F136" s="200"/>
      <c r="G136" s="199"/>
      <c r="H136" s="199"/>
      <c r="I136" s="199">
        <f t="shared" si="32"/>
        <v>0</v>
      </c>
      <c r="J136" s="199" t="e">
        <f t="shared" si="34"/>
        <v>#DIV/0!</v>
      </c>
      <c r="K136" s="201"/>
      <c r="L136" s="200"/>
      <c r="M136" s="199"/>
      <c r="N136" s="199"/>
      <c r="O136" s="199">
        <f t="shared" si="33"/>
        <v>0</v>
      </c>
      <c r="P136" s="199" t="e">
        <f t="shared" si="35"/>
        <v>#DIV/0!</v>
      </c>
      <c r="Q136" s="201"/>
      <c r="R136" s="199">
        <f t="shared" si="36"/>
        <v>0</v>
      </c>
      <c r="S136" s="199">
        <f t="shared" si="37"/>
        <v>0</v>
      </c>
      <c r="T136" s="209"/>
    </row>
    <row r="137" spans="1:20">
      <c r="A137">
        <f t="shared" si="38"/>
        <v>3</v>
      </c>
      <c r="B137" s="207"/>
      <c r="C137" s="208"/>
      <c r="D137" s="208"/>
      <c r="E137" s="208"/>
      <c r="F137" s="200"/>
      <c r="G137" s="199"/>
      <c r="H137" s="199"/>
      <c r="I137" s="199">
        <f t="shared" si="32"/>
        <v>0</v>
      </c>
      <c r="J137" s="199" t="e">
        <f t="shared" si="34"/>
        <v>#DIV/0!</v>
      </c>
      <c r="K137" s="201"/>
      <c r="L137" s="200"/>
      <c r="M137" s="199"/>
      <c r="N137" s="199"/>
      <c r="O137" s="199">
        <f t="shared" si="33"/>
        <v>0</v>
      </c>
      <c r="P137" s="199" t="e">
        <f t="shared" si="35"/>
        <v>#DIV/0!</v>
      </c>
      <c r="Q137" s="201"/>
      <c r="R137" s="199">
        <f t="shared" si="36"/>
        <v>0</v>
      </c>
      <c r="S137" s="199">
        <f t="shared" si="37"/>
        <v>0</v>
      </c>
      <c r="T137" s="209"/>
    </row>
    <row r="138" spans="1:20">
      <c r="A138">
        <f t="shared" si="38"/>
        <v>4</v>
      </c>
      <c r="B138" s="207"/>
      <c r="C138" s="208"/>
      <c r="D138" s="208"/>
      <c r="E138" s="208"/>
      <c r="F138" s="200"/>
      <c r="G138" s="199"/>
      <c r="H138" s="199"/>
      <c r="I138" s="199">
        <f t="shared" si="32"/>
        <v>0</v>
      </c>
      <c r="J138" s="199" t="e">
        <f t="shared" si="34"/>
        <v>#DIV/0!</v>
      </c>
      <c r="K138" s="201"/>
      <c r="L138" s="200"/>
      <c r="M138" s="199"/>
      <c r="N138" s="199"/>
      <c r="O138" s="199">
        <f t="shared" si="33"/>
        <v>0</v>
      </c>
      <c r="P138" s="199" t="e">
        <f t="shared" si="35"/>
        <v>#DIV/0!</v>
      </c>
      <c r="Q138" s="201"/>
      <c r="R138" s="199">
        <f t="shared" si="36"/>
        <v>0</v>
      </c>
      <c r="S138" s="199">
        <f t="shared" si="37"/>
        <v>0</v>
      </c>
      <c r="T138" s="209"/>
    </row>
    <row r="139" spans="1:20">
      <c r="A139">
        <f t="shared" si="38"/>
        <v>5</v>
      </c>
      <c r="B139" s="207"/>
      <c r="C139" s="208"/>
      <c r="D139" s="208"/>
      <c r="E139" s="208"/>
      <c r="F139" s="200"/>
      <c r="G139" s="199"/>
      <c r="H139" s="199"/>
      <c r="I139" s="199">
        <f t="shared" si="32"/>
        <v>0</v>
      </c>
      <c r="J139" s="199" t="e">
        <f t="shared" si="34"/>
        <v>#DIV/0!</v>
      </c>
      <c r="K139" s="201"/>
      <c r="L139" s="200"/>
      <c r="M139" s="199"/>
      <c r="N139" s="199"/>
      <c r="O139" s="199">
        <f t="shared" si="33"/>
        <v>0</v>
      </c>
      <c r="P139" s="199" t="e">
        <f t="shared" si="35"/>
        <v>#DIV/0!</v>
      </c>
      <c r="Q139" s="201"/>
      <c r="R139" s="199">
        <f t="shared" si="36"/>
        <v>0</v>
      </c>
      <c r="S139" s="199">
        <f t="shared" si="37"/>
        <v>0</v>
      </c>
      <c r="T139" s="209"/>
    </row>
    <row r="140" spans="1:20">
      <c r="A140">
        <f t="shared" si="38"/>
        <v>6</v>
      </c>
      <c r="B140" s="207"/>
      <c r="C140" s="208"/>
      <c r="D140" s="208"/>
      <c r="E140" s="208"/>
      <c r="F140" s="200"/>
      <c r="G140" s="199"/>
      <c r="H140" s="199"/>
      <c r="I140" s="199">
        <f t="shared" si="32"/>
        <v>0</v>
      </c>
      <c r="J140" s="199" t="e">
        <f t="shared" si="34"/>
        <v>#DIV/0!</v>
      </c>
      <c r="K140" s="201"/>
      <c r="L140" s="200"/>
      <c r="M140" s="199"/>
      <c r="N140" s="199"/>
      <c r="O140" s="199">
        <f t="shared" si="33"/>
        <v>0</v>
      </c>
      <c r="P140" s="199" t="e">
        <f t="shared" si="35"/>
        <v>#DIV/0!</v>
      </c>
      <c r="Q140" s="201"/>
      <c r="R140" s="199">
        <f t="shared" si="36"/>
        <v>0</v>
      </c>
      <c r="S140" s="199">
        <f t="shared" si="37"/>
        <v>0</v>
      </c>
      <c r="T140" s="209"/>
    </row>
    <row r="141" spans="1:20">
      <c r="A141">
        <f t="shared" si="38"/>
        <v>7</v>
      </c>
      <c r="B141" s="207"/>
      <c r="C141" s="208"/>
      <c r="D141" s="208"/>
      <c r="E141" s="208"/>
      <c r="F141" s="200"/>
      <c r="G141" s="199"/>
      <c r="H141" s="199"/>
      <c r="I141" s="199">
        <f t="shared" si="32"/>
        <v>0</v>
      </c>
      <c r="J141" s="199" t="e">
        <f t="shared" si="34"/>
        <v>#DIV/0!</v>
      </c>
      <c r="K141" s="201"/>
      <c r="L141" s="200"/>
      <c r="M141" s="199"/>
      <c r="N141" s="199"/>
      <c r="O141" s="199">
        <f t="shared" si="33"/>
        <v>0</v>
      </c>
      <c r="P141" s="199" t="e">
        <f t="shared" si="35"/>
        <v>#DIV/0!</v>
      </c>
      <c r="Q141" s="201"/>
      <c r="R141" s="199">
        <f t="shared" si="36"/>
        <v>0</v>
      </c>
      <c r="S141" s="199">
        <f t="shared" si="37"/>
        <v>0</v>
      </c>
      <c r="T141" s="209"/>
    </row>
    <row r="142" spans="1:20">
      <c r="A142">
        <f t="shared" si="38"/>
        <v>8</v>
      </c>
      <c r="B142" s="207"/>
      <c r="C142" s="208"/>
      <c r="D142" s="208"/>
      <c r="E142" s="208"/>
      <c r="F142" s="200"/>
      <c r="G142" s="199"/>
      <c r="H142" s="199"/>
      <c r="I142" s="199">
        <f t="shared" si="32"/>
        <v>0</v>
      </c>
      <c r="J142" s="199" t="e">
        <f t="shared" si="34"/>
        <v>#DIV/0!</v>
      </c>
      <c r="K142" s="201"/>
      <c r="L142" s="200"/>
      <c r="M142" s="199"/>
      <c r="N142" s="199"/>
      <c r="O142" s="199">
        <f t="shared" si="33"/>
        <v>0</v>
      </c>
      <c r="P142" s="199" t="e">
        <f t="shared" si="35"/>
        <v>#DIV/0!</v>
      </c>
      <c r="Q142" s="201"/>
      <c r="R142" s="199">
        <f t="shared" si="36"/>
        <v>0</v>
      </c>
      <c r="S142" s="199">
        <f t="shared" si="37"/>
        <v>0</v>
      </c>
      <c r="T142" s="209"/>
    </row>
    <row r="143" spans="1:20">
      <c r="A143">
        <f t="shared" si="38"/>
        <v>9</v>
      </c>
      <c r="B143" s="207"/>
      <c r="C143" s="208"/>
      <c r="D143" s="208"/>
      <c r="E143" s="208"/>
      <c r="F143" s="200"/>
      <c r="G143" s="199"/>
      <c r="H143" s="199"/>
      <c r="I143" s="199">
        <f t="shared" si="32"/>
        <v>0</v>
      </c>
      <c r="J143" s="199" t="e">
        <f t="shared" si="34"/>
        <v>#DIV/0!</v>
      </c>
      <c r="K143" s="201"/>
      <c r="L143" s="200"/>
      <c r="M143" s="199"/>
      <c r="N143" s="199"/>
      <c r="O143" s="199">
        <f t="shared" si="33"/>
        <v>0</v>
      </c>
      <c r="P143" s="199" t="e">
        <f t="shared" si="35"/>
        <v>#DIV/0!</v>
      </c>
      <c r="Q143" s="201"/>
      <c r="R143" s="199">
        <f t="shared" si="36"/>
        <v>0</v>
      </c>
      <c r="S143" s="199">
        <f t="shared" si="37"/>
        <v>0</v>
      </c>
      <c r="T143" s="209"/>
    </row>
    <row r="144" spans="1:20">
      <c r="A144">
        <f t="shared" si="38"/>
        <v>10</v>
      </c>
      <c r="B144" s="207"/>
      <c r="C144" s="208"/>
      <c r="D144" s="208"/>
      <c r="E144" s="208"/>
      <c r="F144" s="200"/>
      <c r="G144" s="199"/>
      <c r="H144" s="199"/>
      <c r="I144" s="199">
        <f t="shared" si="32"/>
        <v>0</v>
      </c>
      <c r="J144" s="199" t="e">
        <f t="shared" si="34"/>
        <v>#DIV/0!</v>
      </c>
      <c r="K144" s="201"/>
      <c r="L144" s="200"/>
      <c r="M144" s="199"/>
      <c r="N144" s="199"/>
      <c r="O144" s="199">
        <f t="shared" si="33"/>
        <v>0</v>
      </c>
      <c r="P144" s="199" t="e">
        <f t="shared" si="35"/>
        <v>#DIV/0!</v>
      </c>
      <c r="Q144" s="201"/>
      <c r="R144" s="199">
        <f t="shared" si="36"/>
        <v>0</v>
      </c>
      <c r="S144" s="199">
        <f t="shared" si="37"/>
        <v>0</v>
      </c>
      <c r="T144" s="209"/>
    </row>
    <row r="145" spans="1:20">
      <c r="A145">
        <f t="shared" si="38"/>
        <v>11</v>
      </c>
      <c r="B145" s="207"/>
      <c r="C145" s="208"/>
      <c r="D145" s="208"/>
      <c r="E145" s="208"/>
      <c r="F145" s="200"/>
      <c r="G145" s="199"/>
      <c r="H145" s="199"/>
      <c r="I145" s="199">
        <f t="shared" si="32"/>
        <v>0</v>
      </c>
      <c r="J145" s="199" t="e">
        <f t="shared" si="34"/>
        <v>#DIV/0!</v>
      </c>
      <c r="K145" s="201"/>
      <c r="L145" s="200"/>
      <c r="M145" s="199"/>
      <c r="N145" s="199"/>
      <c r="O145" s="199">
        <f t="shared" si="33"/>
        <v>0</v>
      </c>
      <c r="P145" s="199" t="e">
        <f t="shared" si="35"/>
        <v>#DIV/0!</v>
      </c>
      <c r="Q145" s="201"/>
      <c r="R145" s="199">
        <f t="shared" si="36"/>
        <v>0</v>
      </c>
      <c r="S145" s="199">
        <f t="shared" si="37"/>
        <v>0</v>
      </c>
      <c r="T145" s="209"/>
    </row>
    <row r="146" spans="1:20">
      <c r="A146">
        <f t="shared" si="38"/>
        <v>12</v>
      </c>
      <c r="B146" s="207"/>
      <c r="C146" s="208"/>
      <c r="D146" s="208"/>
      <c r="E146" s="208"/>
      <c r="F146" s="200"/>
      <c r="G146" s="199"/>
      <c r="H146" s="199"/>
      <c r="I146" s="199">
        <f t="shared" si="32"/>
        <v>0</v>
      </c>
      <c r="J146" s="199" t="e">
        <f t="shared" si="34"/>
        <v>#DIV/0!</v>
      </c>
      <c r="K146" s="201"/>
      <c r="L146" s="200"/>
      <c r="M146" s="199"/>
      <c r="N146" s="199"/>
      <c r="O146" s="199">
        <f t="shared" si="33"/>
        <v>0</v>
      </c>
      <c r="P146" s="199" t="e">
        <f t="shared" si="35"/>
        <v>#DIV/0!</v>
      </c>
      <c r="Q146" s="201"/>
      <c r="R146" s="199">
        <f t="shared" si="36"/>
        <v>0</v>
      </c>
      <c r="S146" s="199">
        <f t="shared" si="37"/>
        <v>0</v>
      </c>
      <c r="T146" s="209"/>
    </row>
    <row r="147" spans="1:20">
      <c r="A147">
        <f t="shared" si="38"/>
        <v>13</v>
      </c>
      <c r="B147" s="207"/>
      <c r="C147" s="208"/>
      <c r="D147" s="208"/>
      <c r="E147" s="208"/>
      <c r="F147" s="200"/>
      <c r="G147" s="199"/>
      <c r="H147" s="199"/>
      <c r="I147" s="199">
        <f t="shared" si="32"/>
        <v>0</v>
      </c>
      <c r="J147" s="199" t="e">
        <f t="shared" si="34"/>
        <v>#DIV/0!</v>
      </c>
      <c r="K147" s="201"/>
      <c r="L147" s="200"/>
      <c r="M147" s="199"/>
      <c r="N147" s="199"/>
      <c r="O147" s="199">
        <f t="shared" si="33"/>
        <v>0</v>
      </c>
      <c r="P147" s="199" t="e">
        <f t="shared" si="35"/>
        <v>#DIV/0!</v>
      </c>
      <c r="Q147" s="201"/>
      <c r="R147" s="199">
        <f t="shared" si="36"/>
        <v>0</v>
      </c>
      <c r="S147" s="199">
        <f t="shared" si="37"/>
        <v>0</v>
      </c>
      <c r="T147" s="209"/>
    </row>
    <row r="148" spans="1:20">
      <c r="A148">
        <f t="shared" si="38"/>
        <v>14</v>
      </c>
      <c r="B148" s="207"/>
      <c r="C148" s="208"/>
      <c r="D148" s="208"/>
      <c r="E148" s="208"/>
      <c r="F148" s="200"/>
      <c r="G148" s="199"/>
      <c r="H148" s="199"/>
      <c r="I148" s="199">
        <f t="shared" si="32"/>
        <v>0</v>
      </c>
      <c r="J148" s="199" t="e">
        <f t="shared" si="34"/>
        <v>#DIV/0!</v>
      </c>
      <c r="K148" s="201"/>
      <c r="L148" s="200"/>
      <c r="M148" s="199"/>
      <c r="N148" s="199"/>
      <c r="O148" s="199">
        <f t="shared" si="33"/>
        <v>0</v>
      </c>
      <c r="P148" s="199" t="e">
        <f t="shared" si="35"/>
        <v>#DIV/0!</v>
      </c>
      <c r="Q148" s="201"/>
      <c r="R148" s="199">
        <f t="shared" si="36"/>
        <v>0</v>
      </c>
      <c r="S148" s="199">
        <f t="shared" si="37"/>
        <v>0</v>
      </c>
      <c r="T148" s="209"/>
    </row>
    <row r="149" spans="1:20" ht="16" thickBot="1">
      <c r="A149">
        <f t="shared" si="38"/>
        <v>15</v>
      </c>
      <c r="B149" s="210"/>
      <c r="C149" s="211"/>
      <c r="D149" s="211"/>
      <c r="E149" s="211"/>
      <c r="F149" s="202"/>
      <c r="G149" s="203"/>
      <c r="H149" s="203"/>
      <c r="I149" s="199">
        <f t="shared" si="32"/>
        <v>0</v>
      </c>
      <c r="J149" s="203" t="e">
        <f t="shared" si="34"/>
        <v>#DIV/0!</v>
      </c>
      <c r="K149" s="204"/>
      <c r="L149" s="202"/>
      <c r="M149" s="203"/>
      <c r="N149" s="203"/>
      <c r="O149" s="199">
        <f t="shared" si="33"/>
        <v>0</v>
      </c>
      <c r="P149" s="203" t="e">
        <f t="shared" si="35"/>
        <v>#DIV/0!</v>
      </c>
      <c r="Q149" s="204"/>
      <c r="R149" s="203">
        <f t="shared" si="36"/>
        <v>0</v>
      </c>
      <c r="S149" s="203">
        <f t="shared" si="37"/>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199">
        <f t="shared" si="32"/>
        <v>0</v>
      </c>
      <c r="J151" s="220" t="e">
        <f t="shared" ref="J151:J165" si="39">$F$6/H151</f>
        <v>#DIV/0!</v>
      </c>
      <c r="K151" s="195"/>
      <c r="L151" s="200"/>
      <c r="M151" s="199"/>
      <c r="N151" s="199"/>
      <c r="O151" s="199">
        <f t="shared" si="33"/>
        <v>0</v>
      </c>
      <c r="P151" s="199" t="e">
        <f t="shared" ref="P151:P165" si="40">$F$6/N151</f>
        <v>#DIV/0!</v>
      </c>
      <c r="Q151" s="201"/>
      <c r="R151" s="199">
        <f t="shared" ref="R151:R165" si="41">O151+I151</f>
        <v>0</v>
      </c>
      <c r="S151" s="199">
        <f t="shared" ref="S151:S165" si="42">N151+H151</f>
        <v>0</v>
      </c>
      <c r="T151" s="209"/>
    </row>
    <row r="152" spans="1:20">
      <c r="A152">
        <f t="shared" ref="A152:A165" si="43">A151+1</f>
        <v>2</v>
      </c>
      <c r="B152" s="207"/>
      <c r="C152" s="208"/>
      <c r="D152" s="208"/>
      <c r="E152" s="208"/>
      <c r="F152" s="200"/>
      <c r="G152" s="199"/>
      <c r="H152" s="199"/>
      <c r="I152" s="199">
        <f t="shared" si="32"/>
        <v>0</v>
      </c>
      <c r="J152" s="199" t="e">
        <f t="shared" si="39"/>
        <v>#DIV/0!</v>
      </c>
      <c r="K152" s="201"/>
      <c r="L152" s="200"/>
      <c r="M152" s="199"/>
      <c r="N152" s="199"/>
      <c r="O152" s="199">
        <f t="shared" si="33"/>
        <v>0</v>
      </c>
      <c r="P152" s="199" t="e">
        <f t="shared" si="40"/>
        <v>#DIV/0!</v>
      </c>
      <c r="Q152" s="201"/>
      <c r="R152" s="199">
        <f t="shared" si="41"/>
        <v>0</v>
      </c>
      <c r="S152" s="199">
        <f t="shared" si="42"/>
        <v>0</v>
      </c>
      <c r="T152" s="209"/>
    </row>
    <row r="153" spans="1:20">
      <c r="A153">
        <f t="shared" si="43"/>
        <v>3</v>
      </c>
      <c r="B153" s="207"/>
      <c r="C153" s="208"/>
      <c r="D153" s="208"/>
      <c r="E153" s="208"/>
      <c r="F153" s="200"/>
      <c r="G153" s="199"/>
      <c r="H153" s="199"/>
      <c r="I153" s="199">
        <f t="shared" si="32"/>
        <v>0</v>
      </c>
      <c r="J153" s="199" t="e">
        <f t="shared" si="39"/>
        <v>#DIV/0!</v>
      </c>
      <c r="K153" s="201"/>
      <c r="L153" s="200"/>
      <c r="M153" s="199"/>
      <c r="N153" s="199"/>
      <c r="O153" s="199">
        <f t="shared" si="33"/>
        <v>0</v>
      </c>
      <c r="P153" s="199" t="e">
        <f t="shared" si="40"/>
        <v>#DIV/0!</v>
      </c>
      <c r="Q153" s="201"/>
      <c r="R153" s="199">
        <f t="shared" si="41"/>
        <v>0</v>
      </c>
      <c r="S153" s="199">
        <f t="shared" si="42"/>
        <v>0</v>
      </c>
      <c r="T153" s="209"/>
    </row>
    <row r="154" spans="1:20">
      <c r="A154">
        <f t="shared" si="43"/>
        <v>4</v>
      </c>
      <c r="B154" s="207"/>
      <c r="C154" s="208"/>
      <c r="D154" s="208"/>
      <c r="E154" s="208"/>
      <c r="F154" s="200"/>
      <c r="G154" s="199"/>
      <c r="H154" s="199"/>
      <c r="I154" s="199">
        <f t="shared" si="32"/>
        <v>0</v>
      </c>
      <c r="J154" s="199" t="e">
        <f t="shared" si="39"/>
        <v>#DIV/0!</v>
      </c>
      <c r="K154" s="201"/>
      <c r="L154" s="200"/>
      <c r="M154" s="199"/>
      <c r="N154" s="199"/>
      <c r="O154" s="199">
        <f t="shared" si="33"/>
        <v>0</v>
      </c>
      <c r="P154" s="199" t="e">
        <f t="shared" si="40"/>
        <v>#DIV/0!</v>
      </c>
      <c r="Q154" s="201"/>
      <c r="R154" s="199">
        <f t="shared" si="41"/>
        <v>0</v>
      </c>
      <c r="S154" s="199">
        <f t="shared" si="42"/>
        <v>0</v>
      </c>
      <c r="T154" s="209"/>
    </row>
    <row r="155" spans="1:20">
      <c r="A155">
        <f t="shared" si="43"/>
        <v>5</v>
      </c>
      <c r="B155" s="207"/>
      <c r="C155" s="208"/>
      <c r="D155" s="208"/>
      <c r="E155" s="208"/>
      <c r="F155" s="200"/>
      <c r="G155" s="199"/>
      <c r="H155" s="199"/>
      <c r="I155" s="199">
        <f t="shared" si="32"/>
        <v>0</v>
      </c>
      <c r="J155" s="199" t="e">
        <f t="shared" si="39"/>
        <v>#DIV/0!</v>
      </c>
      <c r="K155" s="201"/>
      <c r="L155" s="200"/>
      <c r="M155" s="199"/>
      <c r="N155" s="199"/>
      <c r="O155" s="199">
        <f t="shared" si="33"/>
        <v>0</v>
      </c>
      <c r="P155" s="199" t="e">
        <f t="shared" si="40"/>
        <v>#DIV/0!</v>
      </c>
      <c r="Q155" s="201"/>
      <c r="R155" s="199">
        <f t="shared" si="41"/>
        <v>0</v>
      </c>
      <c r="S155" s="199">
        <f t="shared" si="42"/>
        <v>0</v>
      </c>
      <c r="T155" s="209"/>
    </row>
    <row r="156" spans="1:20">
      <c r="A156">
        <f t="shared" si="43"/>
        <v>6</v>
      </c>
      <c r="B156" s="207"/>
      <c r="C156" s="208"/>
      <c r="D156" s="208"/>
      <c r="E156" s="208"/>
      <c r="F156" s="200"/>
      <c r="G156" s="199"/>
      <c r="H156" s="199"/>
      <c r="I156" s="199">
        <f t="shared" si="32"/>
        <v>0</v>
      </c>
      <c r="J156" s="199" t="e">
        <f t="shared" si="39"/>
        <v>#DIV/0!</v>
      </c>
      <c r="K156" s="201"/>
      <c r="L156" s="200"/>
      <c r="M156" s="199"/>
      <c r="N156" s="199"/>
      <c r="O156" s="199">
        <f t="shared" si="33"/>
        <v>0</v>
      </c>
      <c r="P156" s="199" t="e">
        <f t="shared" si="40"/>
        <v>#DIV/0!</v>
      </c>
      <c r="Q156" s="201"/>
      <c r="R156" s="199">
        <f t="shared" si="41"/>
        <v>0</v>
      </c>
      <c r="S156" s="199">
        <f t="shared" si="42"/>
        <v>0</v>
      </c>
      <c r="T156" s="209"/>
    </row>
    <row r="157" spans="1:20">
      <c r="A157">
        <f t="shared" si="43"/>
        <v>7</v>
      </c>
      <c r="B157" s="207"/>
      <c r="C157" s="208"/>
      <c r="D157" s="208"/>
      <c r="E157" s="208"/>
      <c r="F157" s="200"/>
      <c r="G157" s="199"/>
      <c r="H157" s="199"/>
      <c r="I157" s="199">
        <f t="shared" si="32"/>
        <v>0</v>
      </c>
      <c r="J157" s="199" t="e">
        <f t="shared" si="39"/>
        <v>#DIV/0!</v>
      </c>
      <c r="K157" s="201"/>
      <c r="L157" s="200"/>
      <c r="M157" s="199"/>
      <c r="N157" s="199"/>
      <c r="O157" s="199">
        <f t="shared" si="33"/>
        <v>0</v>
      </c>
      <c r="P157" s="199" t="e">
        <f t="shared" si="40"/>
        <v>#DIV/0!</v>
      </c>
      <c r="Q157" s="201"/>
      <c r="R157" s="199">
        <f t="shared" si="41"/>
        <v>0</v>
      </c>
      <c r="S157" s="199">
        <f t="shared" si="42"/>
        <v>0</v>
      </c>
      <c r="T157" s="209"/>
    </row>
    <row r="158" spans="1:20">
      <c r="A158">
        <f t="shared" si="43"/>
        <v>8</v>
      </c>
      <c r="B158" s="207"/>
      <c r="C158" s="208"/>
      <c r="D158" s="208"/>
      <c r="E158" s="208"/>
      <c r="F158" s="200"/>
      <c r="G158" s="199"/>
      <c r="H158" s="199"/>
      <c r="I158" s="199">
        <f t="shared" si="32"/>
        <v>0</v>
      </c>
      <c r="J158" s="199" t="e">
        <f t="shared" si="39"/>
        <v>#DIV/0!</v>
      </c>
      <c r="K158" s="201"/>
      <c r="L158" s="200"/>
      <c r="M158" s="199"/>
      <c r="N158" s="199"/>
      <c r="O158" s="199">
        <f t="shared" si="33"/>
        <v>0</v>
      </c>
      <c r="P158" s="199" t="e">
        <f t="shared" si="40"/>
        <v>#DIV/0!</v>
      </c>
      <c r="Q158" s="201"/>
      <c r="R158" s="199">
        <f t="shared" si="41"/>
        <v>0</v>
      </c>
      <c r="S158" s="199">
        <f t="shared" si="42"/>
        <v>0</v>
      </c>
      <c r="T158" s="209"/>
    </row>
    <row r="159" spans="1:20">
      <c r="A159">
        <f t="shared" si="43"/>
        <v>9</v>
      </c>
      <c r="B159" s="207"/>
      <c r="C159" s="208"/>
      <c r="D159" s="208"/>
      <c r="E159" s="208"/>
      <c r="F159" s="200"/>
      <c r="G159" s="199"/>
      <c r="H159" s="199"/>
      <c r="I159" s="199">
        <f t="shared" si="32"/>
        <v>0</v>
      </c>
      <c r="J159" s="199" t="e">
        <f t="shared" si="39"/>
        <v>#DIV/0!</v>
      </c>
      <c r="K159" s="201"/>
      <c r="L159" s="200"/>
      <c r="M159" s="199"/>
      <c r="N159" s="199"/>
      <c r="O159" s="199">
        <f t="shared" si="33"/>
        <v>0</v>
      </c>
      <c r="P159" s="199" t="e">
        <f t="shared" si="40"/>
        <v>#DIV/0!</v>
      </c>
      <c r="Q159" s="201"/>
      <c r="R159" s="199">
        <f t="shared" si="41"/>
        <v>0</v>
      </c>
      <c r="S159" s="199">
        <f t="shared" si="42"/>
        <v>0</v>
      </c>
      <c r="T159" s="209"/>
    </row>
    <row r="160" spans="1:20">
      <c r="A160">
        <f t="shared" si="43"/>
        <v>10</v>
      </c>
      <c r="B160" s="207"/>
      <c r="C160" s="208"/>
      <c r="D160" s="208"/>
      <c r="E160" s="208"/>
      <c r="F160" s="200"/>
      <c r="G160" s="199"/>
      <c r="H160" s="199"/>
      <c r="I160" s="199">
        <f t="shared" si="32"/>
        <v>0</v>
      </c>
      <c r="J160" s="199" t="e">
        <f t="shared" si="39"/>
        <v>#DIV/0!</v>
      </c>
      <c r="K160" s="201"/>
      <c r="L160" s="200"/>
      <c r="M160" s="199"/>
      <c r="N160" s="199"/>
      <c r="O160" s="199">
        <f t="shared" si="33"/>
        <v>0</v>
      </c>
      <c r="P160" s="199" t="e">
        <f t="shared" si="40"/>
        <v>#DIV/0!</v>
      </c>
      <c r="Q160" s="201"/>
      <c r="R160" s="199">
        <f t="shared" si="41"/>
        <v>0</v>
      </c>
      <c r="S160" s="199">
        <f t="shared" si="42"/>
        <v>0</v>
      </c>
      <c r="T160" s="209"/>
    </row>
    <row r="161" spans="1:20">
      <c r="A161">
        <f t="shared" si="43"/>
        <v>11</v>
      </c>
      <c r="B161" s="207"/>
      <c r="C161" s="208"/>
      <c r="D161" s="208"/>
      <c r="E161" s="208"/>
      <c r="F161" s="200"/>
      <c r="G161" s="199"/>
      <c r="H161" s="199"/>
      <c r="I161" s="199">
        <f t="shared" si="32"/>
        <v>0</v>
      </c>
      <c r="J161" s="199" t="e">
        <f t="shared" si="39"/>
        <v>#DIV/0!</v>
      </c>
      <c r="K161" s="201"/>
      <c r="L161" s="200"/>
      <c r="M161" s="199"/>
      <c r="N161" s="199"/>
      <c r="O161" s="199">
        <f t="shared" si="33"/>
        <v>0</v>
      </c>
      <c r="P161" s="199" t="e">
        <f t="shared" si="40"/>
        <v>#DIV/0!</v>
      </c>
      <c r="Q161" s="201"/>
      <c r="R161" s="199">
        <f t="shared" si="41"/>
        <v>0</v>
      </c>
      <c r="S161" s="199">
        <f t="shared" si="42"/>
        <v>0</v>
      </c>
      <c r="T161" s="209"/>
    </row>
    <row r="162" spans="1:20">
      <c r="A162">
        <f t="shared" si="43"/>
        <v>12</v>
      </c>
      <c r="B162" s="207"/>
      <c r="C162" s="208"/>
      <c r="D162" s="208"/>
      <c r="E162" s="208"/>
      <c r="F162" s="200"/>
      <c r="G162" s="199"/>
      <c r="H162" s="199"/>
      <c r="I162" s="199">
        <f t="shared" si="32"/>
        <v>0</v>
      </c>
      <c r="J162" s="199" t="e">
        <f t="shared" si="39"/>
        <v>#DIV/0!</v>
      </c>
      <c r="K162" s="201"/>
      <c r="L162" s="200"/>
      <c r="M162" s="199"/>
      <c r="N162" s="199"/>
      <c r="O162" s="199">
        <f t="shared" si="33"/>
        <v>0</v>
      </c>
      <c r="P162" s="199" t="e">
        <f t="shared" si="40"/>
        <v>#DIV/0!</v>
      </c>
      <c r="Q162" s="201"/>
      <c r="R162" s="199">
        <f t="shared" si="41"/>
        <v>0</v>
      </c>
      <c r="S162" s="199">
        <f t="shared" si="42"/>
        <v>0</v>
      </c>
      <c r="T162" s="209"/>
    </row>
    <row r="163" spans="1:20">
      <c r="A163">
        <f t="shared" si="43"/>
        <v>13</v>
      </c>
      <c r="B163" s="207"/>
      <c r="C163" s="208"/>
      <c r="D163" s="208"/>
      <c r="E163" s="208"/>
      <c r="F163" s="200"/>
      <c r="G163" s="199"/>
      <c r="H163" s="199"/>
      <c r="I163" s="199">
        <f t="shared" si="32"/>
        <v>0</v>
      </c>
      <c r="J163" s="199" t="e">
        <f t="shared" si="39"/>
        <v>#DIV/0!</v>
      </c>
      <c r="K163" s="201"/>
      <c r="L163" s="200"/>
      <c r="M163" s="199"/>
      <c r="N163" s="199"/>
      <c r="O163" s="199">
        <f t="shared" si="33"/>
        <v>0</v>
      </c>
      <c r="P163" s="199" t="e">
        <f t="shared" si="40"/>
        <v>#DIV/0!</v>
      </c>
      <c r="Q163" s="201"/>
      <c r="R163" s="199">
        <f t="shared" si="41"/>
        <v>0</v>
      </c>
      <c r="S163" s="199">
        <f t="shared" si="42"/>
        <v>0</v>
      </c>
      <c r="T163" s="209"/>
    </row>
    <row r="164" spans="1:20">
      <c r="A164">
        <f t="shared" si="43"/>
        <v>14</v>
      </c>
      <c r="B164" s="207"/>
      <c r="C164" s="208"/>
      <c r="D164" s="208"/>
      <c r="E164" s="208"/>
      <c r="F164" s="200"/>
      <c r="G164" s="199"/>
      <c r="H164" s="199"/>
      <c r="I164" s="199">
        <f t="shared" si="32"/>
        <v>0</v>
      </c>
      <c r="J164" s="199" t="e">
        <f t="shared" si="39"/>
        <v>#DIV/0!</v>
      </c>
      <c r="K164" s="201"/>
      <c r="L164" s="200"/>
      <c r="M164" s="199"/>
      <c r="N164" s="199"/>
      <c r="O164" s="199">
        <f t="shared" si="33"/>
        <v>0</v>
      </c>
      <c r="P164" s="199" t="e">
        <f t="shared" si="40"/>
        <v>#DIV/0!</v>
      </c>
      <c r="Q164" s="201"/>
      <c r="R164" s="199">
        <f t="shared" si="41"/>
        <v>0</v>
      </c>
      <c r="S164" s="199">
        <f t="shared" si="42"/>
        <v>0</v>
      </c>
      <c r="T164" s="209"/>
    </row>
    <row r="165" spans="1:20" ht="16" thickBot="1">
      <c r="A165">
        <f t="shared" si="43"/>
        <v>15</v>
      </c>
      <c r="B165" s="210"/>
      <c r="C165" s="211"/>
      <c r="D165" s="211"/>
      <c r="E165" s="211"/>
      <c r="F165" s="202"/>
      <c r="G165" s="203"/>
      <c r="H165" s="203"/>
      <c r="I165" s="199">
        <f t="shared" si="32"/>
        <v>0</v>
      </c>
      <c r="J165" s="203" t="e">
        <f t="shared" si="39"/>
        <v>#DIV/0!</v>
      </c>
      <c r="K165" s="204"/>
      <c r="L165" s="202"/>
      <c r="M165" s="203"/>
      <c r="N165" s="203"/>
      <c r="O165" s="199">
        <f t="shared" si="33"/>
        <v>0</v>
      </c>
      <c r="P165" s="203" t="e">
        <f t="shared" si="40"/>
        <v>#DIV/0!</v>
      </c>
      <c r="Q165" s="204"/>
      <c r="R165" s="203">
        <f t="shared" si="41"/>
        <v>0</v>
      </c>
      <c r="S165" s="203">
        <f t="shared" si="42"/>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workbookViewId="0">
      <pane ySplit="2" topLeftCell="A3" activePane="bottomLeft" state="frozen"/>
      <selection pane="bottomLeft" activeCell="B16" sqref="B16"/>
    </sheetView>
  </sheetViews>
  <sheetFormatPr baseColWidth="10" defaultRowHeight="30" customHeight="1" x14ac:dyDescent="0"/>
  <cols>
    <col min="1" max="1" width="6" style="325" bestFit="1" customWidth="1"/>
    <col min="2" max="2" width="12.83203125" style="325" bestFit="1" customWidth="1"/>
    <col min="3" max="3" width="19.33203125" style="325" bestFit="1" customWidth="1"/>
    <col min="4" max="4" width="14.33203125" style="325" bestFit="1" customWidth="1"/>
    <col min="5" max="5" width="18.33203125" style="325" customWidth="1"/>
    <col min="6" max="6" width="18.5" style="325" bestFit="1" customWidth="1"/>
    <col min="7" max="7" width="18.33203125" style="325" bestFit="1" customWidth="1"/>
    <col min="8" max="8" width="18.6640625" style="325" bestFit="1" customWidth="1"/>
    <col min="9" max="9" width="18.33203125" style="325" bestFit="1" customWidth="1"/>
    <col min="10" max="10" width="18.5" style="325" bestFit="1" customWidth="1"/>
    <col min="11" max="16384" width="10.83203125" style="325"/>
  </cols>
  <sheetData>
    <row r="1" spans="1:10" s="326" customFormat="1" ht="30" customHeight="1" thickBot="1">
      <c r="E1" s="598" t="s">
        <v>402</v>
      </c>
      <c r="F1" s="599"/>
      <c r="G1" s="600"/>
      <c r="H1" s="598" t="s">
        <v>405</v>
      </c>
      <c r="I1" s="600"/>
      <c r="J1" s="350" t="s">
        <v>407</v>
      </c>
    </row>
    <row r="2" spans="1:10" s="351" customFormat="1" ht="30" customHeight="1" thickBot="1">
      <c r="A2" s="352" t="s">
        <v>137</v>
      </c>
      <c r="B2" s="353" t="s">
        <v>399</v>
      </c>
      <c r="C2" s="353" t="s">
        <v>400</v>
      </c>
      <c r="D2" s="354" t="s">
        <v>408</v>
      </c>
      <c r="E2" s="352" t="s">
        <v>401</v>
      </c>
      <c r="F2" s="353" t="s">
        <v>167</v>
      </c>
      <c r="G2" s="354" t="s">
        <v>166</v>
      </c>
      <c r="H2" s="352" t="s">
        <v>403</v>
      </c>
      <c r="I2" s="354" t="s">
        <v>404</v>
      </c>
      <c r="J2" s="355" t="s">
        <v>406</v>
      </c>
    </row>
    <row r="3" spans="1:10" s="326" customFormat="1" ht="30" customHeight="1">
      <c r="A3" s="328">
        <v>334</v>
      </c>
      <c r="B3" s="329" t="s">
        <v>273</v>
      </c>
      <c r="C3" s="329" t="s">
        <v>274</v>
      </c>
      <c r="D3" s="415" t="s">
        <v>275</v>
      </c>
      <c r="E3" s="603" t="s">
        <v>409</v>
      </c>
      <c r="F3" s="348" t="s">
        <v>409</v>
      </c>
      <c r="G3" s="419" t="s">
        <v>409</v>
      </c>
      <c r="H3" s="347" t="s">
        <v>409</v>
      </c>
      <c r="I3" s="419" t="s">
        <v>409</v>
      </c>
      <c r="J3" s="470" t="s">
        <v>412</v>
      </c>
    </row>
    <row r="4" spans="1:10" ht="30" customHeight="1">
      <c r="A4" s="330">
        <v>418</v>
      </c>
      <c r="B4" s="327" t="s">
        <v>671</v>
      </c>
      <c r="C4" s="327" t="s">
        <v>69</v>
      </c>
      <c r="D4" s="416" t="s">
        <v>272</v>
      </c>
      <c r="E4" s="602" t="s">
        <v>423</v>
      </c>
      <c r="F4" s="338" t="s">
        <v>423</v>
      </c>
      <c r="G4" s="420" t="s">
        <v>423</v>
      </c>
      <c r="H4" s="342" t="s">
        <v>670</v>
      </c>
      <c r="I4" s="420"/>
      <c r="J4" s="471"/>
    </row>
    <row r="5" spans="1:10" ht="30" customHeight="1">
      <c r="A5" s="330">
        <v>426</v>
      </c>
      <c r="B5" s="327" t="s">
        <v>551</v>
      </c>
      <c r="C5" s="327" t="s">
        <v>552</v>
      </c>
      <c r="D5" s="416" t="s">
        <v>272</v>
      </c>
      <c r="E5" s="602" t="s">
        <v>409</v>
      </c>
      <c r="F5" s="338" t="s">
        <v>409</v>
      </c>
      <c r="G5" s="420" t="s">
        <v>409</v>
      </c>
      <c r="H5" s="343" t="s">
        <v>409</v>
      </c>
      <c r="I5" s="420" t="s">
        <v>409</v>
      </c>
      <c r="J5" s="472" t="s">
        <v>571</v>
      </c>
    </row>
    <row r="6" spans="1:10" ht="30" customHeight="1">
      <c r="A6" s="330">
        <v>454</v>
      </c>
      <c r="B6" s="327" t="s">
        <v>490</v>
      </c>
      <c r="C6" s="327" t="s">
        <v>491</v>
      </c>
      <c r="D6" s="416" t="s">
        <v>272</v>
      </c>
      <c r="E6" s="602" t="s">
        <v>423</v>
      </c>
      <c r="F6" s="338" t="s">
        <v>423</v>
      </c>
      <c r="G6" s="420" t="s">
        <v>423</v>
      </c>
      <c r="H6" s="344" t="s">
        <v>493</v>
      </c>
      <c r="I6" s="420"/>
      <c r="J6" s="471"/>
    </row>
    <row r="7" spans="1:10" ht="30" customHeight="1">
      <c r="A7" s="330">
        <v>469</v>
      </c>
      <c r="B7" s="327" t="s">
        <v>429</v>
      </c>
      <c r="C7" s="327" t="s">
        <v>271</v>
      </c>
      <c r="D7" s="416" t="s">
        <v>272</v>
      </c>
      <c r="E7" s="602" t="s">
        <v>423</v>
      </c>
      <c r="F7" s="338" t="s">
        <v>423</v>
      </c>
      <c r="G7" s="420" t="s">
        <v>423</v>
      </c>
      <c r="H7" s="342" t="s">
        <v>670</v>
      </c>
      <c r="I7" s="420"/>
      <c r="J7" s="471"/>
    </row>
    <row r="8" spans="1:10" ht="30" customHeight="1">
      <c r="A8" s="330">
        <v>470</v>
      </c>
      <c r="B8" s="327" t="s">
        <v>304</v>
      </c>
      <c r="C8" s="327" t="s">
        <v>428</v>
      </c>
      <c r="D8" s="416" t="s">
        <v>272</v>
      </c>
      <c r="E8" s="602" t="s">
        <v>423</v>
      </c>
      <c r="F8" s="338" t="s">
        <v>423</v>
      </c>
      <c r="G8" s="420" t="s">
        <v>423</v>
      </c>
      <c r="H8" s="344" t="s">
        <v>450</v>
      </c>
      <c r="I8" s="420"/>
      <c r="J8" s="471"/>
    </row>
    <row r="9" spans="1:10" ht="30" customHeight="1">
      <c r="A9" s="330">
        <v>481</v>
      </c>
      <c r="B9" s="327" t="s">
        <v>292</v>
      </c>
      <c r="C9" s="327" t="s">
        <v>419</v>
      </c>
      <c r="D9" s="416" t="s">
        <v>272</v>
      </c>
      <c r="E9" s="602" t="s">
        <v>423</v>
      </c>
      <c r="F9" s="338" t="s">
        <v>423</v>
      </c>
      <c r="G9" s="420" t="s">
        <v>423</v>
      </c>
      <c r="H9" s="343" t="s">
        <v>423</v>
      </c>
      <c r="I9" s="420" t="s">
        <v>423</v>
      </c>
      <c r="J9" s="472" t="s">
        <v>450</v>
      </c>
    </row>
    <row r="10" spans="1:10" ht="30" customHeight="1">
      <c r="A10" s="330">
        <v>486</v>
      </c>
      <c r="B10" s="327" t="s">
        <v>280</v>
      </c>
      <c r="C10" s="327" t="s">
        <v>281</v>
      </c>
      <c r="D10" s="416" t="s">
        <v>272</v>
      </c>
      <c r="E10" s="602" t="s">
        <v>423</v>
      </c>
      <c r="F10" s="338" t="s">
        <v>423</v>
      </c>
      <c r="G10" s="420" t="s">
        <v>423</v>
      </c>
      <c r="H10" s="343" t="s">
        <v>423</v>
      </c>
      <c r="I10" s="420" t="s">
        <v>423</v>
      </c>
      <c r="J10" s="472" t="s">
        <v>422</v>
      </c>
    </row>
    <row r="11" spans="1:10" ht="30" customHeight="1">
      <c r="A11" s="330">
        <v>504</v>
      </c>
      <c r="B11" s="327" t="s">
        <v>297</v>
      </c>
      <c r="C11" s="327" t="s">
        <v>291</v>
      </c>
      <c r="D11" s="416" t="s">
        <v>272</v>
      </c>
      <c r="E11" s="602" t="s">
        <v>409</v>
      </c>
      <c r="F11" s="338" t="s">
        <v>409</v>
      </c>
      <c r="G11" s="420" t="s">
        <v>409</v>
      </c>
      <c r="H11" s="344" t="s">
        <v>411</v>
      </c>
      <c r="I11" s="420"/>
      <c r="J11" s="471"/>
    </row>
    <row r="12" spans="1:10" ht="30" customHeight="1">
      <c r="A12" s="330">
        <v>512</v>
      </c>
      <c r="B12" s="327" t="s">
        <v>290</v>
      </c>
      <c r="C12" s="327" t="s">
        <v>291</v>
      </c>
      <c r="D12" s="416" t="s">
        <v>272</v>
      </c>
      <c r="E12" s="602" t="s">
        <v>409</v>
      </c>
      <c r="F12" s="338" t="s">
        <v>409</v>
      </c>
      <c r="G12" s="420" t="s">
        <v>409</v>
      </c>
      <c r="H12" s="343" t="s">
        <v>409</v>
      </c>
      <c r="I12" s="420" t="s">
        <v>409</v>
      </c>
      <c r="J12" s="472" t="s">
        <v>412</v>
      </c>
    </row>
    <row r="13" spans="1:10" ht="30" customHeight="1">
      <c r="A13" s="330">
        <v>519</v>
      </c>
      <c r="B13" s="327" t="s">
        <v>577</v>
      </c>
      <c r="C13" s="327" t="s">
        <v>613</v>
      </c>
      <c r="D13" s="416">
        <v>55</v>
      </c>
      <c r="E13" s="604" t="s">
        <v>643</v>
      </c>
      <c r="F13" s="338"/>
      <c r="G13" s="421" t="s">
        <v>622</v>
      </c>
      <c r="H13" s="343"/>
      <c r="I13" s="420"/>
      <c r="J13" s="471"/>
    </row>
    <row r="14" spans="1:10" ht="30" customHeight="1">
      <c r="A14" s="330">
        <v>519</v>
      </c>
      <c r="B14" s="327" t="s">
        <v>577</v>
      </c>
      <c r="C14" s="327" t="s">
        <v>98</v>
      </c>
      <c r="D14" s="416">
        <v>55</v>
      </c>
      <c r="E14" s="604"/>
      <c r="F14" s="338"/>
      <c r="G14" s="421" t="s">
        <v>782</v>
      </c>
      <c r="H14" s="343"/>
      <c r="I14" s="420"/>
      <c r="J14" s="471"/>
    </row>
    <row r="15" spans="1:10" ht="30" customHeight="1">
      <c r="A15" s="330">
        <v>531</v>
      </c>
      <c r="B15" s="327" t="s">
        <v>321</v>
      </c>
      <c r="C15" s="327" t="s">
        <v>322</v>
      </c>
      <c r="D15" s="416" t="s">
        <v>272</v>
      </c>
      <c r="E15" s="604" t="s">
        <v>414</v>
      </c>
      <c r="F15" s="337" t="s">
        <v>411</v>
      </c>
      <c r="G15" s="422" t="s">
        <v>642</v>
      </c>
      <c r="H15" s="343"/>
      <c r="I15" s="420"/>
      <c r="J15" s="471"/>
    </row>
    <row r="16" spans="1:10" ht="30" customHeight="1">
      <c r="A16" s="330">
        <v>534</v>
      </c>
      <c r="B16" s="327" t="s">
        <v>309</v>
      </c>
      <c r="C16" s="327" t="s">
        <v>310</v>
      </c>
      <c r="D16" s="416" t="s">
        <v>272</v>
      </c>
      <c r="E16" s="602" t="s">
        <v>409</v>
      </c>
      <c r="F16" s="338" t="s">
        <v>409</v>
      </c>
      <c r="G16" s="420" t="s">
        <v>409</v>
      </c>
      <c r="H16" s="344" t="s">
        <v>412</v>
      </c>
      <c r="I16" s="421" t="s">
        <v>553</v>
      </c>
      <c r="J16" s="471" t="s">
        <v>409</v>
      </c>
    </row>
    <row r="17" spans="1:10" ht="30" customHeight="1">
      <c r="A17" s="330">
        <v>536</v>
      </c>
      <c r="B17" s="327" t="s">
        <v>296</v>
      </c>
      <c r="C17" s="327" t="s">
        <v>284</v>
      </c>
      <c r="D17" s="416" t="s">
        <v>269</v>
      </c>
      <c r="E17" s="602" t="s">
        <v>409</v>
      </c>
      <c r="F17" s="338" t="s">
        <v>409</v>
      </c>
      <c r="G17" s="420" t="s">
        <v>409</v>
      </c>
      <c r="H17" s="344" t="s">
        <v>411</v>
      </c>
      <c r="I17" s="421" t="s">
        <v>622</v>
      </c>
      <c r="J17" s="471" t="s">
        <v>409</v>
      </c>
    </row>
    <row r="18" spans="1:10" ht="30" customHeight="1">
      <c r="A18" s="330">
        <v>551</v>
      </c>
      <c r="B18" s="327" t="s">
        <v>492</v>
      </c>
      <c r="C18" s="327" t="s">
        <v>491</v>
      </c>
      <c r="D18" s="416" t="s">
        <v>272</v>
      </c>
      <c r="E18" s="602" t="s">
        <v>409</v>
      </c>
      <c r="F18" s="338" t="s">
        <v>409</v>
      </c>
      <c r="G18" s="420" t="s">
        <v>409</v>
      </c>
      <c r="H18" s="344" t="s">
        <v>571</v>
      </c>
      <c r="I18" s="420"/>
      <c r="J18" s="471"/>
    </row>
    <row r="19" spans="1:10" ht="30" customHeight="1">
      <c r="A19" s="330">
        <v>559</v>
      </c>
      <c r="B19" s="327" t="s">
        <v>469</v>
      </c>
      <c r="C19" s="327" t="s">
        <v>470</v>
      </c>
      <c r="D19" s="416" t="s">
        <v>272</v>
      </c>
      <c r="E19" s="602" t="s">
        <v>423</v>
      </c>
      <c r="F19" s="338" t="s">
        <v>423</v>
      </c>
      <c r="G19" s="420" t="s">
        <v>423</v>
      </c>
      <c r="H19" s="343" t="s">
        <v>423</v>
      </c>
      <c r="I19" s="420" t="s">
        <v>423</v>
      </c>
      <c r="J19" s="472" t="s">
        <v>493</v>
      </c>
    </row>
    <row r="20" spans="1:10" ht="30" customHeight="1">
      <c r="A20" s="330">
        <v>571</v>
      </c>
      <c r="B20" s="327" t="s">
        <v>475</v>
      </c>
      <c r="C20" s="327" t="s">
        <v>476</v>
      </c>
      <c r="D20" s="416" t="s">
        <v>272</v>
      </c>
      <c r="E20" s="602" t="s">
        <v>423</v>
      </c>
      <c r="F20" s="338" t="s">
        <v>423</v>
      </c>
      <c r="G20" s="420" t="s">
        <v>423</v>
      </c>
      <c r="H20" s="344" t="s">
        <v>471</v>
      </c>
      <c r="I20" s="422" t="s">
        <v>502</v>
      </c>
      <c r="J20" s="471" t="s">
        <v>409</v>
      </c>
    </row>
    <row r="21" spans="1:10" ht="30" customHeight="1">
      <c r="A21" s="330">
        <v>574</v>
      </c>
      <c r="B21" s="349" t="s">
        <v>575</v>
      </c>
      <c r="C21" s="349" t="s">
        <v>69</v>
      </c>
      <c r="D21" s="417" t="s">
        <v>272</v>
      </c>
      <c r="E21" s="602" t="s">
        <v>593</v>
      </c>
      <c r="F21" s="338" t="s">
        <v>409</v>
      </c>
      <c r="G21" s="420" t="s">
        <v>409</v>
      </c>
      <c r="H21" s="343" t="s">
        <v>409</v>
      </c>
      <c r="I21" s="420" t="s">
        <v>409</v>
      </c>
      <c r="J21" s="473" t="s">
        <v>594</v>
      </c>
    </row>
    <row r="22" spans="1:10" ht="30" customHeight="1">
      <c r="A22" s="330">
        <v>580</v>
      </c>
      <c r="B22" s="327" t="s">
        <v>377</v>
      </c>
      <c r="C22" s="327" t="s">
        <v>365</v>
      </c>
      <c r="D22" s="416" t="s">
        <v>272</v>
      </c>
      <c r="E22" s="602">
        <v>2011</v>
      </c>
      <c r="F22" s="338">
        <v>2012</v>
      </c>
      <c r="G22" s="422" t="s">
        <v>412</v>
      </c>
      <c r="H22" s="343"/>
      <c r="I22" s="420"/>
      <c r="J22" s="471"/>
    </row>
    <row r="23" spans="1:10" ht="30" customHeight="1">
      <c r="A23" s="330">
        <v>594</v>
      </c>
      <c r="B23" s="327" t="s">
        <v>526</v>
      </c>
      <c r="C23" s="327" t="s">
        <v>291</v>
      </c>
      <c r="D23" s="416" t="s">
        <v>272</v>
      </c>
      <c r="E23" s="605" t="s">
        <v>423</v>
      </c>
      <c r="F23" s="432" t="s">
        <v>423</v>
      </c>
      <c r="G23" s="433" t="s">
        <v>423</v>
      </c>
      <c r="H23" s="431" t="s">
        <v>423</v>
      </c>
      <c r="I23" s="433" t="s">
        <v>423</v>
      </c>
      <c r="J23" s="479" t="s">
        <v>778</v>
      </c>
    </row>
    <row r="24" spans="1:10" ht="30" customHeight="1">
      <c r="A24" s="330">
        <v>598</v>
      </c>
      <c r="B24" s="327" t="s">
        <v>480</v>
      </c>
      <c r="C24" s="327" t="s">
        <v>481</v>
      </c>
      <c r="D24" s="416" t="s">
        <v>272</v>
      </c>
      <c r="E24" s="602" t="s">
        <v>423</v>
      </c>
      <c r="F24" s="338" t="s">
        <v>423</v>
      </c>
      <c r="G24" s="420" t="s">
        <v>423</v>
      </c>
      <c r="H24" s="344" t="s">
        <v>502</v>
      </c>
      <c r="I24" s="421" t="s">
        <v>714</v>
      </c>
      <c r="J24" s="471"/>
    </row>
    <row r="25" spans="1:10" ht="30" customHeight="1">
      <c r="A25" s="330">
        <v>602</v>
      </c>
      <c r="B25" s="327" t="s">
        <v>285</v>
      </c>
      <c r="C25" s="327" t="s">
        <v>52</v>
      </c>
      <c r="D25" s="416" t="s">
        <v>272</v>
      </c>
      <c r="E25" s="602" t="s">
        <v>593</v>
      </c>
      <c r="F25" s="338" t="s">
        <v>409</v>
      </c>
      <c r="G25" s="420" t="s">
        <v>409</v>
      </c>
      <c r="H25" s="343" t="s">
        <v>409</v>
      </c>
      <c r="I25" s="420" t="s">
        <v>409</v>
      </c>
      <c r="J25" s="473" t="s">
        <v>594</v>
      </c>
    </row>
    <row r="26" spans="1:10" ht="30" customHeight="1">
      <c r="A26" s="330">
        <v>607</v>
      </c>
      <c r="B26" s="327" t="s">
        <v>466</v>
      </c>
      <c r="C26" s="327" t="s">
        <v>468</v>
      </c>
      <c r="D26" s="416" t="s">
        <v>272</v>
      </c>
      <c r="E26" s="602" t="s">
        <v>423</v>
      </c>
      <c r="F26" s="338" t="s">
        <v>423</v>
      </c>
      <c r="G26" s="420" t="s">
        <v>423</v>
      </c>
      <c r="H26" s="343" t="s">
        <v>423</v>
      </c>
      <c r="I26" s="420" t="s">
        <v>423</v>
      </c>
      <c r="J26" s="472" t="s">
        <v>502</v>
      </c>
    </row>
    <row r="27" spans="1:10" ht="30" customHeight="1">
      <c r="A27" s="330">
        <v>607</v>
      </c>
      <c r="B27" s="327" t="s">
        <v>467</v>
      </c>
      <c r="C27" s="327" t="s">
        <v>476</v>
      </c>
      <c r="D27" s="416" t="s">
        <v>272</v>
      </c>
      <c r="E27" s="602"/>
      <c r="F27" s="338"/>
      <c r="G27" s="421" t="s">
        <v>624</v>
      </c>
      <c r="H27" s="343"/>
      <c r="I27" s="420"/>
      <c r="J27" s="471"/>
    </row>
    <row r="28" spans="1:10" ht="30" customHeight="1">
      <c r="A28" s="330">
        <v>607</v>
      </c>
      <c r="B28" s="327" t="s">
        <v>467</v>
      </c>
      <c r="C28" s="327" t="s">
        <v>476</v>
      </c>
      <c r="D28" s="416" t="s">
        <v>272</v>
      </c>
      <c r="E28" s="606" t="s">
        <v>736</v>
      </c>
      <c r="F28" s="327"/>
      <c r="G28" s="416"/>
      <c r="H28" s="330"/>
      <c r="I28" s="416"/>
      <c r="J28" s="474"/>
    </row>
    <row r="29" spans="1:10" ht="30" customHeight="1">
      <c r="A29" s="330">
        <v>610</v>
      </c>
      <c r="B29" s="327" t="s">
        <v>360</v>
      </c>
      <c r="C29" s="327" t="s">
        <v>63</v>
      </c>
      <c r="D29" s="416" t="s">
        <v>272</v>
      </c>
      <c r="E29" s="602" t="s">
        <v>593</v>
      </c>
      <c r="F29" s="338" t="s">
        <v>409</v>
      </c>
      <c r="G29" s="420" t="s">
        <v>409</v>
      </c>
      <c r="H29" s="343" t="s">
        <v>409</v>
      </c>
      <c r="I29" s="420" t="s">
        <v>409</v>
      </c>
      <c r="J29" s="473" t="s">
        <v>594</v>
      </c>
    </row>
    <row r="30" spans="1:10" ht="30" customHeight="1">
      <c r="A30" s="330">
        <v>616</v>
      </c>
      <c r="B30" s="349" t="s">
        <v>302</v>
      </c>
      <c r="C30" s="349" t="s">
        <v>303</v>
      </c>
      <c r="D30" s="417" t="s">
        <v>272</v>
      </c>
      <c r="E30" s="602" t="s">
        <v>593</v>
      </c>
      <c r="F30" s="338" t="s">
        <v>409</v>
      </c>
      <c r="G30" s="420" t="s">
        <v>409</v>
      </c>
      <c r="H30" s="342" t="s">
        <v>594</v>
      </c>
      <c r="I30" s="421" t="s">
        <v>695</v>
      </c>
      <c r="J30" s="471"/>
    </row>
    <row r="31" spans="1:10" ht="30" customHeight="1">
      <c r="A31" s="330">
        <v>628</v>
      </c>
      <c r="B31" s="349" t="s">
        <v>364</v>
      </c>
      <c r="C31" s="349" t="s">
        <v>44</v>
      </c>
      <c r="D31" s="417" t="s">
        <v>272</v>
      </c>
      <c r="E31" s="602" t="s">
        <v>593</v>
      </c>
      <c r="F31" s="338" t="s">
        <v>409</v>
      </c>
      <c r="G31" s="420" t="s">
        <v>409</v>
      </c>
      <c r="H31" s="343" t="s">
        <v>409</v>
      </c>
      <c r="I31" s="420" t="s">
        <v>409</v>
      </c>
      <c r="J31" s="473" t="s">
        <v>594</v>
      </c>
    </row>
    <row r="32" spans="1:10" ht="30" customHeight="1">
      <c r="A32" s="330">
        <v>634</v>
      </c>
      <c r="B32" s="327" t="s">
        <v>297</v>
      </c>
      <c r="C32" s="327" t="s">
        <v>465</v>
      </c>
      <c r="D32" s="416" t="s">
        <v>275</v>
      </c>
      <c r="E32" s="602" t="s">
        <v>423</v>
      </c>
      <c r="F32" s="338" t="s">
        <v>423</v>
      </c>
      <c r="G32" s="420" t="s">
        <v>423</v>
      </c>
      <c r="H32" s="343" t="s">
        <v>423</v>
      </c>
      <c r="I32" s="420" t="s">
        <v>423</v>
      </c>
      <c r="J32" s="472" t="s">
        <v>471</v>
      </c>
    </row>
    <row r="33" spans="1:10" ht="30" customHeight="1">
      <c r="A33" s="330">
        <v>635</v>
      </c>
      <c r="B33" s="349" t="s">
        <v>527</v>
      </c>
      <c r="C33" s="349" t="s">
        <v>535</v>
      </c>
      <c r="D33" s="417" t="s">
        <v>272</v>
      </c>
      <c r="E33" s="606" t="s">
        <v>732</v>
      </c>
      <c r="F33" s="327"/>
      <c r="G33" s="416"/>
      <c r="H33" s="330"/>
      <c r="I33" s="416"/>
      <c r="J33" s="474"/>
    </row>
    <row r="34" spans="1:10" ht="30" customHeight="1">
      <c r="A34" s="330">
        <v>635</v>
      </c>
      <c r="B34" s="349" t="s">
        <v>527</v>
      </c>
      <c r="C34" s="349" t="s">
        <v>457</v>
      </c>
      <c r="D34" s="417" t="s">
        <v>272</v>
      </c>
      <c r="E34" s="602">
        <v>2010</v>
      </c>
      <c r="F34" s="338">
        <v>2010</v>
      </c>
      <c r="G34" s="469" t="s">
        <v>733</v>
      </c>
      <c r="H34" s="430" t="s">
        <v>778</v>
      </c>
      <c r="I34" s="416"/>
      <c r="J34" s="474"/>
    </row>
    <row r="35" spans="1:10" ht="30" customHeight="1">
      <c r="A35" s="330">
        <v>636</v>
      </c>
      <c r="B35" s="327" t="s">
        <v>278</v>
      </c>
      <c r="C35" s="327" t="s">
        <v>419</v>
      </c>
      <c r="D35" s="416" t="s">
        <v>272</v>
      </c>
      <c r="E35" s="602" t="s">
        <v>423</v>
      </c>
      <c r="F35" s="338" t="s">
        <v>423</v>
      </c>
      <c r="G35" s="420" t="s">
        <v>423</v>
      </c>
      <c r="H35" s="343" t="s">
        <v>423</v>
      </c>
      <c r="I35" s="420" t="s">
        <v>423</v>
      </c>
      <c r="J35" s="472" t="s">
        <v>450</v>
      </c>
    </row>
    <row r="36" spans="1:10" ht="30" customHeight="1">
      <c r="A36" s="330">
        <v>636</v>
      </c>
      <c r="B36" s="327" t="s">
        <v>278</v>
      </c>
      <c r="C36" s="327" t="s">
        <v>428</v>
      </c>
      <c r="D36" s="416" t="s">
        <v>272</v>
      </c>
      <c r="E36" s="607" t="s">
        <v>423</v>
      </c>
      <c r="F36" s="327" t="s">
        <v>423</v>
      </c>
      <c r="G36" s="416" t="s">
        <v>423</v>
      </c>
      <c r="H36" s="430" t="s">
        <v>775</v>
      </c>
      <c r="I36" s="416"/>
      <c r="J36" s="474"/>
    </row>
    <row r="37" spans="1:10" ht="30" customHeight="1">
      <c r="A37" s="330">
        <v>637</v>
      </c>
      <c r="B37" s="327" t="s">
        <v>282</v>
      </c>
      <c r="C37" s="327" t="s">
        <v>419</v>
      </c>
      <c r="D37" s="416" t="s">
        <v>272</v>
      </c>
      <c r="E37" s="602" t="s">
        <v>593</v>
      </c>
      <c r="F37" s="338" t="s">
        <v>409</v>
      </c>
      <c r="G37" s="420" t="s">
        <v>409</v>
      </c>
      <c r="H37" s="343" t="s">
        <v>409</v>
      </c>
      <c r="I37" s="420" t="s">
        <v>409</v>
      </c>
      <c r="J37" s="473" t="s">
        <v>594</v>
      </c>
    </row>
    <row r="38" spans="1:10" ht="30" customHeight="1">
      <c r="A38" s="330">
        <v>653</v>
      </c>
      <c r="B38" s="349" t="s">
        <v>325</v>
      </c>
      <c r="C38" s="349" t="s">
        <v>326</v>
      </c>
      <c r="D38" s="417" t="s">
        <v>272</v>
      </c>
      <c r="E38" s="602"/>
      <c r="F38" s="338"/>
      <c r="G38" s="422" t="s">
        <v>411</v>
      </c>
      <c r="H38" s="343"/>
      <c r="I38" s="420"/>
      <c r="J38" s="471"/>
    </row>
    <row r="39" spans="1:10" ht="30" customHeight="1">
      <c r="A39" s="330">
        <v>654</v>
      </c>
      <c r="B39" s="327" t="s">
        <v>270</v>
      </c>
      <c r="C39" s="327" t="s">
        <v>271</v>
      </c>
      <c r="D39" s="416" t="s">
        <v>272</v>
      </c>
      <c r="E39" s="602" t="s">
        <v>409</v>
      </c>
      <c r="F39" s="338" t="s">
        <v>409</v>
      </c>
      <c r="G39" s="420" t="s">
        <v>409</v>
      </c>
      <c r="H39" s="343" t="s">
        <v>409</v>
      </c>
      <c r="I39" s="420" t="s">
        <v>409</v>
      </c>
      <c r="J39" s="472" t="s">
        <v>412</v>
      </c>
    </row>
    <row r="40" spans="1:10" ht="30" customHeight="1">
      <c r="A40" s="330">
        <v>656</v>
      </c>
      <c r="B40" s="327" t="s">
        <v>537</v>
      </c>
      <c r="C40" s="327" t="s">
        <v>425</v>
      </c>
      <c r="D40" s="416" t="s">
        <v>272</v>
      </c>
      <c r="E40" s="605"/>
      <c r="F40" s="432"/>
      <c r="G40" s="421" t="s">
        <v>696</v>
      </c>
      <c r="H40" s="431"/>
      <c r="I40" s="433"/>
      <c r="J40" s="475"/>
    </row>
    <row r="41" spans="1:10" ht="30" customHeight="1">
      <c r="A41" s="330">
        <v>659</v>
      </c>
      <c r="B41" s="481" t="s">
        <v>651</v>
      </c>
      <c r="C41" s="481" t="s">
        <v>579</v>
      </c>
      <c r="D41" s="482" t="s">
        <v>269</v>
      </c>
      <c r="E41" s="607"/>
      <c r="F41" s="327"/>
      <c r="G41" s="469" t="s">
        <v>782</v>
      </c>
      <c r="H41" s="330"/>
      <c r="I41" s="416"/>
      <c r="J41" s="474"/>
    </row>
    <row r="42" spans="1:10" ht="30" customHeight="1">
      <c r="A42" s="330">
        <v>662</v>
      </c>
      <c r="B42" s="327" t="s">
        <v>267</v>
      </c>
      <c r="C42" s="327" t="s">
        <v>268</v>
      </c>
      <c r="D42" s="416" t="s">
        <v>269</v>
      </c>
      <c r="E42" s="602" t="s">
        <v>409</v>
      </c>
      <c r="F42" s="338" t="s">
        <v>409</v>
      </c>
      <c r="G42" s="420" t="s">
        <v>409</v>
      </c>
      <c r="H42" s="343" t="s">
        <v>409</v>
      </c>
      <c r="I42" s="420" t="s">
        <v>409</v>
      </c>
      <c r="J42" s="472" t="s">
        <v>411</v>
      </c>
    </row>
    <row r="43" spans="1:10" ht="30" customHeight="1">
      <c r="A43" s="330">
        <v>663</v>
      </c>
      <c r="B43" s="327" t="s">
        <v>289</v>
      </c>
      <c r="C43" s="327" t="s">
        <v>274</v>
      </c>
      <c r="D43" s="416" t="s">
        <v>275</v>
      </c>
      <c r="E43" s="602" t="s">
        <v>423</v>
      </c>
      <c r="F43" s="338" t="s">
        <v>423</v>
      </c>
      <c r="G43" s="420" t="s">
        <v>423</v>
      </c>
      <c r="H43" s="343" t="s">
        <v>423</v>
      </c>
      <c r="I43" s="420" t="s">
        <v>423</v>
      </c>
      <c r="J43" s="472" t="s">
        <v>670</v>
      </c>
    </row>
    <row r="44" spans="1:10" ht="30" customHeight="1">
      <c r="A44" s="330">
        <v>664</v>
      </c>
      <c r="B44" s="327" t="s">
        <v>313</v>
      </c>
      <c r="C44" s="327" t="s">
        <v>112</v>
      </c>
      <c r="D44" s="416" t="s">
        <v>275</v>
      </c>
      <c r="E44" s="602" t="s">
        <v>423</v>
      </c>
      <c r="F44" s="338" t="s">
        <v>423</v>
      </c>
      <c r="G44" s="420" t="s">
        <v>423</v>
      </c>
      <c r="H44" s="344" t="s">
        <v>450</v>
      </c>
      <c r="I44" s="420"/>
      <c r="J44" s="471"/>
    </row>
    <row r="45" spans="1:10" ht="30" customHeight="1">
      <c r="A45" s="330">
        <v>664</v>
      </c>
      <c r="B45" s="327" t="s">
        <v>313</v>
      </c>
      <c r="C45" s="327" t="s">
        <v>366</v>
      </c>
      <c r="D45" s="416" t="s">
        <v>275</v>
      </c>
      <c r="E45" s="602"/>
      <c r="F45" s="338"/>
      <c r="G45" s="422" t="s">
        <v>554</v>
      </c>
      <c r="H45" s="344"/>
      <c r="I45" s="420"/>
      <c r="J45" s="471"/>
    </row>
    <row r="46" spans="1:10" ht="30" customHeight="1">
      <c r="A46" s="330">
        <v>668</v>
      </c>
      <c r="B46" s="327" t="s">
        <v>349</v>
      </c>
      <c r="C46" s="327" t="s">
        <v>438</v>
      </c>
      <c r="D46" s="416" t="s">
        <v>272</v>
      </c>
      <c r="E46" s="604" t="s">
        <v>670</v>
      </c>
      <c r="F46" s="338"/>
      <c r="G46" s="421" t="s">
        <v>707</v>
      </c>
      <c r="H46" s="343"/>
      <c r="I46" s="420"/>
      <c r="J46" s="471"/>
    </row>
    <row r="47" spans="1:10" ht="30" customHeight="1">
      <c r="A47" s="330">
        <v>670</v>
      </c>
      <c r="B47" s="327" t="s">
        <v>483</v>
      </c>
      <c r="C47" s="327" t="s">
        <v>470</v>
      </c>
      <c r="D47" s="416" t="s">
        <v>272</v>
      </c>
      <c r="E47" s="604" t="s">
        <v>684</v>
      </c>
      <c r="F47" s="432"/>
      <c r="G47" s="433"/>
      <c r="H47" s="431"/>
      <c r="I47" s="433"/>
      <c r="J47" s="475"/>
    </row>
    <row r="48" spans="1:10" ht="30" customHeight="1">
      <c r="A48" s="330">
        <v>671</v>
      </c>
      <c r="B48" s="327" t="s">
        <v>477</v>
      </c>
      <c r="C48" s="327" t="s">
        <v>478</v>
      </c>
      <c r="D48" s="416" t="s">
        <v>272</v>
      </c>
      <c r="E48" s="602" t="s">
        <v>423</v>
      </c>
      <c r="F48" s="338" t="s">
        <v>423</v>
      </c>
      <c r="G48" s="420" t="s">
        <v>423</v>
      </c>
      <c r="H48" s="344" t="s">
        <v>488</v>
      </c>
      <c r="I48" s="422" t="s">
        <v>471</v>
      </c>
      <c r="J48" s="471" t="s">
        <v>409</v>
      </c>
    </row>
    <row r="49" spans="1:10" ht="30" customHeight="1">
      <c r="A49" s="330">
        <v>673</v>
      </c>
      <c r="B49" s="349" t="s">
        <v>298</v>
      </c>
      <c r="C49" s="349" t="s">
        <v>331</v>
      </c>
      <c r="D49" s="417" t="s">
        <v>275</v>
      </c>
      <c r="E49" s="604" t="s">
        <v>415</v>
      </c>
      <c r="F49" s="333" t="s">
        <v>416</v>
      </c>
      <c r="G49" s="422" t="s">
        <v>411</v>
      </c>
      <c r="H49" s="343"/>
      <c r="I49" s="420"/>
      <c r="J49" s="471"/>
    </row>
    <row r="50" spans="1:10" ht="30" customHeight="1">
      <c r="A50" s="330">
        <v>680</v>
      </c>
      <c r="B50" s="327" t="s">
        <v>311</v>
      </c>
      <c r="C50" s="327" t="s">
        <v>312</v>
      </c>
      <c r="D50" s="416" t="s">
        <v>272</v>
      </c>
      <c r="E50" s="602" t="s">
        <v>423</v>
      </c>
      <c r="F50" s="338" t="s">
        <v>423</v>
      </c>
      <c r="G50" s="420" t="s">
        <v>423</v>
      </c>
      <c r="H50" s="344" t="s">
        <v>450</v>
      </c>
      <c r="I50" s="420"/>
      <c r="J50" s="471"/>
    </row>
    <row r="51" spans="1:10" ht="30" customHeight="1">
      <c r="A51" s="330">
        <v>682</v>
      </c>
      <c r="B51" s="327" t="s">
        <v>472</v>
      </c>
      <c r="C51" s="327" t="s">
        <v>465</v>
      </c>
      <c r="D51" s="416" t="s">
        <v>272</v>
      </c>
      <c r="E51" s="605" t="s">
        <v>409</v>
      </c>
      <c r="F51" s="432" t="s">
        <v>423</v>
      </c>
      <c r="G51" s="433" t="s">
        <v>423</v>
      </c>
      <c r="H51" s="430" t="s">
        <v>471</v>
      </c>
      <c r="I51" s="421" t="s">
        <v>696</v>
      </c>
      <c r="J51" s="475"/>
    </row>
    <row r="52" spans="1:10" ht="30" customHeight="1">
      <c r="A52" s="330">
        <v>683</v>
      </c>
      <c r="B52" s="327" t="s">
        <v>473</v>
      </c>
      <c r="C52" s="327" t="s">
        <v>474</v>
      </c>
      <c r="D52" s="416" t="s">
        <v>269</v>
      </c>
      <c r="E52" s="602" t="s">
        <v>423</v>
      </c>
      <c r="F52" s="338" t="s">
        <v>423</v>
      </c>
      <c r="G52" s="420" t="s">
        <v>423</v>
      </c>
      <c r="H52" s="344" t="s">
        <v>500</v>
      </c>
      <c r="I52" s="420"/>
      <c r="J52" s="471"/>
    </row>
    <row r="53" spans="1:10" ht="30" customHeight="1">
      <c r="A53" s="330">
        <v>693</v>
      </c>
      <c r="B53" s="349" t="s">
        <v>276</v>
      </c>
      <c r="C53" s="349" t="s">
        <v>420</v>
      </c>
      <c r="D53" s="417" t="s">
        <v>272</v>
      </c>
      <c r="E53" s="602" t="s">
        <v>593</v>
      </c>
      <c r="F53" s="338" t="s">
        <v>409</v>
      </c>
      <c r="G53" s="420" t="s">
        <v>409</v>
      </c>
      <c r="H53" s="343" t="s">
        <v>409</v>
      </c>
      <c r="I53" s="420" t="s">
        <v>409</v>
      </c>
      <c r="J53" s="473" t="s">
        <v>594</v>
      </c>
    </row>
    <row r="54" spans="1:10" ht="30" customHeight="1">
      <c r="A54" s="330">
        <v>696</v>
      </c>
      <c r="B54" s="349" t="s">
        <v>329</v>
      </c>
      <c r="C54" s="349" t="s">
        <v>330</v>
      </c>
      <c r="D54" s="417" t="s">
        <v>269</v>
      </c>
      <c r="E54" s="608" t="s">
        <v>554</v>
      </c>
      <c r="F54" s="333" t="s">
        <v>571</v>
      </c>
      <c r="G54" s="422" t="s">
        <v>411</v>
      </c>
      <c r="H54" s="342" t="s">
        <v>747</v>
      </c>
      <c r="I54" s="421" t="s">
        <v>748</v>
      </c>
      <c r="J54" s="471"/>
    </row>
    <row r="55" spans="1:10" ht="30" customHeight="1">
      <c r="A55" s="330">
        <v>697</v>
      </c>
      <c r="B55" s="349" t="s">
        <v>342</v>
      </c>
      <c r="C55" s="349" t="s">
        <v>433</v>
      </c>
      <c r="D55" s="417" t="s">
        <v>275</v>
      </c>
      <c r="E55" s="604" t="s">
        <v>677</v>
      </c>
      <c r="F55" s="437" t="s">
        <v>778</v>
      </c>
      <c r="G55" s="433"/>
      <c r="H55" s="431"/>
      <c r="I55" s="433"/>
      <c r="J55" s="475"/>
    </row>
    <row r="56" spans="1:10" ht="30" customHeight="1">
      <c r="A56" s="330">
        <v>698</v>
      </c>
      <c r="B56" s="327" t="s">
        <v>320</v>
      </c>
      <c r="C56" s="327" t="s">
        <v>310</v>
      </c>
      <c r="D56" s="416" t="s">
        <v>272</v>
      </c>
      <c r="E56" s="602" t="s">
        <v>410</v>
      </c>
      <c r="F56" s="337" t="s">
        <v>411</v>
      </c>
      <c r="G56" s="422" t="s">
        <v>412</v>
      </c>
      <c r="H56" s="344" t="s">
        <v>553</v>
      </c>
      <c r="I56" s="422" t="s">
        <v>642</v>
      </c>
      <c r="J56" s="471" t="s">
        <v>409</v>
      </c>
    </row>
    <row r="57" spans="1:10" ht="30" customHeight="1">
      <c r="A57" s="330">
        <v>705</v>
      </c>
      <c r="B57" s="327" t="s">
        <v>430</v>
      </c>
      <c r="C57" s="327" t="s">
        <v>310</v>
      </c>
      <c r="D57" s="416" t="s">
        <v>272</v>
      </c>
      <c r="E57" s="604" t="s">
        <v>511</v>
      </c>
      <c r="F57" s="337" t="s">
        <v>500</v>
      </c>
      <c r="G57" s="422" t="s">
        <v>447</v>
      </c>
      <c r="H57" s="343"/>
      <c r="I57" s="420"/>
      <c r="J57" s="471"/>
    </row>
    <row r="58" spans="1:10" ht="30" customHeight="1">
      <c r="A58" s="330">
        <v>708</v>
      </c>
      <c r="B58" s="349" t="s">
        <v>382</v>
      </c>
      <c r="C58" s="349" t="s">
        <v>383</v>
      </c>
      <c r="D58" s="417" t="s">
        <v>272</v>
      </c>
      <c r="E58" s="607"/>
      <c r="F58" s="327"/>
      <c r="G58" s="469" t="s">
        <v>778</v>
      </c>
      <c r="H58" s="330"/>
      <c r="I58" s="416"/>
      <c r="J58" s="474"/>
    </row>
    <row r="59" spans="1:10" ht="30" customHeight="1">
      <c r="A59" s="330">
        <v>713</v>
      </c>
      <c r="B59" s="327" t="s">
        <v>479</v>
      </c>
      <c r="C59" s="327" t="s">
        <v>470</v>
      </c>
      <c r="D59" s="416" t="s">
        <v>272</v>
      </c>
      <c r="E59" s="602" t="s">
        <v>423</v>
      </c>
      <c r="F59" s="338" t="s">
        <v>423</v>
      </c>
      <c r="G59" s="420" t="s">
        <v>423</v>
      </c>
      <c r="H59" s="344" t="s">
        <v>502</v>
      </c>
      <c r="I59" s="422" t="s">
        <v>747</v>
      </c>
      <c r="J59" s="471"/>
    </row>
    <row r="60" spans="1:10" ht="30" customHeight="1">
      <c r="A60" s="330">
        <v>716</v>
      </c>
      <c r="B60" s="327" t="s">
        <v>434</v>
      </c>
      <c r="C60" s="327" t="s">
        <v>435</v>
      </c>
      <c r="D60" s="416" t="s">
        <v>272</v>
      </c>
      <c r="E60" s="604" t="s">
        <v>559</v>
      </c>
      <c r="F60" s="337" t="s">
        <v>471</v>
      </c>
      <c r="G60" s="422" t="s">
        <v>471</v>
      </c>
      <c r="H60" s="343"/>
      <c r="I60" s="420"/>
      <c r="J60" s="471"/>
    </row>
    <row r="61" spans="1:10" ht="30" customHeight="1">
      <c r="A61" s="330">
        <v>729</v>
      </c>
      <c r="B61" s="327" t="s">
        <v>300</v>
      </c>
      <c r="C61" s="327" t="s">
        <v>366</v>
      </c>
      <c r="D61" s="416" t="s">
        <v>272</v>
      </c>
      <c r="E61" s="602" t="s">
        <v>409</v>
      </c>
      <c r="F61" s="338" t="s">
        <v>409</v>
      </c>
      <c r="G61" s="420" t="s">
        <v>409</v>
      </c>
      <c r="H61" s="344" t="s">
        <v>412</v>
      </c>
      <c r="I61" s="422" t="s">
        <v>450</v>
      </c>
      <c r="J61" s="471" t="s">
        <v>409</v>
      </c>
    </row>
    <row r="62" spans="1:10" ht="30" customHeight="1">
      <c r="A62" s="330">
        <v>729</v>
      </c>
      <c r="B62" s="327" t="s">
        <v>496</v>
      </c>
      <c r="C62" s="327" t="s">
        <v>497</v>
      </c>
      <c r="D62" s="416" t="s">
        <v>269</v>
      </c>
      <c r="E62" s="604" t="s">
        <v>559</v>
      </c>
      <c r="F62" s="337" t="s">
        <v>502</v>
      </c>
      <c r="G62" s="422" t="s">
        <v>493</v>
      </c>
      <c r="H62" s="343"/>
      <c r="I62" s="420"/>
      <c r="J62" s="471"/>
    </row>
    <row r="63" spans="1:10" ht="30" customHeight="1">
      <c r="A63" s="330">
        <v>732</v>
      </c>
      <c r="B63" s="327" t="s">
        <v>338</v>
      </c>
      <c r="C63" s="327" t="s">
        <v>339</v>
      </c>
      <c r="D63" s="416" t="s">
        <v>269</v>
      </c>
      <c r="E63" s="604" t="s">
        <v>448</v>
      </c>
      <c r="F63" s="333" t="s">
        <v>447</v>
      </c>
      <c r="G63" s="422" t="s">
        <v>447</v>
      </c>
      <c r="H63" s="342" t="s">
        <v>553</v>
      </c>
      <c r="I63" s="421" t="s">
        <v>622</v>
      </c>
      <c r="J63" s="471" t="s">
        <v>409</v>
      </c>
    </row>
    <row r="64" spans="1:10" ht="30" customHeight="1">
      <c r="A64" s="330">
        <v>733</v>
      </c>
      <c r="B64" s="327" t="s">
        <v>494</v>
      </c>
      <c r="C64" s="327" t="s">
        <v>495</v>
      </c>
      <c r="D64" s="416">
        <v>55</v>
      </c>
      <c r="E64" s="605"/>
      <c r="F64" s="432"/>
      <c r="G64" s="421" t="s">
        <v>696</v>
      </c>
      <c r="H64" s="431"/>
      <c r="I64" s="433"/>
      <c r="J64" s="475"/>
    </row>
    <row r="65" spans="1:10" ht="30" customHeight="1">
      <c r="A65" s="330">
        <v>737</v>
      </c>
      <c r="B65" s="349" t="s">
        <v>456</v>
      </c>
      <c r="C65" s="349" t="s">
        <v>457</v>
      </c>
      <c r="D65" s="417" t="s">
        <v>275</v>
      </c>
      <c r="E65" s="602"/>
      <c r="F65" s="338"/>
      <c r="G65" s="422" t="s">
        <v>554</v>
      </c>
      <c r="H65" s="343"/>
      <c r="I65" s="420"/>
      <c r="J65" s="471"/>
    </row>
    <row r="66" spans="1:10" ht="30" customHeight="1">
      <c r="A66" s="330">
        <v>739</v>
      </c>
      <c r="B66" s="327" t="s">
        <v>295</v>
      </c>
      <c r="C66" s="327" t="s">
        <v>281</v>
      </c>
      <c r="D66" s="416" t="s">
        <v>272</v>
      </c>
      <c r="E66" s="602" t="s">
        <v>409</v>
      </c>
      <c r="F66" s="338" t="s">
        <v>409</v>
      </c>
      <c r="G66" s="420" t="s">
        <v>409</v>
      </c>
      <c r="H66" s="344" t="s">
        <v>411</v>
      </c>
      <c r="I66" s="421" t="s">
        <v>707</v>
      </c>
      <c r="J66" s="471"/>
    </row>
    <row r="67" spans="1:10" ht="30" customHeight="1">
      <c r="A67" s="330">
        <v>742</v>
      </c>
      <c r="B67" s="349" t="s">
        <v>541</v>
      </c>
      <c r="C67" s="349" t="s">
        <v>542</v>
      </c>
      <c r="D67" s="417" t="s">
        <v>272</v>
      </c>
      <c r="E67" s="602"/>
      <c r="F67" s="337" t="s">
        <v>674</v>
      </c>
      <c r="G67" s="421" t="s">
        <v>623</v>
      </c>
      <c r="H67" s="343"/>
      <c r="I67" s="420"/>
      <c r="J67" s="471"/>
    </row>
    <row r="68" spans="1:10" ht="30" customHeight="1">
      <c r="A68" s="330">
        <v>749</v>
      </c>
      <c r="B68" s="481" t="s">
        <v>437</v>
      </c>
      <c r="C68" s="481" t="s">
        <v>792</v>
      </c>
      <c r="D68" s="610" t="s">
        <v>275</v>
      </c>
      <c r="E68" s="602"/>
      <c r="F68" s="337"/>
      <c r="G68" s="421" t="s">
        <v>794</v>
      </c>
      <c r="H68" s="343"/>
      <c r="I68" s="420"/>
      <c r="J68" s="471"/>
    </row>
    <row r="69" spans="1:10" ht="30" customHeight="1">
      <c r="A69" s="406">
        <v>752</v>
      </c>
      <c r="B69" s="407" t="s">
        <v>599</v>
      </c>
      <c r="C69" s="407" t="s">
        <v>68</v>
      </c>
      <c r="D69" s="418" t="s">
        <v>269</v>
      </c>
      <c r="E69" s="604" t="s">
        <v>622</v>
      </c>
      <c r="F69" s="333" t="s">
        <v>623</v>
      </c>
      <c r="G69" s="421" t="s">
        <v>622</v>
      </c>
      <c r="H69" s="342" t="s">
        <v>677</v>
      </c>
      <c r="I69" s="421" t="s">
        <v>695</v>
      </c>
      <c r="J69" s="471"/>
    </row>
    <row r="70" spans="1:10" ht="30" customHeight="1">
      <c r="A70" s="330">
        <v>753</v>
      </c>
      <c r="B70" s="327" t="s">
        <v>530</v>
      </c>
      <c r="C70" s="327" t="s">
        <v>572</v>
      </c>
      <c r="D70" s="416" t="s">
        <v>269</v>
      </c>
      <c r="E70" s="604" t="s">
        <v>677</v>
      </c>
      <c r="F70" s="333" t="s">
        <v>662</v>
      </c>
      <c r="G70" s="422" t="s">
        <v>571</v>
      </c>
      <c r="H70" s="342" t="s">
        <v>695</v>
      </c>
      <c r="I70" s="421" t="s">
        <v>707</v>
      </c>
      <c r="J70" s="471"/>
    </row>
    <row r="71" spans="1:10" ht="30" customHeight="1">
      <c r="A71" s="330">
        <v>756</v>
      </c>
      <c r="B71" s="327" t="s">
        <v>654</v>
      </c>
      <c r="C71" s="327" t="s">
        <v>63</v>
      </c>
      <c r="D71" s="416" t="s">
        <v>272</v>
      </c>
      <c r="E71" s="604" t="s">
        <v>670</v>
      </c>
      <c r="F71" s="333" t="s">
        <v>781</v>
      </c>
      <c r="G71" s="421" t="s">
        <v>670</v>
      </c>
      <c r="H71" s="343"/>
      <c r="I71" s="420"/>
      <c r="J71" s="471"/>
    </row>
    <row r="72" spans="1:10" ht="30" customHeight="1">
      <c r="A72" s="330">
        <v>757</v>
      </c>
      <c r="B72" s="349" t="s">
        <v>344</v>
      </c>
      <c r="C72" s="349" t="s">
        <v>330</v>
      </c>
      <c r="D72" s="417" t="s">
        <v>269</v>
      </c>
      <c r="E72" s="604" t="s">
        <v>622</v>
      </c>
      <c r="F72" s="337" t="s">
        <v>412</v>
      </c>
      <c r="G72" s="422" t="s">
        <v>642</v>
      </c>
      <c r="H72" s="430" t="s">
        <v>775</v>
      </c>
      <c r="I72" s="469" t="s">
        <v>778</v>
      </c>
      <c r="J72" s="471"/>
    </row>
    <row r="73" spans="1:10" ht="30" customHeight="1">
      <c r="A73" s="330">
        <v>758</v>
      </c>
      <c r="B73" s="327" t="s">
        <v>507</v>
      </c>
      <c r="C73" s="327" t="s">
        <v>664</v>
      </c>
      <c r="D73" s="416" t="s">
        <v>272</v>
      </c>
      <c r="E73" s="602"/>
      <c r="F73" s="333" t="s">
        <v>747</v>
      </c>
      <c r="G73" s="421" t="s">
        <v>669</v>
      </c>
      <c r="H73" s="343"/>
      <c r="I73" s="420"/>
      <c r="J73" s="471"/>
    </row>
    <row r="74" spans="1:10" ht="30" customHeight="1">
      <c r="A74" s="330">
        <v>767</v>
      </c>
      <c r="B74" s="349" t="s">
        <v>454</v>
      </c>
      <c r="C74" s="349" t="s">
        <v>52</v>
      </c>
      <c r="D74" s="417" t="s">
        <v>272</v>
      </c>
      <c r="E74" s="602" t="s">
        <v>593</v>
      </c>
      <c r="F74" s="338" t="s">
        <v>409</v>
      </c>
      <c r="G74" s="420" t="s">
        <v>409</v>
      </c>
      <c r="H74" s="342" t="s">
        <v>595</v>
      </c>
      <c r="I74" s="421" t="s">
        <v>594</v>
      </c>
      <c r="J74" s="471" t="s">
        <v>409</v>
      </c>
    </row>
    <row r="75" spans="1:10" ht="30" customHeight="1">
      <c r="A75" s="330">
        <v>768</v>
      </c>
      <c r="B75" s="327" t="s">
        <v>353</v>
      </c>
      <c r="C75" s="327" t="s">
        <v>604</v>
      </c>
      <c r="D75" s="416" t="s">
        <v>272</v>
      </c>
      <c r="E75" s="604" t="s">
        <v>696</v>
      </c>
      <c r="F75" s="437" t="s">
        <v>732</v>
      </c>
      <c r="G75" s="421" t="s">
        <v>696</v>
      </c>
      <c r="H75" s="431"/>
      <c r="I75" s="433"/>
      <c r="J75" s="475"/>
    </row>
    <row r="76" spans="1:10" ht="30" customHeight="1">
      <c r="A76" s="330">
        <v>779</v>
      </c>
      <c r="B76" s="327" t="s">
        <v>327</v>
      </c>
      <c r="C76" s="327" t="s">
        <v>346</v>
      </c>
      <c r="D76" s="416" t="s">
        <v>275</v>
      </c>
      <c r="E76" s="604" t="s">
        <v>662</v>
      </c>
      <c r="F76" s="333" t="s">
        <v>413</v>
      </c>
      <c r="G76" s="422" t="s">
        <v>450</v>
      </c>
      <c r="H76" s="343"/>
      <c r="I76" s="420"/>
      <c r="J76" s="471"/>
    </row>
    <row r="77" spans="1:10" ht="30" customHeight="1">
      <c r="A77" s="330">
        <v>779</v>
      </c>
      <c r="B77" s="327" t="s">
        <v>327</v>
      </c>
      <c r="C77" s="327" t="s">
        <v>328</v>
      </c>
      <c r="D77" s="416" t="s">
        <v>275</v>
      </c>
      <c r="E77" s="604" t="s">
        <v>677</v>
      </c>
      <c r="F77" s="437" t="s">
        <v>778</v>
      </c>
      <c r="G77" s="421" t="s">
        <v>623</v>
      </c>
      <c r="H77" s="343"/>
      <c r="I77" s="420"/>
      <c r="J77" s="471"/>
    </row>
    <row r="78" spans="1:10" ht="30" customHeight="1">
      <c r="A78" s="330">
        <v>783</v>
      </c>
      <c r="B78" s="327" t="s">
        <v>580</v>
      </c>
      <c r="C78" s="327" t="s">
        <v>581</v>
      </c>
      <c r="D78" s="416" t="s">
        <v>275</v>
      </c>
      <c r="E78" s="602"/>
      <c r="F78" s="338"/>
      <c r="G78" s="421" t="s">
        <v>662</v>
      </c>
      <c r="H78" s="343"/>
      <c r="I78" s="420"/>
      <c r="J78" s="471"/>
    </row>
    <row r="79" spans="1:10" ht="30" customHeight="1">
      <c r="A79" s="330">
        <v>784</v>
      </c>
      <c r="B79" s="349" t="s">
        <v>336</v>
      </c>
      <c r="C79" s="349" t="s">
        <v>337</v>
      </c>
      <c r="D79" s="416">
        <v>55</v>
      </c>
      <c r="E79" s="602"/>
      <c r="F79" s="338"/>
      <c r="G79" s="421" t="s">
        <v>623</v>
      </c>
      <c r="H79" s="343"/>
      <c r="I79" s="420"/>
      <c r="J79" s="471"/>
    </row>
    <row r="80" spans="1:10" ht="30" customHeight="1">
      <c r="A80" s="330">
        <v>784</v>
      </c>
      <c r="B80" s="327" t="s">
        <v>336</v>
      </c>
      <c r="C80" s="327" t="s">
        <v>629</v>
      </c>
      <c r="D80" s="416">
        <v>55</v>
      </c>
      <c r="E80" s="607"/>
      <c r="F80" s="327"/>
      <c r="G80" s="469" t="s">
        <v>784</v>
      </c>
      <c r="H80" s="330"/>
      <c r="I80" s="416"/>
      <c r="J80" s="474"/>
    </row>
    <row r="81" spans="1:10" ht="30" customHeight="1">
      <c r="A81" s="330">
        <v>785</v>
      </c>
      <c r="B81" s="327" t="s">
        <v>482</v>
      </c>
      <c r="C81" s="327" t="s">
        <v>481</v>
      </c>
      <c r="D81" s="416" t="s">
        <v>272</v>
      </c>
      <c r="E81" s="602"/>
      <c r="F81" s="338"/>
      <c r="G81" s="422" t="s">
        <v>471</v>
      </c>
      <c r="H81" s="343"/>
      <c r="I81" s="420"/>
      <c r="J81" s="471"/>
    </row>
    <row r="82" spans="1:10" ht="30" customHeight="1">
      <c r="A82" s="330">
        <v>790</v>
      </c>
      <c r="B82" s="327" t="s">
        <v>708</v>
      </c>
      <c r="C82" s="327" t="s">
        <v>425</v>
      </c>
      <c r="D82" s="416" t="s">
        <v>272</v>
      </c>
      <c r="E82" s="606" t="s">
        <v>775</v>
      </c>
      <c r="F82" s="437" t="s">
        <v>784</v>
      </c>
      <c r="G82" s="469" t="s">
        <v>784</v>
      </c>
      <c r="H82" s="330"/>
      <c r="I82" s="416"/>
      <c r="J82" s="474"/>
    </row>
    <row r="83" spans="1:10" ht="30" customHeight="1">
      <c r="A83" s="330">
        <v>791</v>
      </c>
      <c r="B83" s="481" t="s">
        <v>334</v>
      </c>
      <c r="C83" s="481" t="s">
        <v>425</v>
      </c>
      <c r="D83" s="482" t="s">
        <v>275</v>
      </c>
      <c r="E83" s="606" t="s">
        <v>781</v>
      </c>
      <c r="F83" s="327"/>
      <c r="G83" s="469" t="s">
        <v>782</v>
      </c>
      <c r="H83" s="330"/>
      <c r="I83" s="416"/>
      <c r="J83" s="474"/>
    </row>
    <row r="84" spans="1:10" ht="30" customHeight="1">
      <c r="A84" s="330">
        <v>801</v>
      </c>
      <c r="B84" s="349" t="s">
        <v>437</v>
      </c>
      <c r="C84" s="349" t="s">
        <v>418</v>
      </c>
      <c r="D84" s="417" t="s">
        <v>275</v>
      </c>
      <c r="E84" s="606" t="s">
        <v>800</v>
      </c>
      <c r="F84" s="437" t="s">
        <v>781</v>
      </c>
      <c r="G84" s="469" t="s">
        <v>778</v>
      </c>
      <c r="H84" s="330"/>
      <c r="I84" s="416"/>
      <c r="J84" s="474"/>
    </row>
    <row r="85" spans="1:10" ht="30" customHeight="1">
      <c r="A85" s="330">
        <v>803</v>
      </c>
      <c r="B85" s="327" t="s">
        <v>323</v>
      </c>
      <c r="C85" s="327" t="s">
        <v>324</v>
      </c>
      <c r="D85" s="416" t="s">
        <v>272</v>
      </c>
      <c r="E85" s="604" t="s">
        <v>622</v>
      </c>
      <c r="F85" s="333" t="s">
        <v>413</v>
      </c>
      <c r="G85" s="422" t="s">
        <v>411</v>
      </c>
      <c r="H85" s="343"/>
      <c r="I85" s="420"/>
      <c r="J85" s="471"/>
    </row>
    <row r="86" spans="1:10" ht="30" customHeight="1">
      <c r="A86" s="330">
        <v>809</v>
      </c>
      <c r="B86" s="327" t="s">
        <v>460</v>
      </c>
      <c r="C86" s="327" t="s">
        <v>461</v>
      </c>
      <c r="D86" s="416" t="s">
        <v>275</v>
      </c>
      <c r="E86" s="608" t="s">
        <v>642</v>
      </c>
      <c r="F86" s="333" t="s">
        <v>662</v>
      </c>
      <c r="G86" s="421" t="s">
        <v>677</v>
      </c>
      <c r="H86" s="343"/>
      <c r="I86" s="420"/>
      <c r="J86" s="471"/>
    </row>
    <row r="87" spans="1:10" ht="30" customHeight="1">
      <c r="A87" s="330">
        <v>810</v>
      </c>
      <c r="B87" s="327" t="s">
        <v>462</v>
      </c>
      <c r="C87" s="327" t="s">
        <v>546</v>
      </c>
      <c r="D87" s="416" t="s">
        <v>275</v>
      </c>
      <c r="E87" s="604" t="s">
        <v>662</v>
      </c>
      <c r="F87" s="337" t="s">
        <v>642</v>
      </c>
      <c r="G87" s="421" t="s">
        <v>662</v>
      </c>
      <c r="H87" s="342" t="s">
        <v>707</v>
      </c>
      <c r="I87" s="420"/>
      <c r="J87" s="471"/>
    </row>
    <row r="88" spans="1:10" ht="30" customHeight="1">
      <c r="A88" s="330">
        <v>819</v>
      </c>
      <c r="B88" s="349" t="s">
        <v>592</v>
      </c>
      <c r="C88" s="349" t="s">
        <v>68</v>
      </c>
      <c r="D88" s="417" t="s">
        <v>272</v>
      </c>
      <c r="E88" s="604" t="s">
        <v>623</v>
      </c>
      <c r="F88" s="337" t="s">
        <v>642</v>
      </c>
      <c r="G88" s="421" t="s">
        <v>622</v>
      </c>
      <c r="H88" s="342" t="s">
        <v>670</v>
      </c>
      <c r="I88" s="422" t="s">
        <v>747</v>
      </c>
      <c r="J88" s="471" t="s">
        <v>409</v>
      </c>
    </row>
    <row r="89" spans="1:10" ht="30" customHeight="1">
      <c r="A89" s="330">
        <v>822</v>
      </c>
      <c r="B89" s="349" t="s">
        <v>709</v>
      </c>
      <c r="C89" s="349" t="s">
        <v>294</v>
      </c>
      <c r="D89" s="416" t="s">
        <v>275</v>
      </c>
      <c r="E89" s="607"/>
      <c r="F89" s="327"/>
      <c r="G89" s="477" t="s">
        <v>733</v>
      </c>
      <c r="H89" s="330"/>
      <c r="I89" s="416"/>
      <c r="J89" s="474"/>
    </row>
    <row r="90" spans="1:10" ht="30" customHeight="1" thickBot="1">
      <c r="A90" s="356">
        <v>854</v>
      </c>
      <c r="B90" s="408" t="s">
        <v>769</v>
      </c>
      <c r="C90" s="408" t="s">
        <v>421</v>
      </c>
      <c r="D90" s="480" t="s">
        <v>269</v>
      </c>
      <c r="E90" s="609"/>
      <c r="F90" s="439"/>
      <c r="G90" s="478" t="s">
        <v>778</v>
      </c>
      <c r="H90" s="356"/>
      <c r="I90" s="438"/>
      <c r="J90" s="476"/>
    </row>
    <row r="92" spans="1:10" ht="30" customHeight="1">
      <c r="A92" s="207"/>
      <c r="B92" s="321"/>
      <c r="C92" s="321"/>
      <c r="D92" s="208"/>
    </row>
  </sheetData>
  <sortState ref="A4:J89">
    <sortCondition ref="A89"/>
  </sortState>
  <mergeCells count="2">
    <mergeCell ref="E1:G1"/>
    <mergeCell ref="H1:I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5"/>
  <sheetViews>
    <sheetView topLeftCell="A31" workbookViewId="0">
      <selection activeCell="O82" sqref="O82"/>
    </sheetView>
  </sheetViews>
  <sheetFormatPr baseColWidth="10" defaultRowHeight="15" x14ac:dyDescent="0"/>
  <cols>
    <col min="1" max="1" width="3.1640625" bestFit="1" customWidth="1"/>
    <col min="4" max="4" width="19.33203125" bestFit="1" customWidth="1"/>
  </cols>
  <sheetData>
    <row r="1" spans="1:20" ht="25">
      <c r="B1" s="513" t="s">
        <v>161</v>
      </c>
      <c r="C1" s="513"/>
      <c r="D1" s="513"/>
      <c r="E1" s="513"/>
      <c r="F1" s="515" t="s">
        <v>173</v>
      </c>
      <c r="G1" s="515"/>
      <c r="H1" s="515"/>
      <c r="I1" s="515"/>
      <c r="J1" s="515"/>
      <c r="K1" s="515"/>
      <c r="L1" s="515"/>
      <c r="M1" s="515"/>
      <c r="N1" s="515"/>
      <c r="O1" s="515"/>
      <c r="P1" s="515"/>
      <c r="Q1" s="515"/>
      <c r="R1" s="221"/>
      <c r="S1" s="221"/>
    </row>
    <row r="2" spans="1:20" ht="25">
      <c r="B2" s="513" t="s">
        <v>162</v>
      </c>
      <c r="C2" s="513"/>
      <c r="D2" s="513"/>
      <c r="E2" s="513"/>
      <c r="F2" s="516" t="s">
        <v>171</v>
      </c>
      <c r="G2" s="516"/>
      <c r="H2" s="516"/>
      <c r="I2" s="516"/>
      <c r="J2" s="516"/>
      <c r="K2" s="516"/>
      <c r="L2" s="516"/>
      <c r="M2" s="516"/>
      <c r="N2" s="516"/>
      <c r="O2" s="516"/>
      <c r="P2" s="516"/>
      <c r="Q2" s="516"/>
      <c r="R2" s="221"/>
      <c r="S2" s="221"/>
    </row>
    <row r="3" spans="1:20" ht="25">
      <c r="B3" s="513" t="s">
        <v>152</v>
      </c>
      <c r="C3" s="513"/>
      <c r="D3" s="513"/>
      <c r="E3" s="513"/>
      <c r="F3" s="516" t="s">
        <v>175</v>
      </c>
      <c r="G3" s="516"/>
      <c r="H3" s="516"/>
      <c r="I3" s="516"/>
      <c r="J3" s="516"/>
      <c r="K3" s="516"/>
      <c r="L3" s="516"/>
      <c r="M3" s="516"/>
      <c r="N3" s="516"/>
      <c r="O3" s="516"/>
      <c r="P3" s="516"/>
      <c r="Q3" s="516"/>
      <c r="R3" s="221"/>
      <c r="S3" s="221"/>
    </row>
    <row r="4" spans="1:20" ht="26" thickBot="1">
      <c r="B4" s="514" t="s">
        <v>163</v>
      </c>
      <c r="C4" s="514"/>
      <c r="D4" s="514"/>
      <c r="E4" s="514"/>
      <c r="F4" s="517" t="s">
        <v>179</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198</v>
      </c>
      <c r="G6" s="182">
        <f>J6*1.1</f>
        <v>42.735000000000007</v>
      </c>
      <c r="H6" s="199">
        <f>G6*1.5</f>
        <v>64.102500000000006</v>
      </c>
      <c r="I6" s="182">
        <f>F6/G6</f>
        <v>4.6332046332046328</v>
      </c>
      <c r="J6" s="182">
        <v>38.85</v>
      </c>
      <c r="K6" s="183"/>
      <c r="L6" s="185">
        <v>199</v>
      </c>
      <c r="M6" s="182">
        <f>P6*1.1</f>
        <v>49.478000000000002</v>
      </c>
      <c r="N6" s="199">
        <f>M6*1.5</f>
        <v>74.216999999999999</v>
      </c>
      <c r="O6" s="182">
        <f>L6/M6</f>
        <v>4.0219895711225186</v>
      </c>
      <c r="P6" s="182">
        <v>44.98</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512</v>
      </c>
      <c r="C9" s="208" t="s">
        <v>290</v>
      </c>
      <c r="D9" s="208" t="s">
        <v>291</v>
      </c>
      <c r="E9" s="208" t="s">
        <v>272</v>
      </c>
      <c r="F9" s="200">
        <v>0</v>
      </c>
      <c r="G9" s="199">
        <v>0</v>
      </c>
      <c r="H9" s="199">
        <v>38.85</v>
      </c>
      <c r="I9" s="199">
        <f>IF(H9&lt;=$H$6,IF(H9&lt;$G$6,F9+G9,F9+G9+(H9-$G$6)),50)</f>
        <v>0</v>
      </c>
      <c r="J9" s="199">
        <f>$F$6/H9</f>
        <v>5.0965250965250961</v>
      </c>
      <c r="K9" s="201">
        <f>IF(I9=0,IF(H9=$J$6,6,4),0)</f>
        <v>6</v>
      </c>
      <c r="L9" s="200">
        <v>0</v>
      </c>
      <c r="M9" s="199">
        <v>0</v>
      </c>
      <c r="N9" s="199">
        <v>44.98</v>
      </c>
      <c r="O9" s="199">
        <f>IF(N9&lt;=$N$6,IF(N9&lt;$M$6,L9+M9,L9+M9+(N9-$M$6)),50)</f>
        <v>0</v>
      </c>
      <c r="P9" s="199">
        <f>$L$6/N9</f>
        <v>4.4241885282347715</v>
      </c>
      <c r="Q9" s="201">
        <f>IF(O9=0,IF(N9=$P$6,6,4),0)</f>
        <v>6</v>
      </c>
      <c r="R9" s="322">
        <f>O9+I9</f>
        <v>0</v>
      </c>
      <c r="S9" s="199">
        <f t="shared" ref="S9:S38" si="0">N9+H9</f>
        <v>83.83</v>
      </c>
      <c r="T9" s="209">
        <f>IF((O9+I9)=0,4+K9+Q9,K9+Q9)+4</f>
        <v>20</v>
      </c>
    </row>
    <row r="10" spans="1:20">
      <c r="A10">
        <f t="shared" ref="A10:A38" si="1">A9+1</f>
        <v>2</v>
      </c>
      <c r="B10" s="207">
        <v>662</v>
      </c>
      <c r="C10" s="208" t="s">
        <v>267</v>
      </c>
      <c r="D10" s="208" t="s">
        <v>359</v>
      </c>
      <c r="E10" s="208" t="s">
        <v>269</v>
      </c>
      <c r="F10" s="200">
        <v>0</v>
      </c>
      <c r="G10" s="199">
        <v>0</v>
      </c>
      <c r="H10" s="199">
        <v>40.1</v>
      </c>
      <c r="I10" s="199">
        <f t="shared" ref="I10:I38" si="2">IF(H10&lt;=$H$6,IF(H10&lt;$G$6,F10+G10,F10+G10+(H10-$G$6)),50)</f>
        <v>0</v>
      </c>
      <c r="J10" s="199">
        <f t="shared" ref="J10:J38" si="3">$F$6/H10</f>
        <v>4.9376558603491274</v>
      </c>
      <c r="K10" s="201">
        <f t="shared" ref="K10:K38" si="4">IF(I10=0,IF(H10=$J$6,6,4),0)</f>
        <v>4</v>
      </c>
      <c r="L10" s="200">
        <v>10</v>
      </c>
      <c r="M10" s="199">
        <v>0</v>
      </c>
      <c r="N10" s="199">
        <v>44.52</v>
      </c>
      <c r="O10" s="199">
        <f t="shared" ref="O10:O38" si="5">IF(N10&lt;=$N$6,IF(N10&lt;$M$6,L10+M10,L10+M10+(N10-$M$6)),50)</f>
        <v>10</v>
      </c>
      <c r="P10" s="199">
        <f>$L$6/N10</f>
        <v>4.469901168014375</v>
      </c>
      <c r="Q10" s="201">
        <f t="shared" ref="Q10:Q38" si="6">IF(O10=0,IF(N10=$P$6,6,4),0)</f>
        <v>0</v>
      </c>
      <c r="R10" s="199">
        <f t="shared" ref="R10:R38" si="7">O10+I10</f>
        <v>10</v>
      </c>
      <c r="S10" s="199">
        <f t="shared" si="0"/>
        <v>84.62</v>
      </c>
      <c r="T10" s="209">
        <f>IF((O10+I10)=0,4+K10+Q10,K10+Q10)+2</f>
        <v>6</v>
      </c>
    </row>
    <row r="11" spans="1:20">
      <c r="A11">
        <f t="shared" si="1"/>
        <v>3</v>
      </c>
      <c r="B11" s="207">
        <v>602</v>
      </c>
      <c r="C11" s="208" t="s">
        <v>285</v>
      </c>
      <c r="D11" s="208" t="s">
        <v>307</v>
      </c>
      <c r="E11" s="208" t="s">
        <v>272</v>
      </c>
      <c r="F11" s="200">
        <v>5</v>
      </c>
      <c r="G11" s="199">
        <v>0</v>
      </c>
      <c r="H11" s="199">
        <v>36.85</v>
      </c>
      <c r="I11" s="199">
        <f t="shared" si="2"/>
        <v>5</v>
      </c>
      <c r="J11" s="199">
        <f t="shared" si="3"/>
        <v>5.3731343283582085</v>
      </c>
      <c r="K11" s="201">
        <f t="shared" si="4"/>
        <v>0</v>
      </c>
      <c r="L11" s="200">
        <v>5</v>
      </c>
      <c r="M11" s="199">
        <v>5</v>
      </c>
      <c r="N11" s="199">
        <v>46.34</v>
      </c>
      <c r="O11" s="199">
        <f t="shared" si="5"/>
        <v>10</v>
      </c>
      <c r="P11" s="199">
        <f t="shared" ref="P11:P38" si="8">$L$6/N11</f>
        <v>4.2943461372464391</v>
      </c>
      <c r="Q11" s="201">
        <f t="shared" si="6"/>
        <v>0</v>
      </c>
      <c r="R11" s="199">
        <f t="shared" si="7"/>
        <v>15</v>
      </c>
      <c r="S11" s="199">
        <f t="shared" si="0"/>
        <v>83.19</v>
      </c>
      <c r="T11" s="209">
        <f>IF((O11+I11)=0,4+K11+Q11,K11+Q11)+1</f>
        <v>1</v>
      </c>
    </row>
    <row r="12" spans="1:20">
      <c r="A12">
        <f t="shared" si="1"/>
        <v>4</v>
      </c>
      <c r="B12" s="207">
        <v>610</v>
      </c>
      <c r="C12" s="321" t="s">
        <v>360</v>
      </c>
      <c r="D12" s="321" t="s">
        <v>63</v>
      </c>
      <c r="E12" s="321" t="s">
        <v>272</v>
      </c>
      <c r="F12" s="200">
        <v>5</v>
      </c>
      <c r="G12" s="199">
        <v>0</v>
      </c>
      <c r="H12" s="199">
        <v>44.52</v>
      </c>
      <c r="I12" s="199">
        <f t="shared" si="2"/>
        <v>6.7849999999999966</v>
      </c>
      <c r="J12" s="199">
        <f t="shared" si="3"/>
        <v>4.44743935309973</v>
      </c>
      <c r="K12" s="201">
        <f t="shared" si="4"/>
        <v>0</v>
      </c>
      <c r="L12" s="200">
        <v>10</v>
      </c>
      <c r="M12" s="199">
        <v>5</v>
      </c>
      <c r="N12" s="199">
        <v>46.34</v>
      </c>
      <c r="O12" s="199">
        <f t="shared" si="5"/>
        <v>15</v>
      </c>
      <c r="P12" s="199">
        <f t="shared" si="8"/>
        <v>4.2943461372464391</v>
      </c>
      <c r="Q12" s="201">
        <f t="shared" si="6"/>
        <v>0</v>
      </c>
      <c r="R12" s="199">
        <f t="shared" si="7"/>
        <v>21.784999999999997</v>
      </c>
      <c r="S12" s="199">
        <f t="shared" si="0"/>
        <v>90.860000000000014</v>
      </c>
      <c r="T12" s="209">
        <f t="shared" ref="T12:T38" si="9">IF((O12+I12)=0,4+K12+Q12,K12+Q12)</f>
        <v>0</v>
      </c>
    </row>
    <row r="13" spans="1:20">
      <c r="A13">
        <f t="shared" si="1"/>
        <v>5</v>
      </c>
      <c r="B13" s="207">
        <v>517</v>
      </c>
      <c r="C13" s="321" t="s">
        <v>361</v>
      </c>
      <c r="D13" s="321" t="s">
        <v>362</v>
      </c>
      <c r="E13" s="321" t="s">
        <v>275</v>
      </c>
      <c r="F13" s="200">
        <v>0</v>
      </c>
      <c r="G13" s="199">
        <v>10</v>
      </c>
      <c r="H13" s="199">
        <v>47.55</v>
      </c>
      <c r="I13" s="199">
        <f t="shared" si="2"/>
        <v>14.814999999999991</v>
      </c>
      <c r="J13" s="199">
        <f t="shared" si="3"/>
        <v>4.1640378548895898</v>
      </c>
      <c r="K13" s="201">
        <f t="shared" si="4"/>
        <v>0</v>
      </c>
      <c r="L13" s="200">
        <v>0</v>
      </c>
      <c r="M13" s="199">
        <v>5</v>
      </c>
      <c r="N13" s="199">
        <v>57.35</v>
      </c>
      <c r="O13" s="199">
        <f>IF(N13&lt;=$N$6,IF(N13&lt;$M$6,L13+M13,L13+M13+(N13-$M$6)),50)</f>
        <v>12.872</v>
      </c>
      <c r="P13" s="199">
        <f t="shared" si="8"/>
        <v>3.4699215344376633</v>
      </c>
      <c r="Q13" s="201">
        <f t="shared" si="6"/>
        <v>0</v>
      </c>
      <c r="R13" s="199">
        <f t="shared" si="7"/>
        <v>27.686999999999991</v>
      </c>
      <c r="S13" s="199">
        <f t="shared" si="0"/>
        <v>104.9</v>
      </c>
      <c r="T13" s="209">
        <f t="shared" si="9"/>
        <v>0</v>
      </c>
    </row>
    <row r="14" spans="1:20">
      <c r="A14">
        <f t="shared" si="1"/>
        <v>6</v>
      </c>
      <c r="B14" s="207">
        <v>574</v>
      </c>
      <c r="C14" s="321" t="s">
        <v>363</v>
      </c>
      <c r="D14" s="321" t="s">
        <v>281</v>
      </c>
      <c r="E14" s="321" t="s">
        <v>272</v>
      </c>
      <c r="F14" s="200">
        <v>50</v>
      </c>
      <c r="G14" s="199"/>
      <c r="H14" s="199"/>
      <c r="I14" s="199">
        <f t="shared" si="2"/>
        <v>50</v>
      </c>
      <c r="J14" s="199" t="e">
        <f t="shared" si="3"/>
        <v>#DIV/0!</v>
      </c>
      <c r="K14" s="201">
        <f t="shared" si="4"/>
        <v>0</v>
      </c>
      <c r="L14" s="200">
        <v>0</v>
      </c>
      <c r="M14" s="199">
        <v>0</v>
      </c>
      <c r="N14" s="199">
        <v>45.83</v>
      </c>
      <c r="O14" s="199">
        <f t="shared" si="5"/>
        <v>0</v>
      </c>
      <c r="P14" s="199">
        <f t="shared" si="8"/>
        <v>4.3421339733798821</v>
      </c>
      <c r="Q14" s="201">
        <f t="shared" si="6"/>
        <v>4</v>
      </c>
      <c r="R14" s="199">
        <f t="shared" si="7"/>
        <v>50</v>
      </c>
      <c r="S14" s="199">
        <f t="shared" si="0"/>
        <v>45.83</v>
      </c>
      <c r="T14" s="209">
        <f t="shared" si="9"/>
        <v>4</v>
      </c>
    </row>
    <row r="15" spans="1:20">
      <c r="A15">
        <f t="shared" si="1"/>
        <v>7</v>
      </c>
      <c r="B15" s="207">
        <v>486</v>
      </c>
      <c r="C15" s="321" t="s">
        <v>280</v>
      </c>
      <c r="D15" s="321" t="s">
        <v>281</v>
      </c>
      <c r="E15" s="321" t="s">
        <v>272</v>
      </c>
      <c r="F15" s="200">
        <v>50</v>
      </c>
      <c r="G15" s="199"/>
      <c r="H15" s="199"/>
      <c r="I15" s="199">
        <f t="shared" si="2"/>
        <v>50</v>
      </c>
      <c r="J15" s="199" t="e">
        <f t="shared" si="3"/>
        <v>#DIV/0!</v>
      </c>
      <c r="K15" s="201">
        <f t="shared" si="4"/>
        <v>0</v>
      </c>
      <c r="L15" s="200">
        <v>0</v>
      </c>
      <c r="M15" s="199">
        <v>0</v>
      </c>
      <c r="N15" s="199">
        <v>46.44</v>
      </c>
      <c r="O15" s="199">
        <f t="shared" si="5"/>
        <v>0</v>
      </c>
      <c r="P15" s="199">
        <f t="shared" si="8"/>
        <v>4.2850990525409136</v>
      </c>
      <c r="Q15" s="201">
        <f t="shared" si="6"/>
        <v>4</v>
      </c>
      <c r="R15" s="199">
        <f t="shared" si="7"/>
        <v>50</v>
      </c>
      <c r="S15" s="199">
        <f t="shared" si="0"/>
        <v>46.44</v>
      </c>
      <c r="T15" s="209">
        <f t="shared" si="9"/>
        <v>4</v>
      </c>
    </row>
    <row r="16" spans="1:20">
      <c r="A16">
        <f t="shared" si="1"/>
        <v>8</v>
      </c>
      <c r="B16" s="207">
        <v>628</v>
      </c>
      <c r="C16" s="321" t="s">
        <v>364</v>
      </c>
      <c r="D16" s="321" t="s">
        <v>365</v>
      </c>
      <c r="E16" s="321" t="s">
        <v>272</v>
      </c>
      <c r="F16" s="200">
        <v>0</v>
      </c>
      <c r="G16" s="199">
        <v>5</v>
      </c>
      <c r="H16" s="199">
        <v>42.55</v>
      </c>
      <c r="I16" s="199">
        <f t="shared" si="2"/>
        <v>5</v>
      </c>
      <c r="J16" s="199">
        <f t="shared" si="3"/>
        <v>4.6533490011750889</v>
      </c>
      <c r="K16" s="201">
        <f t="shared" si="4"/>
        <v>0</v>
      </c>
      <c r="L16" s="200">
        <v>50</v>
      </c>
      <c r="M16" s="199"/>
      <c r="N16" s="199"/>
      <c r="O16" s="199">
        <f t="shared" si="5"/>
        <v>50</v>
      </c>
      <c r="P16" s="199" t="e">
        <f t="shared" si="8"/>
        <v>#DIV/0!</v>
      </c>
      <c r="Q16" s="201">
        <f t="shared" si="6"/>
        <v>0</v>
      </c>
      <c r="R16" s="199">
        <f t="shared" si="7"/>
        <v>55</v>
      </c>
      <c r="S16" s="199">
        <f t="shared" si="0"/>
        <v>42.55</v>
      </c>
      <c r="T16" s="209">
        <f t="shared" si="9"/>
        <v>0</v>
      </c>
    </row>
    <row r="17" spans="1:20">
      <c r="A17">
        <f t="shared" si="1"/>
        <v>9</v>
      </c>
      <c r="B17" s="207">
        <v>597</v>
      </c>
      <c r="C17" s="321" t="s">
        <v>283</v>
      </c>
      <c r="D17" s="321" t="s">
        <v>284</v>
      </c>
      <c r="E17" s="321" t="s">
        <v>272</v>
      </c>
      <c r="F17" s="200">
        <v>50</v>
      </c>
      <c r="G17" s="199"/>
      <c r="H17" s="199"/>
      <c r="I17" s="199">
        <f t="shared" si="2"/>
        <v>50</v>
      </c>
      <c r="J17" s="199" t="e">
        <f t="shared" si="3"/>
        <v>#DIV/0!</v>
      </c>
      <c r="K17" s="201">
        <f t="shared" si="4"/>
        <v>0</v>
      </c>
      <c r="L17" s="200">
        <v>0</v>
      </c>
      <c r="M17" s="199">
        <v>5</v>
      </c>
      <c r="N17" s="199">
        <v>48.8</v>
      </c>
      <c r="O17" s="199">
        <f t="shared" si="5"/>
        <v>5</v>
      </c>
      <c r="P17" s="199">
        <f t="shared" si="8"/>
        <v>4.0778688524590168</v>
      </c>
      <c r="Q17" s="201">
        <f t="shared" si="6"/>
        <v>0</v>
      </c>
      <c r="R17" s="199">
        <f t="shared" si="7"/>
        <v>55</v>
      </c>
      <c r="S17" s="199">
        <f t="shared" si="0"/>
        <v>48.8</v>
      </c>
      <c r="T17" s="209">
        <f t="shared" si="9"/>
        <v>0</v>
      </c>
    </row>
    <row r="18" spans="1:20">
      <c r="A18">
        <f t="shared" si="1"/>
        <v>10</v>
      </c>
      <c r="B18" s="207">
        <v>663</v>
      </c>
      <c r="C18" s="321" t="s">
        <v>289</v>
      </c>
      <c r="D18" s="321" t="s">
        <v>274</v>
      </c>
      <c r="E18" s="321" t="s">
        <v>275</v>
      </c>
      <c r="F18" s="200">
        <v>5</v>
      </c>
      <c r="G18" s="199">
        <v>0</v>
      </c>
      <c r="H18" s="199">
        <v>39.01</v>
      </c>
      <c r="I18" s="199">
        <f t="shared" si="2"/>
        <v>5</v>
      </c>
      <c r="J18" s="199">
        <f t="shared" si="3"/>
        <v>5.0756216354780825</v>
      </c>
      <c r="K18" s="201">
        <f t="shared" si="4"/>
        <v>0</v>
      </c>
      <c r="L18" s="200">
        <v>50</v>
      </c>
      <c r="M18" s="199"/>
      <c r="N18" s="199"/>
      <c r="O18" s="199">
        <f t="shared" si="5"/>
        <v>50</v>
      </c>
      <c r="P18" s="199" t="e">
        <f t="shared" si="8"/>
        <v>#DIV/0!</v>
      </c>
      <c r="Q18" s="201">
        <f t="shared" si="6"/>
        <v>0</v>
      </c>
      <c r="R18" s="199">
        <f t="shared" si="7"/>
        <v>55</v>
      </c>
      <c r="S18" s="199">
        <f t="shared" si="0"/>
        <v>39.01</v>
      </c>
      <c r="T18" s="209">
        <f t="shared" si="9"/>
        <v>0</v>
      </c>
    </row>
    <row r="19" spans="1:20">
      <c r="A19">
        <f t="shared" si="1"/>
        <v>11</v>
      </c>
      <c r="B19" s="207">
        <v>637</v>
      </c>
      <c r="C19" s="321" t="s">
        <v>282</v>
      </c>
      <c r="D19" s="321" t="s">
        <v>279</v>
      </c>
      <c r="E19" s="321" t="s">
        <v>272</v>
      </c>
      <c r="F19" s="200">
        <v>10</v>
      </c>
      <c r="G19" s="199">
        <v>0</v>
      </c>
      <c r="H19" s="199">
        <v>41.73</v>
      </c>
      <c r="I19" s="199">
        <f t="shared" si="2"/>
        <v>10</v>
      </c>
      <c r="J19" s="199">
        <f t="shared" si="3"/>
        <v>4.7447879223580163</v>
      </c>
      <c r="K19" s="201">
        <f t="shared" si="4"/>
        <v>0</v>
      </c>
      <c r="L19" s="200">
        <v>50</v>
      </c>
      <c r="M19" s="199"/>
      <c r="N19" s="199"/>
      <c r="O19" s="199">
        <f t="shared" si="5"/>
        <v>50</v>
      </c>
      <c r="P19" s="199" t="e">
        <f t="shared" si="8"/>
        <v>#DIV/0!</v>
      </c>
      <c r="Q19" s="201">
        <f t="shared" si="6"/>
        <v>0</v>
      </c>
      <c r="R19" s="199">
        <f t="shared" si="7"/>
        <v>60</v>
      </c>
      <c r="S19" s="199">
        <f t="shared" si="0"/>
        <v>41.73</v>
      </c>
      <c r="T19" s="209">
        <f t="shared" si="9"/>
        <v>0</v>
      </c>
    </row>
    <row r="20" spans="1:20">
      <c r="A20">
        <f t="shared" si="1"/>
        <v>12</v>
      </c>
      <c r="B20" s="207">
        <v>481</v>
      </c>
      <c r="C20" s="321" t="s">
        <v>292</v>
      </c>
      <c r="D20" s="321" t="s">
        <v>279</v>
      </c>
      <c r="E20" s="321" t="s">
        <v>272</v>
      </c>
      <c r="F20" s="200">
        <v>50</v>
      </c>
      <c r="G20" s="199"/>
      <c r="H20" s="199"/>
      <c r="I20" s="199">
        <f t="shared" si="2"/>
        <v>50</v>
      </c>
      <c r="J20" s="199" t="e">
        <f t="shared" si="3"/>
        <v>#DIV/0!</v>
      </c>
      <c r="K20" s="201">
        <f t="shared" si="4"/>
        <v>0</v>
      </c>
      <c r="L20" s="200">
        <v>5</v>
      </c>
      <c r="M20" s="199">
        <v>5</v>
      </c>
      <c r="N20" s="199">
        <v>45.83</v>
      </c>
      <c r="O20" s="199">
        <f t="shared" si="5"/>
        <v>10</v>
      </c>
      <c r="P20" s="199">
        <f t="shared" si="8"/>
        <v>4.3421339733798821</v>
      </c>
      <c r="Q20" s="201">
        <f t="shared" si="6"/>
        <v>0</v>
      </c>
      <c r="R20" s="199">
        <f t="shared" si="7"/>
        <v>60</v>
      </c>
      <c r="S20" s="199">
        <f t="shared" si="0"/>
        <v>45.83</v>
      </c>
      <c r="T20" s="209">
        <f t="shared" si="9"/>
        <v>0</v>
      </c>
    </row>
    <row r="21" spans="1:20">
      <c r="A21">
        <f t="shared" si="1"/>
        <v>13</v>
      </c>
      <c r="B21" s="207">
        <v>693</v>
      </c>
      <c r="C21" s="321" t="s">
        <v>276</v>
      </c>
      <c r="D21" s="321" t="s">
        <v>277</v>
      </c>
      <c r="E21" s="321" t="s">
        <v>272</v>
      </c>
      <c r="F21" s="200">
        <v>15</v>
      </c>
      <c r="G21" s="199">
        <v>0</v>
      </c>
      <c r="H21" s="199">
        <v>35.31</v>
      </c>
      <c r="I21" s="199">
        <f t="shared" si="2"/>
        <v>15</v>
      </c>
      <c r="J21" s="199">
        <f t="shared" si="3"/>
        <v>5.6074766355140184</v>
      </c>
      <c r="K21" s="201">
        <f t="shared" si="4"/>
        <v>0</v>
      </c>
      <c r="L21" s="200">
        <v>50</v>
      </c>
      <c r="M21" s="199"/>
      <c r="N21" s="199"/>
      <c r="O21" s="199">
        <f t="shared" si="5"/>
        <v>50</v>
      </c>
      <c r="P21" s="199" t="e">
        <f t="shared" si="8"/>
        <v>#DIV/0!</v>
      </c>
      <c r="Q21" s="201">
        <f t="shared" si="6"/>
        <v>0</v>
      </c>
      <c r="R21" s="199">
        <f t="shared" si="7"/>
        <v>65</v>
      </c>
      <c r="S21" s="199">
        <f t="shared" si="0"/>
        <v>35.31</v>
      </c>
      <c r="T21" s="209">
        <f t="shared" si="9"/>
        <v>0</v>
      </c>
    </row>
    <row r="22" spans="1:20">
      <c r="A22">
        <f t="shared" si="1"/>
        <v>14</v>
      </c>
      <c r="B22" s="207">
        <v>334</v>
      </c>
      <c r="C22" s="321" t="s">
        <v>273</v>
      </c>
      <c r="D22" s="321" t="s">
        <v>274</v>
      </c>
      <c r="E22" s="321" t="s">
        <v>275</v>
      </c>
      <c r="F22" s="200">
        <v>50</v>
      </c>
      <c r="G22" s="199"/>
      <c r="H22" s="199"/>
      <c r="I22" s="199">
        <f t="shared" si="2"/>
        <v>50</v>
      </c>
      <c r="J22" s="199" t="e">
        <f t="shared" si="3"/>
        <v>#DIV/0!</v>
      </c>
      <c r="K22" s="201">
        <f t="shared" si="4"/>
        <v>0</v>
      </c>
      <c r="L22" s="200">
        <v>50</v>
      </c>
      <c r="M22" s="199"/>
      <c r="N22" s="199"/>
      <c r="O22" s="199">
        <f t="shared" si="5"/>
        <v>50</v>
      </c>
      <c r="P22" s="199" t="e">
        <f t="shared" si="8"/>
        <v>#DIV/0!</v>
      </c>
      <c r="Q22" s="201">
        <f t="shared" si="6"/>
        <v>0</v>
      </c>
      <c r="R22" s="199">
        <f t="shared" si="7"/>
        <v>100</v>
      </c>
      <c r="S22" s="199">
        <f t="shared" si="0"/>
        <v>0</v>
      </c>
      <c r="T22" s="209">
        <f t="shared" si="9"/>
        <v>0</v>
      </c>
    </row>
    <row r="23" spans="1:20">
      <c r="A23">
        <f t="shared" si="1"/>
        <v>15</v>
      </c>
      <c r="B23" s="207">
        <v>636</v>
      </c>
      <c r="C23" s="321" t="s">
        <v>278</v>
      </c>
      <c r="D23" s="321" t="s">
        <v>279</v>
      </c>
      <c r="E23" s="321" t="s">
        <v>272</v>
      </c>
      <c r="F23" s="200">
        <v>50</v>
      </c>
      <c r="G23" s="199"/>
      <c r="H23" s="199"/>
      <c r="I23" s="199">
        <f t="shared" si="2"/>
        <v>50</v>
      </c>
      <c r="J23" s="199" t="e">
        <f t="shared" si="3"/>
        <v>#DIV/0!</v>
      </c>
      <c r="K23" s="201">
        <f t="shared" si="4"/>
        <v>0</v>
      </c>
      <c r="L23" s="200">
        <v>50</v>
      </c>
      <c r="M23" s="199"/>
      <c r="N23" s="199"/>
      <c r="O23" s="199">
        <f t="shared" si="5"/>
        <v>50</v>
      </c>
      <c r="P23" s="199" t="e">
        <f t="shared" si="8"/>
        <v>#DIV/0!</v>
      </c>
      <c r="Q23" s="201">
        <f t="shared" si="6"/>
        <v>0</v>
      </c>
      <c r="R23" s="199">
        <f t="shared" si="7"/>
        <v>100</v>
      </c>
      <c r="S23" s="199">
        <f t="shared" si="0"/>
        <v>0</v>
      </c>
      <c r="T23" s="209">
        <f t="shared" si="9"/>
        <v>0</v>
      </c>
    </row>
    <row r="24" spans="1:20">
      <c r="A24">
        <f t="shared" si="1"/>
        <v>16</v>
      </c>
      <c r="B24" s="207"/>
      <c r="C24" s="208"/>
      <c r="D24" s="208"/>
      <c r="E24" s="208"/>
      <c r="F24" s="200"/>
      <c r="G24" s="199"/>
      <c r="H24" s="199"/>
      <c r="I24" s="199">
        <f t="shared" si="2"/>
        <v>0</v>
      </c>
      <c r="J24" s="199" t="e">
        <f t="shared" si="3"/>
        <v>#DIV/0!</v>
      </c>
      <c r="K24" s="201">
        <f t="shared" si="4"/>
        <v>4</v>
      </c>
      <c r="L24" s="200"/>
      <c r="M24" s="199"/>
      <c r="N24" s="199"/>
      <c r="O24" s="199">
        <f t="shared" si="5"/>
        <v>0</v>
      </c>
      <c r="P24" s="199" t="e">
        <f t="shared" si="8"/>
        <v>#DIV/0!</v>
      </c>
      <c r="Q24" s="201">
        <f t="shared" si="6"/>
        <v>4</v>
      </c>
      <c r="R24" s="199">
        <f t="shared" si="7"/>
        <v>0</v>
      </c>
      <c r="S24" s="199">
        <f t="shared" si="0"/>
        <v>0</v>
      </c>
      <c r="T24" s="209">
        <f t="shared" si="9"/>
        <v>12</v>
      </c>
    </row>
    <row r="25" spans="1:20">
      <c r="A25">
        <f t="shared" si="1"/>
        <v>17</v>
      </c>
      <c r="B25" s="207"/>
      <c r="C25" s="208"/>
      <c r="D25" s="208"/>
      <c r="E25" s="208"/>
      <c r="F25" s="200"/>
      <c r="G25" s="199"/>
      <c r="H25" s="199"/>
      <c r="I25" s="199">
        <f t="shared" si="2"/>
        <v>0</v>
      </c>
      <c r="J25" s="199" t="e">
        <f t="shared" si="3"/>
        <v>#DIV/0!</v>
      </c>
      <c r="K25" s="201">
        <f t="shared" si="4"/>
        <v>4</v>
      </c>
      <c r="L25" s="200"/>
      <c r="M25" s="199"/>
      <c r="N25" s="199"/>
      <c r="O25" s="199">
        <f t="shared" si="5"/>
        <v>0</v>
      </c>
      <c r="P25" s="199" t="e">
        <f t="shared" si="8"/>
        <v>#DIV/0!</v>
      </c>
      <c r="Q25" s="201">
        <f t="shared" si="6"/>
        <v>4</v>
      </c>
      <c r="R25" s="199">
        <f t="shared" si="7"/>
        <v>0</v>
      </c>
      <c r="S25" s="199">
        <f t="shared" si="0"/>
        <v>0</v>
      </c>
      <c r="T25" s="209">
        <f t="shared" si="9"/>
        <v>12</v>
      </c>
    </row>
    <row r="26" spans="1:20">
      <c r="A26">
        <f t="shared" si="1"/>
        <v>18</v>
      </c>
      <c r="B26" s="207"/>
      <c r="C26" s="208"/>
      <c r="D26" s="208"/>
      <c r="E26" s="208"/>
      <c r="F26" s="200"/>
      <c r="G26" s="199"/>
      <c r="H26" s="199"/>
      <c r="I26" s="199">
        <f t="shared" si="2"/>
        <v>0</v>
      </c>
      <c r="J26" s="199" t="e">
        <f t="shared" si="3"/>
        <v>#DIV/0!</v>
      </c>
      <c r="K26" s="201">
        <f t="shared" si="4"/>
        <v>4</v>
      </c>
      <c r="L26" s="200"/>
      <c r="M26" s="199"/>
      <c r="N26" s="199"/>
      <c r="O26" s="199">
        <f t="shared" si="5"/>
        <v>0</v>
      </c>
      <c r="P26" s="199" t="e">
        <f t="shared" si="8"/>
        <v>#DIV/0!</v>
      </c>
      <c r="Q26" s="201">
        <f t="shared" si="6"/>
        <v>4</v>
      </c>
      <c r="R26" s="199">
        <f t="shared" si="7"/>
        <v>0</v>
      </c>
      <c r="S26" s="199">
        <f t="shared" si="0"/>
        <v>0</v>
      </c>
      <c r="T26" s="209">
        <f t="shared" si="9"/>
        <v>12</v>
      </c>
    </row>
    <row r="27" spans="1:20">
      <c r="A27">
        <f t="shared" si="1"/>
        <v>19</v>
      </c>
      <c r="B27" s="207"/>
      <c r="C27" s="208"/>
      <c r="D27" s="208"/>
      <c r="E27" s="208"/>
      <c r="F27" s="200"/>
      <c r="G27" s="199"/>
      <c r="H27" s="199"/>
      <c r="I27" s="199">
        <f t="shared" si="2"/>
        <v>0</v>
      </c>
      <c r="J27" s="199" t="e">
        <f t="shared" si="3"/>
        <v>#DIV/0!</v>
      </c>
      <c r="K27" s="201">
        <f t="shared" si="4"/>
        <v>4</v>
      </c>
      <c r="L27" s="200"/>
      <c r="M27" s="199"/>
      <c r="N27" s="199"/>
      <c r="O27" s="199">
        <f t="shared" si="5"/>
        <v>0</v>
      </c>
      <c r="P27" s="199" t="e">
        <f t="shared" si="8"/>
        <v>#DIV/0!</v>
      </c>
      <c r="Q27" s="201">
        <f t="shared" si="6"/>
        <v>4</v>
      </c>
      <c r="R27" s="199">
        <f t="shared" si="7"/>
        <v>0</v>
      </c>
      <c r="S27" s="199">
        <f t="shared" si="0"/>
        <v>0</v>
      </c>
      <c r="T27" s="209">
        <f t="shared" si="9"/>
        <v>12</v>
      </c>
    </row>
    <row r="28" spans="1:20">
      <c r="A28">
        <f t="shared" si="1"/>
        <v>20</v>
      </c>
      <c r="B28" s="207"/>
      <c r="C28" s="208"/>
      <c r="D28" s="208"/>
      <c r="E28" s="208"/>
      <c r="F28" s="200"/>
      <c r="G28" s="199"/>
      <c r="H28" s="199"/>
      <c r="I28" s="199">
        <f t="shared" si="2"/>
        <v>0</v>
      </c>
      <c r="J28" s="199" t="e">
        <f t="shared" si="3"/>
        <v>#DIV/0!</v>
      </c>
      <c r="K28" s="201">
        <f t="shared" si="4"/>
        <v>4</v>
      </c>
      <c r="L28" s="200"/>
      <c r="M28" s="199"/>
      <c r="N28" s="199"/>
      <c r="O28" s="199">
        <f t="shared" si="5"/>
        <v>0</v>
      </c>
      <c r="P28" s="199" t="e">
        <f t="shared" si="8"/>
        <v>#DIV/0!</v>
      </c>
      <c r="Q28" s="201">
        <f t="shared" si="6"/>
        <v>4</v>
      </c>
      <c r="R28" s="199">
        <f t="shared" si="7"/>
        <v>0</v>
      </c>
      <c r="S28" s="199">
        <f t="shared" si="0"/>
        <v>0</v>
      </c>
      <c r="T28" s="209">
        <f t="shared" si="9"/>
        <v>12</v>
      </c>
    </row>
    <row r="29" spans="1:20">
      <c r="A29">
        <f t="shared" si="1"/>
        <v>21</v>
      </c>
      <c r="B29" s="207"/>
      <c r="C29" s="208"/>
      <c r="D29" s="208"/>
      <c r="E29" s="208"/>
      <c r="F29" s="200"/>
      <c r="G29" s="199"/>
      <c r="H29" s="199"/>
      <c r="I29" s="199">
        <f t="shared" si="2"/>
        <v>0</v>
      </c>
      <c r="J29" s="199" t="e">
        <f t="shared" si="3"/>
        <v>#DIV/0!</v>
      </c>
      <c r="K29" s="201">
        <f t="shared" si="4"/>
        <v>4</v>
      </c>
      <c r="L29" s="200"/>
      <c r="M29" s="199"/>
      <c r="N29" s="199"/>
      <c r="O29" s="199">
        <f t="shared" si="5"/>
        <v>0</v>
      </c>
      <c r="P29" s="199" t="e">
        <f t="shared" si="8"/>
        <v>#DIV/0!</v>
      </c>
      <c r="Q29" s="201">
        <f t="shared" si="6"/>
        <v>4</v>
      </c>
      <c r="R29" s="199">
        <f t="shared" si="7"/>
        <v>0</v>
      </c>
      <c r="S29" s="199">
        <f t="shared" si="0"/>
        <v>0</v>
      </c>
      <c r="T29" s="209">
        <f t="shared" si="9"/>
        <v>12</v>
      </c>
    </row>
    <row r="30" spans="1:20">
      <c r="A30">
        <f t="shared" si="1"/>
        <v>22</v>
      </c>
      <c r="B30" s="207"/>
      <c r="C30" s="208"/>
      <c r="D30" s="208"/>
      <c r="E30" s="208"/>
      <c r="F30" s="200"/>
      <c r="G30" s="199"/>
      <c r="H30" s="199"/>
      <c r="I30" s="199">
        <f t="shared" si="2"/>
        <v>0</v>
      </c>
      <c r="J30" s="199" t="e">
        <f t="shared" si="3"/>
        <v>#DIV/0!</v>
      </c>
      <c r="K30" s="201">
        <f t="shared" si="4"/>
        <v>4</v>
      </c>
      <c r="L30" s="200"/>
      <c r="M30" s="199"/>
      <c r="N30" s="199"/>
      <c r="O30" s="199">
        <f t="shared" si="5"/>
        <v>0</v>
      </c>
      <c r="P30" s="199" t="e">
        <f t="shared" si="8"/>
        <v>#DIV/0!</v>
      </c>
      <c r="Q30" s="201">
        <f t="shared" si="6"/>
        <v>4</v>
      </c>
      <c r="R30" s="199">
        <f t="shared" si="7"/>
        <v>0</v>
      </c>
      <c r="S30" s="199">
        <f t="shared" si="0"/>
        <v>0</v>
      </c>
      <c r="T30" s="209">
        <f t="shared" si="9"/>
        <v>12</v>
      </c>
    </row>
    <row r="31" spans="1:20">
      <c r="A31">
        <f t="shared" si="1"/>
        <v>23</v>
      </c>
      <c r="B31" s="207"/>
      <c r="C31" s="208"/>
      <c r="D31" s="208"/>
      <c r="E31" s="208"/>
      <c r="F31" s="200"/>
      <c r="G31" s="199"/>
      <c r="H31" s="199"/>
      <c r="I31" s="199">
        <f t="shared" si="2"/>
        <v>0</v>
      </c>
      <c r="J31" s="199" t="e">
        <f t="shared" si="3"/>
        <v>#DIV/0!</v>
      </c>
      <c r="K31" s="201">
        <f t="shared" si="4"/>
        <v>4</v>
      </c>
      <c r="L31" s="200"/>
      <c r="M31" s="199"/>
      <c r="N31" s="199"/>
      <c r="O31" s="199">
        <f t="shared" si="5"/>
        <v>0</v>
      </c>
      <c r="P31" s="199" t="e">
        <f t="shared" si="8"/>
        <v>#DIV/0!</v>
      </c>
      <c r="Q31" s="201">
        <f t="shared" si="6"/>
        <v>4</v>
      </c>
      <c r="R31" s="199">
        <f t="shared" si="7"/>
        <v>0</v>
      </c>
      <c r="S31" s="199">
        <f t="shared" si="0"/>
        <v>0</v>
      </c>
      <c r="T31" s="209">
        <f t="shared" si="9"/>
        <v>12</v>
      </c>
    </row>
    <row r="32" spans="1:20">
      <c r="A32">
        <f t="shared" si="1"/>
        <v>24</v>
      </c>
      <c r="B32" s="207"/>
      <c r="C32" s="208"/>
      <c r="D32" s="208"/>
      <c r="E32" s="208"/>
      <c r="F32" s="200"/>
      <c r="G32" s="199"/>
      <c r="H32" s="199"/>
      <c r="I32" s="199">
        <f t="shared" si="2"/>
        <v>0</v>
      </c>
      <c r="J32" s="199" t="e">
        <f t="shared" si="3"/>
        <v>#DIV/0!</v>
      </c>
      <c r="K32" s="201">
        <f t="shared" si="4"/>
        <v>4</v>
      </c>
      <c r="L32" s="200"/>
      <c r="M32" s="199"/>
      <c r="N32" s="199"/>
      <c r="O32" s="199">
        <f t="shared" si="5"/>
        <v>0</v>
      </c>
      <c r="P32" s="199" t="e">
        <f t="shared" si="8"/>
        <v>#DIV/0!</v>
      </c>
      <c r="Q32" s="201">
        <f t="shared" si="6"/>
        <v>4</v>
      </c>
      <c r="R32" s="199">
        <f t="shared" si="7"/>
        <v>0</v>
      </c>
      <c r="S32" s="199">
        <f t="shared" si="0"/>
        <v>0</v>
      </c>
      <c r="T32" s="209">
        <f t="shared" si="9"/>
        <v>12</v>
      </c>
    </row>
    <row r="33" spans="1:20">
      <c r="A33">
        <f t="shared" si="1"/>
        <v>25</v>
      </c>
      <c r="B33" s="207"/>
      <c r="C33" s="208"/>
      <c r="D33" s="208"/>
      <c r="E33" s="208"/>
      <c r="F33" s="200"/>
      <c r="G33" s="199"/>
      <c r="H33" s="199"/>
      <c r="I33" s="199">
        <f t="shared" si="2"/>
        <v>0</v>
      </c>
      <c r="J33" s="199" t="e">
        <f t="shared" si="3"/>
        <v>#DIV/0!</v>
      </c>
      <c r="K33" s="201">
        <f t="shared" si="4"/>
        <v>4</v>
      </c>
      <c r="L33" s="200"/>
      <c r="M33" s="199"/>
      <c r="N33" s="199"/>
      <c r="O33" s="199">
        <f t="shared" si="5"/>
        <v>0</v>
      </c>
      <c r="P33" s="199" t="e">
        <f t="shared" si="8"/>
        <v>#DIV/0!</v>
      </c>
      <c r="Q33" s="201">
        <f t="shared" si="6"/>
        <v>4</v>
      </c>
      <c r="R33" s="199">
        <f t="shared" si="7"/>
        <v>0</v>
      </c>
      <c r="S33" s="199">
        <f t="shared" si="0"/>
        <v>0</v>
      </c>
      <c r="T33" s="209">
        <f t="shared" si="9"/>
        <v>12</v>
      </c>
    </row>
    <row r="34" spans="1:20">
      <c r="A34">
        <f t="shared" si="1"/>
        <v>26</v>
      </c>
      <c r="B34" s="207"/>
      <c r="C34" s="208"/>
      <c r="D34" s="208"/>
      <c r="E34" s="208"/>
      <c r="F34" s="200"/>
      <c r="G34" s="199"/>
      <c r="H34" s="199"/>
      <c r="I34" s="199">
        <f t="shared" si="2"/>
        <v>0</v>
      </c>
      <c r="J34" s="199" t="e">
        <f t="shared" si="3"/>
        <v>#DIV/0!</v>
      </c>
      <c r="K34" s="201">
        <f t="shared" si="4"/>
        <v>4</v>
      </c>
      <c r="L34" s="200"/>
      <c r="M34" s="199"/>
      <c r="N34" s="199"/>
      <c r="O34" s="199">
        <f t="shared" si="5"/>
        <v>0</v>
      </c>
      <c r="P34" s="199" t="e">
        <f t="shared" si="8"/>
        <v>#DIV/0!</v>
      </c>
      <c r="Q34" s="201">
        <f t="shared" si="6"/>
        <v>4</v>
      </c>
      <c r="R34" s="199">
        <f t="shared" si="7"/>
        <v>0</v>
      </c>
      <c r="S34" s="199">
        <f t="shared" si="0"/>
        <v>0</v>
      </c>
      <c r="T34" s="209">
        <f t="shared" si="9"/>
        <v>12</v>
      </c>
    </row>
    <row r="35" spans="1:20">
      <c r="A35">
        <f t="shared" si="1"/>
        <v>27</v>
      </c>
      <c r="B35" s="207"/>
      <c r="C35" s="208"/>
      <c r="D35" s="208"/>
      <c r="E35" s="208"/>
      <c r="F35" s="200"/>
      <c r="G35" s="199"/>
      <c r="H35" s="199"/>
      <c r="I35" s="199">
        <f t="shared" si="2"/>
        <v>0</v>
      </c>
      <c r="J35" s="199" t="e">
        <f t="shared" si="3"/>
        <v>#DIV/0!</v>
      </c>
      <c r="K35" s="201">
        <f t="shared" si="4"/>
        <v>4</v>
      </c>
      <c r="L35" s="200"/>
      <c r="M35" s="199"/>
      <c r="N35" s="199"/>
      <c r="O35" s="199">
        <f t="shared" si="5"/>
        <v>0</v>
      </c>
      <c r="P35" s="199" t="e">
        <f t="shared" si="8"/>
        <v>#DIV/0!</v>
      </c>
      <c r="Q35" s="201">
        <f t="shared" si="6"/>
        <v>4</v>
      </c>
      <c r="R35" s="199">
        <f t="shared" si="7"/>
        <v>0</v>
      </c>
      <c r="S35" s="199">
        <f t="shared" si="0"/>
        <v>0</v>
      </c>
      <c r="T35" s="209">
        <f t="shared" si="9"/>
        <v>12</v>
      </c>
    </row>
    <row r="36" spans="1:20">
      <c r="A36">
        <f t="shared" si="1"/>
        <v>28</v>
      </c>
      <c r="B36" s="207"/>
      <c r="C36" s="208"/>
      <c r="D36" s="208"/>
      <c r="E36" s="208"/>
      <c r="F36" s="200"/>
      <c r="G36" s="199"/>
      <c r="H36" s="199"/>
      <c r="I36" s="199">
        <f t="shared" si="2"/>
        <v>0</v>
      </c>
      <c r="J36" s="199" t="e">
        <f t="shared" si="3"/>
        <v>#DIV/0!</v>
      </c>
      <c r="K36" s="201">
        <f t="shared" si="4"/>
        <v>4</v>
      </c>
      <c r="L36" s="200"/>
      <c r="M36" s="199"/>
      <c r="N36" s="199"/>
      <c r="O36" s="199">
        <f t="shared" si="5"/>
        <v>0</v>
      </c>
      <c r="P36" s="199" t="e">
        <f t="shared" si="8"/>
        <v>#DIV/0!</v>
      </c>
      <c r="Q36" s="201">
        <f t="shared" si="6"/>
        <v>4</v>
      </c>
      <c r="R36" s="199">
        <f t="shared" si="7"/>
        <v>0</v>
      </c>
      <c r="S36" s="199">
        <f t="shared" si="0"/>
        <v>0</v>
      </c>
      <c r="T36" s="209">
        <f t="shared" si="9"/>
        <v>12</v>
      </c>
    </row>
    <row r="37" spans="1:20">
      <c r="A37">
        <f t="shared" si="1"/>
        <v>29</v>
      </c>
      <c r="B37" s="207"/>
      <c r="C37" s="208"/>
      <c r="D37" s="208"/>
      <c r="E37" s="208"/>
      <c r="F37" s="200"/>
      <c r="G37" s="199"/>
      <c r="H37" s="199"/>
      <c r="I37" s="199">
        <f t="shared" si="2"/>
        <v>0</v>
      </c>
      <c r="J37" s="199" t="e">
        <f t="shared" si="3"/>
        <v>#DIV/0!</v>
      </c>
      <c r="K37" s="201">
        <f t="shared" si="4"/>
        <v>4</v>
      </c>
      <c r="L37" s="200"/>
      <c r="M37" s="199"/>
      <c r="N37" s="199"/>
      <c r="O37" s="199">
        <f t="shared" si="5"/>
        <v>0</v>
      </c>
      <c r="P37" s="199" t="e">
        <f t="shared" si="8"/>
        <v>#DIV/0!</v>
      </c>
      <c r="Q37" s="201">
        <f t="shared" si="6"/>
        <v>4</v>
      </c>
      <c r="R37" s="199">
        <f t="shared" si="7"/>
        <v>0</v>
      </c>
      <c r="S37" s="199">
        <f t="shared" si="0"/>
        <v>0</v>
      </c>
      <c r="T37" s="209">
        <f t="shared" si="9"/>
        <v>12</v>
      </c>
    </row>
    <row r="38" spans="1:20" ht="16" thickBot="1">
      <c r="A38">
        <f t="shared" si="1"/>
        <v>30</v>
      </c>
      <c r="B38" s="210"/>
      <c r="C38" s="211"/>
      <c r="D38" s="211"/>
      <c r="E38" s="211"/>
      <c r="F38" s="202"/>
      <c r="G38" s="203"/>
      <c r="H38" s="203"/>
      <c r="I38" s="199">
        <f t="shared" si="2"/>
        <v>0</v>
      </c>
      <c r="J38" s="199" t="e">
        <f t="shared" si="3"/>
        <v>#DIV/0!</v>
      </c>
      <c r="K38" s="201">
        <f t="shared" si="4"/>
        <v>4</v>
      </c>
      <c r="L38" s="202"/>
      <c r="M38" s="203"/>
      <c r="N38" s="203"/>
      <c r="O38" s="199">
        <f t="shared" si="5"/>
        <v>0</v>
      </c>
      <c r="P38" s="199" t="e">
        <f t="shared" si="8"/>
        <v>#DIV/0!</v>
      </c>
      <c r="Q38" s="201">
        <f t="shared" si="6"/>
        <v>4</v>
      </c>
      <c r="R38" s="203">
        <f t="shared" si="7"/>
        <v>0</v>
      </c>
      <c r="S38" s="203">
        <f t="shared" si="0"/>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178</v>
      </c>
      <c r="G41" s="182">
        <f>F41/I41</f>
        <v>49.444444444444443</v>
      </c>
      <c r="H41" s="199">
        <f>G41*1.5</f>
        <v>74.166666666666657</v>
      </c>
      <c r="I41" s="182">
        <v>3.6</v>
      </c>
      <c r="J41" s="182">
        <v>32.24</v>
      </c>
      <c r="K41" s="183"/>
      <c r="L41" s="185">
        <v>198</v>
      </c>
      <c r="M41" s="182">
        <f>L41/O41</f>
        <v>56.571428571428569</v>
      </c>
      <c r="N41" s="199">
        <f>M41*1.5</f>
        <v>84.857142857142861</v>
      </c>
      <c r="O41" s="182">
        <v>3.5</v>
      </c>
      <c r="P41" s="182">
        <v>44.41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251" t="s">
        <v>141</v>
      </c>
      <c r="G43" s="324" t="s">
        <v>142</v>
      </c>
      <c r="H43" s="255" t="s">
        <v>143</v>
      </c>
      <c r="I43" s="324" t="s">
        <v>144</v>
      </c>
      <c r="J43" s="255"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534</v>
      </c>
      <c r="C44" s="208" t="s">
        <v>309</v>
      </c>
      <c r="D44" s="208" t="s">
        <v>310</v>
      </c>
      <c r="E44" s="208" t="s">
        <v>272</v>
      </c>
      <c r="F44" s="219">
        <v>0</v>
      </c>
      <c r="G44" s="220">
        <v>0</v>
      </c>
      <c r="H44" s="220">
        <v>32.24</v>
      </c>
      <c r="I44" s="220">
        <f>IF(H44&lt;=$H$41,IF(H44&lt;$G$41,F44+G44,F44+G44+(H44-$G$41)),50)</f>
        <v>0</v>
      </c>
      <c r="J44" s="220">
        <f>$F$41/H44</f>
        <v>5.5210918114143919</v>
      </c>
      <c r="K44" s="195">
        <f>IF(I44=0,IF(H44=$J$41,6,4),0)</f>
        <v>6</v>
      </c>
      <c r="L44" s="200">
        <v>5</v>
      </c>
      <c r="M44" s="199">
        <v>0</v>
      </c>
      <c r="N44" s="199">
        <v>41.2</v>
      </c>
      <c r="O44" s="199">
        <f>IF(N44&lt;=$H$41,IF(N44&lt;$G$41,L44+M44,L44+M44+(N44-$G$41)),50)</f>
        <v>5</v>
      </c>
      <c r="P44" s="199">
        <f>$F$41/N44</f>
        <v>4.3203883495145625</v>
      </c>
      <c r="Q44" s="201">
        <f>IF(O44=0,IF(N44=$P$41,6,4),0)</f>
        <v>0</v>
      </c>
      <c r="R44" s="322">
        <f t="shared" ref="R44:R73" si="10">O44+I44</f>
        <v>5</v>
      </c>
      <c r="S44" s="199">
        <f t="shared" ref="S44:S73" si="11">N44+H44</f>
        <v>73.44</v>
      </c>
      <c r="T44" s="209">
        <f>IF((O44+I44)=0,4+K44+Q44,K44+Q44)+4</f>
        <v>10</v>
      </c>
    </row>
    <row r="45" spans="1:20">
      <c r="A45">
        <f t="shared" ref="A45:A73" si="12">A44+1</f>
        <v>2</v>
      </c>
      <c r="B45" s="207">
        <v>729</v>
      </c>
      <c r="C45" s="208" t="s">
        <v>300</v>
      </c>
      <c r="D45" s="208" t="s">
        <v>366</v>
      </c>
      <c r="E45" s="208" t="s">
        <v>272</v>
      </c>
      <c r="F45" s="200">
        <v>5</v>
      </c>
      <c r="G45" s="199">
        <v>0</v>
      </c>
      <c r="H45" s="199">
        <v>32.369999999999997</v>
      </c>
      <c r="I45" s="199">
        <f t="shared" ref="I45:I73" si="13">IF(H45&lt;=$H$41,IF(H45&lt;$G$41,F45+G45,F45+G45+(H45-$G$41)),50)</f>
        <v>5</v>
      </c>
      <c r="J45" s="199">
        <f t="shared" ref="J45:J73" si="14">$F$41/H45</f>
        <v>5.4989187519308009</v>
      </c>
      <c r="K45" s="201">
        <f t="shared" ref="K45:K73" si="15">IF(I45=0,IF(H45=$J$41,6,4),0)</f>
        <v>0</v>
      </c>
      <c r="L45" s="200">
        <v>0</v>
      </c>
      <c r="M45" s="199">
        <v>0</v>
      </c>
      <c r="N45" s="199">
        <v>44.41</v>
      </c>
      <c r="O45" s="199">
        <f t="shared" ref="O45:O73" si="16">IF(N45&lt;=$H$41,IF(N45&lt;$G$41,L45+M45,L45+M45+(N45-$G$41)),50)</f>
        <v>0</v>
      </c>
      <c r="P45" s="199">
        <f t="shared" ref="P45:P73" si="17">$F$41/N45</f>
        <v>4.0081062823688365</v>
      </c>
      <c r="Q45" s="201">
        <f t="shared" ref="Q45:Q73" si="18">IF(O45=0,IF(N45=$P$41,6,4),0)</f>
        <v>6</v>
      </c>
      <c r="R45" s="322">
        <f t="shared" si="10"/>
        <v>5</v>
      </c>
      <c r="S45" s="199">
        <f t="shared" si="11"/>
        <v>76.78</v>
      </c>
      <c r="T45" s="209">
        <f>IF((O45+I45)=0,4+K45+Q45,K45+Q45)+2</f>
        <v>8</v>
      </c>
    </row>
    <row r="46" spans="1:20">
      <c r="A46">
        <f t="shared" si="12"/>
        <v>3</v>
      </c>
      <c r="B46" s="207">
        <v>470</v>
      </c>
      <c r="C46" s="208" t="s">
        <v>304</v>
      </c>
      <c r="D46" s="208" t="s">
        <v>305</v>
      </c>
      <c r="E46" s="208" t="s">
        <v>272</v>
      </c>
      <c r="F46" s="200">
        <v>0</v>
      </c>
      <c r="G46" s="199">
        <v>0</v>
      </c>
      <c r="H46" s="199">
        <v>34.06</v>
      </c>
      <c r="I46" s="199">
        <f t="shared" si="13"/>
        <v>0</v>
      </c>
      <c r="J46" s="199">
        <f t="shared" si="14"/>
        <v>5.2260716382853785</v>
      </c>
      <c r="K46" s="201">
        <f t="shared" si="15"/>
        <v>4</v>
      </c>
      <c r="L46" s="200">
        <v>5</v>
      </c>
      <c r="M46" s="199">
        <v>5</v>
      </c>
      <c r="N46" s="199">
        <v>49.24</v>
      </c>
      <c r="O46" s="199">
        <f t="shared" si="16"/>
        <v>10</v>
      </c>
      <c r="P46" s="199">
        <f t="shared" si="17"/>
        <v>3.6149471974004874</v>
      </c>
      <c r="Q46" s="201">
        <f t="shared" si="18"/>
        <v>0</v>
      </c>
      <c r="R46" s="199">
        <f t="shared" si="10"/>
        <v>10</v>
      </c>
      <c r="S46" s="199">
        <f t="shared" si="11"/>
        <v>83.300000000000011</v>
      </c>
      <c r="T46" s="209">
        <f>IF((O46+I46)=0,4+K46+Q46,K46+Q46)+1</f>
        <v>5</v>
      </c>
    </row>
    <row r="47" spans="1:20">
      <c r="A47">
        <f t="shared" si="12"/>
        <v>4</v>
      </c>
      <c r="B47" s="207">
        <v>442</v>
      </c>
      <c r="C47" s="321" t="s">
        <v>367</v>
      </c>
      <c r="D47" s="321" t="s">
        <v>368</v>
      </c>
      <c r="E47" s="208">
        <v>55</v>
      </c>
      <c r="F47" s="200">
        <v>5</v>
      </c>
      <c r="G47" s="199">
        <v>0</v>
      </c>
      <c r="H47" s="199">
        <v>38.71</v>
      </c>
      <c r="I47" s="199">
        <f t="shared" si="13"/>
        <v>5</v>
      </c>
      <c r="J47" s="199">
        <f t="shared" si="14"/>
        <v>4.5982950142082144</v>
      </c>
      <c r="K47" s="201">
        <f t="shared" si="15"/>
        <v>0</v>
      </c>
      <c r="L47" s="200">
        <v>0</v>
      </c>
      <c r="M47" s="199">
        <v>5</v>
      </c>
      <c r="N47" s="199">
        <v>57.81</v>
      </c>
      <c r="O47" s="199">
        <f t="shared" si="16"/>
        <v>13.365555555555559</v>
      </c>
      <c r="P47" s="199">
        <f t="shared" si="17"/>
        <v>3.0790520671164159</v>
      </c>
      <c r="Q47" s="201">
        <f t="shared" si="18"/>
        <v>0</v>
      </c>
      <c r="R47" s="199">
        <f t="shared" si="10"/>
        <v>18.365555555555559</v>
      </c>
      <c r="S47" s="199">
        <f t="shared" si="11"/>
        <v>96.52000000000001</v>
      </c>
      <c r="T47" s="209">
        <f t="shared" ref="T47:T73" si="19">IF((O47+I47)=0,4+K47+Q47,K47+Q47)</f>
        <v>0</v>
      </c>
    </row>
    <row r="48" spans="1:20">
      <c r="A48">
        <f t="shared" si="12"/>
        <v>5</v>
      </c>
      <c r="B48" s="207">
        <v>739</v>
      </c>
      <c r="C48" s="321" t="s">
        <v>295</v>
      </c>
      <c r="D48" s="321" t="s">
        <v>281</v>
      </c>
      <c r="E48" s="321" t="s">
        <v>272</v>
      </c>
      <c r="F48" s="200">
        <v>5</v>
      </c>
      <c r="G48" s="199">
        <v>0</v>
      </c>
      <c r="H48" s="199">
        <v>35.33</v>
      </c>
      <c r="I48" s="199">
        <f t="shared" si="13"/>
        <v>5</v>
      </c>
      <c r="J48" s="199">
        <f t="shared" si="14"/>
        <v>5.0382111519954718</v>
      </c>
      <c r="K48" s="201">
        <f t="shared" si="15"/>
        <v>0</v>
      </c>
      <c r="L48" s="200">
        <v>10</v>
      </c>
      <c r="M48" s="199">
        <v>0</v>
      </c>
      <c r="N48" s="199">
        <v>46.41</v>
      </c>
      <c r="O48" s="199">
        <f t="shared" si="16"/>
        <v>10</v>
      </c>
      <c r="P48" s="199">
        <f t="shared" si="17"/>
        <v>3.8353803059685414</v>
      </c>
      <c r="Q48" s="201">
        <f t="shared" si="18"/>
        <v>0</v>
      </c>
      <c r="R48" s="199">
        <f t="shared" si="10"/>
        <v>15</v>
      </c>
      <c r="S48" s="199">
        <f t="shared" si="11"/>
        <v>81.739999999999995</v>
      </c>
      <c r="T48" s="209">
        <f t="shared" si="19"/>
        <v>0</v>
      </c>
    </row>
    <row r="49" spans="1:20">
      <c r="A49">
        <f t="shared" si="12"/>
        <v>6</v>
      </c>
      <c r="B49" s="207">
        <v>530</v>
      </c>
      <c r="C49" s="321" t="s">
        <v>296</v>
      </c>
      <c r="D49" s="321" t="s">
        <v>284</v>
      </c>
      <c r="E49" s="321" t="s">
        <v>269</v>
      </c>
      <c r="F49" s="200">
        <v>0</v>
      </c>
      <c r="G49" s="199">
        <v>0</v>
      </c>
      <c r="H49" s="199">
        <v>36.17</v>
      </c>
      <c r="I49" s="199">
        <f t="shared" si="13"/>
        <v>0</v>
      </c>
      <c r="J49" s="199">
        <f t="shared" si="14"/>
        <v>4.9212054188554051</v>
      </c>
      <c r="K49" s="201">
        <f t="shared" si="15"/>
        <v>4</v>
      </c>
      <c r="L49" s="200">
        <v>50</v>
      </c>
      <c r="M49" s="199"/>
      <c r="N49" s="199"/>
      <c r="O49" s="199">
        <f t="shared" si="16"/>
        <v>50</v>
      </c>
      <c r="P49" s="199" t="e">
        <f t="shared" si="17"/>
        <v>#DIV/0!</v>
      </c>
      <c r="Q49" s="201">
        <f t="shared" si="18"/>
        <v>0</v>
      </c>
      <c r="R49" s="199">
        <f t="shared" si="10"/>
        <v>50</v>
      </c>
      <c r="S49" s="199">
        <f t="shared" si="11"/>
        <v>36.17</v>
      </c>
      <c r="T49" s="209">
        <f t="shared" si="19"/>
        <v>4</v>
      </c>
    </row>
    <row r="50" spans="1:20">
      <c r="A50">
        <f t="shared" si="12"/>
        <v>7</v>
      </c>
      <c r="B50" s="207">
        <v>514</v>
      </c>
      <c r="C50" s="321" t="s">
        <v>318</v>
      </c>
      <c r="D50" s="321" t="s">
        <v>319</v>
      </c>
      <c r="E50" s="321" t="s">
        <v>272</v>
      </c>
      <c r="F50" s="200">
        <v>0</v>
      </c>
      <c r="G50" s="199">
        <v>0</v>
      </c>
      <c r="H50" s="199">
        <v>38.04</v>
      </c>
      <c r="I50" s="199">
        <f t="shared" si="13"/>
        <v>0</v>
      </c>
      <c r="J50" s="199">
        <f t="shared" si="14"/>
        <v>4.6792849631966353</v>
      </c>
      <c r="K50" s="201">
        <f t="shared" si="15"/>
        <v>4</v>
      </c>
      <c r="L50" s="200">
        <v>50</v>
      </c>
      <c r="M50" s="199"/>
      <c r="N50" s="199"/>
      <c r="O50" s="199">
        <f t="shared" si="16"/>
        <v>50</v>
      </c>
      <c r="P50" s="199" t="e">
        <f t="shared" si="17"/>
        <v>#DIV/0!</v>
      </c>
      <c r="Q50" s="201">
        <f t="shared" si="18"/>
        <v>0</v>
      </c>
      <c r="R50" s="199">
        <f t="shared" si="10"/>
        <v>50</v>
      </c>
      <c r="S50" s="199">
        <f t="shared" si="11"/>
        <v>38.04</v>
      </c>
      <c r="T50" s="209">
        <f t="shared" si="19"/>
        <v>4</v>
      </c>
    </row>
    <row r="51" spans="1:20">
      <c r="A51">
        <f t="shared" si="12"/>
        <v>8</v>
      </c>
      <c r="B51" s="207">
        <v>767</v>
      </c>
      <c r="C51" s="321" t="s">
        <v>306</v>
      </c>
      <c r="D51" s="321" t="s">
        <v>307</v>
      </c>
      <c r="E51" s="321" t="s">
        <v>272</v>
      </c>
      <c r="F51" s="200">
        <v>50</v>
      </c>
      <c r="G51" s="199"/>
      <c r="H51" s="199"/>
      <c r="I51" s="199">
        <f t="shared" si="13"/>
        <v>50</v>
      </c>
      <c r="J51" s="199" t="e">
        <f t="shared" si="14"/>
        <v>#DIV/0!</v>
      </c>
      <c r="K51" s="201">
        <f t="shared" si="15"/>
        <v>0</v>
      </c>
      <c r="L51" s="200">
        <v>5</v>
      </c>
      <c r="M51" s="199">
        <v>0</v>
      </c>
      <c r="N51" s="199">
        <v>46.1</v>
      </c>
      <c r="O51" s="199">
        <f t="shared" si="16"/>
        <v>5</v>
      </c>
      <c r="P51" s="199">
        <f t="shared" si="17"/>
        <v>3.8611713665943599</v>
      </c>
      <c r="Q51" s="201">
        <f t="shared" si="18"/>
        <v>0</v>
      </c>
      <c r="R51" s="199">
        <f t="shared" si="10"/>
        <v>55</v>
      </c>
      <c r="S51" s="199">
        <f t="shared" si="11"/>
        <v>46.1</v>
      </c>
      <c r="T51" s="209">
        <f t="shared" si="19"/>
        <v>0</v>
      </c>
    </row>
    <row r="52" spans="1:20">
      <c r="A52">
        <f t="shared" si="12"/>
        <v>9</v>
      </c>
      <c r="B52" s="207">
        <v>649</v>
      </c>
      <c r="C52" s="321" t="s">
        <v>369</v>
      </c>
      <c r="D52" s="321" t="s">
        <v>370</v>
      </c>
      <c r="E52" s="321" t="s">
        <v>275</v>
      </c>
      <c r="F52" s="200">
        <v>5</v>
      </c>
      <c r="G52" s="199">
        <v>0</v>
      </c>
      <c r="H52" s="199">
        <v>31.27</v>
      </c>
      <c r="I52" s="199">
        <f t="shared" si="13"/>
        <v>5</v>
      </c>
      <c r="J52" s="199">
        <f t="shared" si="14"/>
        <v>5.692356891589383</v>
      </c>
      <c r="K52" s="201">
        <f t="shared" si="15"/>
        <v>0</v>
      </c>
      <c r="L52" s="200">
        <v>50</v>
      </c>
      <c r="M52" s="199"/>
      <c r="N52" s="199"/>
      <c r="O52" s="199">
        <f t="shared" si="16"/>
        <v>50</v>
      </c>
      <c r="P52" s="199" t="e">
        <f t="shared" si="17"/>
        <v>#DIV/0!</v>
      </c>
      <c r="Q52" s="201">
        <f t="shared" si="18"/>
        <v>0</v>
      </c>
      <c r="R52" s="199">
        <f t="shared" si="10"/>
        <v>55</v>
      </c>
      <c r="S52" s="199">
        <f t="shared" si="11"/>
        <v>31.27</v>
      </c>
      <c r="T52" s="209">
        <f t="shared" si="19"/>
        <v>0</v>
      </c>
    </row>
    <row r="53" spans="1:20">
      <c r="A53">
        <f t="shared" si="12"/>
        <v>10</v>
      </c>
      <c r="B53" s="207">
        <v>672</v>
      </c>
      <c r="C53" s="321" t="s">
        <v>371</v>
      </c>
      <c r="D53" s="321" t="s">
        <v>372</v>
      </c>
      <c r="E53" s="208">
        <v>55</v>
      </c>
      <c r="F53" s="200">
        <v>0</v>
      </c>
      <c r="G53" s="199">
        <v>10</v>
      </c>
      <c r="H53" s="199">
        <v>41.76</v>
      </c>
      <c r="I53" s="199">
        <f t="shared" si="13"/>
        <v>10</v>
      </c>
      <c r="J53" s="199">
        <f t="shared" si="14"/>
        <v>4.2624521072796933</v>
      </c>
      <c r="K53" s="201">
        <f t="shared" si="15"/>
        <v>0</v>
      </c>
      <c r="L53" s="200">
        <v>50</v>
      </c>
      <c r="M53" s="199"/>
      <c r="N53" s="199"/>
      <c r="O53" s="199">
        <f t="shared" si="16"/>
        <v>50</v>
      </c>
      <c r="P53" s="199" t="e">
        <f t="shared" si="17"/>
        <v>#DIV/0!</v>
      </c>
      <c r="Q53" s="201">
        <f t="shared" si="18"/>
        <v>0</v>
      </c>
      <c r="R53" s="199">
        <f t="shared" si="10"/>
        <v>60</v>
      </c>
      <c r="S53" s="199">
        <f t="shared" si="11"/>
        <v>41.76</v>
      </c>
      <c r="T53" s="209">
        <f t="shared" si="19"/>
        <v>0</v>
      </c>
    </row>
    <row r="54" spans="1:20">
      <c r="A54">
        <f t="shared" si="12"/>
        <v>11</v>
      </c>
      <c r="B54" s="207">
        <v>680</v>
      </c>
      <c r="C54" s="321" t="s">
        <v>311</v>
      </c>
      <c r="D54" s="321" t="s">
        <v>373</v>
      </c>
      <c r="E54" s="321" t="s">
        <v>272</v>
      </c>
      <c r="F54" s="200">
        <v>50</v>
      </c>
      <c r="G54" s="199"/>
      <c r="H54" s="199"/>
      <c r="I54" s="199">
        <f t="shared" si="13"/>
        <v>50</v>
      </c>
      <c r="J54" s="199" t="e">
        <f t="shared" si="14"/>
        <v>#DIV/0!</v>
      </c>
      <c r="K54" s="201">
        <f t="shared" si="15"/>
        <v>0</v>
      </c>
      <c r="L54" s="200">
        <v>50</v>
      </c>
      <c r="M54" s="199"/>
      <c r="N54" s="199"/>
      <c r="O54" s="199">
        <f t="shared" si="16"/>
        <v>50</v>
      </c>
      <c r="P54" s="199" t="e">
        <f t="shared" si="17"/>
        <v>#DIV/0!</v>
      </c>
      <c r="Q54" s="201">
        <f t="shared" si="18"/>
        <v>0</v>
      </c>
      <c r="R54" s="199">
        <f t="shared" si="10"/>
        <v>100</v>
      </c>
      <c r="S54" s="199">
        <f t="shared" si="11"/>
        <v>0</v>
      </c>
      <c r="T54" s="209">
        <f t="shared" si="19"/>
        <v>0</v>
      </c>
    </row>
    <row r="55" spans="1:20">
      <c r="A55">
        <f t="shared" si="12"/>
        <v>12</v>
      </c>
      <c r="B55" s="207">
        <v>620</v>
      </c>
      <c r="C55" s="321" t="s">
        <v>317</v>
      </c>
      <c r="D55" s="321" t="s">
        <v>98</v>
      </c>
      <c r="E55" s="321" t="s">
        <v>272</v>
      </c>
      <c r="F55" s="200">
        <v>50</v>
      </c>
      <c r="G55" s="199"/>
      <c r="H55" s="199"/>
      <c r="I55" s="199">
        <f t="shared" si="13"/>
        <v>50</v>
      </c>
      <c r="J55" s="199" t="e">
        <f t="shared" si="14"/>
        <v>#DIV/0!</v>
      </c>
      <c r="K55" s="201">
        <f t="shared" si="15"/>
        <v>0</v>
      </c>
      <c r="L55" s="200">
        <v>50</v>
      </c>
      <c r="M55" s="199"/>
      <c r="N55" s="199"/>
      <c r="O55" s="199">
        <f t="shared" si="16"/>
        <v>50</v>
      </c>
      <c r="P55" s="199" t="e">
        <f t="shared" si="17"/>
        <v>#DIV/0!</v>
      </c>
      <c r="Q55" s="201">
        <f t="shared" si="18"/>
        <v>0</v>
      </c>
      <c r="R55" s="199">
        <f t="shared" si="10"/>
        <v>100</v>
      </c>
      <c r="S55" s="199">
        <f t="shared" si="11"/>
        <v>0</v>
      </c>
      <c r="T55" s="209">
        <f t="shared" si="19"/>
        <v>0</v>
      </c>
    </row>
    <row r="56" spans="1:20">
      <c r="A56">
        <f t="shared" si="12"/>
        <v>13</v>
      </c>
      <c r="B56" s="207">
        <v>616</v>
      </c>
      <c r="C56" s="321" t="s">
        <v>302</v>
      </c>
      <c r="D56" s="321" t="s">
        <v>303</v>
      </c>
      <c r="E56" s="321" t="s">
        <v>272</v>
      </c>
      <c r="F56" s="200">
        <v>50</v>
      </c>
      <c r="G56" s="199"/>
      <c r="H56" s="199"/>
      <c r="I56" s="199">
        <f t="shared" si="13"/>
        <v>50</v>
      </c>
      <c r="J56" s="199" t="e">
        <f t="shared" si="14"/>
        <v>#DIV/0!</v>
      </c>
      <c r="K56" s="201">
        <f t="shared" si="15"/>
        <v>0</v>
      </c>
      <c r="L56" s="200">
        <v>50</v>
      </c>
      <c r="M56" s="199"/>
      <c r="N56" s="199"/>
      <c r="O56" s="199">
        <f t="shared" si="16"/>
        <v>50</v>
      </c>
      <c r="P56" s="199" t="e">
        <f t="shared" si="17"/>
        <v>#DIV/0!</v>
      </c>
      <c r="Q56" s="201">
        <f t="shared" si="18"/>
        <v>0</v>
      </c>
      <c r="R56" s="199">
        <f t="shared" si="10"/>
        <v>100</v>
      </c>
      <c r="S56" s="199">
        <f t="shared" si="11"/>
        <v>0</v>
      </c>
      <c r="T56" s="209">
        <f t="shared" si="19"/>
        <v>0</v>
      </c>
    </row>
    <row r="57" spans="1:20">
      <c r="A57">
        <f t="shared" si="12"/>
        <v>14</v>
      </c>
      <c r="B57" s="207">
        <v>673</v>
      </c>
      <c r="C57" s="321" t="s">
        <v>298</v>
      </c>
      <c r="D57" s="321" t="s">
        <v>299</v>
      </c>
      <c r="E57" s="321" t="s">
        <v>275</v>
      </c>
      <c r="F57" s="200">
        <v>50</v>
      </c>
      <c r="G57" s="199"/>
      <c r="H57" s="199"/>
      <c r="I57" s="199">
        <f t="shared" si="13"/>
        <v>50</v>
      </c>
      <c r="J57" s="199" t="e">
        <f t="shared" si="14"/>
        <v>#DIV/0!</v>
      </c>
      <c r="K57" s="201">
        <f t="shared" si="15"/>
        <v>0</v>
      </c>
      <c r="L57" s="200">
        <v>50</v>
      </c>
      <c r="M57" s="199"/>
      <c r="N57" s="199"/>
      <c r="O57" s="199">
        <f t="shared" si="16"/>
        <v>50</v>
      </c>
      <c r="P57" s="199" t="e">
        <f t="shared" si="17"/>
        <v>#DIV/0!</v>
      </c>
      <c r="Q57" s="201">
        <f t="shared" si="18"/>
        <v>0</v>
      </c>
      <c r="R57" s="199">
        <f t="shared" si="10"/>
        <v>100</v>
      </c>
      <c r="S57" s="199">
        <f t="shared" si="11"/>
        <v>0</v>
      </c>
      <c r="T57" s="209">
        <f t="shared" si="19"/>
        <v>0</v>
      </c>
    </row>
    <row r="58" spans="1:20">
      <c r="A58">
        <f t="shared" si="12"/>
        <v>15</v>
      </c>
      <c r="B58" s="207">
        <v>504</v>
      </c>
      <c r="C58" s="321" t="s">
        <v>297</v>
      </c>
      <c r="D58" s="321" t="s">
        <v>291</v>
      </c>
      <c r="E58" s="321" t="s">
        <v>272</v>
      </c>
      <c r="F58" s="200">
        <v>15</v>
      </c>
      <c r="G58" s="199"/>
      <c r="H58" s="199"/>
      <c r="I58" s="199">
        <f t="shared" si="13"/>
        <v>15</v>
      </c>
      <c r="J58" s="199" t="e">
        <f t="shared" si="14"/>
        <v>#DIV/0!</v>
      </c>
      <c r="K58" s="201">
        <f t="shared" si="15"/>
        <v>0</v>
      </c>
      <c r="L58" s="200">
        <v>100</v>
      </c>
      <c r="M58" s="199"/>
      <c r="N58" s="199"/>
      <c r="O58" s="199">
        <f t="shared" si="16"/>
        <v>100</v>
      </c>
      <c r="P58" s="199" t="e">
        <f t="shared" si="17"/>
        <v>#DIV/0!</v>
      </c>
      <c r="Q58" s="201">
        <f t="shared" si="18"/>
        <v>0</v>
      </c>
      <c r="R58" s="199">
        <f t="shared" si="10"/>
        <v>115</v>
      </c>
      <c r="S58" s="199">
        <f t="shared" si="11"/>
        <v>0</v>
      </c>
      <c r="T58" s="209">
        <f t="shared" si="19"/>
        <v>0</v>
      </c>
    </row>
    <row r="59" spans="1:20">
      <c r="A59">
        <f t="shared" si="12"/>
        <v>16</v>
      </c>
      <c r="B59" s="207">
        <v>560</v>
      </c>
      <c r="C59" s="321" t="s">
        <v>374</v>
      </c>
      <c r="D59" s="321" t="s">
        <v>341</v>
      </c>
      <c r="E59" s="321" t="s">
        <v>272</v>
      </c>
      <c r="F59" s="200">
        <v>50</v>
      </c>
      <c r="G59" s="199"/>
      <c r="H59" s="199"/>
      <c r="I59" s="199">
        <f t="shared" si="13"/>
        <v>50</v>
      </c>
      <c r="J59" s="199" t="e">
        <f t="shared" si="14"/>
        <v>#DIV/0!</v>
      </c>
      <c r="K59" s="201">
        <f t="shared" si="15"/>
        <v>0</v>
      </c>
      <c r="L59" s="200">
        <v>100</v>
      </c>
      <c r="M59" s="199"/>
      <c r="N59" s="199"/>
      <c r="O59" s="199">
        <f t="shared" si="16"/>
        <v>100</v>
      </c>
      <c r="P59" s="199" t="e">
        <f t="shared" si="17"/>
        <v>#DIV/0!</v>
      </c>
      <c r="Q59" s="201">
        <f t="shared" si="18"/>
        <v>0</v>
      </c>
      <c r="R59" s="199">
        <f t="shared" si="10"/>
        <v>150</v>
      </c>
      <c r="S59" s="199">
        <f t="shared" si="11"/>
        <v>0</v>
      </c>
      <c r="T59" s="209">
        <f t="shared" si="19"/>
        <v>0</v>
      </c>
    </row>
    <row r="60" spans="1:20">
      <c r="A60">
        <f t="shared" si="12"/>
        <v>17</v>
      </c>
      <c r="B60" s="207"/>
      <c r="C60" s="208"/>
      <c r="D60" s="208"/>
      <c r="E60" s="208"/>
      <c r="F60" s="200"/>
      <c r="G60" s="199"/>
      <c r="H60" s="199"/>
      <c r="I60" s="199">
        <f t="shared" si="13"/>
        <v>0</v>
      </c>
      <c r="J60" s="199" t="e">
        <f t="shared" si="14"/>
        <v>#DIV/0!</v>
      </c>
      <c r="K60" s="201">
        <f t="shared" si="15"/>
        <v>4</v>
      </c>
      <c r="L60" s="200"/>
      <c r="M60" s="199"/>
      <c r="N60" s="199"/>
      <c r="O60" s="199">
        <f t="shared" si="16"/>
        <v>0</v>
      </c>
      <c r="P60" s="199" t="e">
        <f t="shared" si="17"/>
        <v>#DIV/0!</v>
      </c>
      <c r="Q60" s="201">
        <f t="shared" si="18"/>
        <v>4</v>
      </c>
      <c r="R60" s="199">
        <f t="shared" si="10"/>
        <v>0</v>
      </c>
      <c r="S60" s="199">
        <f t="shared" si="11"/>
        <v>0</v>
      </c>
      <c r="T60" s="209">
        <f t="shared" si="19"/>
        <v>12</v>
      </c>
    </row>
    <row r="61" spans="1:20">
      <c r="A61">
        <f t="shared" si="12"/>
        <v>18</v>
      </c>
      <c r="B61" s="207"/>
      <c r="C61" s="208"/>
      <c r="D61" s="208"/>
      <c r="E61" s="208"/>
      <c r="F61" s="200"/>
      <c r="G61" s="199"/>
      <c r="H61" s="199"/>
      <c r="I61" s="199">
        <f t="shared" si="13"/>
        <v>0</v>
      </c>
      <c r="J61" s="199" t="e">
        <f t="shared" si="14"/>
        <v>#DIV/0!</v>
      </c>
      <c r="K61" s="201">
        <f t="shared" si="15"/>
        <v>4</v>
      </c>
      <c r="L61" s="200"/>
      <c r="M61" s="199"/>
      <c r="N61" s="199"/>
      <c r="O61" s="199">
        <f t="shared" si="16"/>
        <v>0</v>
      </c>
      <c r="P61" s="199" t="e">
        <f t="shared" si="17"/>
        <v>#DIV/0!</v>
      </c>
      <c r="Q61" s="201">
        <f t="shared" si="18"/>
        <v>4</v>
      </c>
      <c r="R61" s="199">
        <f t="shared" si="10"/>
        <v>0</v>
      </c>
      <c r="S61" s="199">
        <f t="shared" si="11"/>
        <v>0</v>
      </c>
      <c r="T61" s="209">
        <f t="shared" si="19"/>
        <v>12</v>
      </c>
    </row>
    <row r="62" spans="1:20">
      <c r="A62">
        <f t="shared" si="12"/>
        <v>19</v>
      </c>
      <c r="B62" s="207"/>
      <c r="C62" s="208"/>
      <c r="D62" s="208"/>
      <c r="E62" s="208"/>
      <c r="F62" s="200"/>
      <c r="G62" s="199"/>
      <c r="H62" s="199"/>
      <c r="I62" s="199">
        <f t="shared" si="13"/>
        <v>0</v>
      </c>
      <c r="J62" s="199" t="e">
        <f t="shared" si="14"/>
        <v>#DIV/0!</v>
      </c>
      <c r="K62" s="201">
        <f t="shared" si="15"/>
        <v>4</v>
      </c>
      <c r="L62" s="200"/>
      <c r="M62" s="199"/>
      <c r="N62" s="199"/>
      <c r="O62" s="199">
        <f t="shared" si="16"/>
        <v>0</v>
      </c>
      <c r="P62" s="199" t="e">
        <f t="shared" si="17"/>
        <v>#DIV/0!</v>
      </c>
      <c r="Q62" s="201">
        <f t="shared" si="18"/>
        <v>4</v>
      </c>
      <c r="R62" s="199">
        <f t="shared" si="10"/>
        <v>0</v>
      </c>
      <c r="S62" s="199">
        <f t="shared" si="11"/>
        <v>0</v>
      </c>
      <c r="T62" s="209">
        <f t="shared" si="19"/>
        <v>12</v>
      </c>
    </row>
    <row r="63" spans="1:20">
      <c r="A63">
        <f t="shared" si="12"/>
        <v>20</v>
      </c>
      <c r="B63" s="207"/>
      <c r="C63" s="208"/>
      <c r="D63" s="208"/>
      <c r="E63" s="208"/>
      <c r="F63" s="200"/>
      <c r="G63" s="199"/>
      <c r="H63" s="199"/>
      <c r="I63" s="199">
        <f t="shared" si="13"/>
        <v>0</v>
      </c>
      <c r="J63" s="199" t="e">
        <f t="shared" si="14"/>
        <v>#DIV/0!</v>
      </c>
      <c r="K63" s="201">
        <f t="shared" si="15"/>
        <v>4</v>
      </c>
      <c r="L63" s="200"/>
      <c r="M63" s="199"/>
      <c r="N63" s="199"/>
      <c r="O63" s="199">
        <f t="shared" si="16"/>
        <v>0</v>
      </c>
      <c r="P63" s="199" t="e">
        <f t="shared" si="17"/>
        <v>#DIV/0!</v>
      </c>
      <c r="Q63" s="201">
        <f t="shared" si="18"/>
        <v>4</v>
      </c>
      <c r="R63" s="199">
        <f t="shared" si="10"/>
        <v>0</v>
      </c>
      <c r="S63" s="199">
        <f t="shared" si="11"/>
        <v>0</v>
      </c>
      <c r="T63" s="209">
        <f t="shared" si="19"/>
        <v>12</v>
      </c>
    </row>
    <row r="64" spans="1:20">
      <c r="A64">
        <f t="shared" si="12"/>
        <v>21</v>
      </c>
      <c r="B64" s="207"/>
      <c r="C64" s="208"/>
      <c r="D64" s="208"/>
      <c r="E64" s="208"/>
      <c r="F64" s="200"/>
      <c r="G64" s="199"/>
      <c r="H64" s="199"/>
      <c r="I64" s="199">
        <f t="shared" si="13"/>
        <v>0</v>
      </c>
      <c r="J64" s="199" t="e">
        <f t="shared" si="14"/>
        <v>#DIV/0!</v>
      </c>
      <c r="K64" s="201">
        <f t="shared" si="15"/>
        <v>4</v>
      </c>
      <c r="L64" s="200"/>
      <c r="M64" s="199"/>
      <c r="N64" s="199"/>
      <c r="O64" s="199">
        <f t="shared" si="16"/>
        <v>0</v>
      </c>
      <c r="P64" s="199" t="e">
        <f t="shared" si="17"/>
        <v>#DIV/0!</v>
      </c>
      <c r="Q64" s="201">
        <f t="shared" si="18"/>
        <v>4</v>
      </c>
      <c r="R64" s="199">
        <f t="shared" si="10"/>
        <v>0</v>
      </c>
      <c r="S64" s="199">
        <f t="shared" si="11"/>
        <v>0</v>
      </c>
      <c r="T64" s="209">
        <f t="shared" si="19"/>
        <v>12</v>
      </c>
    </row>
    <row r="65" spans="1:20">
      <c r="A65">
        <f t="shared" si="12"/>
        <v>22</v>
      </c>
      <c r="B65" s="207"/>
      <c r="C65" s="208"/>
      <c r="D65" s="208"/>
      <c r="E65" s="208"/>
      <c r="F65" s="200"/>
      <c r="G65" s="199"/>
      <c r="H65" s="199"/>
      <c r="I65" s="199">
        <f t="shared" si="13"/>
        <v>0</v>
      </c>
      <c r="J65" s="199" t="e">
        <f t="shared" si="14"/>
        <v>#DIV/0!</v>
      </c>
      <c r="K65" s="201">
        <f t="shared" si="15"/>
        <v>4</v>
      </c>
      <c r="L65" s="200"/>
      <c r="M65" s="199"/>
      <c r="N65" s="199"/>
      <c r="O65" s="199">
        <f t="shared" si="16"/>
        <v>0</v>
      </c>
      <c r="P65" s="199" t="e">
        <f t="shared" si="17"/>
        <v>#DIV/0!</v>
      </c>
      <c r="Q65" s="201">
        <f t="shared" si="18"/>
        <v>4</v>
      </c>
      <c r="R65" s="199">
        <f t="shared" si="10"/>
        <v>0</v>
      </c>
      <c r="S65" s="199">
        <f t="shared" si="11"/>
        <v>0</v>
      </c>
      <c r="T65" s="209">
        <f t="shared" si="19"/>
        <v>12</v>
      </c>
    </row>
    <row r="66" spans="1:20">
      <c r="A66">
        <f t="shared" si="12"/>
        <v>23</v>
      </c>
      <c r="B66" s="207"/>
      <c r="C66" s="208"/>
      <c r="D66" s="208"/>
      <c r="E66" s="208"/>
      <c r="F66" s="200"/>
      <c r="G66" s="199"/>
      <c r="H66" s="199"/>
      <c r="I66" s="199">
        <f t="shared" si="13"/>
        <v>0</v>
      </c>
      <c r="J66" s="199" t="e">
        <f t="shared" si="14"/>
        <v>#DIV/0!</v>
      </c>
      <c r="K66" s="201">
        <f t="shared" si="15"/>
        <v>4</v>
      </c>
      <c r="L66" s="200"/>
      <c r="M66" s="199"/>
      <c r="N66" s="199"/>
      <c r="O66" s="199">
        <f t="shared" si="16"/>
        <v>0</v>
      </c>
      <c r="P66" s="199" t="e">
        <f t="shared" si="17"/>
        <v>#DIV/0!</v>
      </c>
      <c r="Q66" s="201">
        <f t="shared" si="18"/>
        <v>4</v>
      </c>
      <c r="R66" s="199">
        <f t="shared" si="10"/>
        <v>0</v>
      </c>
      <c r="S66" s="199">
        <f t="shared" si="11"/>
        <v>0</v>
      </c>
      <c r="T66" s="209">
        <f t="shared" si="19"/>
        <v>12</v>
      </c>
    </row>
    <row r="67" spans="1:20">
      <c r="A67">
        <f t="shared" si="12"/>
        <v>24</v>
      </c>
      <c r="B67" s="207"/>
      <c r="C67" s="208"/>
      <c r="D67" s="208"/>
      <c r="E67" s="208"/>
      <c r="F67" s="200"/>
      <c r="G67" s="199"/>
      <c r="H67" s="199"/>
      <c r="I67" s="199">
        <f t="shared" si="13"/>
        <v>0</v>
      </c>
      <c r="J67" s="199" t="e">
        <f t="shared" si="14"/>
        <v>#DIV/0!</v>
      </c>
      <c r="K67" s="201">
        <f t="shared" si="15"/>
        <v>4</v>
      </c>
      <c r="L67" s="200"/>
      <c r="M67" s="199"/>
      <c r="N67" s="199"/>
      <c r="O67" s="199">
        <f t="shared" si="16"/>
        <v>0</v>
      </c>
      <c r="P67" s="199" t="e">
        <f t="shared" si="17"/>
        <v>#DIV/0!</v>
      </c>
      <c r="Q67" s="201">
        <f t="shared" si="18"/>
        <v>4</v>
      </c>
      <c r="R67" s="199">
        <f t="shared" si="10"/>
        <v>0</v>
      </c>
      <c r="S67" s="199">
        <f t="shared" si="11"/>
        <v>0</v>
      </c>
      <c r="T67" s="209">
        <f t="shared" si="19"/>
        <v>12</v>
      </c>
    </row>
    <row r="68" spans="1:20">
      <c r="A68">
        <f t="shared" si="12"/>
        <v>25</v>
      </c>
      <c r="B68" s="207"/>
      <c r="C68" s="208"/>
      <c r="D68" s="208"/>
      <c r="E68" s="208"/>
      <c r="F68" s="200"/>
      <c r="G68" s="199"/>
      <c r="H68" s="199"/>
      <c r="I68" s="199">
        <f t="shared" si="13"/>
        <v>0</v>
      </c>
      <c r="J68" s="199" t="e">
        <f t="shared" si="14"/>
        <v>#DIV/0!</v>
      </c>
      <c r="K68" s="201">
        <f t="shared" si="15"/>
        <v>4</v>
      </c>
      <c r="L68" s="200"/>
      <c r="M68" s="199"/>
      <c r="N68" s="199"/>
      <c r="O68" s="199">
        <f t="shared" si="16"/>
        <v>0</v>
      </c>
      <c r="P68" s="199" t="e">
        <f t="shared" si="17"/>
        <v>#DIV/0!</v>
      </c>
      <c r="Q68" s="201">
        <f t="shared" si="18"/>
        <v>4</v>
      </c>
      <c r="R68" s="199">
        <f t="shared" si="10"/>
        <v>0</v>
      </c>
      <c r="S68" s="199">
        <f t="shared" si="11"/>
        <v>0</v>
      </c>
      <c r="T68" s="209">
        <f t="shared" si="19"/>
        <v>12</v>
      </c>
    </row>
    <row r="69" spans="1:20">
      <c r="A69">
        <f t="shared" si="12"/>
        <v>26</v>
      </c>
      <c r="B69" s="207"/>
      <c r="C69" s="208"/>
      <c r="D69" s="208"/>
      <c r="E69" s="208"/>
      <c r="F69" s="200"/>
      <c r="G69" s="199"/>
      <c r="H69" s="199"/>
      <c r="I69" s="199">
        <f t="shared" si="13"/>
        <v>0</v>
      </c>
      <c r="J69" s="199" t="e">
        <f t="shared" si="14"/>
        <v>#DIV/0!</v>
      </c>
      <c r="K69" s="201">
        <f t="shared" si="15"/>
        <v>4</v>
      </c>
      <c r="L69" s="200"/>
      <c r="M69" s="199"/>
      <c r="N69" s="199"/>
      <c r="O69" s="199">
        <f t="shared" si="16"/>
        <v>0</v>
      </c>
      <c r="P69" s="199" t="e">
        <f t="shared" si="17"/>
        <v>#DIV/0!</v>
      </c>
      <c r="Q69" s="201">
        <f t="shared" si="18"/>
        <v>4</v>
      </c>
      <c r="R69" s="199">
        <f t="shared" si="10"/>
        <v>0</v>
      </c>
      <c r="S69" s="199">
        <f t="shared" si="11"/>
        <v>0</v>
      </c>
      <c r="T69" s="209">
        <f t="shared" si="19"/>
        <v>12</v>
      </c>
    </row>
    <row r="70" spans="1:20">
      <c r="A70">
        <f t="shared" si="12"/>
        <v>27</v>
      </c>
      <c r="B70" s="207"/>
      <c r="C70" s="208"/>
      <c r="D70" s="208"/>
      <c r="E70" s="208"/>
      <c r="F70" s="200"/>
      <c r="G70" s="199"/>
      <c r="H70" s="199"/>
      <c r="I70" s="199">
        <f t="shared" si="13"/>
        <v>0</v>
      </c>
      <c r="J70" s="199" t="e">
        <f t="shared" si="14"/>
        <v>#DIV/0!</v>
      </c>
      <c r="K70" s="201">
        <f t="shared" si="15"/>
        <v>4</v>
      </c>
      <c r="L70" s="200"/>
      <c r="M70" s="199"/>
      <c r="N70" s="199"/>
      <c r="O70" s="199">
        <f t="shared" si="16"/>
        <v>0</v>
      </c>
      <c r="P70" s="199" t="e">
        <f t="shared" si="17"/>
        <v>#DIV/0!</v>
      </c>
      <c r="Q70" s="201">
        <f t="shared" si="18"/>
        <v>4</v>
      </c>
      <c r="R70" s="199">
        <f t="shared" si="10"/>
        <v>0</v>
      </c>
      <c r="S70" s="199">
        <f t="shared" si="11"/>
        <v>0</v>
      </c>
      <c r="T70" s="209">
        <f t="shared" si="19"/>
        <v>12</v>
      </c>
    </row>
    <row r="71" spans="1:20">
      <c r="A71">
        <f t="shared" si="12"/>
        <v>28</v>
      </c>
      <c r="B71" s="207"/>
      <c r="C71" s="208"/>
      <c r="D71" s="208"/>
      <c r="E71" s="208"/>
      <c r="F71" s="200"/>
      <c r="G71" s="199"/>
      <c r="H71" s="199"/>
      <c r="I71" s="199">
        <f t="shared" si="13"/>
        <v>0</v>
      </c>
      <c r="J71" s="199" t="e">
        <f t="shared" si="14"/>
        <v>#DIV/0!</v>
      </c>
      <c r="K71" s="201">
        <f t="shared" si="15"/>
        <v>4</v>
      </c>
      <c r="L71" s="200"/>
      <c r="M71" s="199"/>
      <c r="N71" s="199"/>
      <c r="O71" s="199">
        <f t="shared" si="16"/>
        <v>0</v>
      </c>
      <c r="P71" s="199" t="e">
        <f t="shared" si="17"/>
        <v>#DIV/0!</v>
      </c>
      <c r="Q71" s="201">
        <f t="shared" si="18"/>
        <v>4</v>
      </c>
      <c r="R71" s="199">
        <f t="shared" si="10"/>
        <v>0</v>
      </c>
      <c r="S71" s="199">
        <f t="shared" si="11"/>
        <v>0</v>
      </c>
      <c r="T71" s="209">
        <f t="shared" si="19"/>
        <v>12</v>
      </c>
    </row>
    <row r="72" spans="1:20">
      <c r="A72">
        <f t="shared" si="12"/>
        <v>29</v>
      </c>
      <c r="B72" s="207"/>
      <c r="C72" s="208"/>
      <c r="D72" s="208"/>
      <c r="E72" s="208"/>
      <c r="F72" s="200"/>
      <c r="G72" s="199"/>
      <c r="H72" s="199"/>
      <c r="I72" s="199">
        <f t="shared" si="13"/>
        <v>0</v>
      </c>
      <c r="J72" s="199" t="e">
        <f t="shared" si="14"/>
        <v>#DIV/0!</v>
      </c>
      <c r="K72" s="201">
        <f t="shared" si="15"/>
        <v>4</v>
      </c>
      <c r="L72" s="200"/>
      <c r="M72" s="199"/>
      <c r="N72" s="199"/>
      <c r="O72" s="199">
        <f t="shared" si="16"/>
        <v>0</v>
      </c>
      <c r="P72" s="199" t="e">
        <f t="shared" si="17"/>
        <v>#DIV/0!</v>
      </c>
      <c r="Q72" s="201">
        <f t="shared" si="18"/>
        <v>4</v>
      </c>
      <c r="R72" s="199">
        <f t="shared" si="10"/>
        <v>0</v>
      </c>
      <c r="S72" s="199">
        <f t="shared" si="11"/>
        <v>0</v>
      </c>
      <c r="T72" s="209">
        <f t="shared" si="19"/>
        <v>12</v>
      </c>
    </row>
    <row r="73" spans="1:20" ht="16" thickBot="1">
      <c r="A73">
        <f t="shared" si="12"/>
        <v>30</v>
      </c>
      <c r="B73" s="210"/>
      <c r="C73" s="211"/>
      <c r="D73" s="211"/>
      <c r="E73" s="211"/>
      <c r="F73" s="202"/>
      <c r="G73" s="203"/>
      <c r="H73" s="203"/>
      <c r="I73" s="203">
        <f t="shared" si="13"/>
        <v>0</v>
      </c>
      <c r="J73" s="203" t="e">
        <f t="shared" si="14"/>
        <v>#DIV/0!</v>
      </c>
      <c r="K73" s="204">
        <f t="shared" si="15"/>
        <v>4</v>
      </c>
      <c r="L73" s="202"/>
      <c r="M73" s="203"/>
      <c r="N73" s="203"/>
      <c r="O73" s="199">
        <f t="shared" si="16"/>
        <v>0</v>
      </c>
      <c r="P73" s="199" t="e">
        <f t="shared" si="17"/>
        <v>#DIV/0!</v>
      </c>
      <c r="Q73" s="201">
        <f t="shared" si="18"/>
        <v>4</v>
      </c>
      <c r="R73" s="203">
        <f t="shared" si="10"/>
        <v>0</v>
      </c>
      <c r="S73" s="203">
        <f t="shared" si="11"/>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180</v>
      </c>
      <c r="G76" s="182">
        <f>F76/I76</f>
        <v>58.064516129032256</v>
      </c>
      <c r="H76" s="199">
        <f>G76*1.5</f>
        <v>87.096774193548384</v>
      </c>
      <c r="I76" s="182">
        <v>3.1</v>
      </c>
      <c r="J76" s="182"/>
      <c r="K76" s="183"/>
      <c r="L76" s="185">
        <v>195</v>
      </c>
      <c r="M76" s="182">
        <f>L76/O76</f>
        <v>65</v>
      </c>
      <c r="N76" s="199">
        <f>M76*1.5</f>
        <v>97.5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580</v>
      </c>
      <c r="C79" s="208" t="s">
        <v>377</v>
      </c>
      <c r="D79" s="208" t="s">
        <v>365</v>
      </c>
      <c r="E79" s="208" t="s">
        <v>272</v>
      </c>
      <c r="F79" s="200">
        <v>0</v>
      </c>
      <c r="G79" s="199">
        <v>0</v>
      </c>
      <c r="H79" s="199">
        <v>33.130000000000003</v>
      </c>
      <c r="I79" s="322">
        <f>IF(H79&lt;=$H$76,IF(H79&lt;$G$76,F79+G79,F79+G79+(H79-$G$76)),50)</f>
        <v>0</v>
      </c>
      <c r="J79" s="199">
        <f>$F$76/H79</f>
        <v>5.4331421672200415</v>
      </c>
      <c r="K79" s="201"/>
      <c r="L79" s="200">
        <v>10</v>
      </c>
      <c r="M79" s="199">
        <v>0</v>
      </c>
      <c r="N79" s="199">
        <v>42.54</v>
      </c>
      <c r="O79" s="199">
        <f>IF(N79&lt;=$N$76,IF(N79&lt;$M$76,L79+M79,L79+M79+(N79-$M$76)),50)</f>
        <v>10</v>
      </c>
      <c r="P79" s="199">
        <f>$L$76/N79</f>
        <v>4.58392101551481</v>
      </c>
      <c r="Q79" s="201"/>
      <c r="R79" s="199">
        <f t="shared" ref="R79:R108" si="20">O79+I79</f>
        <v>10</v>
      </c>
      <c r="S79" s="199">
        <f t="shared" ref="S79:S108" si="21">N79+H79</f>
        <v>75.67</v>
      </c>
      <c r="T79" s="209"/>
    </row>
    <row r="80" spans="1:20">
      <c r="A80">
        <f t="shared" ref="A80:A108" si="22">A79+1</f>
        <v>2</v>
      </c>
      <c r="B80" s="207">
        <v>791</v>
      </c>
      <c r="C80" s="208" t="s">
        <v>334</v>
      </c>
      <c r="D80" s="208" t="s">
        <v>335</v>
      </c>
      <c r="E80" s="208" t="s">
        <v>272</v>
      </c>
      <c r="F80" s="200">
        <v>25</v>
      </c>
      <c r="G80" s="199">
        <v>5</v>
      </c>
      <c r="H80" s="199">
        <v>36.9</v>
      </c>
      <c r="I80" s="199">
        <f t="shared" ref="I80:I108" si="23">IF(H80&lt;=$H$76,IF(H80&lt;$G$76,F80+G80,F80+G80+(H80-$G$76)),50)</f>
        <v>30</v>
      </c>
      <c r="J80" s="199">
        <f t="shared" ref="J80:J108" si="24">$F$76/H80</f>
        <v>4.8780487804878048</v>
      </c>
      <c r="K80" s="201"/>
      <c r="L80" s="200">
        <v>20</v>
      </c>
      <c r="M80" s="199">
        <v>0</v>
      </c>
      <c r="N80" s="199">
        <v>43.37</v>
      </c>
      <c r="O80" s="199">
        <f t="shared" ref="O80:O108" si="25">IF(N80&lt;=$N$76,IF(N80&lt;$M$76,L80+M80,L80+M80+(N80-$M$76)),50)</f>
        <v>20</v>
      </c>
      <c r="P80" s="199">
        <f t="shared" ref="P80:P107" si="26">$L$76/N80</f>
        <v>4.4961955268618867</v>
      </c>
      <c r="Q80" s="201"/>
      <c r="R80" s="199">
        <f t="shared" si="20"/>
        <v>50</v>
      </c>
      <c r="S80" s="199">
        <f t="shared" si="21"/>
        <v>80.27</v>
      </c>
      <c r="T80" s="209"/>
    </row>
    <row r="81" spans="1:20">
      <c r="A81">
        <f t="shared" si="22"/>
        <v>3</v>
      </c>
      <c r="B81" s="207">
        <v>698</v>
      </c>
      <c r="C81" s="208" t="s">
        <v>320</v>
      </c>
      <c r="D81" s="208" t="s">
        <v>310</v>
      </c>
      <c r="E81" s="208" t="s">
        <v>272</v>
      </c>
      <c r="F81" s="200">
        <v>0</v>
      </c>
      <c r="G81" s="199">
        <v>0</v>
      </c>
      <c r="H81" s="199">
        <v>37.85</v>
      </c>
      <c r="I81" s="322">
        <f t="shared" si="23"/>
        <v>0</v>
      </c>
      <c r="J81" s="199">
        <f t="shared" si="24"/>
        <v>4.7556142668428008</v>
      </c>
      <c r="K81" s="201"/>
      <c r="L81" s="200">
        <v>50</v>
      </c>
      <c r="M81" s="199"/>
      <c r="N81" s="199"/>
      <c r="O81" s="199">
        <f t="shared" si="25"/>
        <v>50</v>
      </c>
      <c r="P81" s="199" t="e">
        <f t="shared" si="26"/>
        <v>#DIV/0!</v>
      </c>
      <c r="Q81" s="201"/>
      <c r="R81" s="199">
        <f t="shared" si="20"/>
        <v>50</v>
      </c>
      <c r="S81" s="199">
        <f t="shared" si="21"/>
        <v>37.85</v>
      </c>
      <c r="T81" s="209"/>
    </row>
    <row r="82" spans="1:20">
      <c r="A82">
        <f t="shared" si="22"/>
        <v>4</v>
      </c>
      <c r="B82" s="207">
        <v>757</v>
      </c>
      <c r="C82" s="321" t="s">
        <v>344</v>
      </c>
      <c r="D82" s="321" t="s">
        <v>330</v>
      </c>
      <c r="E82" s="321" t="s">
        <v>269</v>
      </c>
      <c r="F82" s="200">
        <v>50</v>
      </c>
      <c r="G82" s="199"/>
      <c r="H82" s="199"/>
      <c r="I82" s="199">
        <f t="shared" si="23"/>
        <v>50</v>
      </c>
      <c r="J82" s="199" t="e">
        <f t="shared" si="24"/>
        <v>#DIV/0!</v>
      </c>
      <c r="K82" s="201"/>
      <c r="L82" s="200">
        <v>0</v>
      </c>
      <c r="M82" s="199">
        <v>5</v>
      </c>
      <c r="N82" s="199">
        <v>61.97</v>
      </c>
      <c r="O82" s="322">
        <f t="shared" si="25"/>
        <v>5</v>
      </c>
      <c r="P82" s="199">
        <f t="shared" si="26"/>
        <v>3.1466838792964338</v>
      </c>
      <c r="Q82" s="201"/>
      <c r="R82" s="199">
        <f t="shared" si="20"/>
        <v>55</v>
      </c>
      <c r="S82" s="199">
        <f t="shared" si="21"/>
        <v>61.97</v>
      </c>
      <c r="T82" s="209"/>
    </row>
    <row r="83" spans="1:20">
      <c r="A83">
        <f t="shared" si="22"/>
        <v>5</v>
      </c>
      <c r="B83" s="207">
        <v>696</v>
      </c>
      <c r="C83" s="321" t="s">
        <v>329</v>
      </c>
      <c r="D83" s="321" t="s">
        <v>330</v>
      </c>
      <c r="E83" s="321" t="s">
        <v>269</v>
      </c>
      <c r="F83" s="200">
        <v>50</v>
      </c>
      <c r="G83" s="199"/>
      <c r="H83" s="199"/>
      <c r="I83" s="199">
        <f t="shared" si="23"/>
        <v>50</v>
      </c>
      <c r="J83" s="199" t="e">
        <f t="shared" si="24"/>
        <v>#DIV/0!</v>
      </c>
      <c r="K83" s="201"/>
      <c r="L83" s="200">
        <v>10</v>
      </c>
      <c r="M83" s="199">
        <v>0</v>
      </c>
      <c r="N83" s="199">
        <v>45.56</v>
      </c>
      <c r="O83" s="199">
        <f t="shared" si="25"/>
        <v>10</v>
      </c>
      <c r="P83" s="199">
        <f t="shared" si="26"/>
        <v>4.2800702370500439</v>
      </c>
      <c r="Q83" s="201"/>
      <c r="R83" s="199">
        <f t="shared" si="20"/>
        <v>60</v>
      </c>
      <c r="S83" s="199">
        <f t="shared" si="21"/>
        <v>45.56</v>
      </c>
      <c r="T83" s="209"/>
    </row>
    <row r="84" spans="1:20">
      <c r="A84">
        <f t="shared" si="22"/>
        <v>6</v>
      </c>
      <c r="B84" s="207">
        <v>709</v>
      </c>
      <c r="C84" s="321" t="s">
        <v>378</v>
      </c>
      <c r="D84" s="321" t="s">
        <v>379</v>
      </c>
      <c r="E84" s="321" t="s">
        <v>272</v>
      </c>
      <c r="F84" s="200">
        <v>50</v>
      </c>
      <c r="G84" s="199"/>
      <c r="H84" s="199"/>
      <c r="I84" s="199">
        <f t="shared" si="23"/>
        <v>50</v>
      </c>
      <c r="J84" s="199" t="e">
        <f t="shared" si="24"/>
        <v>#DIV/0!</v>
      </c>
      <c r="K84" s="201"/>
      <c r="L84" s="200">
        <v>10</v>
      </c>
      <c r="M84" s="199">
        <v>5</v>
      </c>
      <c r="N84" s="199">
        <v>42.6</v>
      </c>
      <c r="O84" s="199">
        <f t="shared" si="25"/>
        <v>15</v>
      </c>
      <c r="P84" s="199">
        <f t="shared" si="26"/>
        <v>4.577464788732394</v>
      </c>
      <c r="Q84" s="201"/>
      <c r="R84" s="199">
        <f t="shared" si="20"/>
        <v>65</v>
      </c>
      <c r="S84" s="199">
        <f t="shared" si="21"/>
        <v>42.6</v>
      </c>
      <c r="T84" s="209"/>
    </row>
    <row r="85" spans="1:20">
      <c r="A85">
        <f t="shared" si="22"/>
        <v>7</v>
      </c>
      <c r="B85" s="207">
        <v>491</v>
      </c>
      <c r="C85" s="321" t="s">
        <v>380</v>
      </c>
      <c r="D85" s="321" t="s">
        <v>381</v>
      </c>
      <c r="E85" s="208">
        <v>55</v>
      </c>
      <c r="F85" s="200">
        <v>50</v>
      </c>
      <c r="G85" s="199"/>
      <c r="H85" s="199"/>
      <c r="I85" s="199">
        <f t="shared" si="23"/>
        <v>50</v>
      </c>
      <c r="J85" s="199" t="e">
        <f t="shared" si="24"/>
        <v>#DIV/0!</v>
      </c>
      <c r="K85" s="201"/>
      <c r="L85" s="200">
        <v>15</v>
      </c>
      <c r="M85" s="199">
        <v>5</v>
      </c>
      <c r="N85" s="199">
        <v>54.15</v>
      </c>
      <c r="O85" s="199">
        <f t="shared" si="25"/>
        <v>20</v>
      </c>
      <c r="P85" s="199">
        <f t="shared" si="26"/>
        <v>3.6011080332409975</v>
      </c>
      <c r="Q85" s="201"/>
      <c r="R85" s="199">
        <f t="shared" si="20"/>
        <v>70</v>
      </c>
      <c r="S85" s="199">
        <f t="shared" si="21"/>
        <v>54.15</v>
      </c>
      <c r="T85" s="209"/>
    </row>
    <row r="86" spans="1:20">
      <c r="A86">
        <f t="shared" si="22"/>
        <v>8</v>
      </c>
      <c r="B86" s="207">
        <v>697</v>
      </c>
      <c r="C86" s="321" t="s">
        <v>342</v>
      </c>
      <c r="D86" s="321" t="s">
        <v>343</v>
      </c>
      <c r="E86" s="321" t="s">
        <v>275</v>
      </c>
      <c r="F86" s="200">
        <v>50</v>
      </c>
      <c r="G86" s="199"/>
      <c r="H86" s="199"/>
      <c r="I86" s="199">
        <f t="shared" si="23"/>
        <v>50</v>
      </c>
      <c r="J86" s="199" t="e">
        <f t="shared" si="24"/>
        <v>#DIV/0!</v>
      </c>
      <c r="K86" s="201"/>
      <c r="L86" s="200">
        <v>15</v>
      </c>
      <c r="M86" s="199">
        <v>10</v>
      </c>
      <c r="N86" s="199">
        <v>51.62</v>
      </c>
      <c r="O86" s="199">
        <f t="shared" si="25"/>
        <v>25</v>
      </c>
      <c r="P86" s="199">
        <f t="shared" si="26"/>
        <v>3.7776055792328558</v>
      </c>
      <c r="Q86" s="201"/>
      <c r="R86" s="199">
        <f t="shared" si="20"/>
        <v>75</v>
      </c>
      <c r="S86" s="199">
        <f t="shared" si="21"/>
        <v>51.62</v>
      </c>
      <c r="T86" s="209"/>
    </row>
    <row r="87" spans="1:20">
      <c r="A87">
        <f t="shared" si="22"/>
        <v>9</v>
      </c>
      <c r="B87" s="207">
        <v>531</v>
      </c>
      <c r="C87" s="321" t="s">
        <v>321</v>
      </c>
      <c r="D87" s="321" t="s">
        <v>322</v>
      </c>
      <c r="E87" s="321" t="s">
        <v>272</v>
      </c>
      <c r="F87" s="200">
        <v>25</v>
      </c>
      <c r="G87" s="199">
        <v>0</v>
      </c>
      <c r="H87" s="199">
        <v>40.49</v>
      </c>
      <c r="I87" s="199">
        <f t="shared" si="23"/>
        <v>25</v>
      </c>
      <c r="J87" s="199">
        <f t="shared" si="24"/>
        <v>4.4455421091627558</v>
      </c>
      <c r="K87" s="201"/>
      <c r="L87" s="200">
        <v>50</v>
      </c>
      <c r="M87" s="199"/>
      <c r="N87" s="199"/>
      <c r="O87" s="199">
        <f t="shared" si="25"/>
        <v>50</v>
      </c>
      <c r="P87" s="199" t="e">
        <f t="shared" si="26"/>
        <v>#DIV/0!</v>
      </c>
      <c r="Q87" s="201"/>
      <c r="R87" s="199">
        <f t="shared" si="20"/>
        <v>75</v>
      </c>
      <c r="S87" s="199">
        <f t="shared" si="21"/>
        <v>40.49</v>
      </c>
      <c r="T87" s="209"/>
    </row>
    <row r="88" spans="1:20">
      <c r="A88">
        <f t="shared" si="22"/>
        <v>10</v>
      </c>
      <c r="B88" s="207">
        <v>732</v>
      </c>
      <c r="C88" s="321" t="s">
        <v>338</v>
      </c>
      <c r="D88" s="321" t="s">
        <v>339</v>
      </c>
      <c r="E88" s="321" t="s">
        <v>269</v>
      </c>
      <c r="F88" s="200">
        <v>50</v>
      </c>
      <c r="G88" s="199"/>
      <c r="H88" s="199"/>
      <c r="I88" s="199">
        <f t="shared" si="23"/>
        <v>50</v>
      </c>
      <c r="J88" s="199" t="e">
        <f t="shared" si="24"/>
        <v>#DIV/0!</v>
      </c>
      <c r="K88" s="201"/>
      <c r="L88" s="200">
        <v>50</v>
      </c>
      <c r="M88" s="199"/>
      <c r="N88" s="199"/>
      <c r="O88" s="199">
        <f t="shared" si="25"/>
        <v>50</v>
      </c>
      <c r="P88" s="199" t="e">
        <f t="shared" si="26"/>
        <v>#DIV/0!</v>
      </c>
      <c r="Q88" s="201"/>
      <c r="R88" s="199">
        <f t="shared" si="20"/>
        <v>100</v>
      </c>
      <c r="S88" s="199">
        <f t="shared" si="21"/>
        <v>0</v>
      </c>
      <c r="T88" s="209"/>
    </row>
    <row r="89" spans="1:20">
      <c r="A89">
        <f t="shared" si="22"/>
        <v>11</v>
      </c>
      <c r="B89" s="207">
        <v>605</v>
      </c>
      <c r="C89" s="321" t="s">
        <v>332</v>
      </c>
      <c r="D89" s="321" t="s">
        <v>333</v>
      </c>
      <c r="E89" s="321" t="s">
        <v>272</v>
      </c>
      <c r="F89" s="200">
        <v>50</v>
      </c>
      <c r="G89" s="199"/>
      <c r="H89" s="199"/>
      <c r="I89" s="199">
        <f t="shared" si="23"/>
        <v>50</v>
      </c>
      <c r="J89" s="199" t="e">
        <f t="shared" si="24"/>
        <v>#DIV/0!</v>
      </c>
      <c r="K89" s="201"/>
      <c r="L89" s="200">
        <v>50</v>
      </c>
      <c r="M89" s="199"/>
      <c r="N89" s="199"/>
      <c r="O89" s="199">
        <f t="shared" si="25"/>
        <v>50</v>
      </c>
      <c r="P89" s="199" t="e">
        <f t="shared" si="26"/>
        <v>#DIV/0!</v>
      </c>
      <c r="Q89" s="201"/>
      <c r="R89" s="199">
        <f t="shared" si="20"/>
        <v>100</v>
      </c>
      <c r="S89" s="199">
        <f t="shared" si="21"/>
        <v>0</v>
      </c>
      <c r="T89" s="209"/>
    </row>
    <row r="90" spans="1:20">
      <c r="A90">
        <f t="shared" si="22"/>
        <v>12</v>
      </c>
      <c r="B90" s="207">
        <v>653</v>
      </c>
      <c r="C90" s="321" t="s">
        <v>325</v>
      </c>
      <c r="D90" s="321" t="s">
        <v>326</v>
      </c>
      <c r="E90" s="321" t="s">
        <v>272</v>
      </c>
      <c r="F90" s="200">
        <v>50</v>
      </c>
      <c r="G90" s="199"/>
      <c r="H90" s="199"/>
      <c r="I90" s="199">
        <f t="shared" si="23"/>
        <v>50</v>
      </c>
      <c r="J90" s="199" t="e">
        <f t="shared" si="24"/>
        <v>#DIV/0!</v>
      </c>
      <c r="K90" s="201"/>
      <c r="L90" s="200">
        <v>50</v>
      </c>
      <c r="M90" s="199"/>
      <c r="N90" s="199"/>
      <c r="O90" s="199">
        <f t="shared" si="25"/>
        <v>50</v>
      </c>
      <c r="P90" s="199" t="e">
        <f t="shared" si="26"/>
        <v>#DIV/0!</v>
      </c>
      <c r="Q90" s="201"/>
      <c r="R90" s="199">
        <f t="shared" si="20"/>
        <v>100</v>
      </c>
      <c r="S90" s="199">
        <f t="shared" si="21"/>
        <v>0</v>
      </c>
      <c r="T90" s="209"/>
    </row>
    <row r="91" spans="1:20">
      <c r="A91">
        <f t="shared" si="22"/>
        <v>13</v>
      </c>
      <c r="B91" s="207">
        <v>708</v>
      </c>
      <c r="C91" s="321" t="s">
        <v>382</v>
      </c>
      <c r="D91" s="321" t="s">
        <v>383</v>
      </c>
      <c r="E91" s="321" t="s">
        <v>272</v>
      </c>
      <c r="F91" s="200">
        <v>50</v>
      </c>
      <c r="G91" s="199"/>
      <c r="H91" s="199"/>
      <c r="I91" s="199">
        <f t="shared" si="23"/>
        <v>50</v>
      </c>
      <c r="J91" s="199" t="e">
        <f t="shared" si="24"/>
        <v>#DIV/0!</v>
      </c>
      <c r="K91" s="201"/>
      <c r="L91" s="200">
        <v>50</v>
      </c>
      <c r="M91" s="199"/>
      <c r="N91" s="199"/>
      <c r="O91" s="199">
        <f t="shared" si="25"/>
        <v>50</v>
      </c>
      <c r="P91" s="199" t="e">
        <f t="shared" si="26"/>
        <v>#DIV/0!</v>
      </c>
      <c r="Q91" s="201"/>
      <c r="R91" s="199">
        <f t="shared" si="20"/>
        <v>100</v>
      </c>
      <c r="S91" s="199">
        <f t="shared" si="21"/>
        <v>0</v>
      </c>
      <c r="T91" s="209"/>
    </row>
    <row r="92" spans="1:20">
      <c r="A92">
        <f t="shared" si="22"/>
        <v>14</v>
      </c>
      <c r="B92" s="207">
        <v>803</v>
      </c>
      <c r="C92" s="321" t="s">
        <v>323</v>
      </c>
      <c r="D92" s="321" t="s">
        <v>324</v>
      </c>
      <c r="E92" s="321" t="s">
        <v>272</v>
      </c>
      <c r="F92" s="200">
        <v>10</v>
      </c>
      <c r="G92" s="199">
        <v>5</v>
      </c>
      <c r="H92" s="199">
        <v>37.9</v>
      </c>
      <c r="I92" s="199">
        <f t="shared" si="23"/>
        <v>15</v>
      </c>
      <c r="J92" s="199">
        <f t="shared" si="24"/>
        <v>4.7493403693931402</v>
      </c>
      <c r="K92" s="201"/>
      <c r="L92" s="200">
        <v>100</v>
      </c>
      <c r="M92" s="199"/>
      <c r="N92" s="199"/>
      <c r="O92" s="199">
        <f t="shared" si="25"/>
        <v>100</v>
      </c>
      <c r="P92" s="199" t="e">
        <f t="shared" si="26"/>
        <v>#DIV/0!</v>
      </c>
      <c r="Q92" s="201"/>
      <c r="R92" s="199">
        <f t="shared" si="20"/>
        <v>115</v>
      </c>
      <c r="S92" s="199">
        <f t="shared" si="21"/>
        <v>37.9</v>
      </c>
      <c r="T92" s="209"/>
    </row>
    <row r="93" spans="1:20">
      <c r="A93">
        <f t="shared" si="22"/>
        <v>15</v>
      </c>
      <c r="B93" s="207">
        <v>738</v>
      </c>
      <c r="C93" s="321" t="s">
        <v>340</v>
      </c>
      <c r="D93" s="321" t="s">
        <v>341</v>
      </c>
      <c r="E93" s="321" t="s">
        <v>272</v>
      </c>
      <c r="F93" s="200">
        <v>50</v>
      </c>
      <c r="G93" s="199"/>
      <c r="H93" s="199"/>
      <c r="I93" s="199">
        <f t="shared" si="23"/>
        <v>50</v>
      </c>
      <c r="J93" s="199" t="e">
        <f t="shared" si="24"/>
        <v>#DIV/0!</v>
      </c>
      <c r="K93" s="201"/>
      <c r="L93" s="200">
        <v>100</v>
      </c>
      <c r="M93" s="199"/>
      <c r="N93" s="199"/>
      <c r="O93" s="199">
        <f t="shared" si="25"/>
        <v>100</v>
      </c>
      <c r="P93" s="199" t="e">
        <f t="shared" si="26"/>
        <v>#DIV/0!</v>
      </c>
      <c r="Q93" s="201"/>
      <c r="R93" s="199">
        <f t="shared" si="20"/>
        <v>150</v>
      </c>
      <c r="S93" s="199">
        <f t="shared" si="21"/>
        <v>0</v>
      </c>
      <c r="T93" s="209"/>
    </row>
    <row r="94" spans="1:20">
      <c r="A94">
        <f t="shared" si="22"/>
        <v>16</v>
      </c>
      <c r="B94" s="207">
        <v>464</v>
      </c>
      <c r="C94" s="321" t="s">
        <v>384</v>
      </c>
      <c r="D94" s="321" t="s">
        <v>362</v>
      </c>
      <c r="E94" s="321" t="s">
        <v>385</v>
      </c>
      <c r="F94" s="200">
        <v>0</v>
      </c>
      <c r="G94" s="199">
        <v>0</v>
      </c>
      <c r="H94" s="199">
        <v>44.56</v>
      </c>
      <c r="I94" s="199">
        <f t="shared" si="23"/>
        <v>0</v>
      </c>
      <c r="J94" s="199">
        <f t="shared" si="24"/>
        <v>4.0394973070017954</v>
      </c>
      <c r="K94" s="201"/>
      <c r="L94" s="200">
        <v>0</v>
      </c>
      <c r="M94" s="199">
        <v>0</v>
      </c>
      <c r="N94" s="199">
        <v>53.6</v>
      </c>
      <c r="O94" s="199">
        <f t="shared" si="25"/>
        <v>0</v>
      </c>
      <c r="P94" s="199">
        <f t="shared" si="26"/>
        <v>3.6380597014925371</v>
      </c>
      <c r="Q94" s="201"/>
      <c r="R94" s="199">
        <f t="shared" si="20"/>
        <v>0</v>
      </c>
      <c r="S94" s="199">
        <f t="shared" si="21"/>
        <v>98.16</v>
      </c>
      <c r="T94" s="209"/>
    </row>
    <row r="95" spans="1:20">
      <c r="A95">
        <f t="shared" si="22"/>
        <v>17</v>
      </c>
      <c r="B95" s="207"/>
      <c r="C95" s="208"/>
      <c r="D95" s="208"/>
      <c r="E95" s="208"/>
      <c r="F95" s="200"/>
      <c r="G95" s="199"/>
      <c r="H95" s="199"/>
      <c r="I95" s="199">
        <f t="shared" si="23"/>
        <v>0</v>
      </c>
      <c r="J95" s="199" t="e">
        <f t="shared" si="24"/>
        <v>#DIV/0!</v>
      </c>
      <c r="K95" s="201"/>
      <c r="L95" s="200"/>
      <c r="M95" s="199"/>
      <c r="N95" s="199"/>
      <c r="O95" s="199">
        <f t="shared" si="25"/>
        <v>0</v>
      </c>
      <c r="P95" s="199" t="e">
        <f t="shared" si="26"/>
        <v>#DIV/0!</v>
      </c>
      <c r="Q95" s="201"/>
      <c r="R95" s="199">
        <f t="shared" si="20"/>
        <v>0</v>
      </c>
      <c r="S95" s="199">
        <f t="shared" si="21"/>
        <v>0</v>
      </c>
      <c r="T95" s="209"/>
    </row>
    <row r="96" spans="1:20">
      <c r="A96">
        <f t="shared" si="22"/>
        <v>18</v>
      </c>
      <c r="B96" s="207"/>
      <c r="C96" s="208"/>
      <c r="D96" s="208"/>
      <c r="E96" s="208"/>
      <c r="F96" s="200"/>
      <c r="G96" s="199"/>
      <c r="H96" s="199"/>
      <c r="I96" s="199">
        <f t="shared" si="23"/>
        <v>0</v>
      </c>
      <c r="J96" s="199" t="e">
        <f t="shared" si="24"/>
        <v>#DIV/0!</v>
      </c>
      <c r="K96" s="201"/>
      <c r="L96" s="200"/>
      <c r="M96" s="199"/>
      <c r="N96" s="199"/>
      <c r="O96" s="199">
        <f t="shared" si="25"/>
        <v>0</v>
      </c>
      <c r="P96" s="199" t="e">
        <f t="shared" si="26"/>
        <v>#DIV/0!</v>
      </c>
      <c r="Q96" s="201"/>
      <c r="R96" s="199">
        <f t="shared" si="20"/>
        <v>0</v>
      </c>
      <c r="S96" s="199">
        <f t="shared" si="21"/>
        <v>0</v>
      </c>
      <c r="T96" s="209"/>
    </row>
    <row r="97" spans="1:20">
      <c r="A97">
        <f t="shared" si="22"/>
        <v>19</v>
      </c>
      <c r="B97" s="207"/>
      <c r="C97" s="208"/>
      <c r="D97" s="208"/>
      <c r="E97" s="208"/>
      <c r="F97" s="200"/>
      <c r="G97" s="199"/>
      <c r="H97" s="199"/>
      <c r="I97" s="199">
        <f t="shared" si="23"/>
        <v>0</v>
      </c>
      <c r="J97" s="199" t="e">
        <f t="shared" si="24"/>
        <v>#DIV/0!</v>
      </c>
      <c r="K97" s="201"/>
      <c r="L97" s="200"/>
      <c r="M97" s="199"/>
      <c r="N97" s="199"/>
      <c r="O97" s="199">
        <f t="shared" si="25"/>
        <v>0</v>
      </c>
      <c r="P97" s="199" t="e">
        <f t="shared" si="26"/>
        <v>#DIV/0!</v>
      </c>
      <c r="Q97" s="201"/>
      <c r="R97" s="199">
        <f t="shared" si="20"/>
        <v>0</v>
      </c>
      <c r="S97" s="199">
        <f t="shared" si="21"/>
        <v>0</v>
      </c>
      <c r="T97" s="209"/>
    </row>
    <row r="98" spans="1:20">
      <c r="A98">
        <f t="shared" si="22"/>
        <v>20</v>
      </c>
      <c r="B98" s="207"/>
      <c r="C98" s="208"/>
      <c r="D98" s="208"/>
      <c r="E98" s="208"/>
      <c r="F98" s="200"/>
      <c r="G98" s="199"/>
      <c r="H98" s="199"/>
      <c r="I98" s="199">
        <f t="shared" si="23"/>
        <v>0</v>
      </c>
      <c r="J98" s="199" t="e">
        <f t="shared" si="24"/>
        <v>#DIV/0!</v>
      </c>
      <c r="K98" s="201"/>
      <c r="L98" s="200"/>
      <c r="M98" s="199"/>
      <c r="N98" s="199"/>
      <c r="O98" s="199">
        <f t="shared" si="25"/>
        <v>0</v>
      </c>
      <c r="P98" s="199" t="e">
        <f t="shared" si="26"/>
        <v>#DIV/0!</v>
      </c>
      <c r="Q98" s="201"/>
      <c r="R98" s="199">
        <f t="shared" si="20"/>
        <v>0</v>
      </c>
      <c r="S98" s="199">
        <f t="shared" si="21"/>
        <v>0</v>
      </c>
      <c r="T98" s="209"/>
    </row>
    <row r="99" spans="1:20">
      <c r="A99">
        <f t="shared" si="22"/>
        <v>21</v>
      </c>
      <c r="B99" s="207"/>
      <c r="C99" s="208"/>
      <c r="D99" s="208"/>
      <c r="E99" s="208"/>
      <c r="F99" s="200"/>
      <c r="G99" s="199"/>
      <c r="H99" s="199"/>
      <c r="I99" s="199">
        <f t="shared" si="23"/>
        <v>0</v>
      </c>
      <c r="J99" s="199" t="e">
        <f t="shared" si="24"/>
        <v>#DIV/0!</v>
      </c>
      <c r="K99" s="201"/>
      <c r="L99" s="200"/>
      <c r="M99" s="199"/>
      <c r="N99" s="199"/>
      <c r="O99" s="199">
        <f t="shared" si="25"/>
        <v>0</v>
      </c>
      <c r="P99" s="199" t="e">
        <f t="shared" si="26"/>
        <v>#DIV/0!</v>
      </c>
      <c r="Q99" s="201"/>
      <c r="R99" s="199">
        <f t="shared" si="20"/>
        <v>0</v>
      </c>
      <c r="S99" s="199">
        <f t="shared" si="21"/>
        <v>0</v>
      </c>
      <c r="T99" s="209"/>
    </row>
    <row r="100" spans="1:20">
      <c r="A100">
        <f t="shared" si="22"/>
        <v>22</v>
      </c>
      <c r="B100" s="207"/>
      <c r="C100" s="208"/>
      <c r="D100" s="208"/>
      <c r="E100" s="208"/>
      <c r="F100" s="200"/>
      <c r="G100" s="199"/>
      <c r="H100" s="199"/>
      <c r="I100" s="199">
        <f t="shared" si="23"/>
        <v>0</v>
      </c>
      <c r="J100" s="199" t="e">
        <f t="shared" si="24"/>
        <v>#DIV/0!</v>
      </c>
      <c r="K100" s="201"/>
      <c r="L100" s="200"/>
      <c r="M100" s="199"/>
      <c r="N100" s="199"/>
      <c r="O100" s="199">
        <f t="shared" si="25"/>
        <v>0</v>
      </c>
      <c r="P100" s="199" t="e">
        <f t="shared" si="26"/>
        <v>#DIV/0!</v>
      </c>
      <c r="Q100" s="201"/>
      <c r="R100" s="199">
        <f t="shared" si="20"/>
        <v>0</v>
      </c>
      <c r="S100" s="199">
        <f t="shared" si="21"/>
        <v>0</v>
      </c>
      <c r="T100" s="209"/>
    </row>
    <row r="101" spans="1:20">
      <c r="A101">
        <f t="shared" si="22"/>
        <v>23</v>
      </c>
      <c r="B101" s="207"/>
      <c r="C101" s="208"/>
      <c r="D101" s="208"/>
      <c r="E101" s="208"/>
      <c r="F101" s="200"/>
      <c r="G101" s="199"/>
      <c r="H101" s="199"/>
      <c r="I101" s="199">
        <f t="shared" si="23"/>
        <v>0</v>
      </c>
      <c r="J101" s="199" t="e">
        <f t="shared" si="24"/>
        <v>#DIV/0!</v>
      </c>
      <c r="K101" s="201"/>
      <c r="L101" s="200"/>
      <c r="M101" s="199"/>
      <c r="N101" s="199"/>
      <c r="O101" s="199">
        <f t="shared" si="25"/>
        <v>0</v>
      </c>
      <c r="P101" s="199" t="e">
        <f t="shared" si="26"/>
        <v>#DIV/0!</v>
      </c>
      <c r="Q101" s="201"/>
      <c r="R101" s="199">
        <f t="shared" si="20"/>
        <v>0</v>
      </c>
      <c r="S101" s="199">
        <f t="shared" si="21"/>
        <v>0</v>
      </c>
      <c r="T101" s="209"/>
    </row>
    <row r="102" spans="1:20">
      <c r="A102">
        <f t="shared" si="22"/>
        <v>24</v>
      </c>
      <c r="B102" s="207"/>
      <c r="C102" s="208"/>
      <c r="D102" s="208"/>
      <c r="E102" s="208"/>
      <c r="F102" s="200"/>
      <c r="G102" s="199"/>
      <c r="H102" s="199"/>
      <c r="I102" s="199">
        <f t="shared" si="23"/>
        <v>0</v>
      </c>
      <c r="J102" s="199" t="e">
        <f t="shared" si="24"/>
        <v>#DIV/0!</v>
      </c>
      <c r="K102" s="201"/>
      <c r="L102" s="200"/>
      <c r="M102" s="199"/>
      <c r="N102" s="199"/>
      <c r="O102" s="199">
        <f t="shared" si="25"/>
        <v>0</v>
      </c>
      <c r="P102" s="199" t="e">
        <f t="shared" si="26"/>
        <v>#DIV/0!</v>
      </c>
      <c r="Q102" s="201"/>
      <c r="R102" s="199">
        <f t="shared" si="20"/>
        <v>0</v>
      </c>
      <c r="S102" s="199">
        <f t="shared" si="21"/>
        <v>0</v>
      </c>
      <c r="T102" s="209"/>
    </row>
    <row r="103" spans="1:20">
      <c r="A103">
        <f t="shared" si="22"/>
        <v>25</v>
      </c>
      <c r="B103" s="207"/>
      <c r="C103" s="208"/>
      <c r="D103" s="208"/>
      <c r="E103" s="208"/>
      <c r="F103" s="200"/>
      <c r="G103" s="199"/>
      <c r="H103" s="199"/>
      <c r="I103" s="199">
        <f t="shared" si="23"/>
        <v>0</v>
      </c>
      <c r="J103" s="199" t="e">
        <f t="shared" si="24"/>
        <v>#DIV/0!</v>
      </c>
      <c r="K103" s="201"/>
      <c r="L103" s="200"/>
      <c r="M103" s="199"/>
      <c r="N103" s="199"/>
      <c r="O103" s="199">
        <f t="shared" si="25"/>
        <v>0</v>
      </c>
      <c r="P103" s="199" t="e">
        <f t="shared" si="26"/>
        <v>#DIV/0!</v>
      </c>
      <c r="Q103" s="201"/>
      <c r="R103" s="199">
        <f t="shared" si="20"/>
        <v>0</v>
      </c>
      <c r="S103" s="199">
        <f t="shared" si="21"/>
        <v>0</v>
      </c>
      <c r="T103" s="209"/>
    </row>
    <row r="104" spans="1:20">
      <c r="A104">
        <f t="shared" si="22"/>
        <v>26</v>
      </c>
      <c r="B104" s="207"/>
      <c r="C104" s="208"/>
      <c r="D104" s="208"/>
      <c r="E104" s="208"/>
      <c r="F104" s="200"/>
      <c r="G104" s="199"/>
      <c r="H104" s="199"/>
      <c r="I104" s="199">
        <f t="shared" si="23"/>
        <v>0</v>
      </c>
      <c r="J104" s="199" t="e">
        <f t="shared" si="24"/>
        <v>#DIV/0!</v>
      </c>
      <c r="K104" s="201"/>
      <c r="L104" s="200"/>
      <c r="M104" s="199"/>
      <c r="N104" s="199"/>
      <c r="O104" s="199">
        <f t="shared" si="25"/>
        <v>0</v>
      </c>
      <c r="P104" s="199" t="e">
        <f t="shared" si="26"/>
        <v>#DIV/0!</v>
      </c>
      <c r="Q104" s="201"/>
      <c r="R104" s="199">
        <f t="shared" si="20"/>
        <v>0</v>
      </c>
      <c r="S104" s="199">
        <f t="shared" si="21"/>
        <v>0</v>
      </c>
      <c r="T104" s="209"/>
    </row>
    <row r="105" spans="1:20">
      <c r="A105">
        <f t="shared" si="22"/>
        <v>27</v>
      </c>
      <c r="B105" s="207"/>
      <c r="C105" s="208"/>
      <c r="D105" s="208"/>
      <c r="E105" s="208"/>
      <c r="F105" s="200"/>
      <c r="G105" s="199"/>
      <c r="H105" s="199"/>
      <c r="I105" s="199">
        <f t="shared" si="23"/>
        <v>0</v>
      </c>
      <c r="J105" s="199" t="e">
        <f t="shared" si="24"/>
        <v>#DIV/0!</v>
      </c>
      <c r="K105" s="201"/>
      <c r="L105" s="200"/>
      <c r="M105" s="199"/>
      <c r="N105" s="199"/>
      <c r="O105" s="199">
        <f t="shared" si="25"/>
        <v>0</v>
      </c>
      <c r="P105" s="199" t="e">
        <f t="shared" si="26"/>
        <v>#DIV/0!</v>
      </c>
      <c r="Q105" s="201"/>
      <c r="R105" s="199">
        <f t="shared" si="20"/>
        <v>0</v>
      </c>
      <c r="S105" s="199">
        <f t="shared" si="21"/>
        <v>0</v>
      </c>
      <c r="T105" s="209"/>
    </row>
    <row r="106" spans="1:20">
      <c r="A106">
        <f t="shared" si="22"/>
        <v>28</v>
      </c>
      <c r="B106" s="207"/>
      <c r="C106" s="208"/>
      <c r="D106" s="208"/>
      <c r="E106" s="208"/>
      <c r="F106" s="200"/>
      <c r="G106" s="199"/>
      <c r="H106" s="199"/>
      <c r="I106" s="199">
        <f t="shared" si="23"/>
        <v>0</v>
      </c>
      <c r="J106" s="199" t="e">
        <f t="shared" si="24"/>
        <v>#DIV/0!</v>
      </c>
      <c r="K106" s="201"/>
      <c r="L106" s="200"/>
      <c r="M106" s="199"/>
      <c r="N106" s="199"/>
      <c r="O106" s="199">
        <f t="shared" si="25"/>
        <v>0</v>
      </c>
      <c r="P106" s="199" t="e">
        <f t="shared" si="26"/>
        <v>#DIV/0!</v>
      </c>
      <c r="Q106" s="201"/>
      <c r="R106" s="199">
        <f t="shared" si="20"/>
        <v>0</v>
      </c>
      <c r="S106" s="199">
        <f t="shared" si="21"/>
        <v>0</v>
      </c>
      <c r="T106" s="209"/>
    </row>
    <row r="107" spans="1:20">
      <c r="A107">
        <f t="shared" si="22"/>
        <v>29</v>
      </c>
      <c r="B107" s="207"/>
      <c r="C107" s="208"/>
      <c r="D107" s="208"/>
      <c r="E107" s="208"/>
      <c r="F107" s="200"/>
      <c r="G107" s="199"/>
      <c r="H107" s="199"/>
      <c r="I107" s="199">
        <f t="shared" si="23"/>
        <v>0</v>
      </c>
      <c r="J107" s="199" t="e">
        <f t="shared" si="24"/>
        <v>#DIV/0!</v>
      </c>
      <c r="K107" s="201"/>
      <c r="L107" s="200"/>
      <c r="M107" s="199"/>
      <c r="N107" s="199"/>
      <c r="O107" s="199">
        <f t="shared" si="25"/>
        <v>0</v>
      </c>
      <c r="P107" s="199" t="e">
        <f t="shared" si="26"/>
        <v>#DIV/0!</v>
      </c>
      <c r="Q107" s="201"/>
      <c r="R107" s="199">
        <f t="shared" si="20"/>
        <v>0</v>
      </c>
      <c r="S107" s="199">
        <f t="shared" si="21"/>
        <v>0</v>
      </c>
      <c r="T107" s="209"/>
    </row>
    <row r="108" spans="1:20" ht="16" thickBot="1">
      <c r="A108">
        <f t="shared" si="22"/>
        <v>30</v>
      </c>
      <c r="B108" s="210"/>
      <c r="C108" s="211"/>
      <c r="D108" s="211"/>
      <c r="E108" s="211"/>
      <c r="F108" s="202"/>
      <c r="G108" s="203"/>
      <c r="H108" s="203"/>
      <c r="I108" s="199">
        <f t="shared" si="23"/>
        <v>0</v>
      </c>
      <c r="J108" s="199" t="e">
        <f t="shared" si="24"/>
        <v>#DIV/0!</v>
      </c>
      <c r="K108" s="204"/>
      <c r="L108" s="202"/>
      <c r="M108" s="203"/>
      <c r="N108" s="203"/>
      <c r="O108" s="199">
        <f t="shared" si="25"/>
        <v>0</v>
      </c>
      <c r="P108" s="199" t="e">
        <f>$L$76/N108</f>
        <v>#DIV/0!</v>
      </c>
      <c r="Q108" s="204"/>
      <c r="R108" s="203">
        <f t="shared" si="20"/>
        <v>0</v>
      </c>
      <c r="S108" s="203">
        <f t="shared" si="21"/>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140</v>
      </c>
      <c r="G111" s="182">
        <f>F111/I111</f>
        <v>56</v>
      </c>
      <c r="H111" s="199">
        <f>G111*2</f>
        <v>112</v>
      </c>
      <c r="I111" s="182">
        <v>2.5</v>
      </c>
      <c r="J111" s="182"/>
      <c r="K111" s="183"/>
      <c r="L111" s="185">
        <v>110</v>
      </c>
      <c r="M111" s="182">
        <f>L111/O111</f>
        <v>44</v>
      </c>
      <c r="N111" s="199">
        <f>M111*2</f>
        <v>88</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668</v>
      </c>
      <c r="C114" s="208" t="s">
        <v>349</v>
      </c>
      <c r="D114" s="208" t="s">
        <v>350</v>
      </c>
      <c r="E114" s="208" t="s">
        <v>272</v>
      </c>
      <c r="F114" s="200">
        <v>0</v>
      </c>
      <c r="G114" s="199">
        <v>0</v>
      </c>
      <c r="H114" s="199">
        <v>27.01</v>
      </c>
      <c r="I114" s="199">
        <f>IF(H114&lt;=$H$111,IF(H114&lt;$G$111,F114+G114,F114+G114+(H114-$G$111)),50)</f>
        <v>0</v>
      </c>
      <c r="J114" s="199">
        <f>$F$111/H114</f>
        <v>5.1832654572380594</v>
      </c>
      <c r="K114" s="201"/>
      <c r="L114" s="200">
        <v>10</v>
      </c>
      <c r="M114" s="199">
        <v>5</v>
      </c>
      <c r="N114" s="199">
        <v>27.59</v>
      </c>
      <c r="O114" s="199">
        <f>IF(N114&lt;=$H$111,IF(N114&lt;$G$111,L114+M114,L114+M114+(N114-$G$111)),50)</f>
        <v>15</v>
      </c>
      <c r="P114" s="199">
        <f>$F$111/N114</f>
        <v>5.0743022834360278</v>
      </c>
      <c r="Q114" s="201"/>
      <c r="R114" s="199">
        <f t="shared" ref="R114:R133" si="27">O114+I114</f>
        <v>15</v>
      </c>
      <c r="S114" s="199">
        <f t="shared" ref="S114:S133" si="28">N114+H114</f>
        <v>54.6</v>
      </c>
      <c r="T114" s="209"/>
    </row>
    <row r="115" spans="1:20">
      <c r="A115">
        <f t="shared" ref="A115:A133" si="29">A114+1</f>
        <v>2</v>
      </c>
      <c r="B115" s="207">
        <v>768</v>
      </c>
      <c r="C115" s="208" t="s">
        <v>353</v>
      </c>
      <c r="D115" s="208" t="s">
        <v>354</v>
      </c>
      <c r="E115" s="208" t="s">
        <v>272</v>
      </c>
      <c r="F115" s="200">
        <v>0</v>
      </c>
      <c r="G115" s="199">
        <v>0</v>
      </c>
      <c r="H115" s="199">
        <v>31.41</v>
      </c>
      <c r="I115" s="199">
        <f t="shared" ref="I115:I133" si="30">IF(H115&lt;=$H$111,IF(H115&lt;$G$111,F115+G115,F115+G115+(H115-$G$111)),50)</f>
        <v>0</v>
      </c>
      <c r="J115" s="199">
        <f t="shared" ref="J115:J133" si="31">$F$111/H115</f>
        <v>4.4571792422795289</v>
      </c>
      <c r="K115" s="201"/>
      <c r="L115" s="200">
        <v>0</v>
      </c>
      <c r="M115" s="199">
        <v>20</v>
      </c>
      <c r="N115" s="199">
        <v>47.08</v>
      </c>
      <c r="O115" s="199">
        <f t="shared" ref="O115:O133" si="32">IF(N115&lt;=$H$111,IF(N115&lt;$G$111,L115+M115,L115+M115+(N115-$G$111)),50)</f>
        <v>20</v>
      </c>
      <c r="P115" s="199">
        <f t="shared" ref="P115:P133" si="33">$F$111/N115</f>
        <v>2.9736618521665252</v>
      </c>
      <c r="Q115" s="201"/>
      <c r="R115" s="199">
        <f t="shared" si="27"/>
        <v>20</v>
      </c>
      <c r="S115" s="199">
        <f t="shared" si="28"/>
        <v>78.489999999999995</v>
      </c>
      <c r="T115" s="209"/>
    </row>
    <row r="116" spans="1:20">
      <c r="A116">
        <f t="shared" si="29"/>
        <v>3</v>
      </c>
      <c r="B116" s="207">
        <v>778</v>
      </c>
      <c r="C116" s="208" t="s">
        <v>347</v>
      </c>
      <c r="D116" s="208" t="s">
        <v>348</v>
      </c>
      <c r="E116" s="208">
        <v>55</v>
      </c>
      <c r="F116" s="200">
        <v>0</v>
      </c>
      <c r="G116" s="199">
        <v>10</v>
      </c>
      <c r="H116" s="199">
        <v>27.17</v>
      </c>
      <c r="I116" s="199">
        <f t="shared" si="30"/>
        <v>10</v>
      </c>
      <c r="J116" s="199">
        <f t="shared" si="31"/>
        <v>5.1527419948472577</v>
      </c>
      <c r="K116" s="201"/>
      <c r="L116" s="200">
        <v>5</v>
      </c>
      <c r="M116" s="199">
        <v>20</v>
      </c>
      <c r="N116" s="199">
        <v>33.06</v>
      </c>
      <c r="O116" s="199">
        <f t="shared" si="32"/>
        <v>25</v>
      </c>
      <c r="P116" s="199">
        <f t="shared" si="33"/>
        <v>4.2347247428917116</v>
      </c>
      <c r="Q116" s="201"/>
      <c r="R116" s="199">
        <f t="shared" si="27"/>
        <v>35</v>
      </c>
      <c r="S116" s="199">
        <f t="shared" si="28"/>
        <v>60.230000000000004</v>
      </c>
      <c r="T116" s="209"/>
    </row>
    <row r="117" spans="1:20">
      <c r="A117">
        <f t="shared" si="29"/>
        <v>4</v>
      </c>
      <c r="B117" s="207">
        <v>771</v>
      </c>
      <c r="C117" s="321" t="s">
        <v>393</v>
      </c>
      <c r="D117" s="321" t="s">
        <v>284</v>
      </c>
      <c r="E117" s="321" t="s">
        <v>272</v>
      </c>
      <c r="F117" s="200">
        <v>15</v>
      </c>
      <c r="G117" s="199">
        <v>5</v>
      </c>
      <c r="H117" s="199">
        <v>30.97</v>
      </c>
      <c r="I117" s="199">
        <f t="shared" si="30"/>
        <v>20</v>
      </c>
      <c r="J117" s="199">
        <f t="shared" si="31"/>
        <v>4.5205037132709078</v>
      </c>
      <c r="K117" s="201"/>
      <c r="L117" s="200">
        <v>15</v>
      </c>
      <c r="M117" s="199">
        <v>5</v>
      </c>
      <c r="N117" s="199">
        <v>27.21</v>
      </c>
      <c r="O117" s="199">
        <f t="shared" si="32"/>
        <v>20</v>
      </c>
      <c r="P117" s="199">
        <f t="shared" si="33"/>
        <v>5.1451672179345831</v>
      </c>
      <c r="Q117" s="201"/>
      <c r="R117" s="199">
        <f t="shared" si="27"/>
        <v>40</v>
      </c>
      <c r="S117" s="199">
        <f t="shared" si="28"/>
        <v>58.18</v>
      </c>
      <c r="T117" s="209"/>
    </row>
    <row r="118" spans="1:20">
      <c r="A118">
        <f t="shared" si="29"/>
        <v>5</v>
      </c>
      <c r="B118" s="207">
        <v>806</v>
      </c>
      <c r="C118" s="321" t="s">
        <v>394</v>
      </c>
      <c r="D118" s="321" t="s">
        <v>284</v>
      </c>
      <c r="E118" s="321" t="s">
        <v>275</v>
      </c>
      <c r="F118" s="200">
        <v>50</v>
      </c>
      <c r="G118" s="199"/>
      <c r="H118" s="199"/>
      <c r="I118" s="199">
        <f t="shared" si="30"/>
        <v>50</v>
      </c>
      <c r="J118" s="199" t="e">
        <f t="shared" si="31"/>
        <v>#DIV/0!</v>
      </c>
      <c r="K118" s="201"/>
      <c r="L118" s="200">
        <v>0</v>
      </c>
      <c r="M118" s="199">
        <v>5</v>
      </c>
      <c r="N118" s="199">
        <v>34</v>
      </c>
      <c r="O118" s="199">
        <f t="shared" si="32"/>
        <v>5</v>
      </c>
      <c r="P118" s="199">
        <f t="shared" si="33"/>
        <v>4.117647058823529</v>
      </c>
      <c r="Q118" s="201"/>
      <c r="R118" s="199">
        <f t="shared" si="27"/>
        <v>55</v>
      </c>
      <c r="S118" s="199">
        <f t="shared" si="28"/>
        <v>34</v>
      </c>
      <c r="T118" s="209"/>
    </row>
    <row r="119" spans="1:20">
      <c r="A119">
        <f t="shared" si="29"/>
        <v>6</v>
      </c>
      <c r="B119" s="207">
        <v>769</v>
      </c>
      <c r="C119" s="321" t="s">
        <v>395</v>
      </c>
      <c r="D119" s="321" t="s">
        <v>396</v>
      </c>
      <c r="E119" s="321" t="s">
        <v>269</v>
      </c>
      <c r="F119" s="200">
        <v>50</v>
      </c>
      <c r="G119" s="199"/>
      <c r="H119" s="199"/>
      <c r="I119" s="199">
        <f t="shared" si="30"/>
        <v>50</v>
      </c>
      <c r="J119" s="199" t="e">
        <f t="shared" si="31"/>
        <v>#DIV/0!</v>
      </c>
      <c r="K119" s="201"/>
      <c r="L119" s="200">
        <v>50</v>
      </c>
      <c r="M119" s="199"/>
      <c r="N119" s="199"/>
      <c r="O119" s="199">
        <f t="shared" si="32"/>
        <v>50</v>
      </c>
      <c r="P119" s="199" t="e">
        <f t="shared" si="33"/>
        <v>#DIV/0!</v>
      </c>
      <c r="Q119" s="201"/>
      <c r="R119" s="199">
        <f t="shared" si="27"/>
        <v>100</v>
      </c>
      <c r="S119" s="199">
        <f t="shared" si="28"/>
        <v>0</v>
      </c>
      <c r="T119" s="209"/>
    </row>
    <row r="120" spans="1:20">
      <c r="A120">
        <f t="shared" si="29"/>
        <v>7</v>
      </c>
      <c r="B120" s="207">
        <v>739</v>
      </c>
      <c r="C120" s="321" t="s">
        <v>397</v>
      </c>
      <c r="D120" s="321" t="s">
        <v>398</v>
      </c>
      <c r="E120" s="208">
        <v>55</v>
      </c>
      <c r="F120" s="200">
        <v>100</v>
      </c>
      <c r="G120" s="199"/>
      <c r="H120" s="199"/>
      <c r="I120" s="199">
        <f t="shared" si="30"/>
        <v>100</v>
      </c>
      <c r="J120" s="199" t="e">
        <f t="shared" si="31"/>
        <v>#DIV/0!</v>
      </c>
      <c r="K120" s="201"/>
      <c r="L120" s="200">
        <v>100</v>
      </c>
      <c r="M120" s="199"/>
      <c r="N120" s="199"/>
      <c r="O120" s="199">
        <f t="shared" si="32"/>
        <v>100</v>
      </c>
      <c r="P120" s="199" t="e">
        <f t="shared" si="33"/>
        <v>#DIV/0!</v>
      </c>
      <c r="Q120" s="201"/>
      <c r="R120" s="199">
        <f t="shared" si="27"/>
        <v>200</v>
      </c>
      <c r="S120" s="199">
        <f t="shared" si="28"/>
        <v>0</v>
      </c>
      <c r="T120" s="209"/>
    </row>
    <row r="121" spans="1:20">
      <c r="A121">
        <f t="shared" si="29"/>
        <v>8</v>
      </c>
      <c r="B121" s="207"/>
      <c r="C121" s="208"/>
      <c r="D121" s="208"/>
      <c r="E121" s="208"/>
      <c r="F121" s="200"/>
      <c r="G121" s="199"/>
      <c r="H121" s="199"/>
      <c r="I121" s="199">
        <f t="shared" si="30"/>
        <v>0</v>
      </c>
      <c r="J121" s="199" t="e">
        <f t="shared" si="31"/>
        <v>#DIV/0!</v>
      </c>
      <c r="K121" s="201"/>
      <c r="L121" s="200"/>
      <c r="M121" s="199"/>
      <c r="N121" s="199"/>
      <c r="O121" s="199">
        <f t="shared" si="32"/>
        <v>0</v>
      </c>
      <c r="P121" s="199" t="e">
        <f t="shared" si="33"/>
        <v>#DIV/0!</v>
      </c>
      <c r="Q121" s="201"/>
      <c r="R121" s="199">
        <f t="shared" si="27"/>
        <v>0</v>
      </c>
      <c r="S121" s="199">
        <f t="shared" si="28"/>
        <v>0</v>
      </c>
      <c r="T121" s="209"/>
    </row>
    <row r="122" spans="1:20">
      <c r="A122">
        <f t="shared" si="29"/>
        <v>9</v>
      </c>
      <c r="B122" s="207"/>
      <c r="C122" s="208"/>
      <c r="D122" s="208"/>
      <c r="E122" s="208"/>
      <c r="F122" s="200"/>
      <c r="G122" s="199"/>
      <c r="H122" s="199"/>
      <c r="I122" s="199">
        <f t="shared" si="30"/>
        <v>0</v>
      </c>
      <c r="J122" s="199" t="e">
        <f t="shared" si="31"/>
        <v>#DIV/0!</v>
      </c>
      <c r="K122" s="201"/>
      <c r="L122" s="200"/>
      <c r="M122" s="199"/>
      <c r="N122" s="199"/>
      <c r="O122" s="199">
        <f t="shared" si="32"/>
        <v>0</v>
      </c>
      <c r="P122" s="199" t="e">
        <f t="shared" si="33"/>
        <v>#DIV/0!</v>
      </c>
      <c r="Q122" s="201"/>
      <c r="R122" s="199">
        <f t="shared" si="27"/>
        <v>0</v>
      </c>
      <c r="S122" s="199">
        <f t="shared" si="28"/>
        <v>0</v>
      </c>
      <c r="T122" s="209"/>
    </row>
    <row r="123" spans="1:20">
      <c r="A123">
        <f t="shared" si="29"/>
        <v>10</v>
      </c>
      <c r="B123" s="207"/>
      <c r="C123" s="208"/>
      <c r="D123" s="208"/>
      <c r="E123" s="208"/>
      <c r="F123" s="200"/>
      <c r="G123" s="199"/>
      <c r="H123" s="199"/>
      <c r="I123" s="199">
        <f t="shared" si="30"/>
        <v>0</v>
      </c>
      <c r="J123" s="199" t="e">
        <f t="shared" si="31"/>
        <v>#DIV/0!</v>
      </c>
      <c r="K123" s="201"/>
      <c r="L123" s="200"/>
      <c r="M123" s="199"/>
      <c r="N123" s="199"/>
      <c r="O123" s="199">
        <f t="shared" si="32"/>
        <v>0</v>
      </c>
      <c r="P123" s="199" t="e">
        <f t="shared" si="33"/>
        <v>#DIV/0!</v>
      </c>
      <c r="Q123" s="201"/>
      <c r="R123" s="199">
        <f t="shared" si="27"/>
        <v>0</v>
      </c>
      <c r="S123" s="199">
        <f t="shared" si="28"/>
        <v>0</v>
      </c>
      <c r="T123" s="209"/>
    </row>
    <row r="124" spans="1:20">
      <c r="A124">
        <f t="shared" si="29"/>
        <v>11</v>
      </c>
      <c r="B124" s="207"/>
      <c r="C124" s="208"/>
      <c r="D124" s="208"/>
      <c r="E124" s="208"/>
      <c r="F124" s="200"/>
      <c r="G124" s="199"/>
      <c r="H124" s="199"/>
      <c r="I124" s="199">
        <f t="shared" si="30"/>
        <v>0</v>
      </c>
      <c r="J124" s="199" t="e">
        <f t="shared" si="31"/>
        <v>#DIV/0!</v>
      </c>
      <c r="K124" s="201"/>
      <c r="L124" s="200"/>
      <c r="M124" s="199"/>
      <c r="N124" s="199"/>
      <c r="O124" s="199">
        <f t="shared" si="32"/>
        <v>0</v>
      </c>
      <c r="P124" s="199" t="e">
        <f t="shared" si="33"/>
        <v>#DIV/0!</v>
      </c>
      <c r="Q124" s="201"/>
      <c r="R124" s="199">
        <f t="shared" si="27"/>
        <v>0</v>
      </c>
      <c r="S124" s="199">
        <f t="shared" si="28"/>
        <v>0</v>
      </c>
      <c r="T124" s="209"/>
    </row>
    <row r="125" spans="1:20">
      <c r="A125">
        <f t="shared" si="29"/>
        <v>12</v>
      </c>
      <c r="B125" s="207"/>
      <c r="C125" s="208"/>
      <c r="D125" s="208"/>
      <c r="E125" s="208"/>
      <c r="F125" s="200"/>
      <c r="G125" s="199"/>
      <c r="H125" s="199"/>
      <c r="I125" s="199">
        <f t="shared" si="30"/>
        <v>0</v>
      </c>
      <c r="J125" s="199" t="e">
        <f t="shared" si="31"/>
        <v>#DIV/0!</v>
      </c>
      <c r="K125" s="201"/>
      <c r="L125" s="200"/>
      <c r="M125" s="199"/>
      <c r="N125" s="199"/>
      <c r="O125" s="199">
        <f t="shared" si="32"/>
        <v>0</v>
      </c>
      <c r="P125" s="199" t="e">
        <f t="shared" si="33"/>
        <v>#DIV/0!</v>
      </c>
      <c r="Q125" s="201"/>
      <c r="R125" s="199">
        <f t="shared" si="27"/>
        <v>0</v>
      </c>
      <c r="S125" s="199">
        <f t="shared" si="28"/>
        <v>0</v>
      </c>
      <c r="T125" s="209"/>
    </row>
    <row r="126" spans="1:20">
      <c r="A126">
        <f t="shared" si="29"/>
        <v>13</v>
      </c>
      <c r="B126" s="207"/>
      <c r="C126" s="208"/>
      <c r="D126" s="208"/>
      <c r="E126" s="208"/>
      <c r="F126" s="200"/>
      <c r="G126" s="199"/>
      <c r="H126" s="199"/>
      <c r="I126" s="199">
        <f t="shared" si="30"/>
        <v>0</v>
      </c>
      <c r="J126" s="199" t="e">
        <f t="shared" si="31"/>
        <v>#DIV/0!</v>
      </c>
      <c r="K126" s="201"/>
      <c r="L126" s="200"/>
      <c r="M126" s="199"/>
      <c r="N126" s="199"/>
      <c r="O126" s="199">
        <f t="shared" si="32"/>
        <v>0</v>
      </c>
      <c r="P126" s="199" t="e">
        <f t="shared" si="33"/>
        <v>#DIV/0!</v>
      </c>
      <c r="Q126" s="201"/>
      <c r="R126" s="199">
        <f t="shared" si="27"/>
        <v>0</v>
      </c>
      <c r="S126" s="199">
        <f t="shared" si="28"/>
        <v>0</v>
      </c>
      <c r="T126" s="209"/>
    </row>
    <row r="127" spans="1:20">
      <c r="A127">
        <f t="shared" si="29"/>
        <v>14</v>
      </c>
      <c r="B127" s="207"/>
      <c r="C127" s="208"/>
      <c r="D127" s="208"/>
      <c r="E127" s="208"/>
      <c r="F127" s="200"/>
      <c r="G127" s="199"/>
      <c r="H127" s="199"/>
      <c r="I127" s="199">
        <f t="shared" si="30"/>
        <v>0</v>
      </c>
      <c r="J127" s="199" t="e">
        <f t="shared" si="31"/>
        <v>#DIV/0!</v>
      </c>
      <c r="K127" s="201"/>
      <c r="L127" s="200"/>
      <c r="M127" s="199"/>
      <c r="N127" s="199"/>
      <c r="O127" s="199">
        <f t="shared" si="32"/>
        <v>0</v>
      </c>
      <c r="P127" s="199" t="e">
        <f t="shared" si="33"/>
        <v>#DIV/0!</v>
      </c>
      <c r="Q127" s="201"/>
      <c r="R127" s="199">
        <f t="shared" si="27"/>
        <v>0</v>
      </c>
      <c r="S127" s="199">
        <f t="shared" si="28"/>
        <v>0</v>
      </c>
      <c r="T127" s="209"/>
    </row>
    <row r="128" spans="1:20">
      <c r="A128">
        <f t="shared" si="29"/>
        <v>15</v>
      </c>
      <c r="B128" s="207"/>
      <c r="C128" s="208"/>
      <c r="D128" s="208"/>
      <c r="E128" s="208"/>
      <c r="F128" s="200"/>
      <c r="G128" s="199"/>
      <c r="H128" s="199"/>
      <c r="I128" s="199">
        <f t="shared" si="30"/>
        <v>0</v>
      </c>
      <c r="J128" s="199" t="e">
        <f t="shared" si="31"/>
        <v>#DIV/0!</v>
      </c>
      <c r="K128" s="201"/>
      <c r="L128" s="200"/>
      <c r="M128" s="199"/>
      <c r="N128" s="199"/>
      <c r="O128" s="199">
        <f t="shared" si="32"/>
        <v>0</v>
      </c>
      <c r="P128" s="199" t="e">
        <f t="shared" si="33"/>
        <v>#DIV/0!</v>
      </c>
      <c r="Q128" s="201"/>
      <c r="R128" s="199">
        <f t="shared" si="27"/>
        <v>0</v>
      </c>
      <c r="S128" s="199">
        <f t="shared" si="28"/>
        <v>0</v>
      </c>
      <c r="T128" s="209"/>
    </row>
    <row r="129" spans="1:20">
      <c r="A129">
        <f t="shared" si="29"/>
        <v>16</v>
      </c>
      <c r="B129" s="207"/>
      <c r="C129" s="208"/>
      <c r="D129" s="208"/>
      <c r="E129" s="208"/>
      <c r="F129" s="200"/>
      <c r="G129" s="199"/>
      <c r="H129" s="199"/>
      <c r="I129" s="199">
        <f t="shared" si="30"/>
        <v>0</v>
      </c>
      <c r="J129" s="199" t="e">
        <f t="shared" si="31"/>
        <v>#DIV/0!</v>
      </c>
      <c r="K129" s="201"/>
      <c r="L129" s="200"/>
      <c r="M129" s="199"/>
      <c r="N129" s="199"/>
      <c r="O129" s="199">
        <f t="shared" si="32"/>
        <v>0</v>
      </c>
      <c r="P129" s="199" t="e">
        <f t="shared" si="33"/>
        <v>#DIV/0!</v>
      </c>
      <c r="Q129" s="201"/>
      <c r="R129" s="199">
        <f t="shared" si="27"/>
        <v>0</v>
      </c>
      <c r="S129" s="199">
        <f t="shared" si="28"/>
        <v>0</v>
      </c>
      <c r="T129" s="209"/>
    </row>
    <row r="130" spans="1:20">
      <c r="A130">
        <f t="shared" si="29"/>
        <v>17</v>
      </c>
      <c r="B130" s="207"/>
      <c r="C130" s="208"/>
      <c r="D130" s="208"/>
      <c r="E130" s="208"/>
      <c r="F130" s="200"/>
      <c r="G130" s="199"/>
      <c r="H130" s="199"/>
      <c r="I130" s="199">
        <f t="shared" si="30"/>
        <v>0</v>
      </c>
      <c r="J130" s="199" t="e">
        <f t="shared" si="31"/>
        <v>#DIV/0!</v>
      </c>
      <c r="K130" s="201"/>
      <c r="L130" s="200"/>
      <c r="M130" s="199"/>
      <c r="N130" s="199"/>
      <c r="O130" s="199">
        <f t="shared" si="32"/>
        <v>0</v>
      </c>
      <c r="P130" s="199" t="e">
        <f t="shared" si="33"/>
        <v>#DIV/0!</v>
      </c>
      <c r="Q130" s="201"/>
      <c r="R130" s="199">
        <f t="shared" si="27"/>
        <v>0</v>
      </c>
      <c r="S130" s="199">
        <f t="shared" si="28"/>
        <v>0</v>
      </c>
      <c r="T130" s="209"/>
    </row>
    <row r="131" spans="1:20">
      <c r="A131">
        <f t="shared" si="29"/>
        <v>18</v>
      </c>
      <c r="B131" s="207"/>
      <c r="C131" s="208"/>
      <c r="D131" s="208"/>
      <c r="E131" s="208"/>
      <c r="F131" s="200"/>
      <c r="G131" s="199"/>
      <c r="H131" s="199"/>
      <c r="I131" s="199">
        <f t="shared" si="30"/>
        <v>0</v>
      </c>
      <c r="J131" s="199" t="e">
        <f t="shared" si="31"/>
        <v>#DIV/0!</v>
      </c>
      <c r="K131" s="201"/>
      <c r="L131" s="200"/>
      <c r="M131" s="199"/>
      <c r="N131" s="199"/>
      <c r="O131" s="199">
        <f t="shared" si="32"/>
        <v>0</v>
      </c>
      <c r="P131" s="199" t="e">
        <f t="shared" si="33"/>
        <v>#DIV/0!</v>
      </c>
      <c r="Q131" s="201"/>
      <c r="R131" s="199">
        <f t="shared" si="27"/>
        <v>0</v>
      </c>
      <c r="S131" s="199">
        <f t="shared" si="28"/>
        <v>0</v>
      </c>
      <c r="T131" s="209"/>
    </row>
    <row r="132" spans="1:20">
      <c r="A132">
        <f t="shared" si="29"/>
        <v>19</v>
      </c>
      <c r="B132" s="207"/>
      <c r="C132" s="208"/>
      <c r="D132" s="208"/>
      <c r="E132" s="208"/>
      <c r="F132" s="200"/>
      <c r="G132" s="199"/>
      <c r="H132" s="199"/>
      <c r="I132" s="199">
        <f t="shared" si="30"/>
        <v>0</v>
      </c>
      <c r="J132" s="199" t="e">
        <f t="shared" si="31"/>
        <v>#DIV/0!</v>
      </c>
      <c r="K132" s="201"/>
      <c r="L132" s="200"/>
      <c r="M132" s="199"/>
      <c r="N132" s="199"/>
      <c r="O132" s="199">
        <f t="shared" si="32"/>
        <v>0</v>
      </c>
      <c r="P132" s="199" t="e">
        <f t="shared" si="33"/>
        <v>#DIV/0!</v>
      </c>
      <c r="Q132" s="201"/>
      <c r="R132" s="199">
        <f t="shared" si="27"/>
        <v>0</v>
      </c>
      <c r="S132" s="199">
        <f t="shared" si="28"/>
        <v>0</v>
      </c>
      <c r="T132" s="209"/>
    </row>
    <row r="133" spans="1:20" ht="16" thickBot="1">
      <c r="A133">
        <f t="shared" si="29"/>
        <v>20</v>
      </c>
      <c r="B133" s="207"/>
      <c r="C133" s="208"/>
      <c r="D133" s="208"/>
      <c r="E133" s="208"/>
      <c r="F133" s="200"/>
      <c r="G133" s="199"/>
      <c r="H133" s="199"/>
      <c r="I133" s="199">
        <f t="shared" si="30"/>
        <v>0</v>
      </c>
      <c r="J133" s="199" t="e">
        <f t="shared" si="31"/>
        <v>#DIV/0!</v>
      </c>
      <c r="K133" s="201"/>
      <c r="L133" s="200"/>
      <c r="M133" s="199"/>
      <c r="N133" s="199"/>
      <c r="O133" s="199">
        <f t="shared" si="32"/>
        <v>0</v>
      </c>
      <c r="P133" s="199" t="e">
        <f t="shared" si="33"/>
        <v>#DIV/0!</v>
      </c>
      <c r="Q133" s="201"/>
      <c r="R133" s="199">
        <f t="shared" si="27"/>
        <v>0</v>
      </c>
      <c r="S133" s="199">
        <f t="shared" si="28"/>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764</v>
      </c>
      <c r="C135" s="208" t="s">
        <v>357</v>
      </c>
      <c r="D135" s="208" t="s">
        <v>390</v>
      </c>
      <c r="E135" s="208" t="s">
        <v>275</v>
      </c>
      <c r="F135" s="219">
        <v>5</v>
      </c>
      <c r="G135" s="220">
        <v>15</v>
      </c>
      <c r="H135" s="220">
        <v>47.09</v>
      </c>
      <c r="I135" s="199">
        <f>IF(H135&lt;=$H$111,IF(H135&lt;$G$111,F135+G135,F135+G135+(H135-$G$111)),50)</f>
        <v>20</v>
      </c>
      <c r="J135" s="199">
        <f>$F$111/H135</f>
        <v>2.9730303673816096</v>
      </c>
      <c r="K135" s="195"/>
      <c r="L135" s="200">
        <v>50</v>
      </c>
      <c r="M135" s="199"/>
      <c r="N135" s="199"/>
      <c r="O135" s="199">
        <f>IF(N135&lt;=$H$111,IF(N135&lt;$G$111,L135+M135,L135+M135+(N135-$G$111)),50)</f>
        <v>50</v>
      </c>
      <c r="P135" s="199" t="e">
        <f>$F$111/N135</f>
        <v>#DIV/0!</v>
      </c>
      <c r="Q135" s="201"/>
      <c r="R135" s="199">
        <f t="shared" ref="R135:R149" si="34">O135+I135</f>
        <v>70</v>
      </c>
      <c r="S135" s="199">
        <f t="shared" ref="S135:S149" si="35">N135+H135</f>
        <v>47.09</v>
      </c>
      <c r="T135" s="209"/>
    </row>
    <row r="136" spans="1:20">
      <c r="A136">
        <f t="shared" ref="A136:A149" si="36">A135+1</f>
        <v>2</v>
      </c>
      <c r="B136" s="207">
        <v>807</v>
      </c>
      <c r="C136" s="208" t="s">
        <v>391</v>
      </c>
      <c r="D136" s="208" t="s">
        <v>392</v>
      </c>
      <c r="E136" s="208" t="s">
        <v>275</v>
      </c>
      <c r="F136" s="200">
        <v>5</v>
      </c>
      <c r="G136" s="199">
        <v>15</v>
      </c>
      <c r="H136" s="199">
        <v>47.73</v>
      </c>
      <c r="I136" s="199">
        <f t="shared" ref="I136:I149" si="37">IF(H136&lt;=$H$111,IF(H136&lt;$G$111,F136+G136,F136+G136+(H136-$G$111)),50)</f>
        <v>20</v>
      </c>
      <c r="J136" s="199">
        <f t="shared" ref="J136:J149" si="38">$F$111/H136</f>
        <v>2.9331657238633984</v>
      </c>
      <c r="K136" s="201"/>
      <c r="L136" s="200">
        <v>50</v>
      </c>
      <c r="M136" s="199"/>
      <c r="N136" s="199"/>
      <c r="O136" s="199">
        <f t="shared" ref="O136:O149" si="39">IF(N136&lt;=$H$111,IF(N136&lt;$G$111,L136+M136,L136+M136+(N136-$G$111)),50)</f>
        <v>50</v>
      </c>
      <c r="P136" s="199" t="e">
        <f t="shared" ref="P136:P149" si="40">$F$111/N136</f>
        <v>#DIV/0!</v>
      </c>
      <c r="Q136" s="201"/>
      <c r="R136" s="199">
        <f t="shared" si="34"/>
        <v>70</v>
      </c>
      <c r="S136" s="199">
        <f t="shared" si="35"/>
        <v>47.73</v>
      </c>
      <c r="T136" s="209"/>
    </row>
    <row r="137" spans="1:20">
      <c r="A137">
        <f t="shared" si="36"/>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4"/>
        <v>0</v>
      </c>
      <c r="S137" s="199">
        <f t="shared" si="35"/>
        <v>0</v>
      </c>
      <c r="T137" s="209"/>
    </row>
    <row r="138" spans="1:20">
      <c r="A138">
        <f t="shared" si="36"/>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4"/>
        <v>0</v>
      </c>
      <c r="S138" s="199">
        <f t="shared" si="35"/>
        <v>0</v>
      </c>
      <c r="T138" s="209"/>
    </row>
    <row r="139" spans="1:20">
      <c r="A139">
        <f t="shared" si="36"/>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4"/>
        <v>0</v>
      </c>
      <c r="S139" s="199">
        <f t="shared" si="35"/>
        <v>0</v>
      </c>
      <c r="T139" s="209"/>
    </row>
    <row r="140" spans="1:20">
      <c r="A140">
        <f t="shared" si="36"/>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4"/>
        <v>0</v>
      </c>
      <c r="S140" s="199">
        <f t="shared" si="35"/>
        <v>0</v>
      </c>
      <c r="T140" s="209"/>
    </row>
    <row r="141" spans="1:20">
      <c r="A141">
        <f t="shared" si="36"/>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4"/>
        <v>0</v>
      </c>
      <c r="S141" s="199">
        <f t="shared" si="35"/>
        <v>0</v>
      </c>
      <c r="T141" s="209"/>
    </row>
    <row r="142" spans="1:20">
      <c r="A142">
        <f t="shared" si="36"/>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4"/>
        <v>0</v>
      </c>
      <c r="S142" s="199">
        <f t="shared" si="35"/>
        <v>0</v>
      </c>
      <c r="T142" s="209"/>
    </row>
    <row r="143" spans="1:20">
      <c r="A143">
        <f t="shared" si="36"/>
        <v>9</v>
      </c>
      <c r="B143" s="207"/>
      <c r="C143" s="208"/>
      <c r="D143" s="208"/>
      <c r="E143" s="208"/>
      <c r="F143" s="200"/>
      <c r="G143" s="199"/>
      <c r="H143" s="199"/>
      <c r="I143" s="199">
        <f t="shared" si="37"/>
        <v>0</v>
      </c>
      <c r="J143" s="199" t="e">
        <f t="shared" si="38"/>
        <v>#DIV/0!</v>
      </c>
      <c r="K143" s="201"/>
      <c r="L143" s="200"/>
      <c r="M143" s="199"/>
      <c r="N143" s="199"/>
      <c r="O143" s="199">
        <f t="shared" si="39"/>
        <v>0</v>
      </c>
      <c r="P143" s="199" t="e">
        <f t="shared" si="40"/>
        <v>#DIV/0!</v>
      </c>
      <c r="Q143" s="201"/>
      <c r="R143" s="199">
        <f t="shared" si="34"/>
        <v>0</v>
      </c>
      <c r="S143" s="199">
        <f t="shared" si="35"/>
        <v>0</v>
      </c>
      <c r="T143" s="209"/>
    </row>
    <row r="144" spans="1:20">
      <c r="A144">
        <f t="shared" si="36"/>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4"/>
        <v>0</v>
      </c>
      <c r="S144" s="199">
        <f t="shared" si="35"/>
        <v>0</v>
      </c>
      <c r="T144" s="209"/>
    </row>
    <row r="145" spans="1:20">
      <c r="A145">
        <f t="shared" si="36"/>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4"/>
        <v>0</v>
      </c>
      <c r="S145" s="199">
        <f t="shared" si="35"/>
        <v>0</v>
      </c>
      <c r="T145" s="209"/>
    </row>
    <row r="146" spans="1:20">
      <c r="A146">
        <f t="shared" si="36"/>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4"/>
        <v>0</v>
      </c>
      <c r="S146" s="199">
        <f t="shared" si="35"/>
        <v>0</v>
      </c>
      <c r="T146" s="209"/>
    </row>
    <row r="147" spans="1:20">
      <c r="A147">
        <f t="shared" si="36"/>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4"/>
        <v>0</v>
      </c>
      <c r="S147" s="199">
        <f t="shared" si="35"/>
        <v>0</v>
      </c>
      <c r="T147" s="209"/>
    </row>
    <row r="148" spans="1:20">
      <c r="A148">
        <f t="shared" si="36"/>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4"/>
        <v>0</v>
      </c>
      <c r="S148" s="199">
        <f t="shared" si="35"/>
        <v>0</v>
      </c>
      <c r="T148" s="209"/>
    </row>
    <row r="149" spans="1:20" ht="16" thickBot="1">
      <c r="A149">
        <f t="shared" si="36"/>
        <v>15</v>
      </c>
      <c r="B149" s="210"/>
      <c r="C149" s="211"/>
      <c r="D149" s="211"/>
      <c r="E149" s="211"/>
      <c r="F149" s="202"/>
      <c r="G149" s="203"/>
      <c r="H149" s="203"/>
      <c r="I149" s="199">
        <f t="shared" si="37"/>
        <v>0</v>
      </c>
      <c r="J149" s="199" t="e">
        <f t="shared" si="38"/>
        <v>#DIV/0!</v>
      </c>
      <c r="K149" s="204"/>
      <c r="L149" s="202"/>
      <c r="M149" s="203"/>
      <c r="N149" s="203"/>
      <c r="O149" s="199">
        <f t="shared" si="39"/>
        <v>0</v>
      </c>
      <c r="P149" s="199" t="e">
        <f t="shared" si="40"/>
        <v>#DIV/0!</v>
      </c>
      <c r="Q149" s="204"/>
      <c r="R149" s="203">
        <f t="shared" si="34"/>
        <v>0</v>
      </c>
      <c r="S149" s="203">
        <f t="shared" si="35"/>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v>811</v>
      </c>
      <c r="C151" s="208" t="s">
        <v>386</v>
      </c>
      <c r="D151" s="208" t="s">
        <v>387</v>
      </c>
      <c r="E151" s="208" t="s">
        <v>140</v>
      </c>
      <c r="F151" s="219">
        <v>0</v>
      </c>
      <c r="G151" s="220">
        <v>5</v>
      </c>
      <c r="H151" s="220">
        <v>31.29</v>
      </c>
      <c r="I151" s="199">
        <f>IF(H151&lt;=$H$111,IF(H151&lt;$G$111,F151+G151,F151+G151+(H151-$G$111)),50)</f>
        <v>5</v>
      </c>
      <c r="J151" s="199">
        <f>$F$111/H151</f>
        <v>4.4742729306487696</v>
      </c>
      <c r="K151" s="195"/>
      <c r="L151" s="200">
        <v>0</v>
      </c>
      <c r="M151" s="199">
        <v>10</v>
      </c>
      <c r="N151" s="199">
        <v>27.81</v>
      </c>
      <c r="O151" s="199">
        <f>IF(N151&lt;=$H$111,IF(N151&lt;$G$111,L151+M151,L151+M151+(N151-$G$111)),50)</f>
        <v>10</v>
      </c>
      <c r="P151" s="199">
        <f>$F$111/N151</f>
        <v>5.0341603739661993</v>
      </c>
      <c r="Q151" s="201"/>
      <c r="R151" s="199">
        <f t="shared" ref="R151:R165" si="41">O151+I151</f>
        <v>15</v>
      </c>
      <c r="S151" s="199">
        <f t="shared" ref="S151:S165" si="42">N151+H151</f>
        <v>59.099999999999994</v>
      </c>
      <c r="T151" s="209"/>
    </row>
    <row r="152" spans="1:20">
      <c r="A152">
        <f t="shared" ref="A152:A165" si="43">A151+1</f>
        <v>2</v>
      </c>
      <c r="B152" s="207">
        <v>789</v>
      </c>
      <c r="C152" s="208" t="s">
        <v>388</v>
      </c>
      <c r="D152" s="208" t="s">
        <v>389</v>
      </c>
      <c r="E152" s="208" t="s">
        <v>140</v>
      </c>
      <c r="F152" s="200">
        <v>100</v>
      </c>
      <c r="G152" s="199"/>
      <c r="H152" s="199"/>
      <c r="I152" s="199">
        <f t="shared" ref="I152:I165" si="44">IF(H152&lt;=$H$111,IF(H152&lt;$G$111,F152+G152,F152+G152+(H152-$G$111)),50)</f>
        <v>100</v>
      </c>
      <c r="J152" s="199" t="e">
        <f t="shared" ref="J152:J165" si="45">$F$111/H152</f>
        <v>#DIV/0!</v>
      </c>
      <c r="K152" s="201"/>
      <c r="L152" s="200">
        <v>100</v>
      </c>
      <c r="M152" s="199"/>
      <c r="N152" s="199"/>
      <c r="O152" s="199">
        <f t="shared" ref="O152:O165" si="46">IF(N152&lt;=$H$111,IF(N152&lt;$G$111,L152+M152,L152+M152+(N152-$G$111)),50)</f>
        <v>100</v>
      </c>
      <c r="P152" s="199" t="e">
        <f t="shared" ref="P152:P165" si="47">$F$111/N152</f>
        <v>#DIV/0!</v>
      </c>
      <c r="Q152" s="201"/>
      <c r="R152" s="199">
        <f t="shared" si="41"/>
        <v>200</v>
      </c>
      <c r="S152" s="199">
        <f t="shared" si="42"/>
        <v>0</v>
      </c>
      <c r="T152" s="209"/>
    </row>
    <row r="153" spans="1:20">
      <c r="A153">
        <f t="shared" si="43"/>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1"/>
        <v>0</v>
      </c>
      <c r="S153" s="199">
        <f t="shared" si="42"/>
        <v>0</v>
      </c>
      <c r="T153" s="209"/>
    </row>
    <row r="154" spans="1:20">
      <c r="A154">
        <f t="shared" si="43"/>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1"/>
        <v>0</v>
      </c>
      <c r="S154" s="199">
        <f t="shared" si="42"/>
        <v>0</v>
      </c>
      <c r="T154" s="209"/>
    </row>
    <row r="155" spans="1:20">
      <c r="A155">
        <f t="shared" si="43"/>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1"/>
        <v>0</v>
      </c>
      <c r="S155" s="199">
        <f t="shared" si="42"/>
        <v>0</v>
      </c>
      <c r="T155" s="209"/>
    </row>
    <row r="156" spans="1:20">
      <c r="A156">
        <f t="shared" si="43"/>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1"/>
        <v>0</v>
      </c>
      <c r="S156" s="199">
        <f t="shared" si="42"/>
        <v>0</v>
      </c>
      <c r="T156" s="209"/>
    </row>
    <row r="157" spans="1:20">
      <c r="A157">
        <f t="shared" si="43"/>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1"/>
        <v>0</v>
      </c>
      <c r="S157" s="199">
        <f t="shared" si="42"/>
        <v>0</v>
      </c>
      <c r="T157" s="209"/>
    </row>
    <row r="158" spans="1:20">
      <c r="A158">
        <f t="shared" si="43"/>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1"/>
        <v>0</v>
      </c>
      <c r="S158" s="199">
        <f t="shared" si="42"/>
        <v>0</v>
      </c>
      <c r="T158" s="209"/>
    </row>
    <row r="159" spans="1:20">
      <c r="A159">
        <f t="shared" si="43"/>
        <v>9</v>
      </c>
      <c r="B159" s="207"/>
      <c r="C159" s="208"/>
      <c r="D159" s="208"/>
      <c r="E159" s="208"/>
      <c r="F159" s="200"/>
      <c r="G159" s="199"/>
      <c r="H159" s="199"/>
      <c r="I159" s="199">
        <f t="shared" si="44"/>
        <v>0</v>
      </c>
      <c r="J159" s="199" t="e">
        <f t="shared" si="45"/>
        <v>#DIV/0!</v>
      </c>
      <c r="K159" s="201"/>
      <c r="L159" s="200"/>
      <c r="M159" s="199"/>
      <c r="N159" s="199"/>
      <c r="O159" s="199">
        <f t="shared" si="46"/>
        <v>0</v>
      </c>
      <c r="P159" s="199" t="e">
        <f t="shared" si="47"/>
        <v>#DIV/0!</v>
      </c>
      <c r="Q159" s="201"/>
      <c r="R159" s="199">
        <f t="shared" si="41"/>
        <v>0</v>
      </c>
      <c r="S159" s="199">
        <f t="shared" si="42"/>
        <v>0</v>
      </c>
      <c r="T159" s="209"/>
    </row>
    <row r="160" spans="1:20">
      <c r="A160">
        <f t="shared" si="43"/>
        <v>10</v>
      </c>
      <c r="B160" s="207"/>
      <c r="C160" s="208"/>
      <c r="D160" s="208"/>
      <c r="E160" s="208"/>
      <c r="F160" s="200"/>
      <c r="G160" s="199"/>
      <c r="H160" s="199"/>
      <c r="I160" s="199">
        <f t="shared" si="44"/>
        <v>0</v>
      </c>
      <c r="J160" s="199" t="e">
        <f t="shared" si="45"/>
        <v>#DIV/0!</v>
      </c>
      <c r="K160" s="201"/>
      <c r="L160" s="200"/>
      <c r="M160" s="199"/>
      <c r="N160" s="199"/>
      <c r="O160" s="199">
        <f t="shared" si="46"/>
        <v>0</v>
      </c>
      <c r="P160" s="199" t="e">
        <f t="shared" si="47"/>
        <v>#DIV/0!</v>
      </c>
      <c r="Q160" s="201"/>
      <c r="R160" s="199">
        <f t="shared" si="41"/>
        <v>0</v>
      </c>
      <c r="S160" s="199">
        <f t="shared" si="42"/>
        <v>0</v>
      </c>
      <c r="T160" s="209"/>
    </row>
    <row r="161" spans="1:20">
      <c r="A161">
        <f t="shared" si="43"/>
        <v>11</v>
      </c>
      <c r="B161" s="207"/>
      <c r="C161" s="208"/>
      <c r="D161" s="208"/>
      <c r="E161" s="208"/>
      <c r="F161" s="200"/>
      <c r="G161" s="199"/>
      <c r="H161" s="199"/>
      <c r="I161" s="199">
        <f t="shared" si="44"/>
        <v>0</v>
      </c>
      <c r="J161" s="199" t="e">
        <f t="shared" si="45"/>
        <v>#DIV/0!</v>
      </c>
      <c r="K161" s="201"/>
      <c r="L161" s="200"/>
      <c r="M161" s="199"/>
      <c r="N161" s="199"/>
      <c r="O161" s="199">
        <f t="shared" si="46"/>
        <v>0</v>
      </c>
      <c r="P161" s="199" t="e">
        <f t="shared" si="47"/>
        <v>#DIV/0!</v>
      </c>
      <c r="Q161" s="201"/>
      <c r="R161" s="199">
        <f t="shared" si="41"/>
        <v>0</v>
      </c>
      <c r="S161" s="199">
        <f t="shared" si="42"/>
        <v>0</v>
      </c>
      <c r="T161" s="209"/>
    </row>
    <row r="162" spans="1:20">
      <c r="A162">
        <f t="shared" si="43"/>
        <v>12</v>
      </c>
      <c r="B162" s="207"/>
      <c r="C162" s="208"/>
      <c r="D162" s="208"/>
      <c r="E162" s="208"/>
      <c r="F162" s="200"/>
      <c r="G162" s="199"/>
      <c r="H162" s="199"/>
      <c r="I162" s="199">
        <f t="shared" si="44"/>
        <v>0</v>
      </c>
      <c r="J162" s="199" t="e">
        <f t="shared" si="45"/>
        <v>#DIV/0!</v>
      </c>
      <c r="K162" s="201"/>
      <c r="L162" s="200"/>
      <c r="M162" s="199"/>
      <c r="N162" s="199"/>
      <c r="O162" s="199">
        <f t="shared" si="46"/>
        <v>0</v>
      </c>
      <c r="P162" s="199" t="e">
        <f t="shared" si="47"/>
        <v>#DIV/0!</v>
      </c>
      <c r="Q162" s="201"/>
      <c r="R162" s="199">
        <f t="shared" si="41"/>
        <v>0</v>
      </c>
      <c r="S162" s="199">
        <f t="shared" si="42"/>
        <v>0</v>
      </c>
      <c r="T162" s="209"/>
    </row>
    <row r="163" spans="1:20">
      <c r="A163">
        <f t="shared" si="43"/>
        <v>13</v>
      </c>
      <c r="B163" s="207"/>
      <c r="C163" s="208"/>
      <c r="D163" s="208"/>
      <c r="E163" s="208"/>
      <c r="F163" s="200"/>
      <c r="G163" s="199"/>
      <c r="H163" s="199"/>
      <c r="I163" s="199">
        <f t="shared" si="44"/>
        <v>0</v>
      </c>
      <c r="J163" s="199" t="e">
        <f t="shared" si="45"/>
        <v>#DIV/0!</v>
      </c>
      <c r="K163" s="201"/>
      <c r="L163" s="200"/>
      <c r="M163" s="199"/>
      <c r="N163" s="199"/>
      <c r="O163" s="199">
        <f t="shared" si="46"/>
        <v>0</v>
      </c>
      <c r="P163" s="199" t="e">
        <f t="shared" si="47"/>
        <v>#DIV/0!</v>
      </c>
      <c r="Q163" s="201"/>
      <c r="R163" s="199">
        <f t="shared" si="41"/>
        <v>0</v>
      </c>
      <c r="S163" s="199">
        <f t="shared" si="42"/>
        <v>0</v>
      </c>
      <c r="T163" s="209"/>
    </row>
    <row r="164" spans="1:20">
      <c r="A164">
        <f t="shared" si="43"/>
        <v>14</v>
      </c>
      <c r="B164" s="207"/>
      <c r="C164" s="208"/>
      <c r="D164" s="208"/>
      <c r="E164" s="208"/>
      <c r="F164" s="200"/>
      <c r="G164" s="199"/>
      <c r="H164" s="199"/>
      <c r="I164" s="199">
        <f t="shared" si="44"/>
        <v>0</v>
      </c>
      <c r="J164" s="199" t="e">
        <f t="shared" si="45"/>
        <v>#DIV/0!</v>
      </c>
      <c r="K164" s="201"/>
      <c r="L164" s="200"/>
      <c r="M164" s="199"/>
      <c r="N164" s="199"/>
      <c r="O164" s="199">
        <f t="shared" si="46"/>
        <v>0</v>
      </c>
      <c r="P164" s="199" t="e">
        <f t="shared" si="47"/>
        <v>#DIV/0!</v>
      </c>
      <c r="Q164" s="201"/>
      <c r="R164" s="199">
        <f t="shared" si="41"/>
        <v>0</v>
      </c>
      <c r="S164" s="199">
        <f t="shared" si="42"/>
        <v>0</v>
      </c>
      <c r="T164" s="209"/>
    </row>
    <row r="165" spans="1:20" ht="16" thickBot="1">
      <c r="A165">
        <f t="shared" si="43"/>
        <v>15</v>
      </c>
      <c r="B165" s="210"/>
      <c r="C165" s="211"/>
      <c r="D165" s="211"/>
      <c r="E165" s="211"/>
      <c r="F165" s="202"/>
      <c r="G165" s="203"/>
      <c r="H165" s="203"/>
      <c r="I165" s="199">
        <f t="shared" si="44"/>
        <v>0</v>
      </c>
      <c r="J165" s="199" t="e">
        <f t="shared" si="45"/>
        <v>#DIV/0!</v>
      </c>
      <c r="K165" s="204"/>
      <c r="L165" s="202"/>
      <c r="M165" s="203"/>
      <c r="N165" s="203"/>
      <c r="O165" s="199">
        <f t="shared" si="46"/>
        <v>0</v>
      </c>
      <c r="P165" s="199" t="e">
        <f t="shared" si="47"/>
        <v>#DIV/0!</v>
      </c>
      <c r="Q165" s="204"/>
      <c r="R165" s="203">
        <f t="shared" si="41"/>
        <v>0</v>
      </c>
      <c r="S165" s="203">
        <f t="shared" si="42"/>
        <v>0</v>
      </c>
      <c r="T165" s="212"/>
    </row>
  </sheetData>
  <mergeCells count="30">
    <mergeCell ref="B134:E134"/>
    <mergeCell ref="B150:E150"/>
    <mergeCell ref="C75:E75"/>
    <mergeCell ref="R75:T77"/>
    <mergeCell ref="B76:E77"/>
    <mergeCell ref="F77:J77"/>
    <mergeCell ref="L77:P77"/>
    <mergeCell ref="C110:E110"/>
    <mergeCell ref="R110:T112"/>
    <mergeCell ref="B111:E112"/>
    <mergeCell ref="F112:J112"/>
    <mergeCell ref="L112:P112"/>
    <mergeCell ref="R5:T7"/>
    <mergeCell ref="B6:E7"/>
    <mergeCell ref="F7:J7"/>
    <mergeCell ref="L7:P7"/>
    <mergeCell ref="C40:E40"/>
    <mergeCell ref="R40:T42"/>
    <mergeCell ref="B41:E42"/>
    <mergeCell ref="F42:J42"/>
    <mergeCell ref="L42:P42"/>
    <mergeCell ref="B4:E4"/>
    <mergeCell ref="F4:Q4"/>
    <mergeCell ref="C5:E5"/>
    <mergeCell ref="B1:E1"/>
    <mergeCell ref="F1:Q1"/>
    <mergeCell ref="B2:E2"/>
    <mergeCell ref="F2:Q2"/>
    <mergeCell ref="B3:E3"/>
    <mergeCell ref="F3:Q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77" workbookViewId="0">
      <selection activeCell="G18" sqref="G18"/>
    </sheetView>
  </sheetViews>
  <sheetFormatPr baseColWidth="10" defaultRowHeight="15" x14ac:dyDescent="0"/>
  <cols>
    <col min="1" max="1" width="3.1640625" bestFit="1" customWidth="1"/>
  </cols>
  <sheetData>
    <row r="1" spans="1:20" ht="25">
      <c r="B1" s="513" t="s">
        <v>161</v>
      </c>
      <c r="C1" s="513"/>
      <c r="D1" s="513"/>
      <c r="E1" s="513"/>
      <c r="F1" s="515" t="s">
        <v>173</v>
      </c>
      <c r="G1" s="515"/>
      <c r="H1" s="515"/>
      <c r="I1" s="515"/>
      <c r="J1" s="515"/>
      <c r="K1" s="515"/>
      <c r="L1" s="515"/>
      <c r="M1" s="515"/>
      <c r="N1" s="515"/>
      <c r="O1" s="515"/>
      <c r="P1" s="515"/>
      <c r="Q1" s="515"/>
      <c r="R1" s="221"/>
      <c r="S1" s="221"/>
    </row>
    <row r="2" spans="1:20" ht="25">
      <c r="B2" s="513" t="s">
        <v>162</v>
      </c>
      <c r="C2" s="513"/>
      <c r="D2" s="513"/>
      <c r="E2" s="513"/>
      <c r="F2" s="516" t="s">
        <v>89</v>
      </c>
      <c r="G2" s="516"/>
      <c r="H2" s="516"/>
      <c r="I2" s="516"/>
      <c r="J2" s="516"/>
      <c r="K2" s="516"/>
      <c r="L2" s="516"/>
      <c r="M2" s="516"/>
      <c r="N2" s="516"/>
      <c r="O2" s="516"/>
      <c r="P2" s="516"/>
      <c r="Q2" s="516"/>
      <c r="R2" s="221"/>
      <c r="S2" s="221"/>
    </row>
    <row r="3" spans="1:20" ht="25">
      <c r="B3" s="513" t="s">
        <v>152</v>
      </c>
      <c r="C3" s="513"/>
      <c r="D3" s="513"/>
      <c r="E3" s="513"/>
      <c r="F3" s="516" t="s">
        <v>176</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182</v>
      </c>
      <c r="G6" s="182">
        <v>42.9</v>
      </c>
      <c r="H6" s="199">
        <f>G6*1.5</f>
        <v>64.349999999999994</v>
      </c>
      <c r="I6" s="182">
        <v>4.24</v>
      </c>
      <c r="J6" s="182">
        <v>35.700000000000003</v>
      </c>
      <c r="K6" s="183"/>
      <c r="L6" s="185">
        <v>173</v>
      </c>
      <c r="M6" s="182">
        <v>41.8</v>
      </c>
      <c r="N6" s="199">
        <f>M6*1.5</f>
        <v>62.699999999999996</v>
      </c>
      <c r="O6" s="182">
        <f>L6/M6</f>
        <v>4.1387559808612444</v>
      </c>
      <c r="P6" s="182">
        <v>34.049999999999997</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671</v>
      </c>
      <c r="C9" s="208" t="s">
        <v>477</v>
      </c>
      <c r="D9" s="208" t="s">
        <v>478</v>
      </c>
      <c r="E9" s="208" t="s">
        <v>272</v>
      </c>
      <c r="F9" s="200">
        <v>0</v>
      </c>
      <c r="G9" s="199">
        <v>0</v>
      </c>
      <c r="H9" s="199">
        <v>35.700000000000003</v>
      </c>
      <c r="I9" s="199">
        <f>IF(H9&lt;=$H$6,IF(H9&lt;$G$6,F9+G9,F9+G9+(H9-$G$6)),50)</f>
        <v>0</v>
      </c>
      <c r="J9" s="199">
        <f>$F$6/H9</f>
        <v>5.0980392156862742</v>
      </c>
      <c r="K9" s="201">
        <f>IF(I9=0,IF(H9=$J$6,6,4),0)</f>
        <v>6</v>
      </c>
      <c r="L9" s="200">
        <v>0</v>
      </c>
      <c r="M9" s="199">
        <v>0</v>
      </c>
      <c r="N9" s="199">
        <v>34.049999999999997</v>
      </c>
      <c r="O9" s="199">
        <f>IF(N9&lt;=$N$6,IF(N9&lt;$M$6,L9+M9,L9+M9+(N9-$M$6)),50)</f>
        <v>0</v>
      </c>
      <c r="P9" s="199">
        <f>$L$6/N9</f>
        <v>5.0807635829662265</v>
      </c>
      <c r="Q9" s="201">
        <f>IF(O9=0,IF(N9=$P$6,6,4),0)</f>
        <v>6</v>
      </c>
      <c r="R9" s="199">
        <f>O9+I9</f>
        <v>0</v>
      </c>
      <c r="S9" s="199">
        <f>N9+H9</f>
        <v>69.75</v>
      </c>
      <c r="T9" s="209">
        <f>IF((O9+I9)=0,4+K9+Q9,K9+Q9)+4</f>
        <v>20</v>
      </c>
    </row>
    <row r="10" spans="1:20">
      <c r="A10">
        <f>A9+1</f>
        <v>2</v>
      </c>
      <c r="B10" s="207">
        <v>559</v>
      </c>
      <c r="C10" s="208" t="s">
        <v>469</v>
      </c>
      <c r="D10" s="208" t="s">
        <v>470</v>
      </c>
      <c r="E10" s="208" t="s">
        <v>272</v>
      </c>
      <c r="F10" s="200">
        <v>0</v>
      </c>
      <c r="G10" s="199">
        <v>0</v>
      </c>
      <c r="H10" s="199">
        <v>36.409999999999997</v>
      </c>
      <c r="I10" s="199">
        <f t="shared" ref="I10:I38" si="0">IF(H10&lt;=$H$6,IF(H10&lt;$G$6,F10+G10,F10+G10+(H10-$G$6)),50)</f>
        <v>0</v>
      </c>
      <c r="J10" s="199">
        <f t="shared" ref="J10:J38" si="1">$F$6/H10</f>
        <v>4.9986267508926128</v>
      </c>
      <c r="K10" s="201">
        <f t="shared" ref="K10:K38" si="2">IF(I10=0,IF(H10=$J$6,6,4),0)</f>
        <v>4</v>
      </c>
      <c r="L10" s="200">
        <v>5</v>
      </c>
      <c r="M10" s="199">
        <v>0</v>
      </c>
      <c r="N10" s="199">
        <v>36.380000000000003</v>
      </c>
      <c r="O10" s="199">
        <f t="shared" ref="O10:O38" si="3">IF(N10&lt;=$N$6,IF(N10&lt;$M$6,L10+M10,L10+M10+(N10-$M$6)),50)</f>
        <v>5</v>
      </c>
      <c r="P10" s="199">
        <f t="shared" ref="P10:P38" si="4">$L$6/N10</f>
        <v>4.7553600879604172</v>
      </c>
      <c r="Q10" s="201">
        <f t="shared" ref="Q10:Q38" si="5">IF(O10=0,IF(N10=$P$6,6,4),0)</f>
        <v>0</v>
      </c>
      <c r="R10" s="199">
        <f t="shared" ref="R10:R38" si="6">O10+I10</f>
        <v>5</v>
      </c>
      <c r="S10" s="199">
        <f t="shared" ref="S10:S38" si="7">N10+H10</f>
        <v>72.789999999999992</v>
      </c>
      <c r="T10" s="209">
        <f>IF((O10+I10)=0,4+K10+Q10,K10+Q10)+2</f>
        <v>6</v>
      </c>
    </row>
    <row r="11" spans="1:20">
      <c r="A11">
        <f t="shared" ref="A11:A38" si="8">A10+1</f>
        <v>3</v>
      </c>
      <c r="B11" s="207">
        <v>607</v>
      </c>
      <c r="C11" s="208" t="s">
        <v>489</v>
      </c>
      <c r="D11" s="208" t="s">
        <v>468</v>
      </c>
      <c r="E11" s="208" t="s">
        <v>272</v>
      </c>
      <c r="F11" s="200">
        <v>0</v>
      </c>
      <c r="G11" s="199">
        <v>0</v>
      </c>
      <c r="H11" s="199">
        <v>42.05</v>
      </c>
      <c r="I11" s="199">
        <f t="shared" si="0"/>
        <v>0</v>
      </c>
      <c r="J11" s="199">
        <f t="shared" si="1"/>
        <v>4.3281807372175987</v>
      </c>
      <c r="K11" s="201">
        <f t="shared" si="2"/>
        <v>4</v>
      </c>
      <c r="L11" s="200">
        <v>50</v>
      </c>
      <c r="M11" s="199"/>
      <c r="N11" s="199"/>
      <c r="O11" s="199">
        <f t="shared" si="3"/>
        <v>50</v>
      </c>
      <c r="P11" s="199" t="e">
        <f t="shared" si="4"/>
        <v>#DIV/0!</v>
      </c>
      <c r="Q11" s="201">
        <f t="shared" si="5"/>
        <v>0</v>
      </c>
      <c r="R11" s="199">
        <f t="shared" si="6"/>
        <v>50</v>
      </c>
      <c r="S11" s="199">
        <f t="shared" si="7"/>
        <v>42.05</v>
      </c>
      <c r="T11" s="209">
        <f>IF((O11+I11)=0,4+K11+Q11,K11+Q11)+1</f>
        <v>5</v>
      </c>
    </row>
    <row r="12" spans="1:20">
      <c r="A12">
        <f t="shared" si="8"/>
        <v>4</v>
      </c>
      <c r="B12" s="207"/>
      <c r="C12" s="208"/>
      <c r="D12" s="208"/>
      <c r="E12" s="208"/>
      <c r="F12" s="200"/>
      <c r="G12" s="199"/>
      <c r="H12" s="199"/>
      <c r="I12" s="199">
        <f t="shared" si="0"/>
        <v>0</v>
      </c>
      <c r="J12" s="199" t="e">
        <f t="shared" si="1"/>
        <v>#DIV/0!</v>
      </c>
      <c r="K12" s="201">
        <f t="shared" si="2"/>
        <v>4</v>
      </c>
      <c r="L12" s="200"/>
      <c r="M12" s="199"/>
      <c r="N12" s="199"/>
      <c r="O12" s="199">
        <f t="shared" si="3"/>
        <v>0</v>
      </c>
      <c r="P12" s="199" t="e">
        <f t="shared" si="4"/>
        <v>#DIV/0!</v>
      </c>
      <c r="Q12" s="201">
        <f t="shared" si="5"/>
        <v>4</v>
      </c>
      <c r="R12" s="199">
        <f t="shared" si="6"/>
        <v>0</v>
      </c>
      <c r="S12" s="199">
        <f t="shared" si="7"/>
        <v>0</v>
      </c>
      <c r="T12" s="209">
        <f>IF((O12+I12)=0,4+K12+Q12,K12+Q12)</f>
        <v>12</v>
      </c>
    </row>
    <row r="13" spans="1:20">
      <c r="A13">
        <f t="shared" si="8"/>
        <v>5</v>
      </c>
      <c r="B13" s="207"/>
      <c r="C13" s="208"/>
      <c r="D13" s="208"/>
      <c r="E13" s="208"/>
      <c r="F13" s="200"/>
      <c r="G13" s="199"/>
      <c r="H13" s="199"/>
      <c r="I13" s="199">
        <f t="shared" si="0"/>
        <v>0</v>
      </c>
      <c r="J13" s="199" t="e">
        <f t="shared" si="1"/>
        <v>#DIV/0!</v>
      </c>
      <c r="K13" s="201">
        <f t="shared" si="2"/>
        <v>4</v>
      </c>
      <c r="L13" s="200"/>
      <c r="M13" s="199"/>
      <c r="N13" s="199"/>
      <c r="O13" s="199">
        <f t="shared" si="3"/>
        <v>0</v>
      </c>
      <c r="P13" s="199" t="e">
        <f t="shared" si="4"/>
        <v>#DIV/0!</v>
      </c>
      <c r="Q13" s="201">
        <f t="shared" si="5"/>
        <v>4</v>
      </c>
      <c r="R13" s="199">
        <f t="shared" si="6"/>
        <v>0</v>
      </c>
      <c r="S13" s="199">
        <f t="shared" si="7"/>
        <v>0</v>
      </c>
      <c r="T13" s="209">
        <f t="shared" ref="T13:T38" si="9">IF((O13+I13)=0,4+K13+Q13,K13+Q13)</f>
        <v>12</v>
      </c>
    </row>
    <row r="14" spans="1:20">
      <c r="A14">
        <f t="shared" si="8"/>
        <v>6</v>
      </c>
      <c r="B14" s="207"/>
      <c r="C14" s="208"/>
      <c r="D14" s="208"/>
      <c r="E14" s="208"/>
      <c r="F14" s="200"/>
      <c r="G14" s="199"/>
      <c r="H14" s="199"/>
      <c r="I14" s="199">
        <f t="shared" si="0"/>
        <v>0</v>
      </c>
      <c r="J14" s="199" t="e">
        <f t="shared" si="1"/>
        <v>#DIV/0!</v>
      </c>
      <c r="K14" s="201">
        <f t="shared" si="2"/>
        <v>4</v>
      </c>
      <c r="L14" s="200"/>
      <c r="M14" s="199"/>
      <c r="N14" s="199"/>
      <c r="O14" s="199">
        <f t="shared" si="3"/>
        <v>0</v>
      </c>
      <c r="P14" s="199" t="e">
        <f t="shared" si="4"/>
        <v>#DIV/0!</v>
      </c>
      <c r="Q14" s="201">
        <f t="shared" si="5"/>
        <v>4</v>
      </c>
      <c r="R14" s="199">
        <f t="shared" si="6"/>
        <v>0</v>
      </c>
      <c r="S14" s="199">
        <f t="shared" si="7"/>
        <v>0</v>
      </c>
      <c r="T14" s="209">
        <f t="shared" si="9"/>
        <v>12</v>
      </c>
    </row>
    <row r="15" spans="1:20">
      <c r="A15">
        <f t="shared" si="8"/>
        <v>7</v>
      </c>
      <c r="B15" s="207"/>
      <c r="C15" s="208"/>
      <c r="D15" s="208"/>
      <c r="E15" s="208"/>
      <c r="F15" s="200"/>
      <c r="G15" s="199"/>
      <c r="H15" s="199"/>
      <c r="I15" s="199">
        <f t="shared" si="0"/>
        <v>0</v>
      </c>
      <c r="J15" s="199" t="e">
        <f t="shared" si="1"/>
        <v>#DIV/0!</v>
      </c>
      <c r="K15" s="201">
        <f t="shared" si="2"/>
        <v>4</v>
      </c>
      <c r="L15" s="200"/>
      <c r="M15" s="199"/>
      <c r="N15" s="199"/>
      <c r="O15" s="199">
        <f t="shared" si="3"/>
        <v>0</v>
      </c>
      <c r="P15" s="199" t="e">
        <f t="shared" si="4"/>
        <v>#DIV/0!</v>
      </c>
      <c r="Q15" s="201">
        <f t="shared" si="5"/>
        <v>4</v>
      </c>
      <c r="R15" s="199">
        <f t="shared" si="6"/>
        <v>0</v>
      </c>
      <c r="S15" s="199">
        <f t="shared" si="7"/>
        <v>0</v>
      </c>
      <c r="T15" s="209">
        <f t="shared" si="9"/>
        <v>12</v>
      </c>
    </row>
    <row r="16" spans="1:20">
      <c r="A16">
        <f t="shared" si="8"/>
        <v>8</v>
      </c>
      <c r="B16" s="207"/>
      <c r="C16" s="208"/>
      <c r="D16" s="208"/>
      <c r="E16" s="208"/>
      <c r="F16" s="200"/>
      <c r="G16" s="199"/>
      <c r="H16" s="199"/>
      <c r="I16" s="199">
        <f t="shared" si="0"/>
        <v>0</v>
      </c>
      <c r="J16" s="199" t="e">
        <f t="shared" si="1"/>
        <v>#DIV/0!</v>
      </c>
      <c r="K16" s="201">
        <f t="shared" si="2"/>
        <v>4</v>
      </c>
      <c r="L16" s="200"/>
      <c r="M16" s="199"/>
      <c r="N16" s="199"/>
      <c r="O16" s="199">
        <f t="shared" si="3"/>
        <v>0</v>
      </c>
      <c r="P16" s="199" t="e">
        <f t="shared" si="4"/>
        <v>#DIV/0!</v>
      </c>
      <c r="Q16" s="201">
        <f t="shared" si="5"/>
        <v>4</v>
      </c>
      <c r="R16" s="199">
        <f t="shared" si="6"/>
        <v>0</v>
      </c>
      <c r="S16" s="199">
        <f t="shared" si="7"/>
        <v>0</v>
      </c>
      <c r="T16" s="209">
        <f t="shared" si="9"/>
        <v>12</v>
      </c>
    </row>
    <row r="17" spans="1:20">
      <c r="A17">
        <f t="shared" si="8"/>
        <v>9</v>
      </c>
      <c r="B17" s="207"/>
      <c r="C17" s="208"/>
      <c r="D17" s="208"/>
      <c r="E17" s="208"/>
      <c r="F17" s="200"/>
      <c r="G17" s="199"/>
      <c r="H17" s="199"/>
      <c r="I17" s="199">
        <f t="shared" si="0"/>
        <v>0</v>
      </c>
      <c r="J17" s="199" t="e">
        <f t="shared" si="1"/>
        <v>#DIV/0!</v>
      </c>
      <c r="K17" s="201">
        <f t="shared" si="2"/>
        <v>4</v>
      </c>
      <c r="L17" s="200"/>
      <c r="M17" s="199"/>
      <c r="N17" s="199"/>
      <c r="O17" s="199">
        <f t="shared" si="3"/>
        <v>0</v>
      </c>
      <c r="P17" s="199" t="e">
        <f t="shared" si="4"/>
        <v>#DIV/0!</v>
      </c>
      <c r="Q17" s="201">
        <f t="shared" si="5"/>
        <v>4</v>
      </c>
      <c r="R17" s="199">
        <f t="shared" si="6"/>
        <v>0</v>
      </c>
      <c r="S17" s="199">
        <f t="shared" si="7"/>
        <v>0</v>
      </c>
      <c r="T17" s="209">
        <f t="shared" si="9"/>
        <v>12</v>
      </c>
    </row>
    <row r="18" spans="1:20">
      <c r="A18">
        <f t="shared" si="8"/>
        <v>10</v>
      </c>
      <c r="B18" s="207"/>
      <c r="C18" s="208"/>
      <c r="D18" s="208"/>
      <c r="E18" s="208"/>
      <c r="F18" s="200"/>
      <c r="G18" s="199"/>
      <c r="H18" s="199"/>
      <c r="I18" s="199">
        <f t="shared" si="0"/>
        <v>0</v>
      </c>
      <c r="J18" s="199" t="e">
        <f t="shared" si="1"/>
        <v>#DIV/0!</v>
      </c>
      <c r="K18" s="201">
        <f t="shared" si="2"/>
        <v>4</v>
      </c>
      <c r="L18" s="200"/>
      <c r="M18" s="199"/>
      <c r="N18" s="199"/>
      <c r="O18" s="199">
        <f t="shared" si="3"/>
        <v>0</v>
      </c>
      <c r="P18" s="199" t="e">
        <f t="shared" si="4"/>
        <v>#DIV/0!</v>
      </c>
      <c r="Q18" s="201">
        <f t="shared" si="5"/>
        <v>4</v>
      </c>
      <c r="R18" s="199">
        <f t="shared" si="6"/>
        <v>0</v>
      </c>
      <c r="S18" s="199">
        <f t="shared" si="7"/>
        <v>0</v>
      </c>
      <c r="T18" s="209">
        <f t="shared" si="9"/>
        <v>12</v>
      </c>
    </row>
    <row r="19" spans="1:20">
      <c r="A19">
        <f t="shared" si="8"/>
        <v>11</v>
      </c>
      <c r="B19" s="207"/>
      <c r="C19" s="208"/>
      <c r="D19" s="208"/>
      <c r="E19" s="208"/>
      <c r="F19" s="200"/>
      <c r="G19" s="199"/>
      <c r="H19" s="199"/>
      <c r="I19" s="199">
        <f t="shared" si="0"/>
        <v>0</v>
      </c>
      <c r="J19" s="199" t="e">
        <f t="shared" si="1"/>
        <v>#DIV/0!</v>
      </c>
      <c r="K19" s="201">
        <f t="shared" si="2"/>
        <v>4</v>
      </c>
      <c r="L19" s="200"/>
      <c r="M19" s="199"/>
      <c r="N19" s="199"/>
      <c r="O19" s="199">
        <f t="shared" si="3"/>
        <v>0</v>
      </c>
      <c r="P19" s="199" t="e">
        <f t="shared" si="4"/>
        <v>#DIV/0!</v>
      </c>
      <c r="Q19" s="201">
        <f t="shared" si="5"/>
        <v>4</v>
      </c>
      <c r="R19" s="199">
        <f t="shared" si="6"/>
        <v>0</v>
      </c>
      <c r="S19" s="199">
        <f t="shared" si="7"/>
        <v>0</v>
      </c>
      <c r="T19" s="209">
        <f t="shared" si="9"/>
        <v>12</v>
      </c>
    </row>
    <row r="20" spans="1:20">
      <c r="A20">
        <f t="shared" si="8"/>
        <v>12</v>
      </c>
      <c r="B20" s="207"/>
      <c r="C20" s="208"/>
      <c r="D20" s="208"/>
      <c r="E20" s="208"/>
      <c r="F20" s="200"/>
      <c r="G20" s="199"/>
      <c r="H20" s="199"/>
      <c r="I20" s="199">
        <f t="shared" si="0"/>
        <v>0</v>
      </c>
      <c r="J20" s="199" t="e">
        <f t="shared" si="1"/>
        <v>#DIV/0!</v>
      </c>
      <c r="K20" s="201">
        <f t="shared" si="2"/>
        <v>4</v>
      </c>
      <c r="L20" s="200"/>
      <c r="M20" s="199"/>
      <c r="N20" s="199"/>
      <c r="O20" s="199">
        <f t="shared" si="3"/>
        <v>0</v>
      </c>
      <c r="P20" s="199" t="e">
        <f t="shared" si="4"/>
        <v>#DIV/0!</v>
      </c>
      <c r="Q20" s="201">
        <f t="shared" si="5"/>
        <v>4</v>
      </c>
      <c r="R20" s="199">
        <f t="shared" si="6"/>
        <v>0</v>
      </c>
      <c r="S20" s="199">
        <f t="shared" si="7"/>
        <v>0</v>
      </c>
      <c r="T20" s="209">
        <f t="shared" si="9"/>
        <v>12</v>
      </c>
    </row>
    <row r="21" spans="1:20">
      <c r="A21">
        <f t="shared" si="8"/>
        <v>13</v>
      </c>
      <c r="B21" s="207"/>
      <c r="C21" s="208"/>
      <c r="D21" s="208"/>
      <c r="E21" s="208"/>
      <c r="F21" s="200"/>
      <c r="G21" s="199"/>
      <c r="H21" s="199"/>
      <c r="I21" s="199">
        <f t="shared" si="0"/>
        <v>0</v>
      </c>
      <c r="J21" s="199" t="e">
        <f t="shared" si="1"/>
        <v>#DIV/0!</v>
      </c>
      <c r="K21" s="201">
        <f t="shared" si="2"/>
        <v>4</v>
      </c>
      <c r="L21" s="200"/>
      <c r="M21" s="199"/>
      <c r="N21" s="199"/>
      <c r="O21" s="199">
        <f t="shared" si="3"/>
        <v>0</v>
      </c>
      <c r="P21" s="199" t="e">
        <f t="shared" si="4"/>
        <v>#DIV/0!</v>
      </c>
      <c r="Q21" s="201">
        <f t="shared" si="5"/>
        <v>4</v>
      </c>
      <c r="R21" s="199">
        <f t="shared" si="6"/>
        <v>0</v>
      </c>
      <c r="S21" s="199">
        <f t="shared" si="7"/>
        <v>0</v>
      </c>
      <c r="T21" s="209">
        <f t="shared" si="9"/>
        <v>12</v>
      </c>
    </row>
    <row r="22" spans="1:20">
      <c r="A22">
        <f t="shared" si="8"/>
        <v>14</v>
      </c>
      <c r="B22" s="207"/>
      <c r="C22" s="208"/>
      <c r="D22" s="208"/>
      <c r="E22" s="208"/>
      <c r="F22" s="200"/>
      <c r="G22" s="199"/>
      <c r="H22" s="199"/>
      <c r="I22" s="199">
        <f t="shared" si="0"/>
        <v>0</v>
      </c>
      <c r="J22" s="199" t="e">
        <f t="shared" si="1"/>
        <v>#DIV/0!</v>
      </c>
      <c r="K22" s="201">
        <f t="shared" si="2"/>
        <v>4</v>
      </c>
      <c r="L22" s="200"/>
      <c r="M22" s="199"/>
      <c r="N22" s="199"/>
      <c r="O22" s="199">
        <f t="shared" si="3"/>
        <v>0</v>
      </c>
      <c r="P22" s="199" t="e">
        <f t="shared" si="4"/>
        <v>#DIV/0!</v>
      </c>
      <c r="Q22" s="201">
        <f t="shared" si="5"/>
        <v>4</v>
      </c>
      <c r="R22" s="199">
        <f t="shared" si="6"/>
        <v>0</v>
      </c>
      <c r="S22" s="199">
        <f t="shared" si="7"/>
        <v>0</v>
      </c>
      <c r="T22" s="209">
        <f t="shared" si="9"/>
        <v>12</v>
      </c>
    </row>
    <row r="23" spans="1:20">
      <c r="A23">
        <f t="shared" si="8"/>
        <v>15</v>
      </c>
      <c r="B23" s="207"/>
      <c r="C23" s="208"/>
      <c r="D23" s="208"/>
      <c r="E23" s="208"/>
      <c r="F23" s="200"/>
      <c r="G23" s="199"/>
      <c r="H23" s="199"/>
      <c r="I23" s="199">
        <f t="shared" si="0"/>
        <v>0</v>
      </c>
      <c r="J23" s="199" t="e">
        <f t="shared" si="1"/>
        <v>#DIV/0!</v>
      </c>
      <c r="K23" s="201">
        <f t="shared" si="2"/>
        <v>4</v>
      </c>
      <c r="L23" s="200"/>
      <c r="M23" s="199"/>
      <c r="N23" s="199"/>
      <c r="O23" s="199">
        <f t="shared" si="3"/>
        <v>0</v>
      </c>
      <c r="P23" s="199" t="e">
        <f t="shared" si="4"/>
        <v>#DIV/0!</v>
      </c>
      <c r="Q23" s="201">
        <f t="shared" si="5"/>
        <v>4</v>
      </c>
      <c r="R23" s="199">
        <f t="shared" si="6"/>
        <v>0</v>
      </c>
      <c r="S23" s="199">
        <f t="shared" si="7"/>
        <v>0</v>
      </c>
      <c r="T23" s="209">
        <f t="shared" si="9"/>
        <v>12</v>
      </c>
    </row>
    <row r="24" spans="1:20">
      <c r="A24">
        <f t="shared" si="8"/>
        <v>16</v>
      </c>
      <c r="B24" s="207"/>
      <c r="C24" s="208"/>
      <c r="D24" s="208"/>
      <c r="E24" s="208"/>
      <c r="F24" s="200"/>
      <c r="G24" s="199"/>
      <c r="H24" s="199"/>
      <c r="I24" s="199">
        <f t="shared" si="0"/>
        <v>0</v>
      </c>
      <c r="J24" s="199" t="e">
        <f t="shared" si="1"/>
        <v>#DIV/0!</v>
      </c>
      <c r="K24" s="201">
        <f t="shared" si="2"/>
        <v>4</v>
      </c>
      <c r="L24" s="200"/>
      <c r="M24" s="199"/>
      <c r="N24" s="199"/>
      <c r="O24" s="199">
        <f t="shared" si="3"/>
        <v>0</v>
      </c>
      <c r="P24" s="199" t="e">
        <f t="shared" si="4"/>
        <v>#DIV/0!</v>
      </c>
      <c r="Q24" s="201">
        <f t="shared" si="5"/>
        <v>4</v>
      </c>
      <c r="R24" s="199">
        <f t="shared" si="6"/>
        <v>0</v>
      </c>
      <c r="S24" s="199">
        <f t="shared" si="7"/>
        <v>0</v>
      </c>
      <c r="T24" s="209">
        <f t="shared" si="9"/>
        <v>12</v>
      </c>
    </row>
    <row r="25" spans="1:20">
      <c r="A25">
        <f t="shared" si="8"/>
        <v>17</v>
      </c>
      <c r="B25" s="207"/>
      <c r="C25" s="208"/>
      <c r="D25" s="208"/>
      <c r="E25" s="208"/>
      <c r="F25" s="200"/>
      <c r="G25" s="199"/>
      <c r="H25" s="199"/>
      <c r="I25" s="199">
        <f t="shared" si="0"/>
        <v>0</v>
      </c>
      <c r="J25" s="199" t="e">
        <f t="shared" si="1"/>
        <v>#DIV/0!</v>
      </c>
      <c r="K25" s="201">
        <f t="shared" si="2"/>
        <v>4</v>
      </c>
      <c r="L25" s="200"/>
      <c r="M25" s="199"/>
      <c r="N25" s="199"/>
      <c r="O25" s="199">
        <f t="shared" si="3"/>
        <v>0</v>
      </c>
      <c r="P25" s="199" t="e">
        <f t="shared" si="4"/>
        <v>#DIV/0!</v>
      </c>
      <c r="Q25" s="201">
        <f t="shared" si="5"/>
        <v>4</v>
      </c>
      <c r="R25" s="199">
        <f t="shared" si="6"/>
        <v>0</v>
      </c>
      <c r="S25" s="199">
        <f t="shared" si="7"/>
        <v>0</v>
      </c>
      <c r="T25" s="209">
        <f t="shared" si="9"/>
        <v>12</v>
      </c>
    </row>
    <row r="26" spans="1:20">
      <c r="A26">
        <f>A25+1</f>
        <v>18</v>
      </c>
      <c r="B26" s="207"/>
      <c r="C26" s="208"/>
      <c r="D26" s="208"/>
      <c r="E26" s="208"/>
      <c r="F26" s="200"/>
      <c r="G26" s="199"/>
      <c r="H26" s="199"/>
      <c r="I26" s="199">
        <f t="shared" si="0"/>
        <v>0</v>
      </c>
      <c r="J26" s="199" t="e">
        <f t="shared" si="1"/>
        <v>#DIV/0!</v>
      </c>
      <c r="K26" s="201">
        <f t="shared" si="2"/>
        <v>4</v>
      </c>
      <c r="L26" s="200"/>
      <c r="M26" s="199"/>
      <c r="N26" s="199"/>
      <c r="O26" s="199">
        <f t="shared" si="3"/>
        <v>0</v>
      </c>
      <c r="P26" s="199" t="e">
        <f t="shared" si="4"/>
        <v>#DIV/0!</v>
      </c>
      <c r="Q26" s="201">
        <f t="shared" si="5"/>
        <v>4</v>
      </c>
      <c r="R26" s="199">
        <f t="shared" si="6"/>
        <v>0</v>
      </c>
      <c r="S26" s="199">
        <f t="shared" si="7"/>
        <v>0</v>
      </c>
      <c r="T26" s="209">
        <f t="shared" si="9"/>
        <v>12</v>
      </c>
    </row>
    <row r="27" spans="1:20">
      <c r="A27">
        <f t="shared" si="8"/>
        <v>19</v>
      </c>
      <c r="B27" s="207"/>
      <c r="C27" s="208"/>
      <c r="D27" s="208"/>
      <c r="E27" s="208"/>
      <c r="F27" s="200"/>
      <c r="G27" s="199"/>
      <c r="H27" s="199"/>
      <c r="I27" s="199">
        <f t="shared" si="0"/>
        <v>0</v>
      </c>
      <c r="J27" s="199" t="e">
        <f t="shared" si="1"/>
        <v>#DIV/0!</v>
      </c>
      <c r="K27" s="201">
        <f t="shared" si="2"/>
        <v>4</v>
      </c>
      <c r="L27" s="200"/>
      <c r="M27" s="199"/>
      <c r="N27" s="199"/>
      <c r="O27" s="199">
        <f t="shared" si="3"/>
        <v>0</v>
      </c>
      <c r="P27" s="199" t="e">
        <f t="shared" si="4"/>
        <v>#DIV/0!</v>
      </c>
      <c r="Q27" s="201">
        <f t="shared" si="5"/>
        <v>4</v>
      </c>
      <c r="R27" s="199">
        <f t="shared" si="6"/>
        <v>0</v>
      </c>
      <c r="S27" s="199">
        <f t="shared" si="7"/>
        <v>0</v>
      </c>
      <c r="T27" s="209">
        <f t="shared" si="9"/>
        <v>12</v>
      </c>
    </row>
    <row r="28" spans="1:20">
      <c r="A28">
        <f t="shared" si="8"/>
        <v>20</v>
      </c>
      <c r="B28" s="207"/>
      <c r="C28" s="208"/>
      <c r="D28" s="208"/>
      <c r="E28" s="208"/>
      <c r="F28" s="200"/>
      <c r="G28" s="199"/>
      <c r="H28" s="199"/>
      <c r="I28" s="199">
        <f t="shared" si="0"/>
        <v>0</v>
      </c>
      <c r="J28" s="199" t="e">
        <f t="shared" si="1"/>
        <v>#DIV/0!</v>
      </c>
      <c r="K28" s="201">
        <f t="shared" si="2"/>
        <v>4</v>
      </c>
      <c r="L28" s="200"/>
      <c r="M28" s="199"/>
      <c r="N28" s="199"/>
      <c r="O28" s="199">
        <f t="shared" si="3"/>
        <v>0</v>
      </c>
      <c r="P28" s="199" t="e">
        <f t="shared" si="4"/>
        <v>#DIV/0!</v>
      </c>
      <c r="Q28" s="201">
        <f t="shared" si="5"/>
        <v>4</v>
      </c>
      <c r="R28" s="199">
        <f t="shared" si="6"/>
        <v>0</v>
      </c>
      <c r="S28" s="199">
        <f t="shared" si="7"/>
        <v>0</v>
      </c>
      <c r="T28" s="209">
        <f t="shared" si="9"/>
        <v>12</v>
      </c>
    </row>
    <row r="29" spans="1:20">
      <c r="A29">
        <f t="shared" si="8"/>
        <v>21</v>
      </c>
      <c r="B29" s="207"/>
      <c r="C29" s="208"/>
      <c r="D29" s="208"/>
      <c r="E29" s="208"/>
      <c r="F29" s="200"/>
      <c r="G29" s="199"/>
      <c r="H29" s="199"/>
      <c r="I29" s="199">
        <f t="shared" si="0"/>
        <v>0</v>
      </c>
      <c r="J29" s="199" t="e">
        <f t="shared" si="1"/>
        <v>#DIV/0!</v>
      </c>
      <c r="K29" s="201">
        <f t="shared" si="2"/>
        <v>4</v>
      </c>
      <c r="L29" s="200"/>
      <c r="M29" s="199"/>
      <c r="N29" s="199"/>
      <c r="O29" s="199">
        <f t="shared" si="3"/>
        <v>0</v>
      </c>
      <c r="P29" s="199" t="e">
        <f t="shared" si="4"/>
        <v>#DIV/0!</v>
      </c>
      <c r="Q29" s="201">
        <f t="shared" si="5"/>
        <v>4</v>
      </c>
      <c r="R29" s="199">
        <f t="shared" si="6"/>
        <v>0</v>
      </c>
      <c r="S29" s="199">
        <f t="shared" si="7"/>
        <v>0</v>
      </c>
      <c r="T29" s="209">
        <f t="shared" si="9"/>
        <v>12</v>
      </c>
    </row>
    <row r="30" spans="1:20">
      <c r="A30">
        <f t="shared" si="8"/>
        <v>22</v>
      </c>
      <c r="B30" s="207"/>
      <c r="C30" s="208"/>
      <c r="D30" s="208"/>
      <c r="E30" s="208"/>
      <c r="F30" s="200"/>
      <c r="G30" s="199"/>
      <c r="H30" s="199"/>
      <c r="I30" s="199">
        <f t="shared" si="0"/>
        <v>0</v>
      </c>
      <c r="J30" s="199" t="e">
        <f t="shared" si="1"/>
        <v>#DIV/0!</v>
      </c>
      <c r="K30" s="201">
        <f t="shared" si="2"/>
        <v>4</v>
      </c>
      <c r="L30" s="200"/>
      <c r="M30" s="199"/>
      <c r="N30" s="199"/>
      <c r="O30" s="199">
        <f t="shared" si="3"/>
        <v>0</v>
      </c>
      <c r="P30" s="199" t="e">
        <f t="shared" si="4"/>
        <v>#DIV/0!</v>
      </c>
      <c r="Q30" s="201">
        <f t="shared" si="5"/>
        <v>4</v>
      </c>
      <c r="R30" s="199">
        <f t="shared" si="6"/>
        <v>0</v>
      </c>
      <c r="S30" s="199">
        <f t="shared" si="7"/>
        <v>0</v>
      </c>
      <c r="T30" s="209">
        <f t="shared" si="9"/>
        <v>12</v>
      </c>
    </row>
    <row r="31" spans="1:20">
      <c r="A31">
        <f t="shared" si="8"/>
        <v>23</v>
      </c>
      <c r="B31" s="207"/>
      <c r="C31" s="208"/>
      <c r="D31" s="208"/>
      <c r="E31" s="208"/>
      <c r="F31" s="200"/>
      <c r="G31" s="199"/>
      <c r="H31" s="199"/>
      <c r="I31" s="199">
        <f t="shared" si="0"/>
        <v>0</v>
      </c>
      <c r="J31" s="199" t="e">
        <f t="shared" si="1"/>
        <v>#DIV/0!</v>
      </c>
      <c r="K31" s="201">
        <f t="shared" si="2"/>
        <v>4</v>
      </c>
      <c r="L31" s="200"/>
      <c r="M31" s="199"/>
      <c r="N31" s="199"/>
      <c r="O31" s="199">
        <f t="shared" si="3"/>
        <v>0</v>
      </c>
      <c r="P31" s="199" t="e">
        <f t="shared" si="4"/>
        <v>#DIV/0!</v>
      </c>
      <c r="Q31" s="201">
        <f t="shared" si="5"/>
        <v>4</v>
      </c>
      <c r="R31" s="199">
        <f t="shared" si="6"/>
        <v>0</v>
      </c>
      <c r="S31" s="199">
        <f t="shared" si="7"/>
        <v>0</v>
      </c>
      <c r="T31" s="209">
        <f t="shared" si="9"/>
        <v>12</v>
      </c>
    </row>
    <row r="32" spans="1:20">
      <c r="A32">
        <f t="shared" si="8"/>
        <v>24</v>
      </c>
      <c r="B32" s="207"/>
      <c r="C32" s="208"/>
      <c r="D32" s="208"/>
      <c r="E32" s="208"/>
      <c r="F32" s="200"/>
      <c r="G32" s="199"/>
      <c r="H32" s="199"/>
      <c r="I32" s="199">
        <f t="shared" si="0"/>
        <v>0</v>
      </c>
      <c r="J32" s="199" t="e">
        <f t="shared" si="1"/>
        <v>#DIV/0!</v>
      </c>
      <c r="K32" s="201">
        <f t="shared" si="2"/>
        <v>4</v>
      </c>
      <c r="L32" s="200"/>
      <c r="M32" s="199"/>
      <c r="N32" s="199"/>
      <c r="O32" s="199">
        <f t="shared" si="3"/>
        <v>0</v>
      </c>
      <c r="P32" s="199" t="e">
        <f t="shared" si="4"/>
        <v>#DIV/0!</v>
      </c>
      <c r="Q32" s="201">
        <f t="shared" si="5"/>
        <v>4</v>
      </c>
      <c r="R32" s="199">
        <f t="shared" si="6"/>
        <v>0</v>
      </c>
      <c r="S32" s="199">
        <f t="shared" si="7"/>
        <v>0</v>
      </c>
      <c r="T32" s="209">
        <f t="shared" si="9"/>
        <v>12</v>
      </c>
    </row>
    <row r="33" spans="1:20">
      <c r="A33">
        <f t="shared" si="8"/>
        <v>25</v>
      </c>
      <c r="B33" s="207"/>
      <c r="C33" s="208"/>
      <c r="D33" s="208"/>
      <c r="E33" s="208"/>
      <c r="F33" s="200"/>
      <c r="G33" s="199"/>
      <c r="H33" s="199"/>
      <c r="I33" s="199">
        <f t="shared" si="0"/>
        <v>0</v>
      </c>
      <c r="J33" s="199" t="e">
        <f t="shared" si="1"/>
        <v>#DIV/0!</v>
      </c>
      <c r="K33" s="201">
        <f t="shared" si="2"/>
        <v>4</v>
      </c>
      <c r="L33" s="200"/>
      <c r="M33" s="199"/>
      <c r="N33" s="199"/>
      <c r="O33" s="199">
        <f t="shared" si="3"/>
        <v>0</v>
      </c>
      <c r="P33" s="199" t="e">
        <f t="shared" si="4"/>
        <v>#DIV/0!</v>
      </c>
      <c r="Q33" s="201">
        <f t="shared" si="5"/>
        <v>4</v>
      </c>
      <c r="R33" s="199">
        <f t="shared" si="6"/>
        <v>0</v>
      </c>
      <c r="S33" s="199">
        <f t="shared" si="7"/>
        <v>0</v>
      </c>
      <c r="T33" s="209">
        <f t="shared" si="9"/>
        <v>12</v>
      </c>
    </row>
    <row r="34" spans="1:20">
      <c r="A34">
        <f t="shared" si="8"/>
        <v>26</v>
      </c>
      <c r="B34" s="207"/>
      <c r="C34" s="208"/>
      <c r="D34" s="208"/>
      <c r="E34" s="208"/>
      <c r="F34" s="200"/>
      <c r="G34" s="199"/>
      <c r="H34" s="199"/>
      <c r="I34" s="199">
        <f t="shared" si="0"/>
        <v>0</v>
      </c>
      <c r="J34" s="199" t="e">
        <f t="shared" si="1"/>
        <v>#DIV/0!</v>
      </c>
      <c r="K34" s="201">
        <f t="shared" si="2"/>
        <v>4</v>
      </c>
      <c r="L34" s="200"/>
      <c r="M34" s="199"/>
      <c r="N34" s="199"/>
      <c r="O34" s="199">
        <f t="shared" si="3"/>
        <v>0</v>
      </c>
      <c r="P34" s="199" t="e">
        <f t="shared" si="4"/>
        <v>#DIV/0!</v>
      </c>
      <c r="Q34" s="201">
        <f t="shared" si="5"/>
        <v>4</v>
      </c>
      <c r="R34" s="199">
        <f t="shared" si="6"/>
        <v>0</v>
      </c>
      <c r="S34" s="199">
        <f t="shared" si="7"/>
        <v>0</v>
      </c>
      <c r="T34" s="209">
        <f t="shared" si="9"/>
        <v>12</v>
      </c>
    </row>
    <row r="35" spans="1:20">
      <c r="A35">
        <f t="shared" si="8"/>
        <v>27</v>
      </c>
      <c r="B35" s="207"/>
      <c r="C35" s="208"/>
      <c r="D35" s="208"/>
      <c r="E35" s="208"/>
      <c r="F35" s="200"/>
      <c r="G35" s="199"/>
      <c r="H35" s="199"/>
      <c r="I35" s="199">
        <f t="shared" si="0"/>
        <v>0</v>
      </c>
      <c r="J35" s="199" t="e">
        <f t="shared" si="1"/>
        <v>#DIV/0!</v>
      </c>
      <c r="K35" s="201">
        <f t="shared" si="2"/>
        <v>4</v>
      </c>
      <c r="L35" s="200"/>
      <c r="M35" s="199"/>
      <c r="N35" s="199"/>
      <c r="O35" s="199">
        <f t="shared" si="3"/>
        <v>0</v>
      </c>
      <c r="P35" s="199" t="e">
        <f t="shared" si="4"/>
        <v>#DIV/0!</v>
      </c>
      <c r="Q35" s="201">
        <f t="shared" si="5"/>
        <v>4</v>
      </c>
      <c r="R35" s="199">
        <f t="shared" si="6"/>
        <v>0</v>
      </c>
      <c r="S35" s="199">
        <f t="shared" si="7"/>
        <v>0</v>
      </c>
      <c r="T35" s="209">
        <f t="shared" si="9"/>
        <v>12</v>
      </c>
    </row>
    <row r="36" spans="1:20">
      <c r="A36">
        <f t="shared" si="8"/>
        <v>28</v>
      </c>
      <c r="B36" s="207"/>
      <c r="C36" s="208"/>
      <c r="D36" s="208"/>
      <c r="E36" s="208"/>
      <c r="F36" s="200"/>
      <c r="G36" s="199"/>
      <c r="H36" s="199"/>
      <c r="I36" s="199">
        <f t="shared" si="0"/>
        <v>0</v>
      </c>
      <c r="J36" s="199" t="e">
        <f t="shared" si="1"/>
        <v>#DIV/0!</v>
      </c>
      <c r="K36" s="201">
        <f t="shared" si="2"/>
        <v>4</v>
      </c>
      <c r="L36" s="200"/>
      <c r="M36" s="199"/>
      <c r="N36" s="199"/>
      <c r="O36" s="199">
        <f t="shared" si="3"/>
        <v>0</v>
      </c>
      <c r="P36" s="199" t="e">
        <f t="shared" si="4"/>
        <v>#DIV/0!</v>
      </c>
      <c r="Q36" s="201">
        <f t="shared" si="5"/>
        <v>4</v>
      </c>
      <c r="R36" s="199">
        <f t="shared" si="6"/>
        <v>0</v>
      </c>
      <c r="S36" s="199">
        <f t="shared" si="7"/>
        <v>0</v>
      </c>
      <c r="T36" s="209">
        <f t="shared" si="9"/>
        <v>12</v>
      </c>
    </row>
    <row r="37" spans="1:20">
      <c r="A37">
        <f t="shared" si="8"/>
        <v>29</v>
      </c>
      <c r="B37" s="207"/>
      <c r="C37" s="208"/>
      <c r="D37" s="208"/>
      <c r="E37" s="208"/>
      <c r="F37" s="200"/>
      <c r="G37" s="199"/>
      <c r="H37" s="199"/>
      <c r="I37" s="199">
        <f t="shared" si="0"/>
        <v>0</v>
      </c>
      <c r="J37" s="199" t="e">
        <f t="shared" si="1"/>
        <v>#DIV/0!</v>
      </c>
      <c r="K37" s="201">
        <f t="shared" si="2"/>
        <v>4</v>
      </c>
      <c r="L37" s="200"/>
      <c r="M37" s="199"/>
      <c r="N37" s="199"/>
      <c r="O37" s="199">
        <f t="shared" si="3"/>
        <v>0</v>
      </c>
      <c r="P37" s="199" t="e">
        <f t="shared" si="4"/>
        <v>#DIV/0!</v>
      </c>
      <c r="Q37" s="201">
        <f t="shared" si="5"/>
        <v>4</v>
      </c>
      <c r="R37" s="199">
        <f t="shared" si="6"/>
        <v>0</v>
      </c>
      <c r="S37" s="199">
        <f t="shared" si="7"/>
        <v>0</v>
      </c>
      <c r="T37" s="209">
        <f t="shared" si="9"/>
        <v>12</v>
      </c>
    </row>
    <row r="38" spans="1:20" ht="16" thickBot="1">
      <c r="A38">
        <f t="shared" si="8"/>
        <v>30</v>
      </c>
      <c r="B38" s="210"/>
      <c r="C38" s="211"/>
      <c r="D38" s="211"/>
      <c r="E38" s="211"/>
      <c r="F38" s="202"/>
      <c r="G38" s="203"/>
      <c r="H38" s="203"/>
      <c r="I38" s="203">
        <f t="shared" si="0"/>
        <v>0</v>
      </c>
      <c r="J38" s="203" t="e">
        <f t="shared" si="1"/>
        <v>#DIV/0!</v>
      </c>
      <c r="K38" s="204">
        <f t="shared" si="2"/>
        <v>4</v>
      </c>
      <c r="L38" s="202"/>
      <c r="M38" s="203"/>
      <c r="N38" s="203"/>
      <c r="O38" s="203">
        <f t="shared" si="3"/>
        <v>0</v>
      </c>
      <c r="P38" s="203" t="e">
        <f t="shared" si="4"/>
        <v>#DIV/0!</v>
      </c>
      <c r="Q38" s="204">
        <f t="shared" si="5"/>
        <v>4</v>
      </c>
      <c r="R38" s="203">
        <f t="shared" si="6"/>
        <v>0</v>
      </c>
      <c r="S38" s="203">
        <f t="shared" si="7"/>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178</v>
      </c>
      <c r="G41" s="182">
        <f>F41/I41</f>
        <v>50.857142857142854</v>
      </c>
      <c r="H41" s="199">
        <f>G41*1.5</f>
        <v>76.285714285714278</v>
      </c>
      <c r="I41" s="182">
        <v>3.5</v>
      </c>
      <c r="J41" s="182">
        <v>44.49</v>
      </c>
      <c r="K41" s="183"/>
      <c r="L41" s="185">
        <v>165</v>
      </c>
      <c r="M41" s="182">
        <f>L41/O41</f>
        <v>47.142857142857146</v>
      </c>
      <c r="N41" s="199">
        <f>M41*1.5</f>
        <v>70.714285714285722</v>
      </c>
      <c r="O41" s="182">
        <v>3.5</v>
      </c>
      <c r="P41" s="182">
        <v>40.520000000000003</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454</v>
      </c>
      <c r="C44" s="208" t="s">
        <v>490</v>
      </c>
      <c r="D44" s="208" t="s">
        <v>491</v>
      </c>
      <c r="E44" s="208" t="s">
        <v>272</v>
      </c>
      <c r="F44" s="200">
        <v>0</v>
      </c>
      <c r="G44" s="199">
        <v>0</v>
      </c>
      <c r="H44" s="199">
        <v>44.49</v>
      </c>
      <c r="I44" s="199">
        <f>IF(H44&lt;=$H$41,IF(H44&lt;$G$41,F44+G44,F44+G44+(H44-$G$41)),50)</f>
        <v>0</v>
      </c>
      <c r="J44" s="199">
        <f>$F$41/H44</f>
        <v>4.0008990784445944</v>
      </c>
      <c r="K44" s="201">
        <f>IF(I44=0,IF(H44=$J$41,6,4),0)</f>
        <v>6</v>
      </c>
      <c r="L44" s="200">
        <v>0</v>
      </c>
      <c r="M44" s="199">
        <v>0</v>
      </c>
      <c r="N44" s="199">
        <v>40.520000000000003</v>
      </c>
      <c r="O44" s="199">
        <f>IF(N44&lt;=$N$41,IF(N44&lt;$M$41,L44+M44,L44+M44+(N44-$M$41)),50)</f>
        <v>0</v>
      </c>
      <c r="P44" s="199">
        <f>$L$41/N44</f>
        <v>4.0720631786771957</v>
      </c>
      <c r="Q44" s="201">
        <f>IF(O44=0,IF(N44=$P$41,6,4),0)</f>
        <v>6</v>
      </c>
      <c r="R44" s="199">
        <f>O44+I44</f>
        <v>0</v>
      </c>
      <c r="S44" s="199">
        <f>N44+H44</f>
        <v>85.01</v>
      </c>
      <c r="T44" s="209">
        <f>IF((O44+I44)=0,4+K44+Q44,K44+Q44)+4</f>
        <v>20</v>
      </c>
    </row>
    <row r="45" spans="1:20">
      <c r="A45">
        <f>A44+1</f>
        <v>2</v>
      </c>
      <c r="B45" s="207">
        <v>683</v>
      </c>
      <c r="C45" s="208" t="s">
        <v>473</v>
      </c>
      <c r="D45" s="208" t="s">
        <v>474</v>
      </c>
      <c r="E45" s="208" t="s">
        <v>269</v>
      </c>
      <c r="F45" s="200">
        <v>0</v>
      </c>
      <c r="G45" s="199">
        <v>0</v>
      </c>
      <c r="H45" s="199">
        <v>52</v>
      </c>
      <c r="I45" s="199">
        <f t="shared" ref="I45:I73" si="10">IF(H45&lt;=$H$41,IF(H45&lt;$G$41,F45+G45,F45+G45+(H45-$G$41)),50)</f>
        <v>1.1428571428571459</v>
      </c>
      <c r="J45" s="199">
        <f t="shared" ref="J45:J73" si="11">$F$41/H45</f>
        <v>3.4230769230769229</v>
      </c>
      <c r="K45" s="201">
        <f t="shared" ref="K45:K73" si="12">IF(I45=0,IF(H45=$J$41,6,4),0)</f>
        <v>0</v>
      </c>
      <c r="L45" s="200">
        <v>0</v>
      </c>
      <c r="M45" s="199">
        <v>0</v>
      </c>
      <c r="N45" s="199">
        <v>53.49</v>
      </c>
      <c r="O45" s="199">
        <f t="shared" ref="O45:O73" si="13">IF(N45&lt;=$N$41,IF(N45&lt;$M$41,L45+M45,L45+M45+(N45-$M$41)),50)</f>
        <v>6.3471428571428561</v>
      </c>
      <c r="P45" s="199">
        <f t="shared" ref="P45:P73" si="14">$L$41/N45</f>
        <v>3.0846887268648344</v>
      </c>
      <c r="Q45" s="201">
        <f t="shared" ref="Q45:Q73" si="15">IF(O45=0,IF(N45=$P$41,6,4),0)</f>
        <v>0</v>
      </c>
      <c r="R45" s="199">
        <f t="shared" ref="R45:R73" si="16">O45+I45</f>
        <v>7.490000000000002</v>
      </c>
      <c r="S45" s="199">
        <f t="shared" ref="S45:S73" si="17">N45+H45</f>
        <v>105.49000000000001</v>
      </c>
      <c r="T45" s="209">
        <f>IF((O45+I45)=0,4+K45+Q45,K45+Q45)+2</f>
        <v>2</v>
      </c>
    </row>
    <row r="46" spans="1:20">
      <c r="A46">
        <f t="shared" ref="A46:A60" si="18">A45+1</f>
        <v>3</v>
      </c>
      <c r="B46" s="207">
        <v>571</v>
      </c>
      <c r="C46" s="208" t="s">
        <v>475</v>
      </c>
      <c r="D46" s="208" t="s">
        <v>476</v>
      </c>
      <c r="E46" s="208" t="s">
        <v>272</v>
      </c>
      <c r="F46" s="200">
        <v>5</v>
      </c>
      <c r="G46" s="199">
        <v>0</v>
      </c>
      <c r="H46" s="199">
        <v>39.14</v>
      </c>
      <c r="I46" s="199">
        <f t="shared" si="10"/>
        <v>5</v>
      </c>
      <c r="J46" s="199">
        <f t="shared" si="11"/>
        <v>4.5477772100153295</v>
      </c>
      <c r="K46" s="201">
        <f t="shared" si="12"/>
        <v>0</v>
      </c>
      <c r="L46" s="200">
        <v>5</v>
      </c>
      <c r="M46" s="199">
        <v>5</v>
      </c>
      <c r="N46" s="199">
        <v>42.95</v>
      </c>
      <c r="O46" s="199">
        <f t="shared" si="13"/>
        <v>10</v>
      </c>
      <c r="P46" s="199">
        <f t="shared" si="14"/>
        <v>3.8416763678696157</v>
      </c>
      <c r="Q46" s="201">
        <f t="shared" si="15"/>
        <v>0</v>
      </c>
      <c r="R46" s="199">
        <f t="shared" si="16"/>
        <v>15</v>
      </c>
      <c r="S46" s="199">
        <f t="shared" si="17"/>
        <v>82.09</v>
      </c>
      <c r="T46" s="209">
        <f>IF((O46+I46)=0,4+K46+Q46,K46+Q46)+1</f>
        <v>1</v>
      </c>
    </row>
    <row r="47" spans="1:20">
      <c r="A47">
        <f t="shared" si="18"/>
        <v>4</v>
      </c>
      <c r="B47" s="207">
        <v>598</v>
      </c>
      <c r="C47" s="321" t="s">
        <v>480</v>
      </c>
      <c r="D47" s="321" t="s">
        <v>481</v>
      </c>
      <c r="E47" s="321" t="s">
        <v>272</v>
      </c>
      <c r="F47" s="200">
        <v>10</v>
      </c>
      <c r="G47" s="199">
        <v>5</v>
      </c>
      <c r="H47" s="199">
        <v>40.25</v>
      </c>
      <c r="I47" s="199">
        <f t="shared" si="10"/>
        <v>15</v>
      </c>
      <c r="J47" s="199">
        <f t="shared" si="11"/>
        <v>4.4223602484472053</v>
      </c>
      <c r="K47" s="201">
        <f t="shared" si="12"/>
        <v>0</v>
      </c>
      <c r="L47" s="200">
        <v>50</v>
      </c>
      <c r="M47" s="199"/>
      <c r="N47" s="199"/>
      <c r="O47" s="199">
        <f t="shared" si="13"/>
        <v>50</v>
      </c>
      <c r="P47" s="199" t="e">
        <f>$L$41/N47</f>
        <v>#DIV/0!</v>
      </c>
      <c r="Q47" s="201">
        <f t="shared" si="15"/>
        <v>0</v>
      </c>
      <c r="R47" s="199">
        <f t="shared" si="16"/>
        <v>65</v>
      </c>
      <c r="S47" s="199">
        <f t="shared" si="17"/>
        <v>40.25</v>
      </c>
      <c r="T47" s="209">
        <f>IF((O47+I47)=0,4+K47+Q47,K47+Q47)</f>
        <v>0</v>
      </c>
    </row>
    <row r="48" spans="1:20">
      <c r="A48">
        <f t="shared" si="18"/>
        <v>5</v>
      </c>
      <c r="B48" s="207">
        <v>713</v>
      </c>
      <c r="C48" s="321" t="s">
        <v>479</v>
      </c>
      <c r="D48" s="321" t="s">
        <v>470</v>
      </c>
      <c r="E48" s="321" t="s">
        <v>272</v>
      </c>
      <c r="F48" s="200">
        <v>50</v>
      </c>
      <c r="G48" s="199"/>
      <c r="H48" s="199"/>
      <c r="I48" s="199">
        <f t="shared" si="10"/>
        <v>50</v>
      </c>
      <c r="J48" s="199" t="e">
        <f t="shared" si="11"/>
        <v>#DIV/0!</v>
      </c>
      <c r="K48" s="201">
        <f t="shared" si="12"/>
        <v>0</v>
      </c>
      <c r="L48" s="200">
        <v>50</v>
      </c>
      <c r="M48" s="199"/>
      <c r="N48" s="199"/>
      <c r="O48" s="199">
        <f t="shared" si="13"/>
        <v>50</v>
      </c>
      <c r="P48" s="199" t="e">
        <f t="shared" si="14"/>
        <v>#DIV/0!</v>
      </c>
      <c r="Q48" s="201">
        <f t="shared" si="15"/>
        <v>0</v>
      </c>
      <c r="R48" s="199">
        <f t="shared" si="16"/>
        <v>100</v>
      </c>
      <c r="S48" s="199">
        <f t="shared" si="17"/>
        <v>0</v>
      </c>
      <c r="T48" s="209">
        <f t="shared" ref="T48:T73" si="19">IF((O48+I48)=0,4+K48+Q48,K48+Q48)</f>
        <v>0</v>
      </c>
    </row>
    <row r="49" spans="1:20">
      <c r="A49">
        <f t="shared" si="18"/>
        <v>6</v>
      </c>
      <c r="B49" s="207">
        <v>551</v>
      </c>
      <c r="C49" s="321" t="s">
        <v>492</v>
      </c>
      <c r="D49" s="321" t="s">
        <v>491</v>
      </c>
      <c r="E49" s="321" t="s">
        <v>272</v>
      </c>
      <c r="F49" s="200">
        <v>50</v>
      </c>
      <c r="G49" s="199"/>
      <c r="H49" s="199"/>
      <c r="I49" s="199">
        <f t="shared" si="10"/>
        <v>50</v>
      </c>
      <c r="J49" s="199" t="e">
        <f t="shared" si="11"/>
        <v>#DIV/0!</v>
      </c>
      <c r="K49" s="201">
        <f t="shared" si="12"/>
        <v>0</v>
      </c>
      <c r="L49" s="200">
        <v>50</v>
      </c>
      <c r="M49" s="199"/>
      <c r="N49" s="199"/>
      <c r="O49" s="199">
        <f t="shared" si="13"/>
        <v>50</v>
      </c>
      <c r="P49" s="199" t="e">
        <f t="shared" si="14"/>
        <v>#DIV/0!</v>
      </c>
      <c r="Q49" s="201">
        <f t="shared" si="15"/>
        <v>0</v>
      </c>
      <c r="R49" s="199">
        <f t="shared" si="16"/>
        <v>100</v>
      </c>
      <c r="S49" s="199">
        <f t="shared" si="17"/>
        <v>0</v>
      </c>
      <c r="T49" s="209">
        <f t="shared" si="19"/>
        <v>0</v>
      </c>
    </row>
    <row r="50" spans="1:20">
      <c r="A50">
        <f t="shared" si="18"/>
        <v>7</v>
      </c>
      <c r="B50" s="207"/>
      <c r="C50" s="208"/>
      <c r="D50" s="208"/>
      <c r="E50" s="208"/>
      <c r="F50" s="200"/>
      <c r="G50" s="199"/>
      <c r="H50" s="199"/>
      <c r="I50" s="199">
        <f t="shared" si="10"/>
        <v>0</v>
      </c>
      <c r="J50" s="199" t="e">
        <f t="shared" si="11"/>
        <v>#DIV/0!</v>
      </c>
      <c r="K50" s="201">
        <f t="shared" si="12"/>
        <v>4</v>
      </c>
      <c r="L50" s="200"/>
      <c r="M50" s="199"/>
      <c r="N50" s="199"/>
      <c r="O50" s="199">
        <f t="shared" si="13"/>
        <v>0</v>
      </c>
      <c r="P50" s="199" t="e">
        <f t="shared" si="14"/>
        <v>#DIV/0!</v>
      </c>
      <c r="Q50" s="201">
        <f t="shared" si="15"/>
        <v>4</v>
      </c>
      <c r="R50" s="199">
        <f t="shared" si="16"/>
        <v>0</v>
      </c>
      <c r="S50" s="199">
        <f t="shared" si="17"/>
        <v>0</v>
      </c>
      <c r="T50" s="209">
        <f t="shared" si="19"/>
        <v>12</v>
      </c>
    </row>
    <row r="51" spans="1:20">
      <c r="A51">
        <f t="shared" si="18"/>
        <v>8</v>
      </c>
      <c r="B51" s="207"/>
      <c r="C51" s="208"/>
      <c r="D51" s="208"/>
      <c r="E51" s="208"/>
      <c r="F51" s="200"/>
      <c r="G51" s="199"/>
      <c r="H51" s="199"/>
      <c r="I51" s="199">
        <f t="shared" si="10"/>
        <v>0</v>
      </c>
      <c r="J51" s="199" t="e">
        <f t="shared" si="11"/>
        <v>#DIV/0!</v>
      </c>
      <c r="K51" s="201">
        <f t="shared" si="12"/>
        <v>4</v>
      </c>
      <c r="L51" s="200"/>
      <c r="M51" s="199"/>
      <c r="N51" s="199"/>
      <c r="O51" s="199">
        <f t="shared" si="13"/>
        <v>0</v>
      </c>
      <c r="P51" s="199" t="e">
        <f t="shared" si="14"/>
        <v>#DIV/0!</v>
      </c>
      <c r="Q51" s="201">
        <f t="shared" si="15"/>
        <v>4</v>
      </c>
      <c r="R51" s="199">
        <f t="shared" si="16"/>
        <v>0</v>
      </c>
      <c r="S51" s="199">
        <f t="shared" si="17"/>
        <v>0</v>
      </c>
      <c r="T51" s="209">
        <f t="shared" si="19"/>
        <v>12</v>
      </c>
    </row>
    <row r="52" spans="1:20">
      <c r="A52">
        <f t="shared" si="18"/>
        <v>9</v>
      </c>
      <c r="B52" s="207"/>
      <c r="C52" s="208"/>
      <c r="D52" s="208"/>
      <c r="E52" s="208"/>
      <c r="F52" s="200"/>
      <c r="G52" s="199"/>
      <c r="H52" s="199"/>
      <c r="I52" s="199">
        <f t="shared" si="10"/>
        <v>0</v>
      </c>
      <c r="J52" s="199" t="e">
        <f t="shared" si="11"/>
        <v>#DIV/0!</v>
      </c>
      <c r="K52" s="201">
        <f t="shared" si="12"/>
        <v>4</v>
      </c>
      <c r="L52" s="200"/>
      <c r="M52" s="199"/>
      <c r="N52" s="199"/>
      <c r="O52" s="199">
        <f t="shared" si="13"/>
        <v>0</v>
      </c>
      <c r="P52" s="199" t="e">
        <f t="shared" si="14"/>
        <v>#DIV/0!</v>
      </c>
      <c r="Q52" s="201">
        <f t="shared" si="15"/>
        <v>4</v>
      </c>
      <c r="R52" s="199">
        <f t="shared" si="16"/>
        <v>0</v>
      </c>
      <c r="S52" s="199">
        <f t="shared" si="17"/>
        <v>0</v>
      </c>
      <c r="T52" s="209">
        <f t="shared" si="19"/>
        <v>12</v>
      </c>
    </row>
    <row r="53" spans="1:20">
      <c r="A53">
        <f t="shared" si="18"/>
        <v>10</v>
      </c>
      <c r="B53" s="207"/>
      <c r="C53" s="208"/>
      <c r="D53" s="208"/>
      <c r="E53" s="208"/>
      <c r="F53" s="200"/>
      <c r="G53" s="199"/>
      <c r="H53" s="199"/>
      <c r="I53" s="199">
        <f t="shared" si="10"/>
        <v>0</v>
      </c>
      <c r="J53" s="199" t="e">
        <f t="shared" si="11"/>
        <v>#DIV/0!</v>
      </c>
      <c r="K53" s="201">
        <f t="shared" si="12"/>
        <v>4</v>
      </c>
      <c r="L53" s="200"/>
      <c r="M53" s="199"/>
      <c r="N53" s="199"/>
      <c r="O53" s="199">
        <f t="shared" si="13"/>
        <v>0</v>
      </c>
      <c r="P53" s="199" t="e">
        <f t="shared" si="14"/>
        <v>#DIV/0!</v>
      </c>
      <c r="Q53" s="201">
        <f t="shared" si="15"/>
        <v>4</v>
      </c>
      <c r="R53" s="199">
        <f t="shared" si="16"/>
        <v>0</v>
      </c>
      <c r="S53" s="199">
        <f t="shared" si="17"/>
        <v>0</v>
      </c>
      <c r="T53" s="209">
        <f t="shared" si="19"/>
        <v>12</v>
      </c>
    </row>
    <row r="54" spans="1:20">
      <c r="A54">
        <f t="shared" si="18"/>
        <v>11</v>
      </c>
      <c r="B54" s="207"/>
      <c r="C54" s="208"/>
      <c r="D54" s="208"/>
      <c r="E54" s="208"/>
      <c r="F54" s="200"/>
      <c r="G54" s="199"/>
      <c r="H54" s="199"/>
      <c r="I54" s="199">
        <f t="shared" si="10"/>
        <v>0</v>
      </c>
      <c r="J54" s="199" t="e">
        <f t="shared" si="11"/>
        <v>#DIV/0!</v>
      </c>
      <c r="K54" s="201">
        <f t="shared" si="12"/>
        <v>4</v>
      </c>
      <c r="L54" s="200"/>
      <c r="M54" s="199"/>
      <c r="N54" s="199"/>
      <c r="O54" s="199">
        <f t="shared" si="13"/>
        <v>0</v>
      </c>
      <c r="P54" s="199" t="e">
        <f t="shared" si="14"/>
        <v>#DIV/0!</v>
      </c>
      <c r="Q54" s="201">
        <f t="shared" si="15"/>
        <v>4</v>
      </c>
      <c r="R54" s="199">
        <f t="shared" si="16"/>
        <v>0</v>
      </c>
      <c r="S54" s="199">
        <f t="shared" si="17"/>
        <v>0</v>
      </c>
      <c r="T54" s="209">
        <f t="shared" si="19"/>
        <v>12</v>
      </c>
    </row>
    <row r="55" spans="1:20">
      <c r="A55">
        <f t="shared" si="18"/>
        <v>12</v>
      </c>
      <c r="B55" s="207"/>
      <c r="C55" s="208"/>
      <c r="D55" s="208"/>
      <c r="E55" s="208"/>
      <c r="F55" s="200"/>
      <c r="G55" s="199"/>
      <c r="H55" s="199"/>
      <c r="I55" s="199">
        <f t="shared" si="10"/>
        <v>0</v>
      </c>
      <c r="J55" s="199" t="e">
        <f t="shared" si="11"/>
        <v>#DIV/0!</v>
      </c>
      <c r="K55" s="201">
        <f t="shared" si="12"/>
        <v>4</v>
      </c>
      <c r="L55" s="200"/>
      <c r="M55" s="199"/>
      <c r="N55" s="199"/>
      <c r="O55" s="199">
        <f t="shared" si="13"/>
        <v>0</v>
      </c>
      <c r="P55" s="199" t="e">
        <f t="shared" si="14"/>
        <v>#DIV/0!</v>
      </c>
      <c r="Q55" s="201">
        <f t="shared" si="15"/>
        <v>4</v>
      </c>
      <c r="R55" s="199">
        <f t="shared" si="16"/>
        <v>0</v>
      </c>
      <c r="S55" s="199">
        <f t="shared" si="17"/>
        <v>0</v>
      </c>
      <c r="T55" s="209">
        <f t="shared" si="19"/>
        <v>12</v>
      </c>
    </row>
    <row r="56" spans="1:20">
      <c r="A56">
        <f t="shared" si="18"/>
        <v>13</v>
      </c>
      <c r="B56" s="207"/>
      <c r="C56" s="208"/>
      <c r="D56" s="208"/>
      <c r="E56" s="208"/>
      <c r="F56" s="200"/>
      <c r="G56" s="199"/>
      <c r="H56" s="199"/>
      <c r="I56" s="199">
        <f t="shared" si="10"/>
        <v>0</v>
      </c>
      <c r="J56" s="199" t="e">
        <f t="shared" si="11"/>
        <v>#DIV/0!</v>
      </c>
      <c r="K56" s="201">
        <f t="shared" si="12"/>
        <v>4</v>
      </c>
      <c r="L56" s="200"/>
      <c r="M56" s="199"/>
      <c r="N56" s="199"/>
      <c r="O56" s="199">
        <f t="shared" si="13"/>
        <v>0</v>
      </c>
      <c r="P56" s="199" t="e">
        <f t="shared" si="14"/>
        <v>#DIV/0!</v>
      </c>
      <c r="Q56" s="201">
        <f t="shared" si="15"/>
        <v>4</v>
      </c>
      <c r="R56" s="199">
        <f t="shared" si="16"/>
        <v>0</v>
      </c>
      <c r="S56" s="199">
        <f t="shared" si="17"/>
        <v>0</v>
      </c>
      <c r="T56" s="209">
        <f t="shared" si="19"/>
        <v>12</v>
      </c>
    </row>
    <row r="57" spans="1:20">
      <c r="A57">
        <f t="shared" si="18"/>
        <v>14</v>
      </c>
      <c r="B57" s="207"/>
      <c r="C57" s="208"/>
      <c r="D57" s="208"/>
      <c r="E57" s="208"/>
      <c r="F57" s="200"/>
      <c r="G57" s="199"/>
      <c r="H57" s="199"/>
      <c r="I57" s="199">
        <f t="shared" si="10"/>
        <v>0</v>
      </c>
      <c r="J57" s="199" t="e">
        <f t="shared" si="11"/>
        <v>#DIV/0!</v>
      </c>
      <c r="K57" s="201">
        <f t="shared" si="12"/>
        <v>4</v>
      </c>
      <c r="L57" s="200"/>
      <c r="M57" s="199"/>
      <c r="N57" s="199"/>
      <c r="O57" s="199">
        <f t="shared" si="13"/>
        <v>0</v>
      </c>
      <c r="P57" s="199" t="e">
        <f t="shared" si="14"/>
        <v>#DIV/0!</v>
      </c>
      <c r="Q57" s="201">
        <f t="shared" si="15"/>
        <v>4</v>
      </c>
      <c r="R57" s="199">
        <f t="shared" si="16"/>
        <v>0</v>
      </c>
      <c r="S57" s="199">
        <f t="shared" si="17"/>
        <v>0</v>
      </c>
      <c r="T57" s="209">
        <f t="shared" si="19"/>
        <v>12</v>
      </c>
    </row>
    <row r="58" spans="1:20">
      <c r="A58">
        <f t="shared" si="18"/>
        <v>15</v>
      </c>
      <c r="B58" s="207"/>
      <c r="C58" s="208"/>
      <c r="D58" s="208"/>
      <c r="E58" s="208"/>
      <c r="F58" s="200"/>
      <c r="G58" s="199"/>
      <c r="H58" s="199"/>
      <c r="I58" s="199">
        <f t="shared" si="10"/>
        <v>0</v>
      </c>
      <c r="J58" s="199" t="e">
        <f t="shared" si="11"/>
        <v>#DIV/0!</v>
      </c>
      <c r="K58" s="201">
        <f t="shared" si="12"/>
        <v>4</v>
      </c>
      <c r="L58" s="200"/>
      <c r="M58" s="199"/>
      <c r="N58" s="199"/>
      <c r="O58" s="199">
        <f t="shared" si="13"/>
        <v>0</v>
      </c>
      <c r="P58" s="199" t="e">
        <f t="shared" si="14"/>
        <v>#DIV/0!</v>
      </c>
      <c r="Q58" s="201">
        <f t="shared" si="15"/>
        <v>4</v>
      </c>
      <c r="R58" s="199">
        <f t="shared" si="16"/>
        <v>0</v>
      </c>
      <c r="S58" s="199">
        <f t="shared" si="17"/>
        <v>0</v>
      </c>
      <c r="T58" s="209">
        <f t="shared" si="19"/>
        <v>12</v>
      </c>
    </row>
    <row r="59" spans="1:20">
      <c r="A59">
        <f t="shared" si="18"/>
        <v>16</v>
      </c>
      <c r="B59" s="207"/>
      <c r="C59" s="208"/>
      <c r="D59" s="208"/>
      <c r="E59" s="208"/>
      <c r="F59" s="200"/>
      <c r="G59" s="199"/>
      <c r="H59" s="199"/>
      <c r="I59" s="199">
        <f t="shared" si="10"/>
        <v>0</v>
      </c>
      <c r="J59" s="199" t="e">
        <f t="shared" si="11"/>
        <v>#DIV/0!</v>
      </c>
      <c r="K59" s="201">
        <f t="shared" si="12"/>
        <v>4</v>
      </c>
      <c r="L59" s="200"/>
      <c r="M59" s="199"/>
      <c r="N59" s="199"/>
      <c r="O59" s="199">
        <f t="shared" si="13"/>
        <v>0</v>
      </c>
      <c r="P59" s="199" t="e">
        <f t="shared" si="14"/>
        <v>#DIV/0!</v>
      </c>
      <c r="Q59" s="201">
        <f t="shared" si="15"/>
        <v>4</v>
      </c>
      <c r="R59" s="199">
        <f t="shared" si="16"/>
        <v>0</v>
      </c>
      <c r="S59" s="199">
        <f t="shared" si="17"/>
        <v>0</v>
      </c>
      <c r="T59" s="209">
        <f t="shared" si="19"/>
        <v>12</v>
      </c>
    </row>
    <row r="60" spans="1:20">
      <c r="A60">
        <f t="shared" si="18"/>
        <v>17</v>
      </c>
      <c r="B60" s="207"/>
      <c r="C60" s="208"/>
      <c r="D60" s="208"/>
      <c r="E60" s="208"/>
      <c r="F60" s="200"/>
      <c r="G60" s="199"/>
      <c r="H60" s="199"/>
      <c r="I60" s="199">
        <f t="shared" si="10"/>
        <v>0</v>
      </c>
      <c r="J60" s="199" t="e">
        <f t="shared" si="11"/>
        <v>#DIV/0!</v>
      </c>
      <c r="K60" s="201">
        <f t="shared" si="12"/>
        <v>4</v>
      </c>
      <c r="L60" s="200"/>
      <c r="M60" s="199"/>
      <c r="N60" s="199"/>
      <c r="O60" s="199">
        <f t="shared" si="13"/>
        <v>0</v>
      </c>
      <c r="P60" s="199" t="e">
        <f t="shared" si="14"/>
        <v>#DIV/0!</v>
      </c>
      <c r="Q60" s="201">
        <f t="shared" si="15"/>
        <v>4</v>
      </c>
      <c r="R60" s="199">
        <f t="shared" si="16"/>
        <v>0</v>
      </c>
      <c r="S60" s="199">
        <f t="shared" si="17"/>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3"/>
        <v>0</v>
      </c>
      <c r="P61" s="199" t="e">
        <f t="shared" si="14"/>
        <v>#DIV/0!</v>
      </c>
      <c r="Q61" s="201">
        <f t="shared" si="15"/>
        <v>4</v>
      </c>
      <c r="R61" s="199">
        <f t="shared" si="16"/>
        <v>0</v>
      </c>
      <c r="S61" s="199">
        <f t="shared" si="17"/>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3"/>
        <v>0</v>
      </c>
      <c r="P62" s="199" t="e">
        <f t="shared" si="14"/>
        <v>#DIV/0!</v>
      </c>
      <c r="Q62" s="201">
        <f t="shared" si="15"/>
        <v>4</v>
      </c>
      <c r="R62" s="199">
        <f t="shared" si="16"/>
        <v>0</v>
      </c>
      <c r="S62" s="199">
        <f t="shared" si="17"/>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3"/>
        <v>0</v>
      </c>
      <c r="P63" s="199" t="e">
        <f t="shared" si="14"/>
        <v>#DIV/0!</v>
      </c>
      <c r="Q63" s="201">
        <f t="shared" si="15"/>
        <v>4</v>
      </c>
      <c r="R63" s="199">
        <f t="shared" si="16"/>
        <v>0</v>
      </c>
      <c r="S63" s="199">
        <f t="shared" si="17"/>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3"/>
        <v>0</v>
      </c>
      <c r="P64" s="199" t="e">
        <f t="shared" si="14"/>
        <v>#DIV/0!</v>
      </c>
      <c r="Q64" s="201">
        <f t="shared" si="15"/>
        <v>4</v>
      </c>
      <c r="R64" s="199">
        <f t="shared" si="16"/>
        <v>0</v>
      </c>
      <c r="S64" s="199">
        <f t="shared" si="17"/>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3"/>
        <v>0</v>
      </c>
      <c r="P65" s="199" t="e">
        <f t="shared" si="14"/>
        <v>#DIV/0!</v>
      </c>
      <c r="Q65" s="201">
        <f t="shared" si="15"/>
        <v>4</v>
      </c>
      <c r="R65" s="199">
        <f t="shared" si="16"/>
        <v>0</v>
      </c>
      <c r="S65" s="199">
        <f t="shared" si="17"/>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3"/>
        <v>0</v>
      </c>
      <c r="P66" s="199" t="e">
        <f t="shared" si="14"/>
        <v>#DIV/0!</v>
      </c>
      <c r="Q66" s="201">
        <f t="shared" si="15"/>
        <v>4</v>
      </c>
      <c r="R66" s="199">
        <f t="shared" si="16"/>
        <v>0</v>
      </c>
      <c r="S66" s="199">
        <f t="shared" si="17"/>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3"/>
        <v>0</v>
      </c>
      <c r="P67" s="199" t="e">
        <f t="shared" si="14"/>
        <v>#DIV/0!</v>
      </c>
      <c r="Q67" s="201">
        <f t="shared" si="15"/>
        <v>4</v>
      </c>
      <c r="R67" s="199">
        <f t="shared" si="16"/>
        <v>0</v>
      </c>
      <c r="S67" s="199">
        <f t="shared" si="17"/>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3"/>
        <v>0</v>
      </c>
      <c r="P68" s="199" t="e">
        <f t="shared" si="14"/>
        <v>#DIV/0!</v>
      </c>
      <c r="Q68" s="201">
        <f t="shared" si="15"/>
        <v>4</v>
      </c>
      <c r="R68" s="199">
        <f t="shared" si="16"/>
        <v>0</v>
      </c>
      <c r="S68" s="199">
        <f t="shared" si="17"/>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3"/>
        <v>0</v>
      </c>
      <c r="P69" s="199" t="e">
        <f t="shared" si="14"/>
        <v>#DIV/0!</v>
      </c>
      <c r="Q69" s="201">
        <f t="shared" si="15"/>
        <v>4</v>
      </c>
      <c r="R69" s="199">
        <f t="shared" si="16"/>
        <v>0</v>
      </c>
      <c r="S69" s="199">
        <f t="shared" si="17"/>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3"/>
        <v>0</v>
      </c>
      <c r="P70" s="199" t="e">
        <f t="shared" si="14"/>
        <v>#DIV/0!</v>
      </c>
      <c r="Q70" s="201">
        <f t="shared" si="15"/>
        <v>4</v>
      </c>
      <c r="R70" s="199">
        <f t="shared" si="16"/>
        <v>0</v>
      </c>
      <c r="S70" s="199">
        <f t="shared" si="17"/>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3"/>
        <v>0</v>
      </c>
      <c r="P71" s="199" t="e">
        <f t="shared" si="14"/>
        <v>#DIV/0!</v>
      </c>
      <c r="Q71" s="201">
        <f t="shared" si="15"/>
        <v>4</v>
      </c>
      <c r="R71" s="199">
        <f t="shared" si="16"/>
        <v>0</v>
      </c>
      <c r="S71" s="199">
        <f t="shared" si="17"/>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3"/>
        <v>0</v>
      </c>
      <c r="P72" s="199" t="e">
        <f t="shared" si="14"/>
        <v>#DIV/0!</v>
      </c>
      <c r="Q72" s="201">
        <f t="shared" si="15"/>
        <v>4</v>
      </c>
      <c r="R72" s="199">
        <f t="shared" si="16"/>
        <v>0</v>
      </c>
      <c r="S72" s="199">
        <f t="shared" si="17"/>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3"/>
        <v>0</v>
      </c>
      <c r="P73" s="203" t="e">
        <f t="shared" si="14"/>
        <v>#DIV/0!</v>
      </c>
      <c r="Q73" s="204">
        <f t="shared" si="15"/>
        <v>4</v>
      </c>
      <c r="R73" s="203">
        <f t="shared" si="16"/>
        <v>0</v>
      </c>
      <c r="S73" s="203">
        <f t="shared" si="17"/>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165</v>
      </c>
      <c r="G76" s="182">
        <f>F76/I76</f>
        <v>55</v>
      </c>
      <c r="H76" s="199">
        <f>G76*1.5</f>
        <v>82.5</v>
      </c>
      <c r="I76" s="182">
        <v>3</v>
      </c>
      <c r="J76" s="182"/>
      <c r="K76" s="183"/>
      <c r="L76" s="185">
        <v>145</v>
      </c>
      <c r="M76" s="182">
        <f>L76/O76</f>
        <v>48.333333333333336</v>
      </c>
      <c r="N76" s="199">
        <f>M76*1.5</f>
        <v>72.5</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733</v>
      </c>
      <c r="C79" s="208" t="s">
        <v>494</v>
      </c>
      <c r="D79" s="208" t="s">
        <v>495</v>
      </c>
      <c r="E79" s="332">
        <v>55</v>
      </c>
      <c r="F79" s="219">
        <v>5</v>
      </c>
      <c r="G79" s="220">
        <v>10</v>
      </c>
      <c r="H79" s="220">
        <v>43</v>
      </c>
      <c r="I79" s="220">
        <f>IF(H79&lt;=$H$76,IF(H79&lt;$G$76,F79+G79,F79+G79+(H79-$G$76)),50)</f>
        <v>15</v>
      </c>
      <c r="J79" s="220">
        <f>$F$76/H79</f>
        <v>3.8372093023255816</v>
      </c>
      <c r="K79" s="195"/>
      <c r="L79" s="219">
        <v>15</v>
      </c>
      <c r="M79" s="220">
        <v>5</v>
      </c>
      <c r="N79" s="220">
        <v>38.880000000000003</v>
      </c>
      <c r="O79" s="220">
        <f>IF(N79&lt;=$N$76,IF(N79&lt;$M$76,L79+M79,L79+M79+(N79-$M$76)),50)</f>
        <v>20</v>
      </c>
      <c r="P79" s="220">
        <f>$L$76/N79</f>
        <v>3.729423868312757</v>
      </c>
      <c r="Q79" s="195"/>
      <c r="R79" s="199">
        <f>O79+I79</f>
        <v>35</v>
      </c>
      <c r="S79" s="199">
        <f>N79+H79</f>
        <v>81.88</v>
      </c>
      <c r="T79" s="209"/>
    </row>
    <row r="80" spans="1:20">
      <c r="A80">
        <f>A79+1</f>
        <v>2</v>
      </c>
      <c r="B80" s="207">
        <v>729</v>
      </c>
      <c r="C80" s="208" t="s">
        <v>496</v>
      </c>
      <c r="D80" s="208" t="s">
        <v>497</v>
      </c>
      <c r="E80" s="208" t="s">
        <v>269</v>
      </c>
      <c r="F80" s="200">
        <v>0</v>
      </c>
      <c r="G80" s="199">
        <v>0</v>
      </c>
      <c r="H80" s="199">
        <v>38.76</v>
      </c>
      <c r="I80" s="199">
        <f t="shared" ref="I80:I108" si="21">IF(H80&lt;=$H$76,IF(H80&lt;$G$76,F80+G80,F80+G80+(H80-$G$76)),50)</f>
        <v>0</v>
      </c>
      <c r="J80" s="199">
        <f t="shared" ref="J80:J108" si="22">$F$76/H80</f>
        <v>4.2569659442724461</v>
      </c>
      <c r="K80" s="201"/>
      <c r="L80" s="200">
        <v>50</v>
      </c>
      <c r="M80" s="199"/>
      <c r="N80" s="199"/>
      <c r="O80" s="199">
        <f t="shared" ref="O80:O108" si="23">IF(N80&lt;=$N$76,IF(N80&lt;$M$76,L80+M80,L80+M80+(N80-$M$76)),50)</f>
        <v>50</v>
      </c>
      <c r="P80" s="199" t="e">
        <f t="shared" ref="P80:P108" si="24">$L$76/N80</f>
        <v>#DIV/0!</v>
      </c>
      <c r="Q80" s="201"/>
      <c r="R80" s="199">
        <f t="shared" ref="R80:R108" si="25">O80+I80</f>
        <v>50</v>
      </c>
      <c r="S80" s="199">
        <f t="shared" ref="S80:S108" si="26">N80+H80</f>
        <v>38.76</v>
      </c>
      <c r="T80" s="209"/>
    </row>
    <row r="81" spans="1:20">
      <c r="A81">
        <f t="shared" ref="A81:A95" si="27">A80+1</f>
        <v>3</v>
      </c>
      <c r="B81" s="207">
        <v>785</v>
      </c>
      <c r="C81" s="208" t="s">
        <v>482</v>
      </c>
      <c r="D81" s="208" t="s">
        <v>481</v>
      </c>
      <c r="E81" s="208" t="s">
        <v>272</v>
      </c>
      <c r="F81" s="200">
        <v>10</v>
      </c>
      <c r="G81" s="199">
        <v>5</v>
      </c>
      <c r="H81" s="199">
        <v>45.26</v>
      </c>
      <c r="I81" s="199">
        <f t="shared" si="21"/>
        <v>15</v>
      </c>
      <c r="J81" s="199">
        <f t="shared" si="22"/>
        <v>3.6456031816173224</v>
      </c>
      <c r="K81" s="201"/>
      <c r="L81" s="200">
        <v>50</v>
      </c>
      <c r="M81" s="199"/>
      <c r="N81" s="199"/>
      <c r="O81" s="199">
        <f t="shared" si="23"/>
        <v>50</v>
      </c>
      <c r="P81" s="199" t="e">
        <f>$L$76/N81</f>
        <v>#DIV/0!</v>
      </c>
      <c r="Q81" s="201"/>
      <c r="R81" s="199">
        <f t="shared" si="25"/>
        <v>65</v>
      </c>
      <c r="S81" s="199">
        <f t="shared" si="26"/>
        <v>45.26</v>
      </c>
      <c r="T81" s="209"/>
    </row>
    <row r="82" spans="1:20">
      <c r="A82">
        <f t="shared" si="27"/>
        <v>4</v>
      </c>
      <c r="B82" s="207">
        <v>716</v>
      </c>
      <c r="C82" s="321" t="s">
        <v>434</v>
      </c>
      <c r="D82" s="321" t="s">
        <v>435</v>
      </c>
      <c r="E82" s="208" t="s">
        <v>272</v>
      </c>
      <c r="F82" s="200">
        <v>50</v>
      </c>
      <c r="G82" s="199"/>
      <c r="H82" s="199"/>
      <c r="I82" s="199">
        <f>IF(H82&lt;=$H$76,IF(H82&lt;$G$76,F82+G82,F82+G82+(H82-$G$76)),50)</f>
        <v>50</v>
      </c>
      <c r="J82" s="199" t="e">
        <f t="shared" si="22"/>
        <v>#DIV/0!</v>
      </c>
      <c r="K82" s="201"/>
      <c r="L82" s="200">
        <v>50</v>
      </c>
      <c r="M82" s="199"/>
      <c r="N82" s="199"/>
      <c r="O82" s="199">
        <f>IF(N82&lt;=$N$76,IF(N82&lt;$M$76,L82+M82,L82+M82+(N82-$M$76)),50)</f>
        <v>50</v>
      </c>
      <c r="P82" s="199" t="e">
        <f t="shared" si="24"/>
        <v>#DIV/0!</v>
      </c>
      <c r="Q82" s="201"/>
      <c r="R82" s="199">
        <f t="shared" si="25"/>
        <v>100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125</v>
      </c>
      <c r="G111" s="182">
        <f>F111/I111</f>
        <v>50</v>
      </c>
      <c r="H111" s="199">
        <f>G111*1.5</f>
        <v>75</v>
      </c>
      <c r="I111" s="182">
        <v>2.5</v>
      </c>
      <c r="J111" s="182"/>
      <c r="K111" s="183"/>
      <c r="L111" s="185">
        <v>124</v>
      </c>
      <c r="M111" s="182">
        <f>L111/O111</f>
        <v>49.6</v>
      </c>
      <c r="N111" s="199">
        <f>M111*1.5</f>
        <v>74.400000000000006</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208" t="s">
        <v>272</v>
      </c>
      <c r="F114" s="200">
        <v>5</v>
      </c>
      <c r="G114" s="199">
        <v>0</v>
      </c>
      <c r="H114" s="199">
        <v>27.32</v>
      </c>
      <c r="I114" s="199">
        <f>IF(H114&lt;=$H$111,IF(H114&lt;$G$111,F114+G114,F114+G114+(H114-$G$111)),50)</f>
        <v>5</v>
      </c>
      <c r="J114" s="199">
        <f>$F$111/H114</f>
        <v>4.5754026354319182</v>
      </c>
      <c r="K114" s="201"/>
      <c r="L114" s="200">
        <v>0</v>
      </c>
      <c r="M114" s="199">
        <v>0</v>
      </c>
      <c r="N114" s="199">
        <v>23.41</v>
      </c>
      <c r="O114" s="199">
        <f>IF(N114&lt;=$N$111,IF(N114&lt;$M$111,L114+M114,L114+M114+(N114-$M$111)),50)</f>
        <v>0</v>
      </c>
      <c r="P114" s="199">
        <f>$L$111/N114</f>
        <v>5.2968816744980778</v>
      </c>
      <c r="Q114" s="201"/>
      <c r="R114" s="199">
        <f>O114+I114</f>
        <v>5</v>
      </c>
      <c r="S114" s="199">
        <f>N114+H114</f>
        <v>50.730000000000004</v>
      </c>
      <c r="T114" s="209"/>
    </row>
    <row r="115" spans="1:20">
      <c r="A115">
        <f>A114+1</f>
        <v>2</v>
      </c>
      <c r="B115" s="207">
        <v>687</v>
      </c>
      <c r="C115" s="208" t="s">
        <v>498</v>
      </c>
      <c r="D115" s="208" t="s">
        <v>499</v>
      </c>
      <c r="E115" s="208" t="s">
        <v>272</v>
      </c>
      <c r="F115" s="200">
        <v>100</v>
      </c>
      <c r="G115" s="199"/>
      <c r="H115" s="199"/>
      <c r="I115" s="199">
        <f t="shared" ref="I115:I133" si="29">IF(H115&lt;=$H$111,IF(H115&lt;$G$111,F115+G115,F115+G115+(H115-$G$111)),50)</f>
        <v>100</v>
      </c>
      <c r="J115" s="199" t="e">
        <f t="shared" ref="J115:J133" si="30">$F$111/H115</f>
        <v>#DIV/0!</v>
      </c>
      <c r="K115" s="201"/>
      <c r="L115" s="200">
        <v>100</v>
      </c>
      <c r="M115" s="199"/>
      <c r="N115" s="199"/>
      <c r="O115" s="199">
        <f t="shared" ref="O115:O132" si="31">IF(N115&lt;=$N$111,IF(N115&lt;$M$111,L115+M115,L115+M115+(N115-$M$111)),50)</f>
        <v>100</v>
      </c>
      <c r="P115" s="199" t="e">
        <f t="shared" ref="P115:P132" si="32">$L$111/N115</f>
        <v>#DIV/0!</v>
      </c>
      <c r="Q115" s="201"/>
      <c r="R115" s="199">
        <f t="shared" ref="R115:R149" si="33">O115+I115</f>
        <v>200</v>
      </c>
      <c r="S115" s="199">
        <f t="shared" ref="S115:S149" si="34">N115+H115</f>
        <v>0</v>
      </c>
      <c r="T115" s="209"/>
    </row>
    <row r="116" spans="1:20">
      <c r="A116">
        <f t="shared" ref="A116:A130" si="35">A115+1</f>
        <v>3</v>
      </c>
      <c r="B116" s="207"/>
      <c r="C116" s="208"/>
      <c r="D116" s="208"/>
      <c r="E116" s="208"/>
      <c r="F116" s="200"/>
      <c r="G116" s="199"/>
      <c r="H116" s="199"/>
      <c r="I116" s="199">
        <f t="shared" si="29"/>
        <v>0</v>
      </c>
      <c r="J116" s="199" t="e">
        <f t="shared" si="30"/>
        <v>#DIV/0!</v>
      </c>
      <c r="K116" s="201"/>
      <c r="L116" s="200"/>
      <c r="M116" s="199"/>
      <c r="N116" s="199"/>
      <c r="O116" s="199">
        <f t="shared" si="31"/>
        <v>0</v>
      </c>
      <c r="P116" s="199" t="e">
        <f t="shared" si="32"/>
        <v>#DIV/0!</v>
      </c>
      <c r="Q116" s="201"/>
      <c r="R116" s="199">
        <f t="shared" si="33"/>
        <v>0</v>
      </c>
      <c r="S116" s="199">
        <f t="shared" si="34"/>
        <v>0</v>
      </c>
      <c r="T116" s="209"/>
    </row>
    <row r="117" spans="1:20">
      <c r="A117">
        <f t="shared" si="35"/>
        <v>4</v>
      </c>
      <c r="B117" s="207"/>
      <c r="C117" s="208"/>
      <c r="D117" s="208"/>
      <c r="E117" s="208"/>
      <c r="F117" s="200"/>
      <c r="G117" s="199"/>
      <c r="H117" s="199"/>
      <c r="I117" s="199">
        <f t="shared" si="29"/>
        <v>0</v>
      </c>
      <c r="J117" s="199" t="e">
        <f t="shared" si="30"/>
        <v>#DIV/0!</v>
      </c>
      <c r="K117" s="201"/>
      <c r="L117" s="200"/>
      <c r="M117" s="199"/>
      <c r="N117" s="199"/>
      <c r="O117" s="199">
        <f t="shared" si="31"/>
        <v>0</v>
      </c>
      <c r="P117" s="199" t="e">
        <f t="shared" si="32"/>
        <v>#DIV/0!</v>
      </c>
      <c r="Q117" s="201"/>
      <c r="R117" s="199">
        <f t="shared" si="33"/>
        <v>0</v>
      </c>
      <c r="S117" s="199">
        <f t="shared" si="34"/>
        <v>0</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788</v>
      </c>
      <c r="C135" s="208" t="s">
        <v>487</v>
      </c>
      <c r="D135" s="208" t="s">
        <v>476</v>
      </c>
      <c r="E135" s="332">
        <v>55</v>
      </c>
      <c r="F135" s="219">
        <v>5</v>
      </c>
      <c r="G135" s="220">
        <v>15</v>
      </c>
      <c r="H135" s="220">
        <v>40.479999999999997</v>
      </c>
      <c r="I135" s="199">
        <f>IF(H135&lt;=$H$111,IF(H135&lt;$G$111,F135+G135,F135+G135+(H135-$G$111)),50)</f>
        <v>20</v>
      </c>
      <c r="J135" s="199">
        <f>$F$111/H135</f>
        <v>3.0879446640316206</v>
      </c>
      <c r="K135" s="201"/>
      <c r="L135" s="200">
        <v>5</v>
      </c>
      <c r="M135" s="199">
        <v>10</v>
      </c>
      <c r="N135" s="199">
        <v>28.91</v>
      </c>
      <c r="O135" s="199">
        <f>IF(N135&lt;=$N$111,IF(N135&lt;$M$111,L135+M135,L135+M135+(N135-$M$111)),50)</f>
        <v>15</v>
      </c>
      <c r="P135" s="199">
        <f>$L$111/N135</f>
        <v>4.2891732964372187</v>
      </c>
      <c r="Q135" s="201"/>
      <c r="R135" s="199">
        <f t="shared" si="33"/>
        <v>35</v>
      </c>
      <c r="S135" s="199">
        <f t="shared" si="34"/>
        <v>69.39</v>
      </c>
      <c r="T135" s="209"/>
    </row>
    <row r="136" spans="1:20">
      <c r="A136">
        <f>A135+1</f>
        <v>2</v>
      </c>
      <c r="B136" s="207"/>
      <c r="C136" s="208"/>
      <c r="D136" s="208"/>
      <c r="E136" s="208"/>
      <c r="F136" s="200"/>
      <c r="G136" s="199"/>
      <c r="H136" s="199"/>
      <c r="I136" s="199">
        <f t="shared" ref="I136:I149" si="37">IF(H136&lt;=$H$111,IF(H136&lt;$G$111,F136+G136,F136+G136+(H136-$G$111)),50)</f>
        <v>0</v>
      </c>
      <c r="J136" s="199" t="e">
        <f t="shared" ref="J136:J149" si="38">$F$111/H136</f>
        <v>#DIV/0!</v>
      </c>
      <c r="K136" s="201"/>
      <c r="L136" s="200"/>
      <c r="M136" s="199"/>
      <c r="N136" s="199"/>
      <c r="O136" s="199">
        <f t="shared" ref="O136:O149" si="39">IF(N136&lt;=$N$111,IF(N136&lt;$M$111,L136+M136,L136+M136+(N136-$M$111)),50)</f>
        <v>0</v>
      </c>
      <c r="P136" s="199" t="e">
        <f t="shared" ref="P136:P149" si="40">$L$111/N136</f>
        <v>#DIV/0!</v>
      </c>
      <c r="Q136" s="201"/>
      <c r="R136" s="199">
        <f t="shared" si="33"/>
        <v>0</v>
      </c>
      <c r="S136" s="199">
        <f t="shared" si="34"/>
        <v>0</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65"/>
  <sheetViews>
    <sheetView topLeftCell="A55" workbookViewId="0">
      <selection activeCell="O80" sqref="O80"/>
    </sheetView>
  </sheetViews>
  <sheetFormatPr baseColWidth="10" defaultRowHeight="15" x14ac:dyDescent="0"/>
  <cols>
    <col min="1" max="1" width="3.1640625" bestFit="1" customWidth="1"/>
  </cols>
  <sheetData>
    <row r="1" spans="1:20" ht="25">
      <c r="B1" s="513" t="s">
        <v>161</v>
      </c>
      <c r="C1" s="513"/>
      <c r="D1" s="513"/>
      <c r="E1" s="513"/>
      <c r="F1" s="515" t="s">
        <v>177</v>
      </c>
      <c r="G1" s="515"/>
      <c r="H1" s="515"/>
      <c r="I1" s="515"/>
      <c r="J1" s="515"/>
      <c r="K1" s="515"/>
      <c r="L1" s="515"/>
      <c r="M1" s="515"/>
      <c r="N1" s="515"/>
      <c r="O1" s="515"/>
      <c r="P1" s="515"/>
      <c r="Q1" s="515"/>
      <c r="R1" s="221"/>
      <c r="S1" s="221"/>
    </row>
    <row r="2" spans="1:20" ht="25">
      <c r="B2" s="513" t="s">
        <v>162</v>
      </c>
      <c r="C2" s="513"/>
      <c r="D2" s="513"/>
      <c r="E2" s="513"/>
      <c r="F2" s="516" t="s">
        <v>48</v>
      </c>
      <c r="G2" s="516"/>
      <c r="H2" s="516"/>
      <c r="I2" s="516"/>
      <c r="J2" s="516"/>
      <c r="K2" s="516"/>
      <c r="L2" s="516"/>
      <c r="M2" s="516"/>
      <c r="N2" s="516"/>
      <c r="O2" s="516"/>
      <c r="P2" s="516"/>
      <c r="Q2" s="516"/>
      <c r="R2" s="221"/>
      <c r="S2" s="221"/>
    </row>
    <row r="3" spans="1:20" ht="25">
      <c r="B3" s="513" t="s">
        <v>152</v>
      </c>
      <c r="C3" s="513"/>
      <c r="D3" s="513"/>
      <c r="E3" s="513"/>
      <c r="F3" s="516" t="s">
        <v>178</v>
      </c>
      <c r="G3" s="516"/>
      <c r="H3" s="516"/>
      <c r="I3" s="516"/>
      <c r="J3" s="516"/>
      <c r="K3" s="516"/>
      <c r="L3" s="516"/>
      <c r="M3" s="516"/>
      <c r="N3" s="516"/>
      <c r="O3" s="516"/>
      <c r="P3" s="516"/>
      <c r="Q3" s="516"/>
      <c r="R3" s="221"/>
      <c r="S3" s="221"/>
    </row>
    <row r="4" spans="1:20" ht="26" thickBot="1">
      <c r="B4" s="514" t="s">
        <v>163</v>
      </c>
      <c r="C4" s="514"/>
      <c r="D4" s="514"/>
      <c r="E4" s="514"/>
      <c r="F4" s="517" t="s">
        <v>164</v>
      </c>
      <c r="G4" s="517"/>
      <c r="H4" s="517"/>
      <c r="I4" s="517"/>
      <c r="J4" s="517"/>
      <c r="K4" s="517"/>
      <c r="L4" s="517"/>
      <c r="M4" s="517"/>
      <c r="N4" s="517"/>
      <c r="O4" s="517"/>
      <c r="P4" s="517"/>
      <c r="Q4" s="517"/>
      <c r="R4" s="194"/>
      <c r="S4" s="194"/>
    </row>
    <row r="5" spans="1:20" ht="16" thickBot="1">
      <c r="B5" s="198"/>
      <c r="C5" s="518"/>
      <c r="D5" s="518"/>
      <c r="E5" s="518"/>
      <c r="F5" s="180" t="s">
        <v>132</v>
      </c>
      <c r="G5" s="180" t="s">
        <v>133</v>
      </c>
      <c r="H5" s="197" t="s">
        <v>150</v>
      </c>
      <c r="I5" s="181" t="s">
        <v>134</v>
      </c>
      <c r="J5" s="222" t="s">
        <v>151</v>
      </c>
      <c r="K5" s="183"/>
      <c r="L5" s="180" t="s">
        <v>132</v>
      </c>
      <c r="M5" s="180" t="s">
        <v>133</v>
      </c>
      <c r="N5" s="197" t="s">
        <v>150</v>
      </c>
      <c r="O5" s="184" t="s">
        <v>134</v>
      </c>
      <c r="P5" s="222" t="s">
        <v>151</v>
      </c>
      <c r="Q5" s="183"/>
      <c r="R5" s="519" t="s">
        <v>135</v>
      </c>
      <c r="S5" s="519"/>
      <c r="T5" s="520"/>
    </row>
    <row r="6" spans="1:20" ht="16" thickBot="1">
      <c r="B6" s="525" t="s">
        <v>136</v>
      </c>
      <c r="C6" s="526"/>
      <c r="D6" s="526"/>
      <c r="E6" s="526"/>
      <c r="F6" s="185">
        <v>135</v>
      </c>
      <c r="G6" s="182">
        <v>33.75</v>
      </c>
      <c r="H6" s="199">
        <f>G6*1.5</f>
        <v>50.625</v>
      </c>
      <c r="I6" s="182">
        <v>4</v>
      </c>
      <c r="J6" s="182">
        <v>30.35</v>
      </c>
      <c r="K6" s="183"/>
      <c r="L6" s="185">
        <v>160</v>
      </c>
      <c r="M6" s="182">
        <v>40</v>
      </c>
      <c r="N6" s="199">
        <f>M6*1.5</f>
        <v>60</v>
      </c>
      <c r="O6" s="182">
        <v>4</v>
      </c>
      <c r="P6" s="182">
        <v>41.72</v>
      </c>
      <c r="Q6" s="183"/>
      <c r="R6" s="521"/>
      <c r="S6" s="521"/>
      <c r="T6" s="522"/>
    </row>
    <row r="7" spans="1:20" ht="16" thickBot="1">
      <c r="B7" s="527"/>
      <c r="C7" s="528"/>
      <c r="D7" s="528"/>
      <c r="E7" s="528"/>
      <c r="F7" s="529" t="s">
        <v>166</v>
      </c>
      <c r="G7" s="530"/>
      <c r="H7" s="530"/>
      <c r="I7" s="530"/>
      <c r="J7" s="530"/>
      <c r="K7" s="187"/>
      <c r="L7" s="529" t="s">
        <v>167</v>
      </c>
      <c r="M7" s="530"/>
      <c r="N7" s="530"/>
      <c r="O7" s="530"/>
      <c r="P7" s="530"/>
      <c r="Q7" s="187"/>
      <c r="R7" s="523"/>
      <c r="S7" s="523"/>
      <c r="T7" s="524"/>
    </row>
    <row r="8" spans="1:20" ht="16" thickBot="1">
      <c r="B8" s="188" t="s">
        <v>137</v>
      </c>
      <c r="C8" s="189" t="s">
        <v>138</v>
      </c>
      <c r="D8" s="189" t="s">
        <v>139</v>
      </c>
      <c r="E8" s="189" t="s">
        <v>140</v>
      </c>
      <c r="F8" s="188" t="s">
        <v>141</v>
      </c>
      <c r="G8" s="189" t="s">
        <v>142</v>
      </c>
      <c r="H8" s="190" t="s">
        <v>143</v>
      </c>
      <c r="I8" s="189" t="s">
        <v>144</v>
      </c>
      <c r="J8" s="190" t="s">
        <v>145</v>
      </c>
      <c r="K8" s="196" t="s">
        <v>146</v>
      </c>
      <c r="L8" s="206" t="s">
        <v>141</v>
      </c>
      <c r="M8" s="189" t="s">
        <v>142</v>
      </c>
      <c r="N8" s="189" t="s">
        <v>143</v>
      </c>
      <c r="O8" s="189" t="s">
        <v>144</v>
      </c>
      <c r="P8" s="190" t="s">
        <v>145</v>
      </c>
      <c r="Q8" s="191" t="s">
        <v>146</v>
      </c>
      <c r="R8" s="205" t="s">
        <v>147</v>
      </c>
      <c r="S8" s="192" t="s">
        <v>143</v>
      </c>
      <c r="T8" s="193" t="s">
        <v>148</v>
      </c>
    </row>
    <row r="9" spans="1:20">
      <c r="A9">
        <v>1</v>
      </c>
      <c r="B9" s="207">
        <v>607</v>
      </c>
      <c r="C9" s="208" t="s">
        <v>466</v>
      </c>
      <c r="D9" s="208" t="s">
        <v>468</v>
      </c>
      <c r="E9" s="208" t="s">
        <v>272</v>
      </c>
      <c r="F9" s="200">
        <v>0</v>
      </c>
      <c r="G9" s="199">
        <v>0</v>
      </c>
      <c r="H9" s="199">
        <v>30.35</v>
      </c>
      <c r="I9" s="199">
        <f>IF(H9&lt;=$H$6,IF(H9&lt;$G$6,F9+G9,F9+G9+(H9-$G$6)),50)</f>
        <v>0</v>
      </c>
      <c r="J9" s="199">
        <f>$F$6/H9</f>
        <v>4.4481054365733108</v>
      </c>
      <c r="K9" s="201">
        <f>IF(I9=0,IF(H9=$J$6,6,4),0)</f>
        <v>6</v>
      </c>
      <c r="L9" s="200">
        <v>0</v>
      </c>
      <c r="M9" s="199">
        <v>0</v>
      </c>
      <c r="N9" s="199">
        <v>41.72</v>
      </c>
      <c r="O9" s="199">
        <f>IF(N9&lt;=$N$6,IF(N9&lt;$M$6,L9+M9,L9+M9+(N9-$M$6)),50)</f>
        <v>1.7199999999999989</v>
      </c>
      <c r="P9" s="199">
        <f>$L$6/N9</f>
        <v>3.8350910834132312</v>
      </c>
      <c r="Q9" s="201">
        <f>IF(O9=0,IF(N9=$P$6,6,4),0)</f>
        <v>0</v>
      </c>
      <c r="R9" s="199">
        <f>O9+I9</f>
        <v>1.7199999999999989</v>
      </c>
      <c r="S9" s="199">
        <f>N9+H9</f>
        <v>72.069999999999993</v>
      </c>
      <c r="T9" s="209">
        <f>IF((O9+I9)=0,4+K9+Q9,K9+Q9)+4</f>
        <v>10</v>
      </c>
    </row>
    <row r="10" spans="1:20">
      <c r="A10">
        <f>A9+1</f>
        <v>2</v>
      </c>
      <c r="B10" s="207">
        <v>683</v>
      </c>
      <c r="C10" s="208" t="s">
        <v>473</v>
      </c>
      <c r="D10" s="208" t="s">
        <v>474</v>
      </c>
      <c r="E10" s="208" t="s">
        <v>269</v>
      </c>
      <c r="F10" s="200">
        <v>0</v>
      </c>
      <c r="G10" s="199">
        <v>0</v>
      </c>
      <c r="H10" s="199">
        <v>43.81</v>
      </c>
      <c r="I10" s="199">
        <f t="shared" ref="I10:I38" si="0">IF(H10&lt;=$H$6,IF(H10&lt;$G$6,F10+G10,F10+G10+(H10-$G$6)),50)</f>
        <v>10.060000000000002</v>
      </c>
      <c r="J10" s="199">
        <f t="shared" ref="J10:J38" si="1">$F$6/H10</f>
        <v>3.0814882446929923</v>
      </c>
      <c r="K10" s="201">
        <f t="shared" ref="K10:K38" si="2">IF(I10=0,IF(H10=$J$6,6,4),0)</f>
        <v>0</v>
      </c>
      <c r="L10" s="200">
        <v>0</v>
      </c>
      <c r="M10" s="199">
        <v>0</v>
      </c>
      <c r="N10" s="199">
        <v>51.03</v>
      </c>
      <c r="O10" s="199">
        <f t="shared" ref="O10:O38" si="3">IF(N10&lt;=$N$6,IF(N10&lt;$M$6,L10+M10,L10+M10+(N10-$M$6)),50)</f>
        <v>11.030000000000001</v>
      </c>
      <c r="P10" s="199">
        <f t="shared" ref="P10:P38" si="4">$L$6/N10</f>
        <v>3.13541054281795</v>
      </c>
      <c r="Q10" s="201">
        <f>IF(O10=0,IF(N10=$P$6,6,4),0)</f>
        <v>0</v>
      </c>
      <c r="R10" s="199">
        <f t="shared" ref="R10:R38" si="5">O10+I10</f>
        <v>21.090000000000003</v>
      </c>
      <c r="S10" s="199">
        <f t="shared" ref="S10:S38" si="6">N10+H10</f>
        <v>94.84</v>
      </c>
      <c r="T10" s="209">
        <f>IF((O10+I10)=0,4+K10+Q10,K10+Q10)+2</f>
        <v>2</v>
      </c>
    </row>
    <row r="11" spans="1:20">
      <c r="A11">
        <f t="shared" ref="A11:A38" si="7">A10+1</f>
        <v>3</v>
      </c>
      <c r="B11" s="207">
        <v>556</v>
      </c>
      <c r="C11" s="208" t="s">
        <v>501</v>
      </c>
      <c r="D11" s="208" t="s">
        <v>80</v>
      </c>
      <c r="E11" s="208" t="s">
        <v>269</v>
      </c>
      <c r="F11" s="200">
        <v>0</v>
      </c>
      <c r="G11" s="199">
        <v>0</v>
      </c>
      <c r="H11" s="199">
        <v>46.09</v>
      </c>
      <c r="I11" s="199">
        <f t="shared" si="0"/>
        <v>12.340000000000003</v>
      </c>
      <c r="J11" s="199">
        <f t="shared" si="1"/>
        <v>2.9290518550661746</v>
      </c>
      <c r="K11" s="201">
        <f t="shared" si="2"/>
        <v>0</v>
      </c>
      <c r="L11" s="200">
        <v>0</v>
      </c>
      <c r="M11" s="199">
        <v>0</v>
      </c>
      <c r="N11" s="199">
        <v>57.34</v>
      </c>
      <c r="O11" s="199">
        <f t="shared" si="3"/>
        <v>17.340000000000003</v>
      </c>
      <c r="P11" s="199">
        <f t="shared" si="4"/>
        <v>2.7903732124171605</v>
      </c>
      <c r="Q11" s="201">
        <f t="shared" ref="Q11:Q38" si="8">IF(O11=0,IF(N11=$P$6,6,4),0)</f>
        <v>0</v>
      </c>
      <c r="R11" s="199">
        <f t="shared" si="5"/>
        <v>29.680000000000007</v>
      </c>
      <c r="S11" s="199">
        <f t="shared" si="6"/>
        <v>103.43</v>
      </c>
      <c r="T11" s="209">
        <f>IF((O11+I11)=0,4+K11+Q11,K11+Q11)+1</f>
        <v>1</v>
      </c>
    </row>
    <row r="12" spans="1:20">
      <c r="A12">
        <f t="shared" si="7"/>
        <v>4</v>
      </c>
      <c r="B12" s="207">
        <v>559</v>
      </c>
      <c r="C12" s="321" t="s">
        <v>469</v>
      </c>
      <c r="D12" s="321" t="s">
        <v>470</v>
      </c>
      <c r="E12" s="321" t="s">
        <v>272</v>
      </c>
      <c r="F12" s="200">
        <v>0</v>
      </c>
      <c r="G12" s="199">
        <v>5</v>
      </c>
      <c r="H12" s="199">
        <v>32</v>
      </c>
      <c r="I12" s="199">
        <f t="shared" si="0"/>
        <v>5</v>
      </c>
      <c r="J12" s="199">
        <f t="shared" si="1"/>
        <v>4.21875</v>
      </c>
      <c r="K12" s="201">
        <f t="shared" si="2"/>
        <v>0</v>
      </c>
      <c r="L12" s="200">
        <v>50</v>
      </c>
      <c r="M12" s="199"/>
      <c r="N12" s="199"/>
      <c r="O12" s="199">
        <f t="shared" si="3"/>
        <v>50</v>
      </c>
      <c r="P12" s="199" t="e">
        <f t="shared" si="4"/>
        <v>#DIV/0!</v>
      </c>
      <c r="Q12" s="201">
        <f t="shared" si="8"/>
        <v>0</v>
      </c>
      <c r="R12" s="199">
        <f t="shared" si="5"/>
        <v>55</v>
      </c>
      <c r="S12" s="199">
        <f t="shared" si="6"/>
        <v>32</v>
      </c>
      <c r="T12" s="209">
        <f>IF((O12+I12)=0,4+K12+Q12,K12+Q12)</f>
        <v>0</v>
      </c>
    </row>
    <row r="13" spans="1:20">
      <c r="A13">
        <f t="shared" si="7"/>
        <v>5</v>
      </c>
      <c r="B13" s="207">
        <v>671</v>
      </c>
      <c r="C13" s="321" t="s">
        <v>477</v>
      </c>
      <c r="D13" s="321" t="s">
        <v>478</v>
      </c>
      <c r="E13" s="321" t="s">
        <v>272</v>
      </c>
      <c r="F13" s="200">
        <v>50</v>
      </c>
      <c r="G13" s="199"/>
      <c r="H13" s="199"/>
      <c r="I13" s="199">
        <f t="shared" si="0"/>
        <v>50</v>
      </c>
      <c r="J13" s="199" t="e">
        <f t="shared" si="1"/>
        <v>#DIV/0!</v>
      </c>
      <c r="K13" s="201">
        <f t="shared" si="2"/>
        <v>0</v>
      </c>
      <c r="L13" s="200">
        <v>5</v>
      </c>
      <c r="M13" s="199">
        <v>10</v>
      </c>
      <c r="N13" s="199">
        <v>39.75</v>
      </c>
      <c r="O13" s="199">
        <f t="shared" si="3"/>
        <v>15</v>
      </c>
      <c r="P13" s="199">
        <f>$L$6/N13</f>
        <v>4.0251572327044025</v>
      </c>
      <c r="Q13" s="201">
        <f t="shared" si="8"/>
        <v>0</v>
      </c>
      <c r="R13" s="199">
        <f t="shared" si="5"/>
        <v>65</v>
      </c>
      <c r="S13" s="199">
        <f t="shared" si="6"/>
        <v>39.75</v>
      </c>
      <c r="T13" s="209">
        <f t="shared" ref="T13:T38" si="9">IF((O13+I13)=0,4+K13+Q13,K13+Q13)</f>
        <v>0</v>
      </c>
    </row>
    <row r="14" spans="1:20">
      <c r="A14">
        <f t="shared" si="7"/>
        <v>6</v>
      </c>
      <c r="B14" s="207">
        <v>634</v>
      </c>
      <c r="C14" s="321" t="s">
        <v>297</v>
      </c>
      <c r="D14" s="321" t="s">
        <v>465</v>
      </c>
      <c r="E14" s="321" t="s">
        <v>275</v>
      </c>
      <c r="F14" s="200">
        <v>100</v>
      </c>
      <c r="G14" s="199"/>
      <c r="H14" s="199"/>
      <c r="I14" s="199">
        <f>IF(H14&lt;=$H$6,IF(H14&lt;$G$6,F14+G14,F14+G14+(H14-$G$6)),50)</f>
        <v>100</v>
      </c>
      <c r="J14" s="199" t="e">
        <f t="shared" si="1"/>
        <v>#DIV/0!</v>
      </c>
      <c r="K14" s="201">
        <f t="shared" si="2"/>
        <v>0</v>
      </c>
      <c r="L14" s="200">
        <v>100</v>
      </c>
      <c r="M14" s="199"/>
      <c r="N14" s="199"/>
      <c r="O14" s="199">
        <f t="shared" si="3"/>
        <v>100</v>
      </c>
      <c r="P14" s="199" t="e">
        <f t="shared" si="4"/>
        <v>#DIV/0!</v>
      </c>
      <c r="Q14" s="201">
        <f t="shared" si="8"/>
        <v>0</v>
      </c>
      <c r="R14" s="199">
        <f t="shared" si="5"/>
        <v>200</v>
      </c>
      <c r="S14" s="199">
        <f t="shared" si="6"/>
        <v>0</v>
      </c>
      <c r="T14" s="209">
        <f t="shared" si="9"/>
        <v>0</v>
      </c>
    </row>
    <row r="15" spans="1:20">
      <c r="A15">
        <f t="shared" si="7"/>
        <v>7</v>
      </c>
      <c r="B15" s="207"/>
      <c r="C15" s="208"/>
      <c r="D15" s="208"/>
      <c r="E15" s="208"/>
      <c r="F15" s="200"/>
      <c r="G15" s="199"/>
      <c r="H15" s="199"/>
      <c r="I15" s="199">
        <f t="shared" si="0"/>
        <v>0</v>
      </c>
      <c r="J15" s="199" t="e">
        <f t="shared" si="1"/>
        <v>#DIV/0!</v>
      </c>
      <c r="K15" s="201">
        <f t="shared" si="2"/>
        <v>4</v>
      </c>
      <c r="L15" s="200"/>
      <c r="M15" s="199"/>
      <c r="N15" s="199"/>
      <c r="O15" s="199">
        <f t="shared" si="3"/>
        <v>0</v>
      </c>
      <c r="P15" s="199" t="e">
        <f t="shared" si="4"/>
        <v>#DIV/0!</v>
      </c>
      <c r="Q15" s="201">
        <f t="shared" si="8"/>
        <v>4</v>
      </c>
      <c r="R15" s="199">
        <f t="shared" si="5"/>
        <v>0</v>
      </c>
      <c r="S15" s="199">
        <f t="shared" si="6"/>
        <v>0</v>
      </c>
      <c r="T15" s="209">
        <f t="shared" si="9"/>
        <v>12</v>
      </c>
    </row>
    <row r="16" spans="1:20">
      <c r="A16">
        <f t="shared" si="7"/>
        <v>8</v>
      </c>
      <c r="B16" s="207"/>
      <c r="C16" s="208"/>
      <c r="D16" s="208"/>
      <c r="E16" s="208"/>
      <c r="F16" s="200"/>
      <c r="G16" s="199"/>
      <c r="H16" s="199"/>
      <c r="I16" s="199">
        <f t="shared" si="0"/>
        <v>0</v>
      </c>
      <c r="J16" s="199" t="e">
        <f t="shared" si="1"/>
        <v>#DIV/0!</v>
      </c>
      <c r="K16" s="201">
        <f t="shared" si="2"/>
        <v>4</v>
      </c>
      <c r="L16" s="200"/>
      <c r="M16" s="199"/>
      <c r="N16" s="199"/>
      <c r="O16" s="199">
        <f t="shared" si="3"/>
        <v>0</v>
      </c>
      <c r="P16" s="199" t="e">
        <f t="shared" si="4"/>
        <v>#DIV/0!</v>
      </c>
      <c r="Q16" s="201">
        <f t="shared" si="8"/>
        <v>4</v>
      </c>
      <c r="R16" s="199">
        <f t="shared" si="5"/>
        <v>0</v>
      </c>
      <c r="S16" s="199">
        <f t="shared" si="6"/>
        <v>0</v>
      </c>
      <c r="T16" s="209">
        <f t="shared" si="9"/>
        <v>12</v>
      </c>
    </row>
    <row r="17" spans="1:20">
      <c r="A17">
        <f t="shared" si="7"/>
        <v>9</v>
      </c>
      <c r="B17" s="207"/>
      <c r="C17" s="208"/>
      <c r="D17" s="208"/>
      <c r="E17" s="208"/>
      <c r="F17" s="200"/>
      <c r="G17" s="199"/>
      <c r="H17" s="199"/>
      <c r="I17" s="199">
        <f t="shared" si="0"/>
        <v>0</v>
      </c>
      <c r="J17" s="199" t="e">
        <f t="shared" si="1"/>
        <v>#DIV/0!</v>
      </c>
      <c r="K17" s="201">
        <f t="shared" si="2"/>
        <v>4</v>
      </c>
      <c r="L17" s="200"/>
      <c r="M17" s="199"/>
      <c r="N17" s="199"/>
      <c r="O17" s="199">
        <f t="shared" si="3"/>
        <v>0</v>
      </c>
      <c r="P17" s="199" t="e">
        <f t="shared" si="4"/>
        <v>#DIV/0!</v>
      </c>
      <c r="Q17" s="201">
        <f t="shared" si="8"/>
        <v>4</v>
      </c>
      <c r="R17" s="199">
        <f t="shared" si="5"/>
        <v>0</v>
      </c>
      <c r="S17" s="199">
        <f t="shared" si="6"/>
        <v>0</v>
      </c>
      <c r="T17" s="209">
        <f t="shared" si="9"/>
        <v>12</v>
      </c>
    </row>
    <row r="18" spans="1:20">
      <c r="A18">
        <f t="shared" si="7"/>
        <v>10</v>
      </c>
      <c r="B18" s="207"/>
      <c r="C18" s="208"/>
      <c r="D18" s="208"/>
      <c r="E18" s="208"/>
      <c r="F18" s="200"/>
      <c r="G18" s="199"/>
      <c r="H18" s="199"/>
      <c r="I18" s="199">
        <f t="shared" si="0"/>
        <v>0</v>
      </c>
      <c r="J18" s="199" t="e">
        <f t="shared" si="1"/>
        <v>#DIV/0!</v>
      </c>
      <c r="K18" s="201">
        <f t="shared" si="2"/>
        <v>4</v>
      </c>
      <c r="L18" s="200"/>
      <c r="M18" s="199"/>
      <c r="N18" s="199"/>
      <c r="O18" s="199">
        <f t="shared" si="3"/>
        <v>0</v>
      </c>
      <c r="P18" s="199" t="e">
        <f t="shared" si="4"/>
        <v>#DIV/0!</v>
      </c>
      <c r="Q18" s="201">
        <f t="shared" si="8"/>
        <v>4</v>
      </c>
      <c r="R18" s="199">
        <f t="shared" si="5"/>
        <v>0</v>
      </c>
      <c r="S18" s="199">
        <f t="shared" si="6"/>
        <v>0</v>
      </c>
      <c r="T18" s="209">
        <f t="shared" si="9"/>
        <v>12</v>
      </c>
    </row>
    <row r="19" spans="1:20">
      <c r="A19">
        <f t="shared" si="7"/>
        <v>11</v>
      </c>
      <c r="B19" s="207"/>
      <c r="C19" s="208"/>
      <c r="D19" s="208"/>
      <c r="E19" s="208"/>
      <c r="F19" s="200"/>
      <c r="G19" s="199"/>
      <c r="H19" s="199"/>
      <c r="I19" s="199">
        <f t="shared" si="0"/>
        <v>0</v>
      </c>
      <c r="J19" s="199" t="e">
        <f t="shared" si="1"/>
        <v>#DIV/0!</v>
      </c>
      <c r="K19" s="201">
        <f t="shared" si="2"/>
        <v>4</v>
      </c>
      <c r="L19" s="200"/>
      <c r="M19" s="199"/>
      <c r="N19" s="199"/>
      <c r="O19" s="199">
        <f t="shared" si="3"/>
        <v>0</v>
      </c>
      <c r="P19" s="199" t="e">
        <f t="shared" si="4"/>
        <v>#DIV/0!</v>
      </c>
      <c r="Q19" s="201">
        <f t="shared" si="8"/>
        <v>4</v>
      </c>
      <c r="R19" s="199">
        <f t="shared" si="5"/>
        <v>0</v>
      </c>
      <c r="S19" s="199">
        <f t="shared" si="6"/>
        <v>0</v>
      </c>
      <c r="T19" s="209">
        <f t="shared" si="9"/>
        <v>12</v>
      </c>
    </row>
    <row r="20" spans="1:20">
      <c r="A20">
        <f t="shared" si="7"/>
        <v>12</v>
      </c>
      <c r="B20" s="207"/>
      <c r="C20" s="208"/>
      <c r="D20" s="208"/>
      <c r="E20" s="208"/>
      <c r="F20" s="200"/>
      <c r="G20" s="199"/>
      <c r="H20" s="199"/>
      <c r="I20" s="199">
        <f t="shared" si="0"/>
        <v>0</v>
      </c>
      <c r="J20" s="199" t="e">
        <f t="shared" si="1"/>
        <v>#DIV/0!</v>
      </c>
      <c r="K20" s="201">
        <f t="shared" si="2"/>
        <v>4</v>
      </c>
      <c r="L20" s="200"/>
      <c r="M20" s="199"/>
      <c r="N20" s="199"/>
      <c r="O20" s="199">
        <f t="shared" si="3"/>
        <v>0</v>
      </c>
      <c r="P20" s="199" t="e">
        <f t="shared" si="4"/>
        <v>#DIV/0!</v>
      </c>
      <c r="Q20" s="201">
        <f t="shared" si="8"/>
        <v>4</v>
      </c>
      <c r="R20" s="199">
        <f t="shared" si="5"/>
        <v>0</v>
      </c>
      <c r="S20" s="199">
        <f t="shared" si="6"/>
        <v>0</v>
      </c>
      <c r="T20" s="209">
        <f t="shared" si="9"/>
        <v>12</v>
      </c>
    </row>
    <row r="21" spans="1:20">
      <c r="A21">
        <f t="shared" si="7"/>
        <v>13</v>
      </c>
      <c r="B21" s="207"/>
      <c r="C21" s="208"/>
      <c r="D21" s="208"/>
      <c r="E21" s="208"/>
      <c r="F21" s="200"/>
      <c r="G21" s="199"/>
      <c r="H21" s="199"/>
      <c r="I21" s="199">
        <f t="shared" si="0"/>
        <v>0</v>
      </c>
      <c r="J21" s="199" t="e">
        <f t="shared" si="1"/>
        <v>#DIV/0!</v>
      </c>
      <c r="K21" s="201">
        <f t="shared" si="2"/>
        <v>4</v>
      </c>
      <c r="L21" s="200"/>
      <c r="M21" s="199"/>
      <c r="N21" s="199"/>
      <c r="O21" s="199">
        <f t="shared" si="3"/>
        <v>0</v>
      </c>
      <c r="P21" s="199" t="e">
        <f t="shared" si="4"/>
        <v>#DIV/0!</v>
      </c>
      <c r="Q21" s="201">
        <f t="shared" si="8"/>
        <v>4</v>
      </c>
      <c r="R21" s="199">
        <f t="shared" si="5"/>
        <v>0</v>
      </c>
      <c r="S21" s="199">
        <f t="shared" si="6"/>
        <v>0</v>
      </c>
      <c r="T21" s="209">
        <f t="shared" si="9"/>
        <v>12</v>
      </c>
    </row>
    <row r="22" spans="1:20">
      <c r="A22">
        <f t="shared" si="7"/>
        <v>14</v>
      </c>
      <c r="B22" s="207"/>
      <c r="C22" s="208"/>
      <c r="D22" s="208"/>
      <c r="E22" s="208"/>
      <c r="F22" s="200"/>
      <c r="G22" s="199"/>
      <c r="H22" s="199"/>
      <c r="I22" s="199">
        <f t="shared" si="0"/>
        <v>0</v>
      </c>
      <c r="J22" s="199" t="e">
        <f t="shared" si="1"/>
        <v>#DIV/0!</v>
      </c>
      <c r="K22" s="201">
        <f t="shared" si="2"/>
        <v>4</v>
      </c>
      <c r="L22" s="200"/>
      <c r="M22" s="199"/>
      <c r="N22" s="199"/>
      <c r="O22" s="199">
        <f t="shared" si="3"/>
        <v>0</v>
      </c>
      <c r="P22" s="199" t="e">
        <f t="shared" si="4"/>
        <v>#DIV/0!</v>
      </c>
      <c r="Q22" s="201">
        <f t="shared" si="8"/>
        <v>4</v>
      </c>
      <c r="R22" s="199">
        <f t="shared" si="5"/>
        <v>0</v>
      </c>
      <c r="S22" s="199">
        <f t="shared" si="6"/>
        <v>0</v>
      </c>
      <c r="T22" s="209">
        <f t="shared" si="9"/>
        <v>12</v>
      </c>
    </row>
    <row r="23" spans="1:20">
      <c r="A23">
        <f t="shared" si="7"/>
        <v>15</v>
      </c>
      <c r="B23" s="207"/>
      <c r="C23" s="208"/>
      <c r="D23" s="208"/>
      <c r="E23" s="208"/>
      <c r="F23" s="200"/>
      <c r="G23" s="199"/>
      <c r="H23" s="199"/>
      <c r="I23" s="199">
        <f t="shared" si="0"/>
        <v>0</v>
      </c>
      <c r="J23" s="199" t="e">
        <f t="shared" si="1"/>
        <v>#DIV/0!</v>
      </c>
      <c r="K23" s="201">
        <f t="shared" si="2"/>
        <v>4</v>
      </c>
      <c r="L23" s="200"/>
      <c r="M23" s="199"/>
      <c r="N23" s="199"/>
      <c r="O23" s="199">
        <f t="shared" si="3"/>
        <v>0</v>
      </c>
      <c r="P23" s="199" t="e">
        <f t="shared" si="4"/>
        <v>#DIV/0!</v>
      </c>
      <c r="Q23" s="201">
        <f t="shared" si="8"/>
        <v>4</v>
      </c>
      <c r="R23" s="199">
        <f t="shared" si="5"/>
        <v>0</v>
      </c>
      <c r="S23" s="199">
        <f t="shared" si="6"/>
        <v>0</v>
      </c>
      <c r="T23" s="209">
        <f t="shared" si="9"/>
        <v>12</v>
      </c>
    </row>
    <row r="24" spans="1:20">
      <c r="A24">
        <f t="shared" si="7"/>
        <v>16</v>
      </c>
      <c r="B24" s="207"/>
      <c r="C24" s="208"/>
      <c r="D24" s="208"/>
      <c r="E24" s="208"/>
      <c r="F24" s="200"/>
      <c r="G24" s="199"/>
      <c r="H24" s="199"/>
      <c r="I24" s="199">
        <f t="shared" si="0"/>
        <v>0</v>
      </c>
      <c r="J24" s="199" t="e">
        <f t="shared" si="1"/>
        <v>#DIV/0!</v>
      </c>
      <c r="K24" s="201">
        <f t="shared" si="2"/>
        <v>4</v>
      </c>
      <c r="L24" s="200"/>
      <c r="M24" s="199"/>
      <c r="N24" s="199"/>
      <c r="O24" s="199">
        <f t="shared" si="3"/>
        <v>0</v>
      </c>
      <c r="P24" s="199" t="e">
        <f t="shared" si="4"/>
        <v>#DIV/0!</v>
      </c>
      <c r="Q24" s="201">
        <f t="shared" si="8"/>
        <v>4</v>
      </c>
      <c r="R24" s="199">
        <f t="shared" si="5"/>
        <v>0</v>
      </c>
      <c r="S24" s="199">
        <f t="shared" si="6"/>
        <v>0</v>
      </c>
      <c r="T24" s="209">
        <f t="shared" si="9"/>
        <v>12</v>
      </c>
    </row>
    <row r="25" spans="1:20">
      <c r="A25">
        <f t="shared" si="7"/>
        <v>17</v>
      </c>
      <c r="B25" s="207"/>
      <c r="C25" s="208"/>
      <c r="D25" s="208"/>
      <c r="E25" s="208"/>
      <c r="F25" s="200"/>
      <c r="G25" s="199"/>
      <c r="H25" s="199"/>
      <c r="I25" s="199">
        <f t="shared" si="0"/>
        <v>0</v>
      </c>
      <c r="J25" s="199" t="e">
        <f t="shared" si="1"/>
        <v>#DIV/0!</v>
      </c>
      <c r="K25" s="201">
        <f t="shared" si="2"/>
        <v>4</v>
      </c>
      <c r="L25" s="200"/>
      <c r="M25" s="199"/>
      <c r="N25" s="199"/>
      <c r="O25" s="199">
        <f t="shared" si="3"/>
        <v>0</v>
      </c>
      <c r="P25" s="199" t="e">
        <f t="shared" si="4"/>
        <v>#DIV/0!</v>
      </c>
      <c r="Q25" s="201">
        <f t="shared" si="8"/>
        <v>4</v>
      </c>
      <c r="R25" s="199">
        <f t="shared" si="5"/>
        <v>0</v>
      </c>
      <c r="S25" s="199">
        <f t="shared" si="6"/>
        <v>0</v>
      </c>
      <c r="T25" s="209">
        <f t="shared" si="9"/>
        <v>12</v>
      </c>
    </row>
    <row r="26" spans="1:20">
      <c r="A26">
        <f>A25+1</f>
        <v>18</v>
      </c>
      <c r="B26" s="207"/>
      <c r="C26" s="208"/>
      <c r="D26" s="208"/>
      <c r="E26" s="208"/>
      <c r="F26" s="200"/>
      <c r="G26" s="199"/>
      <c r="H26" s="199"/>
      <c r="I26" s="199">
        <f t="shared" si="0"/>
        <v>0</v>
      </c>
      <c r="J26" s="199" t="e">
        <f t="shared" si="1"/>
        <v>#DIV/0!</v>
      </c>
      <c r="K26" s="201">
        <f t="shared" si="2"/>
        <v>4</v>
      </c>
      <c r="L26" s="200"/>
      <c r="M26" s="199"/>
      <c r="N26" s="199"/>
      <c r="O26" s="199">
        <f t="shared" si="3"/>
        <v>0</v>
      </c>
      <c r="P26" s="199" t="e">
        <f t="shared" si="4"/>
        <v>#DIV/0!</v>
      </c>
      <c r="Q26" s="201">
        <f t="shared" si="8"/>
        <v>4</v>
      </c>
      <c r="R26" s="199">
        <f t="shared" si="5"/>
        <v>0</v>
      </c>
      <c r="S26" s="199">
        <f t="shared" si="6"/>
        <v>0</v>
      </c>
      <c r="T26" s="209">
        <f t="shared" si="9"/>
        <v>12</v>
      </c>
    </row>
    <row r="27" spans="1:20">
      <c r="A27">
        <f t="shared" si="7"/>
        <v>19</v>
      </c>
      <c r="B27" s="207"/>
      <c r="C27" s="208"/>
      <c r="D27" s="208"/>
      <c r="E27" s="208"/>
      <c r="F27" s="200"/>
      <c r="G27" s="199"/>
      <c r="H27" s="199"/>
      <c r="I27" s="199">
        <f t="shared" si="0"/>
        <v>0</v>
      </c>
      <c r="J27" s="199" t="e">
        <f t="shared" si="1"/>
        <v>#DIV/0!</v>
      </c>
      <c r="K27" s="201">
        <f t="shared" si="2"/>
        <v>4</v>
      </c>
      <c r="L27" s="200"/>
      <c r="M27" s="199"/>
      <c r="N27" s="199"/>
      <c r="O27" s="199">
        <f t="shared" si="3"/>
        <v>0</v>
      </c>
      <c r="P27" s="199" t="e">
        <f t="shared" si="4"/>
        <v>#DIV/0!</v>
      </c>
      <c r="Q27" s="201">
        <f t="shared" si="8"/>
        <v>4</v>
      </c>
      <c r="R27" s="199">
        <f t="shared" si="5"/>
        <v>0</v>
      </c>
      <c r="S27" s="199">
        <f t="shared" si="6"/>
        <v>0</v>
      </c>
      <c r="T27" s="209">
        <f t="shared" si="9"/>
        <v>12</v>
      </c>
    </row>
    <row r="28" spans="1:20">
      <c r="A28">
        <f t="shared" si="7"/>
        <v>20</v>
      </c>
      <c r="B28" s="207"/>
      <c r="C28" s="208"/>
      <c r="D28" s="208"/>
      <c r="E28" s="208"/>
      <c r="F28" s="200"/>
      <c r="G28" s="199"/>
      <c r="H28" s="199"/>
      <c r="I28" s="199">
        <f t="shared" si="0"/>
        <v>0</v>
      </c>
      <c r="J28" s="199" t="e">
        <f t="shared" si="1"/>
        <v>#DIV/0!</v>
      </c>
      <c r="K28" s="201">
        <f t="shared" si="2"/>
        <v>4</v>
      </c>
      <c r="L28" s="200"/>
      <c r="M28" s="199"/>
      <c r="N28" s="199"/>
      <c r="O28" s="199">
        <f t="shared" si="3"/>
        <v>0</v>
      </c>
      <c r="P28" s="199" t="e">
        <f t="shared" si="4"/>
        <v>#DIV/0!</v>
      </c>
      <c r="Q28" s="201">
        <f t="shared" si="8"/>
        <v>4</v>
      </c>
      <c r="R28" s="199">
        <f t="shared" si="5"/>
        <v>0</v>
      </c>
      <c r="S28" s="199">
        <f t="shared" si="6"/>
        <v>0</v>
      </c>
      <c r="T28" s="209">
        <f t="shared" si="9"/>
        <v>12</v>
      </c>
    </row>
    <row r="29" spans="1:20">
      <c r="A29">
        <f t="shared" si="7"/>
        <v>21</v>
      </c>
      <c r="B29" s="207"/>
      <c r="C29" s="208"/>
      <c r="D29" s="208"/>
      <c r="E29" s="208"/>
      <c r="F29" s="200"/>
      <c r="G29" s="199"/>
      <c r="H29" s="199"/>
      <c r="I29" s="199">
        <f t="shared" si="0"/>
        <v>0</v>
      </c>
      <c r="J29" s="199" t="e">
        <f t="shared" si="1"/>
        <v>#DIV/0!</v>
      </c>
      <c r="K29" s="201">
        <f t="shared" si="2"/>
        <v>4</v>
      </c>
      <c r="L29" s="200"/>
      <c r="M29" s="199"/>
      <c r="N29" s="199"/>
      <c r="O29" s="199">
        <f t="shared" si="3"/>
        <v>0</v>
      </c>
      <c r="P29" s="199" t="e">
        <f t="shared" si="4"/>
        <v>#DIV/0!</v>
      </c>
      <c r="Q29" s="201">
        <f t="shared" si="8"/>
        <v>4</v>
      </c>
      <c r="R29" s="199">
        <f t="shared" si="5"/>
        <v>0</v>
      </c>
      <c r="S29" s="199">
        <f t="shared" si="6"/>
        <v>0</v>
      </c>
      <c r="T29" s="209">
        <f t="shared" si="9"/>
        <v>12</v>
      </c>
    </row>
    <row r="30" spans="1:20">
      <c r="A30">
        <f t="shared" si="7"/>
        <v>22</v>
      </c>
      <c r="B30" s="207"/>
      <c r="C30" s="208"/>
      <c r="D30" s="208"/>
      <c r="E30" s="208"/>
      <c r="F30" s="200"/>
      <c r="G30" s="199"/>
      <c r="H30" s="199"/>
      <c r="I30" s="199">
        <f t="shared" si="0"/>
        <v>0</v>
      </c>
      <c r="J30" s="199" t="e">
        <f t="shared" si="1"/>
        <v>#DIV/0!</v>
      </c>
      <c r="K30" s="201">
        <f t="shared" si="2"/>
        <v>4</v>
      </c>
      <c r="L30" s="200"/>
      <c r="M30" s="199"/>
      <c r="N30" s="199"/>
      <c r="O30" s="199">
        <f t="shared" si="3"/>
        <v>0</v>
      </c>
      <c r="P30" s="199" t="e">
        <f t="shared" si="4"/>
        <v>#DIV/0!</v>
      </c>
      <c r="Q30" s="201">
        <f t="shared" si="8"/>
        <v>4</v>
      </c>
      <c r="R30" s="199">
        <f t="shared" si="5"/>
        <v>0</v>
      </c>
      <c r="S30" s="199">
        <f t="shared" si="6"/>
        <v>0</v>
      </c>
      <c r="T30" s="209">
        <f t="shared" si="9"/>
        <v>12</v>
      </c>
    </row>
    <row r="31" spans="1:20">
      <c r="A31">
        <f t="shared" si="7"/>
        <v>23</v>
      </c>
      <c r="B31" s="207"/>
      <c r="C31" s="208"/>
      <c r="D31" s="208"/>
      <c r="E31" s="208"/>
      <c r="F31" s="200"/>
      <c r="G31" s="199"/>
      <c r="H31" s="199"/>
      <c r="I31" s="199">
        <f t="shared" si="0"/>
        <v>0</v>
      </c>
      <c r="J31" s="199" t="e">
        <f t="shared" si="1"/>
        <v>#DIV/0!</v>
      </c>
      <c r="K31" s="201">
        <f t="shared" si="2"/>
        <v>4</v>
      </c>
      <c r="L31" s="200"/>
      <c r="M31" s="199"/>
      <c r="N31" s="199"/>
      <c r="O31" s="199">
        <f t="shared" si="3"/>
        <v>0</v>
      </c>
      <c r="P31" s="199" t="e">
        <f t="shared" si="4"/>
        <v>#DIV/0!</v>
      </c>
      <c r="Q31" s="201">
        <f t="shared" si="8"/>
        <v>4</v>
      </c>
      <c r="R31" s="199">
        <f t="shared" si="5"/>
        <v>0</v>
      </c>
      <c r="S31" s="199">
        <f t="shared" si="6"/>
        <v>0</v>
      </c>
      <c r="T31" s="209">
        <f t="shared" si="9"/>
        <v>12</v>
      </c>
    </row>
    <row r="32" spans="1:20">
      <c r="A32">
        <f t="shared" si="7"/>
        <v>24</v>
      </c>
      <c r="B32" s="207"/>
      <c r="C32" s="208"/>
      <c r="D32" s="208"/>
      <c r="E32" s="208"/>
      <c r="F32" s="200"/>
      <c r="G32" s="199"/>
      <c r="H32" s="199"/>
      <c r="I32" s="199">
        <f t="shared" si="0"/>
        <v>0</v>
      </c>
      <c r="J32" s="199" t="e">
        <f t="shared" si="1"/>
        <v>#DIV/0!</v>
      </c>
      <c r="K32" s="201">
        <f t="shared" si="2"/>
        <v>4</v>
      </c>
      <c r="L32" s="200"/>
      <c r="M32" s="199"/>
      <c r="N32" s="199"/>
      <c r="O32" s="199">
        <f t="shared" si="3"/>
        <v>0</v>
      </c>
      <c r="P32" s="199" t="e">
        <f t="shared" si="4"/>
        <v>#DIV/0!</v>
      </c>
      <c r="Q32" s="201">
        <f t="shared" si="8"/>
        <v>4</v>
      </c>
      <c r="R32" s="199">
        <f t="shared" si="5"/>
        <v>0</v>
      </c>
      <c r="S32" s="199">
        <f t="shared" si="6"/>
        <v>0</v>
      </c>
      <c r="T32" s="209">
        <f t="shared" si="9"/>
        <v>12</v>
      </c>
    </row>
    <row r="33" spans="1:20">
      <c r="A33">
        <f t="shared" si="7"/>
        <v>25</v>
      </c>
      <c r="B33" s="207"/>
      <c r="C33" s="208"/>
      <c r="D33" s="208"/>
      <c r="E33" s="208"/>
      <c r="F33" s="200"/>
      <c r="G33" s="199"/>
      <c r="H33" s="199"/>
      <c r="I33" s="199">
        <f t="shared" si="0"/>
        <v>0</v>
      </c>
      <c r="J33" s="199" t="e">
        <f t="shared" si="1"/>
        <v>#DIV/0!</v>
      </c>
      <c r="K33" s="201">
        <f t="shared" si="2"/>
        <v>4</v>
      </c>
      <c r="L33" s="200"/>
      <c r="M33" s="199"/>
      <c r="N33" s="199"/>
      <c r="O33" s="199">
        <f t="shared" si="3"/>
        <v>0</v>
      </c>
      <c r="P33" s="199" t="e">
        <f t="shared" si="4"/>
        <v>#DIV/0!</v>
      </c>
      <c r="Q33" s="201">
        <f t="shared" si="8"/>
        <v>4</v>
      </c>
      <c r="R33" s="199">
        <f t="shared" si="5"/>
        <v>0</v>
      </c>
      <c r="S33" s="199">
        <f t="shared" si="6"/>
        <v>0</v>
      </c>
      <c r="T33" s="209">
        <f t="shared" si="9"/>
        <v>12</v>
      </c>
    </row>
    <row r="34" spans="1:20">
      <c r="A34">
        <f t="shared" si="7"/>
        <v>26</v>
      </c>
      <c r="B34" s="207"/>
      <c r="C34" s="208"/>
      <c r="D34" s="208"/>
      <c r="E34" s="208"/>
      <c r="F34" s="200"/>
      <c r="G34" s="199"/>
      <c r="H34" s="199"/>
      <c r="I34" s="199">
        <f t="shared" si="0"/>
        <v>0</v>
      </c>
      <c r="J34" s="199" t="e">
        <f t="shared" si="1"/>
        <v>#DIV/0!</v>
      </c>
      <c r="K34" s="201">
        <f t="shared" si="2"/>
        <v>4</v>
      </c>
      <c r="L34" s="200"/>
      <c r="M34" s="199"/>
      <c r="N34" s="199"/>
      <c r="O34" s="199">
        <f t="shared" si="3"/>
        <v>0</v>
      </c>
      <c r="P34" s="199" t="e">
        <f t="shared" si="4"/>
        <v>#DIV/0!</v>
      </c>
      <c r="Q34" s="201">
        <f t="shared" si="8"/>
        <v>4</v>
      </c>
      <c r="R34" s="199">
        <f t="shared" si="5"/>
        <v>0</v>
      </c>
      <c r="S34" s="199">
        <f t="shared" si="6"/>
        <v>0</v>
      </c>
      <c r="T34" s="209">
        <f t="shared" si="9"/>
        <v>12</v>
      </c>
    </row>
    <row r="35" spans="1:20">
      <c r="A35">
        <f t="shared" si="7"/>
        <v>27</v>
      </c>
      <c r="B35" s="207"/>
      <c r="C35" s="208"/>
      <c r="D35" s="208"/>
      <c r="E35" s="208"/>
      <c r="F35" s="200"/>
      <c r="G35" s="199"/>
      <c r="H35" s="199"/>
      <c r="I35" s="199">
        <f t="shared" si="0"/>
        <v>0</v>
      </c>
      <c r="J35" s="199" t="e">
        <f t="shared" si="1"/>
        <v>#DIV/0!</v>
      </c>
      <c r="K35" s="201">
        <f t="shared" si="2"/>
        <v>4</v>
      </c>
      <c r="L35" s="200"/>
      <c r="M35" s="199"/>
      <c r="N35" s="199"/>
      <c r="O35" s="199">
        <f t="shared" si="3"/>
        <v>0</v>
      </c>
      <c r="P35" s="199" t="e">
        <f t="shared" si="4"/>
        <v>#DIV/0!</v>
      </c>
      <c r="Q35" s="201">
        <f t="shared" si="8"/>
        <v>4</v>
      </c>
      <c r="R35" s="199">
        <f t="shared" si="5"/>
        <v>0</v>
      </c>
      <c r="S35" s="199">
        <f t="shared" si="6"/>
        <v>0</v>
      </c>
      <c r="T35" s="209">
        <f t="shared" si="9"/>
        <v>12</v>
      </c>
    </row>
    <row r="36" spans="1:20">
      <c r="A36">
        <f t="shared" si="7"/>
        <v>28</v>
      </c>
      <c r="B36" s="207"/>
      <c r="C36" s="208"/>
      <c r="D36" s="208"/>
      <c r="E36" s="208"/>
      <c r="F36" s="200"/>
      <c r="G36" s="199"/>
      <c r="H36" s="199"/>
      <c r="I36" s="199">
        <f t="shared" si="0"/>
        <v>0</v>
      </c>
      <c r="J36" s="199" t="e">
        <f t="shared" si="1"/>
        <v>#DIV/0!</v>
      </c>
      <c r="K36" s="201">
        <f t="shared" si="2"/>
        <v>4</v>
      </c>
      <c r="L36" s="200"/>
      <c r="M36" s="199"/>
      <c r="N36" s="199"/>
      <c r="O36" s="199">
        <f t="shared" si="3"/>
        <v>0</v>
      </c>
      <c r="P36" s="199" t="e">
        <f t="shared" si="4"/>
        <v>#DIV/0!</v>
      </c>
      <c r="Q36" s="201">
        <f t="shared" si="8"/>
        <v>4</v>
      </c>
      <c r="R36" s="199">
        <f t="shared" si="5"/>
        <v>0</v>
      </c>
      <c r="S36" s="199">
        <f t="shared" si="6"/>
        <v>0</v>
      </c>
      <c r="T36" s="209">
        <f t="shared" si="9"/>
        <v>12</v>
      </c>
    </row>
    <row r="37" spans="1:20">
      <c r="A37">
        <f t="shared" si="7"/>
        <v>29</v>
      </c>
      <c r="B37" s="207"/>
      <c r="C37" s="208"/>
      <c r="D37" s="208"/>
      <c r="E37" s="208"/>
      <c r="F37" s="200"/>
      <c r="G37" s="199"/>
      <c r="H37" s="199"/>
      <c r="I37" s="199">
        <f t="shared" si="0"/>
        <v>0</v>
      </c>
      <c r="J37" s="199" t="e">
        <f t="shared" si="1"/>
        <v>#DIV/0!</v>
      </c>
      <c r="K37" s="201">
        <f t="shared" si="2"/>
        <v>4</v>
      </c>
      <c r="L37" s="200"/>
      <c r="M37" s="199"/>
      <c r="N37" s="199"/>
      <c r="O37" s="199">
        <f t="shared" si="3"/>
        <v>0</v>
      </c>
      <c r="P37" s="199" t="e">
        <f t="shared" si="4"/>
        <v>#DIV/0!</v>
      </c>
      <c r="Q37" s="201">
        <f t="shared" si="8"/>
        <v>4</v>
      </c>
      <c r="R37" s="199">
        <f t="shared" si="5"/>
        <v>0</v>
      </c>
      <c r="S37" s="199">
        <f t="shared" si="6"/>
        <v>0</v>
      </c>
      <c r="T37" s="209">
        <f t="shared" si="9"/>
        <v>12</v>
      </c>
    </row>
    <row r="38" spans="1:20" ht="16" thickBot="1">
      <c r="A38">
        <f t="shared" si="7"/>
        <v>30</v>
      </c>
      <c r="B38" s="210"/>
      <c r="C38" s="211"/>
      <c r="D38" s="211"/>
      <c r="E38" s="211"/>
      <c r="F38" s="202"/>
      <c r="G38" s="203"/>
      <c r="H38" s="203"/>
      <c r="I38" s="203">
        <f t="shared" si="0"/>
        <v>0</v>
      </c>
      <c r="J38" s="203" t="e">
        <f t="shared" si="1"/>
        <v>#DIV/0!</v>
      </c>
      <c r="K38" s="204">
        <f t="shared" si="2"/>
        <v>4</v>
      </c>
      <c r="L38" s="202"/>
      <c r="M38" s="203"/>
      <c r="N38" s="203"/>
      <c r="O38" s="203">
        <f t="shared" si="3"/>
        <v>0</v>
      </c>
      <c r="P38" s="203" t="e">
        <f t="shared" si="4"/>
        <v>#DIV/0!</v>
      </c>
      <c r="Q38" s="204">
        <f t="shared" si="8"/>
        <v>4</v>
      </c>
      <c r="R38" s="203">
        <f t="shared" si="5"/>
        <v>0</v>
      </c>
      <c r="S38" s="203">
        <f t="shared" si="6"/>
        <v>0</v>
      </c>
      <c r="T38" s="212">
        <f t="shared" si="9"/>
        <v>12</v>
      </c>
    </row>
    <row r="39" spans="1:20" ht="16" thickBot="1"/>
    <row r="40" spans="1:20" ht="16" thickBot="1">
      <c r="B40" s="198"/>
      <c r="C40" s="518"/>
      <c r="D40" s="518"/>
      <c r="E40" s="518"/>
      <c r="F40" s="180" t="s">
        <v>132</v>
      </c>
      <c r="G40" s="180" t="s">
        <v>133</v>
      </c>
      <c r="H40" s="197" t="s">
        <v>150</v>
      </c>
      <c r="I40" s="181" t="s">
        <v>134</v>
      </c>
      <c r="J40" s="222" t="s">
        <v>151</v>
      </c>
      <c r="K40" s="183"/>
      <c r="L40" s="180" t="s">
        <v>132</v>
      </c>
      <c r="M40" s="180" t="s">
        <v>133</v>
      </c>
      <c r="N40" s="197" t="s">
        <v>150</v>
      </c>
      <c r="O40" s="184" t="s">
        <v>134</v>
      </c>
      <c r="P40" s="222" t="s">
        <v>151</v>
      </c>
      <c r="Q40" s="183"/>
      <c r="R40" s="519" t="s">
        <v>135</v>
      </c>
      <c r="S40" s="519"/>
      <c r="T40" s="520"/>
    </row>
    <row r="41" spans="1:20" ht="16" thickBot="1">
      <c r="B41" s="525" t="s">
        <v>155</v>
      </c>
      <c r="C41" s="526"/>
      <c r="D41" s="526"/>
      <c r="E41" s="526"/>
      <c r="F41" s="185">
        <v>139</v>
      </c>
      <c r="G41" s="182">
        <f>F41/I41</f>
        <v>39.714285714285715</v>
      </c>
      <c r="H41" s="199">
        <f>G41*1.5</f>
        <v>59.571428571428569</v>
      </c>
      <c r="I41" s="182">
        <v>3.5</v>
      </c>
      <c r="J41" s="182">
        <v>29.22</v>
      </c>
      <c r="K41" s="183"/>
      <c r="L41" s="185">
        <v>151</v>
      </c>
      <c r="M41" s="182">
        <f>L41/O41</f>
        <v>43.142857142857146</v>
      </c>
      <c r="N41" s="199">
        <f>M41*1.5</f>
        <v>64.714285714285722</v>
      </c>
      <c r="O41" s="182">
        <v>3.5</v>
      </c>
      <c r="P41" s="182">
        <v>34.21</v>
      </c>
      <c r="Q41" s="183"/>
      <c r="R41" s="521"/>
      <c r="S41" s="521"/>
      <c r="T41" s="522"/>
    </row>
    <row r="42" spans="1:20" ht="16" thickBot="1">
      <c r="B42" s="527"/>
      <c r="C42" s="528"/>
      <c r="D42" s="528"/>
      <c r="E42" s="528"/>
      <c r="F42" s="529" t="s">
        <v>166</v>
      </c>
      <c r="G42" s="530"/>
      <c r="H42" s="530"/>
      <c r="I42" s="530"/>
      <c r="J42" s="530"/>
      <c r="K42" s="187"/>
      <c r="L42" s="529" t="s">
        <v>167</v>
      </c>
      <c r="M42" s="530"/>
      <c r="N42" s="530"/>
      <c r="O42" s="530"/>
      <c r="P42" s="530"/>
      <c r="Q42" s="187"/>
      <c r="R42" s="523"/>
      <c r="S42" s="523"/>
      <c r="T42" s="524"/>
    </row>
    <row r="43" spans="1:20" ht="16" thickBot="1">
      <c r="B43" s="188" t="s">
        <v>137</v>
      </c>
      <c r="C43" s="189" t="s">
        <v>138</v>
      </c>
      <c r="D43" s="189" t="s">
        <v>139</v>
      </c>
      <c r="E43" s="189" t="s">
        <v>140</v>
      </c>
      <c r="F43" s="188" t="s">
        <v>141</v>
      </c>
      <c r="G43" s="189" t="s">
        <v>142</v>
      </c>
      <c r="H43" s="190" t="s">
        <v>143</v>
      </c>
      <c r="I43" s="189" t="s">
        <v>144</v>
      </c>
      <c r="J43" s="190" t="s">
        <v>145</v>
      </c>
      <c r="K43" s="215" t="s">
        <v>146</v>
      </c>
      <c r="L43" s="206" t="s">
        <v>141</v>
      </c>
      <c r="M43" s="189" t="s">
        <v>142</v>
      </c>
      <c r="N43" s="189" t="s">
        <v>143</v>
      </c>
      <c r="O43" s="189" t="s">
        <v>144</v>
      </c>
      <c r="P43" s="190" t="s">
        <v>145</v>
      </c>
      <c r="Q43" s="191" t="s">
        <v>146</v>
      </c>
      <c r="R43" s="205" t="s">
        <v>147</v>
      </c>
      <c r="S43" s="192" t="s">
        <v>143</v>
      </c>
      <c r="T43" s="193" t="s">
        <v>148</v>
      </c>
    </row>
    <row r="44" spans="1:20">
      <c r="A44">
        <v>1</v>
      </c>
      <c r="B44" s="207">
        <v>598</v>
      </c>
      <c r="C44" s="208" t="s">
        <v>480</v>
      </c>
      <c r="D44" s="208" t="s">
        <v>481</v>
      </c>
      <c r="E44" s="208" t="s">
        <v>272</v>
      </c>
      <c r="F44" s="200">
        <v>0</v>
      </c>
      <c r="G44" s="199">
        <v>0</v>
      </c>
      <c r="H44" s="199">
        <v>29.31</v>
      </c>
      <c r="I44" s="199">
        <f>IF(H44&lt;=$H$41,IF(H44&lt;$G$41,F44+G44,F44+G44+(H44-$G$41)),50)</f>
        <v>0</v>
      </c>
      <c r="J44" s="199">
        <f>$F$41/H44</f>
        <v>4.7424087342204029</v>
      </c>
      <c r="K44" s="201">
        <f>IF(I44=0,IF(H44=$J$41,6,4),0)</f>
        <v>4</v>
      </c>
      <c r="L44" s="200">
        <v>0</v>
      </c>
      <c r="M44" s="199">
        <v>0</v>
      </c>
      <c r="N44" s="199">
        <v>34.21</v>
      </c>
      <c r="O44" s="199">
        <f>IF(N44&lt;=$N$41,IF(N44&lt;$M$41,L44+M44,L44+M44+(N44-$M$41)),50)</f>
        <v>0</v>
      </c>
      <c r="P44" s="199">
        <f>$L$41/N44</f>
        <v>4.4139140602163112</v>
      </c>
      <c r="Q44" s="201">
        <f>IF(O44=0,IF(N44=$P$41,6,4),0)</f>
        <v>6</v>
      </c>
      <c r="R44" s="199">
        <f>O44+I44</f>
        <v>0</v>
      </c>
      <c r="S44" s="199">
        <f>N44+H44</f>
        <v>63.519999999999996</v>
      </c>
      <c r="T44" s="209">
        <f>IF((O44+I44)=0,4+K44+Q44,K44+Q44)+4</f>
        <v>18</v>
      </c>
    </row>
    <row r="45" spans="1:20">
      <c r="A45">
        <f>A44+1</f>
        <v>2</v>
      </c>
      <c r="B45" s="207">
        <v>713</v>
      </c>
      <c r="C45" s="208" t="s">
        <v>479</v>
      </c>
      <c r="D45" s="208" t="s">
        <v>470</v>
      </c>
      <c r="E45" s="208" t="s">
        <v>272</v>
      </c>
      <c r="F45" s="200">
        <v>0</v>
      </c>
      <c r="G45" s="199">
        <v>0</v>
      </c>
      <c r="H45" s="199">
        <v>29.22</v>
      </c>
      <c r="I45" s="199">
        <f t="shared" ref="I45:I73" si="10">IF(H45&lt;=$H$41,IF(H45&lt;$G$41,F45+G45,F45+G45+(H45-$G$41)),50)</f>
        <v>0</v>
      </c>
      <c r="J45" s="199">
        <f t="shared" ref="J45:J73" si="11">$F$41/H45</f>
        <v>4.7570157426420261</v>
      </c>
      <c r="K45" s="201">
        <f t="shared" ref="K45:K73" si="12">IF(I45=0,IF(H45=$J$41,6,4),0)</f>
        <v>6</v>
      </c>
      <c r="L45" s="200">
        <v>0</v>
      </c>
      <c r="M45" s="199">
        <v>0</v>
      </c>
      <c r="N45" s="199">
        <v>34.799999999999997</v>
      </c>
      <c r="O45" s="199">
        <f>IF(N45&lt;=$N$41,IF(N45&lt;$M$41,L45+M45,L45+M45+(N45-$M$41)),50)</f>
        <v>0</v>
      </c>
      <c r="P45" s="199">
        <f t="shared" ref="P45:P73" si="13">$L$41/N45</f>
        <v>4.3390804597701154</v>
      </c>
      <c r="Q45" s="201">
        <f t="shared" ref="Q45:Q73" si="14">IF(O45=0,IF(N45=$P$41,6,4),0)</f>
        <v>4</v>
      </c>
      <c r="R45" s="199">
        <f t="shared" ref="R45:R73" si="15">O45+I45</f>
        <v>0</v>
      </c>
      <c r="S45" s="199">
        <f t="shared" ref="S45:S73" si="16">N45+H45</f>
        <v>64.02</v>
      </c>
      <c r="T45" s="209">
        <f>IF((O45+I45)=0,4+K45+Q45,K45+Q45)+2</f>
        <v>16</v>
      </c>
    </row>
    <row r="46" spans="1:20">
      <c r="A46">
        <f t="shared" ref="A46:A60" si="17">A45+1</f>
        <v>3</v>
      </c>
      <c r="B46" s="207">
        <v>571</v>
      </c>
      <c r="C46" s="208" t="s">
        <v>475</v>
      </c>
      <c r="D46" s="208" t="s">
        <v>476</v>
      </c>
      <c r="E46" s="208" t="s">
        <v>272</v>
      </c>
      <c r="F46" s="200">
        <v>0</v>
      </c>
      <c r="G46" s="199">
        <v>0</v>
      </c>
      <c r="H46" s="199">
        <v>34.5</v>
      </c>
      <c r="I46" s="199">
        <f t="shared" si="10"/>
        <v>0</v>
      </c>
      <c r="J46" s="199">
        <f t="shared" si="11"/>
        <v>4.0289855072463769</v>
      </c>
      <c r="K46" s="201">
        <f>IF(I46=0,IF(H46=$J$41,6,4),0)</f>
        <v>4</v>
      </c>
      <c r="L46" s="200">
        <v>0</v>
      </c>
      <c r="M46" s="199">
        <v>0</v>
      </c>
      <c r="N46" s="199">
        <v>39.520000000000003</v>
      </c>
      <c r="O46" s="199">
        <f t="shared" ref="O46:O73" si="18">IF(N46&lt;=$N$41,IF(N46&lt;$M$41,L46+M46,L46+M46+(N46-$M$41)),50)</f>
        <v>0</v>
      </c>
      <c r="P46" s="199">
        <f>$L$41/N46</f>
        <v>3.8208502024291495</v>
      </c>
      <c r="Q46" s="201">
        <f t="shared" si="14"/>
        <v>4</v>
      </c>
      <c r="R46" s="199">
        <f t="shared" si="15"/>
        <v>0</v>
      </c>
      <c r="S46" s="199">
        <f t="shared" si="16"/>
        <v>74.02000000000001</v>
      </c>
      <c r="T46" s="209">
        <f>IF((O46+I46)=0,4+K46+Q46,K46+Q46)+1</f>
        <v>13</v>
      </c>
    </row>
    <row r="47" spans="1:20">
      <c r="A47">
        <f t="shared" si="17"/>
        <v>4</v>
      </c>
      <c r="B47" s="207">
        <v>536</v>
      </c>
      <c r="C47" s="321" t="s">
        <v>296</v>
      </c>
      <c r="D47" s="321" t="s">
        <v>421</v>
      </c>
      <c r="E47" s="321" t="s">
        <v>269</v>
      </c>
      <c r="F47" s="200">
        <v>0</v>
      </c>
      <c r="G47" s="199">
        <v>0</v>
      </c>
      <c r="H47" s="199">
        <v>32</v>
      </c>
      <c r="I47" s="199">
        <f t="shared" si="10"/>
        <v>0</v>
      </c>
      <c r="J47" s="199">
        <f>$F$41/H47</f>
        <v>4.34375</v>
      </c>
      <c r="K47" s="201">
        <f t="shared" si="12"/>
        <v>4</v>
      </c>
      <c r="L47" s="200">
        <v>50</v>
      </c>
      <c r="M47" s="199"/>
      <c r="N47" s="199"/>
      <c r="O47" s="199">
        <f t="shared" si="18"/>
        <v>50</v>
      </c>
      <c r="P47" s="199" t="e">
        <f>$L$41/N47</f>
        <v>#DIV/0!</v>
      </c>
      <c r="Q47" s="201">
        <f>IF(O47=0,IF(N47=$P$41,6,4),0)</f>
        <v>0</v>
      </c>
      <c r="R47" s="199">
        <f t="shared" si="15"/>
        <v>50</v>
      </c>
      <c r="S47" s="199">
        <f t="shared" si="16"/>
        <v>32</v>
      </c>
      <c r="T47" s="209">
        <f>IF((O47+I47)=0,4+K47+Q47,K47+Q47)</f>
        <v>4</v>
      </c>
    </row>
    <row r="48" spans="1:20">
      <c r="A48">
        <f t="shared" si="17"/>
        <v>5</v>
      </c>
      <c r="B48" s="207">
        <v>682</v>
      </c>
      <c r="C48" s="321" t="s">
        <v>472</v>
      </c>
      <c r="D48" s="321" t="s">
        <v>465</v>
      </c>
      <c r="E48" s="321" t="s">
        <v>272</v>
      </c>
      <c r="F48" s="200">
        <v>100</v>
      </c>
      <c r="G48" s="199"/>
      <c r="H48" s="199"/>
      <c r="I48" s="199">
        <f t="shared" si="10"/>
        <v>100</v>
      </c>
      <c r="J48" s="199" t="e">
        <f t="shared" si="11"/>
        <v>#DIV/0!</v>
      </c>
      <c r="K48" s="201">
        <f t="shared" si="12"/>
        <v>0</v>
      </c>
      <c r="L48" s="200">
        <v>100</v>
      </c>
      <c r="M48" s="199"/>
      <c r="N48" s="199"/>
      <c r="O48" s="199">
        <f t="shared" si="18"/>
        <v>100</v>
      </c>
      <c r="P48" s="199" t="e">
        <f t="shared" si="13"/>
        <v>#DIV/0!</v>
      </c>
      <c r="Q48" s="201">
        <f t="shared" si="14"/>
        <v>0</v>
      </c>
      <c r="R48" s="199">
        <f t="shared" si="15"/>
        <v>200</v>
      </c>
      <c r="S48" s="199">
        <f t="shared" si="16"/>
        <v>0</v>
      </c>
      <c r="T48" s="209">
        <f t="shared" ref="T48:T73" si="19">IF((O48+I48)=0,4+K48+Q48,K48+Q48)</f>
        <v>0</v>
      </c>
    </row>
    <row r="49" spans="1:20">
      <c r="A49">
        <f t="shared" si="17"/>
        <v>6</v>
      </c>
      <c r="B49" s="207"/>
      <c r="C49" s="208"/>
      <c r="D49" s="208"/>
      <c r="E49" s="208"/>
      <c r="F49" s="200"/>
      <c r="G49" s="199"/>
      <c r="H49" s="199"/>
      <c r="I49" s="199">
        <f t="shared" si="10"/>
        <v>0</v>
      </c>
      <c r="J49" s="199" t="e">
        <f t="shared" si="11"/>
        <v>#DIV/0!</v>
      </c>
      <c r="K49" s="201">
        <f t="shared" si="12"/>
        <v>4</v>
      </c>
      <c r="L49" s="200"/>
      <c r="M49" s="199"/>
      <c r="N49" s="199"/>
      <c r="O49" s="199">
        <f t="shared" si="18"/>
        <v>0</v>
      </c>
      <c r="P49" s="199" t="e">
        <f t="shared" si="13"/>
        <v>#DIV/0!</v>
      </c>
      <c r="Q49" s="201">
        <f t="shared" si="14"/>
        <v>4</v>
      </c>
      <c r="R49" s="199">
        <f t="shared" si="15"/>
        <v>0</v>
      </c>
      <c r="S49" s="199">
        <f t="shared" si="16"/>
        <v>0</v>
      </c>
      <c r="T49" s="209">
        <f t="shared" si="19"/>
        <v>12</v>
      </c>
    </row>
    <row r="50" spans="1:20">
      <c r="A50">
        <f t="shared" si="17"/>
        <v>7</v>
      </c>
      <c r="B50" s="207"/>
      <c r="C50" s="208"/>
      <c r="D50" s="208"/>
      <c r="E50" s="208"/>
      <c r="F50" s="200"/>
      <c r="G50" s="199"/>
      <c r="H50" s="199"/>
      <c r="I50" s="199">
        <f t="shared" si="10"/>
        <v>0</v>
      </c>
      <c r="J50" s="199" t="e">
        <f t="shared" si="11"/>
        <v>#DIV/0!</v>
      </c>
      <c r="K50" s="201">
        <f t="shared" si="12"/>
        <v>4</v>
      </c>
      <c r="L50" s="200"/>
      <c r="M50" s="199"/>
      <c r="N50" s="199"/>
      <c r="O50" s="199">
        <f t="shared" si="18"/>
        <v>0</v>
      </c>
      <c r="P50" s="199" t="e">
        <f t="shared" si="13"/>
        <v>#DIV/0!</v>
      </c>
      <c r="Q50" s="201">
        <f t="shared" si="14"/>
        <v>4</v>
      </c>
      <c r="R50" s="199">
        <f t="shared" si="15"/>
        <v>0</v>
      </c>
      <c r="S50" s="199">
        <f t="shared" si="16"/>
        <v>0</v>
      </c>
      <c r="T50" s="209">
        <f t="shared" si="19"/>
        <v>12</v>
      </c>
    </row>
    <row r="51" spans="1:20">
      <c r="A51">
        <f t="shared" si="17"/>
        <v>8</v>
      </c>
      <c r="B51" s="207"/>
      <c r="C51" s="208"/>
      <c r="D51" s="208"/>
      <c r="E51" s="208"/>
      <c r="F51" s="200"/>
      <c r="G51" s="199"/>
      <c r="H51" s="199"/>
      <c r="I51" s="199">
        <f t="shared" si="10"/>
        <v>0</v>
      </c>
      <c r="J51" s="199" t="e">
        <f t="shared" si="11"/>
        <v>#DIV/0!</v>
      </c>
      <c r="K51" s="201">
        <f t="shared" si="12"/>
        <v>4</v>
      </c>
      <c r="L51" s="200"/>
      <c r="M51" s="199"/>
      <c r="N51" s="199"/>
      <c r="O51" s="199">
        <f t="shared" si="18"/>
        <v>0</v>
      </c>
      <c r="P51" s="199" t="e">
        <f t="shared" si="13"/>
        <v>#DIV/0!</v>
      </c>
      <c r="Q51" s="201">
        <f t="shared" si="14"/>
        <v>4</v>
      </c>
      <c r="R51" s="199">
        <f t="shared" si="15"/>
        <v>0</v>
      </c>
      <c r="S51" s="199">
        <f t="shared" si="16"/>
        <v>0</v>
      </c>
      <c r="T51" s="209">
        <f t="shared" si="19"/>
        <v>12</v>
      </c>
    </row>
    <row r="52" spans="1:20">
      <c r="A52">
        <f t="shared" si="17"/>
        <v>9</v>
      </c>
      <c r="B52" s="207"/>
      <c r="C52" s="208"/>
      <c r="D52" s="208"/>
      <c r="E52" s="208"/>
      <c r="F52" s="200"/>
      <c r="G52" s="199"/>
      <c r="H52" s="199"/>
      <c r="I52" s="199">
        <f t="shared" si="10"/>
        <v>0</v>
      </c>
      <c r="J52" s="199" t="e">
        <f t="shared" si="11"/>
        <v>#DIV/0!</v>
      </c>
      <c r="K52" s="201">
        <f t="shared" si="12"/>
        <v>4</v>
      </c>
      <c r="L52" s="200"/>
      <c r="M52" s="199"/>
      <c r="N52" s="199"/>
      <c r="O52" s="199">
        <f t="shared" si="18"/>
        <v>0</v>
      </c>
      <c r="P52" s="199" t="e">
        <f t="shared" si="13"/>
        <v>#DIV/0!</v>
      </c>
      <c r="Q52" s="201">
        <f t="shared" si="14"/>
        <v>4</v>
      </c>
      <c r="R52" s="199">
        <f t="shared" si="15"/>
        <v>0</v>
      </c>
      <c r="S52" s="199">
        <f t="shared" si="16"/>
        <v>0</v>
      </c>
      <c r="T52" s="209">
        <f t="shared" si="19"/>
        <v>12</v>
      </c>
    </row>
    <row r="53" spans="1:20">
      <c r="A53">
        <f t="shared" si="17"/>
        <v>10</v>
      </c>
      <c r="B53" s="207"/>
      <c r="C53" s="208"/>
      <c r="D53" s="208"/>
      <c r="E53" s="208"/>
      <c r="F53" s="200"/>
      <c r="G53" s="199"/>
      <c r="H53" s="199"/>
      <c r="I53" s="199">
        <f t="shared" si="10"/>
        <v>0</v>
      </c>
      <c r="J53" s="199" t="e">
        <f t="shared" si="11"/>
        <v>#DIV/0!</v>
      </c>
      <c r="K53" s="201">
        <f t="shared" si="12"/>
        <v>4</v>
      </c>
      <c r="L53" s="200"/>
      <c r="M53" s="199"/>
      <c r="N53" s="199"/>
      <c r="O53" s="199">
        <f t="shared" si="18"/>
        <v>0</v>
      </c>
      <c r="P53" s="199" t="e">
        <f t="shared" si="13"/>
        <v>#DIV/0!</v>
      </c>
      <c r="Q53" s="201">
        <f t="shared" si="14"/>
        <v>4</v>
      </c>
      <c r="R53" s="199">
        <f t="shared" si="15"/>
        <v>0</v>
      </c>
      <c r="S53" s="199">
        <f t="shared" si="16"/>
        <v>0</v>
      </c>
      <c r="T53" s="209">
        <f t="shared" si="19"/>
        <v>12</v>
      </c>
    </row>
    <row r="54" spans="1:20">
      <c r="A54">
        <f t="shared" si="17"/>
        <v>11</v>
      </c>
      <c r="B54" s="207"/>
      <c r="C54" s="208"/>
      <c r="D54" s="208"/>
      <c r="E54" s="208"/>
      <c r="F54" s="200"/>
      <c r="G54" s="199"/>
      <c r="H54" s="199"/>
      <c r="I54" s="199">
        <f t="shared" si="10"/>
        <v>0</v>
      </c>
      <c r="J54" s="199" t="e">
        <f t="shared" si="11"/>
        <v>#DIV/0!</v>
      </c>
      <c r="K54" s="201">
        <f t="shared" si="12"/>
        <v>4</v>
      </c>
      <c r="L54" s="200"/>
      <c r="M54" s="199"/>
      <c r="N54" s="199"/>
      <c r="O54" s="199">
        <f t="shared" si="18"/>
        <v>0</v>
      </c>
      <c r="P54" s="199" t="e">
        <f t="shared" si="13"/>
        <v>#DIV/0!</v>
      </c>
      <c r="Q54" s="201">
        <f t="shared" si="14"/>
        <v>4</v>
      </c>
      <c r="R54" s="199">
        <f t="shared" si="15"/>
        <v>0</v>
      </c>
      <c r="S54" s="199">
        <f t="shared" si="16"/>
        <v>0</v>
      </c>
      <c r="T54" s="209">
        <f t="shared" si="19"/>
        <v>12</v>
      </c>
    </row>
    <row r="55" spans="1:20">
      <c r="A55">
        <f t="shared" si="17"/>
        <v>12</v>
      </c>
      <c r="B55" s="207"/>
      <c r="C55" s="208"/>
      <c r="D55" s="208"/>
      <c r="E55" s="208"/>
      <c r="F55" s="200"/>
      <c r="G55" s="199"/>
      <c r="H55" s="199"/>
      <c r="I55" s="199">
        <f t="shared" si="10"/>
        <v>0</v>
      </c>
      <c r="J55" s="199" t="e">
        <f t="shared" si="11"/>
        <v>#DIV/0!</v>
      </c>
      <c r="K55" s="201">
        <f t="shared" si="12"/>
        <v>4</v>
      </c>
      <c r="L55" s="200"/>
      <c r="M55" s="199"/>
      <c r="N55" s="199"/>
      <c r="O55" s="199">
        <f t="shared" si="18"/>
        <v>0</v>
      </c>
      <c r="P55" s="199" t="e">
        <f t="shared" si="13"/>
        <v>#DIV/0!</v>
      </c>
      <c r="Q55" s="201">
        <f t="shared" si="14"/>
        <v>4</v>
      </c>
      <c r="R55" s="199">
        <f t="shared" si="15"/>
        <v>0</v>
      </c>
      <c r="S55" s="199">
        <f t="shared" si="16"/>
        <v>0</v>
      </c>
      <c r="T55" s="209">
        <f t="shared" si="19"/>
        <v>12</v>
      </c>
    </row>
    <row r="56" spans="1:20">
      <c r="A56">
        <f t="shared" si="17"/>
        <v>13</v>
      </c>
      <c r="B56" s="207"/>
      <c r="C56" s="208"/>
      <c r="D56" s="208"/>
      <c r="E56" s="208"/>
      <c r="F56" s="200"/>
      <c r="G56" s="199"/>
      <c r="H56" s="199"/>
      <c r="I56" s="199">
        <f t="shared" si="10"/>
        <v>0</v>
      </c>
      <c r="J56" s="199" t="e">
        <f t="shared" si="11"/>
        <v>#DIV/0!</v>
      </c>
      <c r="K56" s="201">
        <f t="shared" si="12"/>
        <v>4</v>
      </c>
      <c r="L56" s="200"/>
      <c r="M56" s="199"/>
      <c r="N56" s="199"/>
      <c r="O56" s="199">
        <f t="shared" si="18"/>
        <v>0</v>
      </c>
      <c r="P56" s="199" t="e">
        <f t="shared" si="13"/>
        <v>#DIV/0!</v>
      </c>
      <c r="Q56" s="201">
        <f t="shared" si="14"/>
        <v>4</v>
      </c>
      <c r="R56" s="199">
        <f t="shared" si="15"/>
        <v>0</v>
      </c>
      <c r="S56" s="199">
        <f t="shared" si="16"/>
        <v>0</v>
      </c>
      <c r="T56" s="209">
        <f t="shared" si="19"/>
        <v>12</v>
      </c>
    </row>
    <row r="57" spans="1:20">
      <c r="A57">
        <f t="shared" si="17"/>
        <v>14</v>
      </c>
      <c r="B57" s="207"/>
      <c r="C57" s="208"/>
      <c r="D57" s="208"/>
      <c r="E57" s="208"/>
      <c r="F57" s="200"/>
      <c r="G57" s="199"/>
      <c r="H57" s="199"/>
      <c r="I57" s="199">
        <f>IF(H57&lt;=$H$41,IF(H57&lt;$G$41,F57+G57,F57+G57+(H57-$G$41)),50)</f>
        <v>0</v>
      </c>
      <c r="J57" s="199" t="e">
        <f t="shared" si="11"/>
        <v>#DIV/0!</v>
      </c>
      <c r="K57" s="201">
        <f t="shared" si="12"/>
        <v>4</v>
      </c>
      <c r="L57" s="200"/>
      <c r="M57" s="199"/>
      <c r="N57" s="199"/>
      <c r="O57" s="199">
        <f t="shared" si="18"/>
        <v>0</v>
      </c>
      <c r="P57" s="199" t="e">
        <f t="shared" si="13"/>
        <v>#DIV/0!</v>
      </c>
      <c r="Q57" s="201">
        <f t="shared" si="14"/>
        <v>4</v>
      </c>
      <c r="R57" s="199">
        <f t="shared" si="15"/>
        <v>0</v>
      </c>
      <c r="S57" s="199">
        <f t="shared" si="16"/>
        <v>0</v>
      </c>
      <c r="T57" s="209">
        <f t="shared" si="19"/>
        <v>12</v>
      </c>
    </row>
    <row r="58" spans="1:20">
      <c r="A58">
        <f t="shared" si="17"/>
        <v>15</v>
      </c>
      <c r="B58" s="207"/>
      <c r="C58" s="208"/>
      <c r="D58" s="208"/>
      <c r="E58" s="208"/>
      <c r="F58" s="200"/>
      <c r="G58" s="199"/>
      <c r="H58" s="199"/>
      <c r="I58" s="199">
        <f t="shared" si="10"/>
        <v>0</v>
      </c>
      <c r="J58" s="199" t="e">
        <f t="shared" si="11"/>
        <v>#DIV/0!</v>
      </c>
      <c r="K58" s="201">
        <f t="shared" si="12"/>
        <v>4</v>
      </c>
      <c r="L58" s="200"/>
      <c r="M58" s="199"/>
      <c r="N58" s="199"/>
      <c r="O58" s="199">
        <f t="shared" si="18"/>
        <v>0</v>
      </c>
      <c r="P58" s="199" t="e">
        <f t="shared" si="13"/>
        <v>#DIV/0!</v>
      </c>
      <c r="Q58" s="201">
        <f t="shared" si="14"/>
        <v>4</v>
      </c>
      <c r="R58" s="199">
        <f t="shared" si="15"/>
        <v>0</v>
      </c>
      <c r="S58" s="199">
        <f t="shared" si="16"/>
        <v>0</v>
      </c>
      <c r="T58" s="209">
        <f t="shared" si="19"/>
        <v>12</v>
      </c>
    </row>
    <row r="59" spans="1:20">
      <c r="A59">
        <f t="shared" si="17"/>
        <v>16</v>
      </c>
      <c r="B59" s="207"/>
      <c r="C59" s="208"/>
      <c r="D59" s="208"/>
      <c r="E59" s="208"/>
      <c r="F59" s="200"/>
      <c r="G59" s="199"/>
      <c r="H59" s="199"/>
      <c r="I59" s="199">
        <f t="shared" si="10"/>
        <v>0</v>
      </c>
      <c r="J59" s="199" t="e">
        <f t="shared" si="11"/>
        <v>#DIV/0!</v>
      </c>
      <c r="K59" s="201">
        <f t="shared" si="12"/>
        <v>4</v>
      </c>
      <c r="L59" s="200"/>
      <c r="M59" s="199"/>
      <c r="N59" s="199"/>
      <c r="O59" s="199">
        <f t="shared" si="18"/>
        <v>0</v>
      </c>
      <c r="P59" s="199" t="e">
        <f t="shared" si="13"/>
        <v>#DIV/0!</v>
      </c>
      <c r="Q59" s="201">
        <f t="shared" si="14"/>
        <v>4</v>
      </c>
      <c r="R59" s="199">
        <f t="shared" si="15"/>
        <v>0</v>
      </c>
      <c r="S59" s="199">
        <f t="shared" si="16"/>
        <v>0</v>
      </c>
      <c r="T59" s="209">
        <f t="shared" si="19"/>
        <v>12</v>
      </c>
    </row>
    <row r="60" spans="1:20">
      <c r="A60">
        <f t="shared" si="17"/>
        <v>17</v>
      </c>
      <c r="B60" s="207"/>
      <c r="C60" s="208"/>
      <c r="D60" s="208"/>
      <c r="E60" s="208"/>
      <c r="F60" s="200"/>
      <c r="G60" s="199"/>
      <c r="H60" s="199"/>
      <c r="I60" s="199">
        <f t="shared" si="10"/>
        <v>0</v>
      </c>
      <c r="J60" s="199" t="e">
        <f t="shared" si="11"/>
        <v>#DIV/0!</v>
      </c>
      <c r="K60" s="201">
        <f t="shared" si="12"/>
        <v>4</v>
      </c>
      <c r="L60" s="200"/>
      <c r="M60" s="199"/>
      <c r="N60" s="199"/>
      <c r="O60" s="199">
        <f t="shared" si="18"/>
        <v>0</v>
      </c>
      <c r="P60" s="199" t="e">
        <f t="shared" si="13"/>
        <v>#DIV/0!</v>
      </c>
      <c r="Q60" s="201">
        <f t="shared" si="14"/>
        <v>4</v>
      </c>
      <c r="R60" s="199">
        <f t="shared" si="15"/>
        <v>0</v>
      </c>
      <c r="S60" s="199">
        <f t="shared" si="16"/>
        <v>0</v>
      </c>
      <c r="T60" s="209">
        <f t="shared" si="19"/>
        <v>12</v>
      </c>
    </row>
    <row r="61" spans="1:20">
      <c r="A61">
        <f>A60+1</f>
        <v>18</v>
      </c>
      <c r="B61" s="207"/>
      <c r="C61" s="208"/>
      <c r="D61" s="208"/>
      <c r="E61" s="208"/>
      <c r="F61" s="200"/>
      <c r="G61" s="199"/>
      <c r="H61" s="199"/>
      <c r="I61" s="199">
        <f t="shared" si="10"/>
        <v>0</v>
      </c>
      <c r="J61" s="199" t="e">
        <f t="shared" si="11"/>
        <v>#DIV/0!</v>
      </c>
      <c r="K61" s="201">
        <f t="shared" si="12"/>
        <v>4</v>
      </c>
      <c r="L61" s="200"/>
      <c r="M61" s="199"/>
      <c r="N61" s="199"/>
      <c r="O61" s="199">
        <f t="shared" si="18"/>
        <v>0</v>
      </c>
      <c r="P61" s="199" t="e">
        <f t="shared" si="13"/>
        <v>#DIV/0!</v>
      </c>
      <c r="Q61" s="201">
        <f t="shared" si="14"/>
        <v>4</v>
      </c>
      <c r="R61" s="199">
        <f t="shared" si="15"/>
        <v>0</v>
      </c>
      <c r="S61" s="199">
        <f t="shared" si="16"/>
        <v>0</v>
      </c>
      <c r="T61" s="209">
        <f t="shared" si="19"/>
        <v>12</v>
      </c>
    </row>
    <row r="62" spans="1:20">
      <c r="A62">
        <f t="shared" ref="A62:A73" si="20">A61+1</f>
        <v>19</v>
      </c>
      <c r="B62" s="207"/>
      <c r="C62" s="208"/>
      <c r="D62" s="208"/>
      <c r="E62" s="208"/>
      <c r="F62" s="200"/>
      <c r="G62" s="199"/>
      <c r="H62" s="199"/>
      <c r="I62" s="199">
        <f t="shared" si="10"/>
        <v>0</v>
      </c>
      <c r="J62" s="199" t="e">
        <f t="shared" si="11"/>
        <v>#DIV/0!</v>
      </c>
      <c r="K62" s="201">
        <f t="shared" si="12"/>
        <v>4</v>
      </c>
      <c r="L62" s="200"/>
      <c r="M62" s="199"/>
      <c r="N62" s="199"/>
      <c r="O62" s="199">
        <f t="shared" si="18"/>
        <v>0</v>
      </c>
      <c r="P62" s="199" t="e">
        <f t="shared" si="13"/>
        <v>#DIV/0!</v>
      </c>
      <c r="Q62" s="201">
        <f t="shared" si="14"/>
        <v>4</v>
      </c>
      <c r="R62" s="199">
        <f t="shared" si="15"/>
        <v>0</v>
      </c>
      <c r="S62" s="199">
        <f t="shared" si="16"/>
        <v>0</v>
      </c>
      <c r="T62" s="209">
        <f t="shared" si="19"/>
        <v>12</v>
      </c>
    </row>
    <row r="63" spans="1:20">
      <c r="A63">
        <f t="shared" si="20"/>
        <v>20</v>
      </c>
      <c r="B63" s="207"/>
      <c r="C63" s="208"/>
      <c r="D63" s="208"/>
      <c r="E63" s="208"/>
      <c r="F63" s="200"/>
      <c r="G63" s="199"/>
      <c r="H63" s="199"/>
      <c r="I63" s="199">
        <f t="shared" si="10"/>
        <v>0</v>
      </c>
      <c r="J63" s="199" t="e">
        <f t="shared" si="11"/>
        <v>#DIV/0!</v>
      </c>
      <c r="K63" s="201">
        <f t="shared" si="12"/>
        <v>4</v>
      </c>
      <c r="L63" s="200"/>
      <c r="M63" s="199"/>
      <c r="N63" s="199"/>
      <c r="O63" s="199">
        <f t="shared" si="18"/>
        <v>0</v>
      </c>
      <c r="P63" s="199" t="e">
        <f t="shared" si="13"/>
        <v>#DIV/0!</v>
      </c>
      <c r="Q63" s="201">
        <f t="shared" si="14"/>
        <v>4</v>
      </c>
      <c r="R63" s="199">
        <f t="shared" si="15"/>
        <v>0</v>
      </c>
      <c r="S63" s="199">
        <f t="shared" si="16"/>
        <v>0</v>
      </c>
      <c r="T63" s="209">
        <f t="shared" si="19"/>
        <v>12</v>
      </c>
    </row>
    <row r="64" spans="1:20">
      <c r="A64">
        <f t="shared" si="20"/>
        <v>21</v>
      </c>
      <c r="B64" s="207"/>
      <c r="C64" s="208"/>
      <c r="D64" s="208"/>
      <c r="E64" s="208"/>
      <c r="F64" s="200"/>
      <c r="G64" s="199"/>
      <c r="H64" s="199"/>
      <c r="I64" s="199">
        <f t="shared" si="10"/>
        <v>0</v>
      </c>
      <c r="J64" s="199" t="e">
        <f t="shared" si="11"/>
        <v>#DIV/0!</v>
      </c>
      <c r="K64" s="201">
        <f t="shared" si="12"/>
        <v>4</v>
      </c>
      <c r="L64" s="200"/>
      <c r="M64" s="199"/>
      <c r="N64" s="199"/>
      <c r="O64" s="199">
        <f t="shared" si="18"/>
        <v>0</v>
      </c>
      <c r="P64" s="199" t="e">
        <f t="shared" si="13"/>
        <v>#DIV/0!</v>
      </c>
      <c r="Q64" s="201">
        <f t="shared" si="14"/>
        <v>4</v>
      </c>
      <c r="R64" s="199">
        <f t="shared" si="15"/>
        <v>0</v>
      </c>
      <c r="S64" s="199">
        <f t="shared" si="16"/>
        <v>0</v>
      </c>
      <c r="T64" s="209">
        <f t="shared" si="19"/>
        <v>12</v>
      </c>
    </row>
    <row r="65" spans="1:20">
      <c r="A65">
        <f t="shared" si="20"/>
        <v>22</v>
      </c>
      <c r="B65" s="207"/>
      <c r="C65" s="208"/>
      <c r="D65" s="208"/>
      <c r="E65" s="208"/>
      <c r="F65" s="200"/>
      <c r="G65" s="199"/>
      <c r="H65" s="199"/>
      <c r="I65" s="199">
        <f t="shared" si="10"/>
        <v>0</v>
      </c>
      <c r="J65" s="199" t="e">
        <f t="shared" si="11"/>
        <v>#DIV/0!</v>
      </c>
      <c r="K65" s="201">
        <f t="shared" si="12"/>
        <v>4</v>
      </c>
      <c r="L65" s="200"/>
      <c r="M65" s="199"/>
      <c r="N65" s="199"/>
      <c r="O65" s="199">
        <f t="shared" si="18"/>
        <v>0</v>
      </c>
      <c r="P65" s="199" t="e">
        <f t="shared" si="13"/>
        <v>#DIV/0!</v>
      </c>
      <c r="Q65" s="201">
        <f t="shared" si="14"/>
        <v>4</v>
      </c>
      <c r="R65" s="199">
        <f t="shared" si="15"/>
        <v>0</v>
      </c>
      <c r="S65" s="199">
        <f t="shared" si="16"/>
        <v>0</v>
      </c>
      <c r="T65" s="209">
        <f t="shared" si="19"/>
        <v>12</v>
      </c>
    </row>
    <row r="66" spans="1:20">
      <c r="A66">
        <f t="shared" si="20"/>
        <v>23</v>
      </c>
      <c r="B66" s="207"/>
      <c r="C66" s="208"/>
      <c r="D66" s="208"/>
      <c r="E66" s="208"/>
      <c r="F66" s="200"/>
      <c r="G66" s="199"/>
      <c r="H66" s="199"/>
      <c r="I66" s="199">
        <f t="shared" si="10"/>
        <v>0</v>
      </c>
      <c r="J66" s="199" t="e">
        <f t="shared" si="11"/>
        <v>#DIV/0!</v>
      </c>
      <c r="K66" s="201">
        <f t="shared" si="12"/>
        <v>4</v>
      </c>
      <c r="L66" s="200"/>
      <c r="M66" s="199"/>
      <c r="N66" s="199"/>
      <c r="O66" s="199">
        <f t="shared" si="18"/>
        <v>0</v>
      </c>
      <c r="P66" s="199" t="e">
        <f t="shared" si="13"/>
        <v>#DIV/0!</v>
      </c>
      <c r="Q66" s="201">
        <f t="shared" si="14"/>
        <v>4</v>
      </c>
      <c r="R66" s="199">
        <f t="shared" si="15"/>
        <v>0</v>
      </c>
      <c r="S66" s="199">
        <f t="shared" si="16"/>
        <v>0</v>
      </c>
      <c r="T66" s="209">
        <f t="shared" si="19"/>
        <v>12</v>
      </c>
    </row>
    <row r="67" spans="1:20">
      <c r="A67">
        <f t="shared" si="20"/>
        <v>24</v>
      </c>
      <c r="B67" s="207"/>
      <c r="C67" s="208"/>
      <c r="D67" s="208"/>
      <c r="E67" s="208"/>
      <c r="F67" s="200"/>
      <c r="G67" s="199"/>
      <c r="H67" s="199"/>
      <c r="I67" s="199">
        <f t="shared" si="10"/>
        <v>0</v>
      </c>
      <c r="J67" s="199" t="e">
        <f t="shared" si="11"/>
        <v>#DIV/0!</v>
      </c>
      <c r="K67" s="201">
        <f t="shared" si="12"/>
        <v>4</v>
      </c>
      <c r="L67" s="200"/>
      <c r="M67" s="199"/>
      <c r="N67" s="199"/>
      <c r="O67" s="199">
        <f t="shared" si="18"/>
        <v>0</v>
      </c>
      <c r="P67" s="199" t="e">
        <f t="shared" si="13"/>
        <v>#DIV/0!</v>
      </c>
      <c r="Q67" s="201">
        <f t="shared" si="14"/>
        <v>4</v>
      </c>
      <c r="R67" s="199">
        <f t="shared" si="15"/>
        <v>0</v>
      </c>
      <c r="S67" s="199">
        <f t="shared" si="16"/>
        <v>0</v>
      </c>
      <c r="T67" s="209">
        <f t="shared" si="19"/>
        <v>12</v>
      </c>
    </row>
    <row r="68" spans="1:20">
      <c r="A68">
        <f t="shared" si="20"/>
        <v>25</v>
      </c>
      <c r="B68" s="207"/>
      <c r="C68" s="208"/>
      <c r="D68" s="208"/>
      <c r="E68" s="208"/>
      <c r="F68" s="200"/>
      <c r="G68" s="199"/>
      <c r="H68" s="199"/>
      <c r="I68" s="199">
        <f t="shared" si="10"/>
        <v>0</v>
      </c>
      <c r="J68" s="199" t="e">
        <f t="shared" si="11"/>
        <v>#DIV/0!</v>
      </c>
      <c r="K68" s="201">
        <f t="shared" si="12"/>
        <v>4</v>
      </c>
      <c r="L68" s="200"/>
      <c r="M68" s="199"/>
      <c r="N68" s="199"/>
      <c r="O68" s="199">
        <f t="shared" si="18"/>
        <v>0</v>
      </c>
      <c r="P68" s="199" t="e">
        <f t="shared" si="13"/>
        <v>#DIV/0!</v>
      </c>
      <c r="Q68" s="201">
        <f t="shared" si="14"/>
        <v>4</v>
      </c>
      <c r="R68" s="199">
        <f t="shared" si="15"/>
        <v>0</v>
      </c>
      <c r="S68" s="199">
        <f t="shared" si="16"/>
        <v>0</v>
      </c>
      <c r="T68" s="209">
        <f t="shared" si="19"/>
        <v>12</v>
      </c>
    </row>
    <row r="69" spans="1:20">
      <c r="A69">
        <f t="shared" si="20"/>
        <v>26</v>
      </c>
      <c r="B69" s="207"/>
      <c r="C69" s="208"/>
      <c r="D69" s="208"/>
      <c r="E69" s="208"/>
      <c r="F69" s="200"/>
      <c r="G69" s="199"/>
      <c r="H69" s="199"/>
      <c r="I69" s="199">
        <f t="shared" si="10"/>
        <v>0</v>
      </c>
      <c r="J69" s="199" t="e">
        <f t="shared" si="11"/>
        <v>#DIV/0!</v>
      </c>
      <c r="K69" s="201">
        <f t="shared" si="12"/>
        <v>4</v>
      </c>
      <c r="L69" s="200"/>
      <c r="M69" s="199"/>
      <c r="N69" s="199"/>
      <c r="O69" s="199">
        <f t="shared" si="18"/>
        <v>0</v>
      </c>
      <c r="P69" s="199" t="e">
        <f t="shared" si="13"/>
        <v>#DIV/0!</v>
      </c>
      <c r="Q69" s="201">
        <f t="shared" si="14"/>
        <v>4</v>
      </c>
      <c r="R69" s="199">
        <f t="shared" si="15"/>
        <v>0</v>
      </c>
      <c r="S69" s="199">
        <f t="shared" si="16"/>
        <v>0</v>
      </c>
      <c r="T69" s="209">
        <f t="shared" si="19"/>
        <v>12</v>
      </c>
    </row>
    <row r="70" spans="1:20">
      <c r="A70">
        <f t="shared" si="20"/>
        <v>27</v>
      </c>
      <c r="B70" s="207"/>
      <c r="C70" s="208"/>
      <c r="D70" s="208"/>
      <c r="E70" s="208"/>
      <c r="F70" s="200"/>
      <c r="G70" s="199"/>
      <c r="H70" s="199"/>
      <c r="I70" s="199">
        <f t="shared" si="10"/>
        <v>0</v>
      </c>
      <c r="J70" s="199" t="e">
        <f t="shared" si="11"/>
        <v>#DIV/0!</v>
      </c>
      <c r="K70" s="201">
        <f t="shared" si="12"/>
        <v>4</v>
      </c>
      <c r="L70" s="200"/>
      <c r="M70" s="199"/>
      <c r="N70" s="199"/>
      <c r="O70" s="199">
        <f t="shared" si="18"/>
        <v>0</v>
      </c>
      <c r="P70" s="199" t="e">
        <f t="shared" si="13"/>
        <v>#DIV/0!</v>
      </c>
      <c r="Q70" s="201">
        <f t="shared" si="14"/>
        <v>4</v>
      </c>
      <c r="R70" s="199">
        <f t="shared" si="15"/>
        <v>0</v>
      </c>
      <c r="S70" s="199">
        <f t="shared" si="16"/>
        <v>0</v>
      </c>
      <c r="T70" s="209">
        <f t="shared" si="19"/>
        <v>12</v>
      </c>
    </row>
    <row r="71" spans="1:20">
      <c r="A71">
        <f t="shared" si="20"/>
        <v>28</v>
      </c>
      <c r="B71" s="207"/>
      <c r="C71" s="208"/>
      <c r="D71" s="208"/>
      <c r="E71" s="208"/>
      <c r="F71" s="200"/>
      <c r="G71" s="199"/>
      <c r="H71" s="199"/>
      <c r="I71" s="199">
        <f t="shared" si="10"/>
        <v>0</v>
      </c>
      <c r="J71" s="199" t="e">
        <f t="shared" si="11"/>
        <v>#DIV/0!</v>
      </c>
      <c r="K71" s="201">
        <f t="shared" si="12"/>
        <v>4</v>
      </c>
      <c r="L71" s="200"/>
      <c r="M71" s="199"/>
      <c r="N71" s="199"/>
      <c r="O71" s="199">
        <f t="shared" si="18"/>
        <v>0</v>
      </c>
      <c r="P71" s="199" t="e">
        <f t="shared" si="13"/>
        <v>#DIV/0!</v>
      </c>
      <c r="Q71" s="201">
        <f t="shared" si="14"/>
        <v>4</v>
      </c>
      <c r="R71" s="199">
        <f t="shared" si="15"/>
        <v>0</v>
      </c>
      <c r="S71" s="199">
        <f t="shared" si="16"/>
        <v>0</v>
      </c>
      <c r="T71" s="209">
        <f t="shared" si="19"/>
        <v>12</v>
      </c>
    </row>
    <row r="72" spans="1:20">
      <c r="A72">
        <f t="shared" si="20"/>
        <v>29</v>
      </c>
      <c r="B72" s="207"/>
      <c r="C72" s="208"/>
      <c r="D72" s="208"/>
      <c r="E72" s="208"/>
      <c r="F72" s="200"/>
      <c r="G72" s="199"/>
      <c r="H72" s="199"/>
      <c r="I72" s="199">
        <f t="shared" si="10"/>
        <v>0</v>
      </c>
      <c r="J72" s="199" t="e">
        <f t="shared" si="11"/>
        <v>#DIV/0!</v>
      </c>
      <c r="K72" s="201">
        <f t="shared" si="12"/>
        <v>4</v>
      </c>
      <c r="L72" s="200"/>
      <c r="M72" s="199"/>
      <c r="N72" s="199"/>
      <c r="O72" s="199">
        <f t="shared" si="18"/>
        <v>0</v>
      </c>
      <c r="P72" s="199" t="e">
        <f t="shared" si="13"/>
        <v>#DIV/0!</v>
      </c>
      <c r="Q72" s="201">
        <f t="shared" si="14"/>
        <v>4</v>
      </c>
      <c r="R72" s="199">
        <f t="shared" si="15"/>
        <v>0</v>
      </c>
      <c r="S72" s="199">
        <f t="shared" si="16"/>
        <v>0</v>
      </c>
      <c r="T72" s="209">
        <f t="shared" si="19"/>
        <v>12</v>
      </c>
    </row>
    <row r="73" spans="1:20" ht="16" thickBot="1">
      <c r="A73">
        <f t="shared" si="20"/>
        <v>30</v>
      </c>
      <c r="B73" s="210"/>
      <c r="C73" s="211"/>
      <c r="D73" s="211"/>
      <c r="E73" s="211"/>
      <c r="F73" s="202"/>
      <c r="G73" s="203"/>
      <c r="H73" s="203"/>
      <c r="I73" s="203">
        <f t="shared" si="10"/>
        <v>0</v>
      </c>
      <c r="J73" s="203" t="e">
        <f t="shared" si="11"/>
        <v>#DIV/0!</v>
      </c>
      <c r="K73" s="204">
        <f t="shared" si="12"/>
        <v>4</v>
      </c>
      <c r="L73" s="202"/>
      <c r="M73" s="203"/>
      <c r="N73" s="203"/>
      <c r="O73" s="203">
        <f t="shared" si="18"/>
        <v>0</v>
      </c>
      <c r="P73" s="203" t="e">
        <f t="shared" si="13"/>
        <v>#DIV/0!</v>
      </c>
      <c r="Q73" s="204">
        <f t="shared" si="14"/>
        <v>4</v>
      </c>
      <c r="R73" s="203">
        <f t="shared" si="15"/>
        <v>0</v>
      </c>
      <c r="S73" s="203">
        <f t="shared" si="16"/>
        <v>0</v>
      </c>
      <c r="T73" s="212">
        <f t="shared" si="19"/>
        <v>12</v>
      </c>
    </row>
    <row r="74" spans="1:20" ht="16" thickBot="1"/>
    <row r="75" spans="1:20" ht="16" thickBot="1">
      <c r="B75" s="198"/>
      <c r="C75" s="518"/>
      <c r="D75" s="518"/>
      <c r="E75" s="518"/>
      <c r="F75" s="180" t="s">
        <v>132</v>
      </c>
      <c r="G75" s="180" t="s">
        <v>133</v>
      </c>
      <c r="H75" s="197" t="s">
        <v>150</v>
      </c>
      <c r="I75" s="181" t="s">
        <v>134</v>
      </c>
      <c r="J75" s="182"/>
      <c r="K75" s="183"/>
      <c r="L75" s="180" t="s">
        <v>132</v>
      </c>
      <c r="M75" s="180" t="s">
        <v>133</v>
      </c>
      <c r="N75" s="197" t="s">
        <v>150</v>
      </c>
      <c r="O75" s="184" t="s">
        <v>134</v>
      </c>
      <c r="P75" s="182"/>
      <c r="Q75" s="183"/>
      <c r="R75" s="519" t="s">
        <v>135</v>
      </c>
      <c r="S75" s="519"/>
      <c r="T75" s="520"/>
    </row>
    <row r="76" spans="1:20" ht="16" thickBot="1">
      <c r="B76" s="525" t="s">
        <v>157</v>
      </c>
      <c r="C76" s="526"/>
      <c r="D76" s="526"/>
      <c r="E76" s="526"/>
      <c r="F76" s="185">
        <v>122</v>
      </c>
      <c r="G76" s="182">
        <f>F76/I76</f>
        <v>38.125</v>
      </c>
      <c r="H76" s="199">
        <f>G76*1.5</f>
        <v>57.1875</v>
      </c>
      <c r="I76" s="182">
        <v>3.2</v>
      </c>
      <c r="J76" s="182"/>
      <c r="K76" s="183"/>
      <c r="L76" s="185">
        <v>136</v>
      </c>
      <c r="M76" s="182">
        <f>L76/O76</f>
        <v>45.333333333333336</v>
      </c>
      <c r="N76" s="199">
        <f>M76*1.5</f>
        <v>68</v>
      </c>
      <c r="O76" s="182">
        <v>3</v>
      </c>
      <c r="P76" s="182"/>
      <c r="Q76" s="183"/>
      <c r="R76" s="521"/>
      <c r="S76" s="521"/>
      <c r="T76" s="522"/>
    </row>
    <row r="77" spans="1:20" ht="16" thickBot="1">
      <c r="B77" s="527"/>
      <c r="C77" s="528"/>
      <c r="D77" s="528"/>
      <c r="E77" s="528"/>
      <c r="F77" s="529" t="s">
        <v>166</v>
      </c>
      <c r="G77" s="530"/>
      <c r="H77" s="530"/>
      <c r="I77" s="530"/>
      <c r="J77" s="530"/>
      <c r="K77" s="187"/>
      <c r="L77" s="529" t="s">
        <v>167</v>
      </c>
      <c r="M77" s="530"/>
      <c r="N77" s="530"/>
      <c r="O77" s="530"/>
      <c r="P77" s="530"/>
      <c r="Q77" s="187"/>
      <c r="R77" s="523"/>
      <c r="S77" s="523"/>
      <c r="T77" s="524"/>
    </row>
    <row r="78" spans="1:20" ht="16" thickBot="1">
      <c r="B78" s="188" t="s">
        <v>137</v>
      </c>
      <c r="C78" s="189" t="s">
        <v>138</v>
      </c>
      <c r="D78" s="189" t="s">
        <v>139</v>
      </c>
      <c r="E78" s="189" t="s">
        <v>140</v>
      </c>
      <c r="F78" s="188" t="s">
        <v>141</v>
      </c>
      <c r="G78" s="189" t="s">
        <v>142</v>
      </c>
      <c r="H78" s="190" t="s">
        <v>143</v>
      </c>
      <c r="I78" s="189" t="s">
        <v>144</v>
      </c>
      <c r="J78" s="190" t="s">
        <v>145</v>
      </c>
      <c r="K78" s="216"/>
      <c r="L78" s="206" t="s">
        <v>141</v>
      </c>
      <c r="M78" s="189" t="s">
        <v>142</v>
      </c>
      <c r="N78" s="189" t="s">
        <v>143</v>
      </c>
      <c r="O78" s="189" t="s">
        <v>144</v>
      </c>
      <c r="P78" s="190" t="s">
        <v>145</v>
      </c>
      <c r="Q78" s="214"/>
      <c r="R78" s="205" t="s">
        <v>147</v>
      </c>
      <c r="S78" s="192" t="s">
        <v>143</v>
      </c>
      <c r="T78" s="193"/>
    </row>
    <row r="79" spans="1:20">
      <c r="A79">
        <v>1</v>
      </c>
      <c r="B79" s="207">
        <v>733</v>
      </c>
      <c r="C79" s="208" t="s">
        <v>494</v>
      </c>
      <c r="D79" s="208" t="s">
        <v>495</v>
      </c>
      <c r="E79" s="208" t="s">
        <v>272</v>
      </c>
      <c r="F79" s="219">
        <v>5</v>
      </c>
      <c r="G79" s="220">
        <v>10</v>
      </c>
      <c r="H79" s="220">
        <v>29.34</v>
      </c>
      <c r="I79" s="220">
        <f>IF(H79&lt;=$H$76,IF(H79&lt;$G$76,F79+G79,F79+G79+(H79-$G$76)),50)</f>
        <v>15</v>
      </c>
      <c r="J79" s="220">
        <f>$F$76/H79</f>
        <v>4.1581458759372874</v>
      </c>
      <c r="K79" s="195"/>
      <c r="L79" s="219">
        <v>0</v>
      </c>
      <c r="M79" s="220">
        <v>10</v>
      </c>
      <c r="N79" s="220">
        <v>36.299999999999997</v>
      </c>
      <c r="O79" s="220">
        <f>IF(N79&lt;=$N$76,IF(N79&lt;$M$76,L79+M79,L79+M79+(N79-$M$76)),50)</f>
        <v>10</v>
      </c>
      <c r="P79" s="220">
        <f>$L$76/N79</f>
        <v>3.7465564738292012</v>
      </c>
      <c r="Q79" s="195"/>
      <c r="R79" s="199">
        <f>O79+I79</f>
        <v>25</v>
      </c>
      <c r="S79" s="199">
        <f>N79+H79</f>
        <v>65.64</v>
      </c>
      <c r="T79" s="209"/>
    </row>
    <row r="80" spans="1:20">
      <c r="A80">
        <f>A79+1</f>
        <v>2</v>
      </c>
      <c r="B80" s="207">
        <v>729</v>
      </c>
      <c r="C80" s="208" t="s">
        <v>496</v>
      </c>
      <c r="D80" s="208" t="s">
        <v>497</v>
      </c>
      <c r="E80" s="208" t="s">
        <v>269</v>
      </c>
      <c r="F80" s="200">
        <v>50</v>
      </c>
      <c r="G80" s="199"/>
      <c r="H80" s="199"/>
      <c r="I80" s="199">
        <f t="shared" ref="I80:I108" si="21">IF(H80&lt;=$H$76,IF(H80&lt;$G$76,F80+G80,F80+G80+(H80-$G$76)),50)</f>
        <v>50</v>
      </c>
      <c r="J80" s="199" t="e">
        <f t="shared" ref="J80:J108" si="22">$F$76/H80</f>
        <v>#DIV/0!</v>
      </c>
      <c r="K80" s="201"/>
      <c r="L80" s="200">
        <v>0</v>
      </c>
      <c r="M80" s="199">
        <v>5</v>
      </c>
      <c r="N80" s="199">
        <v>41.35</v>
      </c>
      <c r="O80" s="199">
        <f t="shared" ref="O80:O108" si="23">IF(N80&lt;=$N$76,IF(N80&lt;$M$76,L80+M80,L80+M80+(N80-$M$76)),50)</f>
        <v>5</v>
      </c>
      <c r="P80" s="199">
        <f t="shared" ref="P80:P108" si="24">$L$76/N80</f>
        <v>3.2889963724304714</v>
      </c>
      <c r="Q80" s="201"/>
      <c r="R80" s="199">
        <f t="shared" ref="R80:R108" si="25">O80+I80</f>
        <v>55</v>
      </c>
      <c r="S80" s="199">
        <f t="shared" ref="S80:S108" si="26">N80+H80</f>
        <v>41.35</v>
      </c>
      <c r="T80" s="209"/>
    </row>
    <row r="81" spans="1:20">
      <c r="A81">
        <f t="shared" ref="A81:A95" si="27">A80+1</f>
        <v>3</v>
      </c>
      <c r="B81" s="207">
        <v>785</v>
      </c>
      <c r="C81" s="208" t="s">
        <v>482</v>
      </c>
      <c r="D81" s="208" t="s">
        <v>481</v>
      </c>
      <c r="E81" s="208" t="s">
        <v>272</v>
      </c>
      <c r="F81" s="200">
        <v>0</v>
      </c>
      <c r="G81" s="199">
        <v>10</v>
      </c>
      <c r="H81" s="199">
        <v>37.5</v>
      </c>
      <c r="I81" s="199">
        <f t="shared" si="21"/>
        <v>10</v>
      </c>
      <c r="J81" s="199">
        <f t="shared" si="22"/>
        <v>3.2533333333333334</v>
      </c>
      <c r="K81" s="201"/>
      <c r="L81" s="200">
        <v>50</v>
      </c>
      <c r="M81" s="199"/>
      <c r="N81" s="199"/>
      <c r="O81" s="199">
        <f t="shared" si="23"/>
        <v>50</v>
      </c>
      <c r="P81" s="199" t="e">
        <f>$L$76/N81</f>
        <v>#DIV/0!</v>
      </c>
      <c r="Q81" s="201"/>
      <c r="R81" s="199">
        <f t="shared" si="25"/>
        <v>60</v>
      </c>
      <c r="S81" s="199">
        <f t="shared" si="26"/>
        <v>37.5</v>
      </c>
      <c r="T81" s="209"/>
    </row>
    <row r="82" spans="1:20">
      <c r="A82">
        <f t="shared" si="27"/>
        <v>4</v>
      </c>
      <c r="B82" s="207">
        <v>716</v>
      </c>
      <c r="C82" s="321" t="s">
        <v>434</v>
      </c>
      <c r="D82" s="321" t="s">
        <v>435</v>
      </c>
      <c r="E82" s="321" t="s">
        <v>272</v>
      </c>
      <c r="F82" s="200">
        <v>50</v>
      </c>
      <c r="G82" s="199"/>
      <c r="H82" s="199"/>
      <c r="I82" s="199">
        <f>IF(H82&lt;=$H$76,IF(H82&lt;$G$76,F82+G82,F82+G82+(H82-$G$76)),50)</f>
        <v>50</v>
      </c>
      <c r="J82" s="199" t="e">
        <f t="shared" si="22"/>
        <v>#DIV/0!</v>
      </c>
      <c r="K82" s="201"/>
      <c r="L82" s="200">
        <v>50</v>
      </c>
      <c r="M82" s="199"/>
      <c r="N82" s="199"/>
      <c r="O82" s="199">
        <f>IF(N82&lt;=$N$76,IF(N82&lt;$M$76,L82+M82,L82+M82+(N82-$M$76)),50)</f>
        <v>50</v>
      </c>
      <c r="P82" s="199" t="e">
        <f t="shared" si="24"/>
        <v>#DIV/0!</v>
      </c>
      <c r="Q82" s="201"/>
      <c r="R82" s="199">
        <f t="shared" si="25"/>
        <v>100</v>
      </c>
      <c r="S82" s="199">
        <f t="shared" si="26"/>
        <v>0</v>
      </c>
      <c r="T82" s="209"/>
    </row>
    <row r="83" spans="1:20">
      <c r="A83">
        <f t="shared" si="27"/>
        <v>5</v>
      </c>
      <c r="B83" s="207"/>
      <c r="C83" s="208"/>
      <c r="D83" s="208"/>
      <c r="E83" s="208"/>
      <c r="F83" s="200"/>
      <c r="G83" s="199"/>
      <c r="H83" s="199"/>
      <c r="I83" s="199">
        <f t="shared" si="21"/>
        <v>0</v>
      </c>
      <c r="J83" s="199" t="e">
        <f>$F$76/H83</f>
        <v>#DIV/0!</v>
      </c>
      <c r="K83" s="201"/>
      <c r="L83" s="200"/>
      <c r="M83" s="199"/>
      <c r="N83" s="199"/>
      <c r="O83" s="199">
        <f t="shared" si="23"/>
        <v>0</v>
      </c>
      <c r="P83" s="199" t="e">
        <f t="shared" si="24"/>
        <v>#DIV/0!</v>
      </c>
      <c r="Q83" s="201"/>
      <c r="R83" s="199">
        <f t="shared" si="25"/>
        <v>0</v>
      </c>
      <c r="S83" s="199">
        <f t="shared" si="26"/>
        <v>0</v>
      </c>
      <c r="T83" s="209"/>
    </row>
    <row r="84" spans="1:20">
      <c r="A84">
        <f t="shared" si="27"/>
        <v>6</v>
      </c>
      <c r="B84" s="207"/>
      <c r="C84" s="208"/>
      <c r="D84" s="208"/>
      <c r="E84" s="208"/>
      <c r="F84" s="200"/>
      <c r="G84" s="199"/>
      <c r="H84" s="199"/>
      <c r="I84" s="199">
        <f t="shared" si="21"/>
        <v>0</v>
      </c>
      <c r="J84" s="199" t="e">
        <f t="shared" si="22"/>
        <v>#DIV/0!</v>
      </c>
      <c r="K84" s="201"/>
      <c r="L84" s="200"/>
      <c r="M84" s="199"/>
      <c r="N84" s="199"/>
      <c r="O84" s="199">
        <f t="shared" si="23"/>
        <v>0</v>
      </c>
      <c r="P84" s="199" t="e">
        <f t="shared" si="24"/>
        <v>#DIV/0!</v>
      </c>
      <c r="Q84" s="201"/>
      <c r="R84" s="199">
        <f t="shared" si="25"/>
        <v>0</v>
      </c>
      <c r="S84" s="199">
        <f t="shared" si="26"/>
        <v>0</v>
      </c>
      <c r="T84" s="209"/>
    </row>
    <row r="85" spans="1:20">
      <c r="A85">
        <f t="shared" si="27"/>
        <v>7</v>
      </c>
      <c r="B85" s="207"/>
      <c r="C85" s="208"/>
      <c r="D85" s="208"/>
      <c r="E85" s="208"/>
      <c r="F85" s="200"/>
      <c r="G85" s="199"/>
      <c r="H85" s="199"/>
      <c r="I85" s="199">
        <f t="shared" si="21"/>
        <v>0</v>
      </c>
      <c r="J85" s="199" t="e">
        <f t="shared" si="22"/>
        <v>#DIV/0!</v>
      </c>
      <c r="K85" s="201"/>
      <c r="L85" s="200"/>
      <c r="M85" s="199"/>
      <c r="N85" s="199"/>
      <c r="O85" s="199">
        <f t="shared" si="23"/>
        <v>0</v>
      </c>
      <c r="P85" s="199" t="e">
        <f t="shared" si="24"/>
        <v>#DIV/0!</v>
      </c>
      <c r="Q85" s="201"/>
      <c r="R85" s="199">
        <f t="shared" si="25"/>
        <v>0</v>
      </c>
      <c r="S85" s="199">
        <f t="shared" si="26"/>
        <v>0</v>
      </c>
      <c r="T85" s="209"/>
    </row>
    <row r="86" spans="1:20">
      <c r="A86">
        <f t="shared" si="27"/>
        <v>8</v>
      </c>
      <c r="B86" s="207"/>
      <c r="C86" s="208"/>
      <c r="D86" s="208"/>
      <c r="E86" s="208"/>
      <c r="F86" s="200"/>
      <c r="G86" s="199"/>
      <c r="H86" s="199"/>
      <c r="I86" s="199">
        <f t="shared" si="21"/>
        <v>0</v>
      </c>
      <c r="J86" s="199" t="e">
        <f t="shared" si="22"/>
        <v>#DIV/0!</v>
      </c>
      <c r="K86" s="201"/>
      <c r="L86" s="200"/>
      <c r="M86" s="199"/>
      <c r="N86" s="199"/>
      <c r="O86" s="199">
        <f t="shared" si="23"/>
        <v>0</v>
      </c>
      <c r="P86" s="199" t="e">
        <f t="shared" si="24"/>
        <v>#DIV/0!</v>
      </c>
      <c r="Q86" s="201"/>
      <c r="R86" s="199">
        <f t="shared" si="25"/>
        <v>0</v>
      </c>
      <c r="S86" s="199">
        <f t="shared" si="26"/>
        <v>0</v>
      </c>
      <c r="T86" s="209"/>
    </row>
    <row r="87" spans="1:20">
      <c r="A87">
        <f t="shared" si="27"/>
        <v>9</v>
      </c>
      <c r="B87" s="207"/>
      <c r="C87" s="208"/>
      <c r="D87" s="208"/>
      <c r="E87" s="208"/>
      <c r="F87" s="200"/>
      <c r="G87" s="199"/>
      <c r="H87" s="199"/>
      <c r="I87" s="199">
        <f t="shared" si="21"/>
        <v>0</v>
      </c>
      <c r="J87" s="199" t="e">
        <f t="shared" si="22"/>
        <v>#DIV/0!</v>
      </c>
      <c r="K87" s="201"/>
      <c r="L87" s="200"/>
      <c r="M87" s="199"/>
      <c r="N87" s="199"/>
      <c r="O87" s="199">
        <f t="shared" si="23"/>
        <v>0</v>
      </c>
      <c r="P87" s="199" t="e">
        <f t="shared" si="24"/>
        <v>#DIV/0!</v>
      </c>
      <c r="Q87" s="201"/>
      <c r="R87" s="199">
        <f t="shared" si="25"/>
        <v>0</v>
      </c>
      <c r="S87" s="199">
        <f t="shared" si="26"/>
        <v>0</v>
      </c>
      <c r="T87" s="209"/>
    </row>
    <row r="88" spans="1:20">
      <c r="A88">
        <f t="shared" si="27"/>
        <v>10</v>
      </c>
      <c r="B88" s="207"/>
      <c r="C88" s="208"/>
      <c r="D88" s="208"/>
      <c r="E88" s="208"/>
      <c r="F88" s="200"/>
      <c r="G88" s="199"/>
      <c r="H88" s="199"/>
      <c r="I88" s="199">
        <f t="shared" si="21"/>
        <v>0</v>
      </c>
      <c r="J88" s="199" t="e">
        <f t="shared" si="22"/>
        <v>#DIV/0!</v>
      </c>
      <c r="K88" s="201"/>
      <c r="L88" s="200"/>
      <c r="M88" s="199"/>
      <c r="N88" s="199"/>
      <c r="O88" s="199">
        <f t="shared" si="23"/>
        <v>0</v>
      </c>
      <c r="P88" s="199" t="e">
        <f t="shared" si="24"/>
        <v>#DIV/0!</v>
      </c>
      <c r="Q88" s="201"/>
      <c r="R88" s="199">
        <f t="shared" si="25"/>
        <v>0</v>
      </c>
      <c r="S88" s="199">
        <f t="shared" si="26"/>
        <v>0</v>
      </c>
      <c r="T88" s="209"/>
    </row>
    <row r="89" spans="1:20">
      <c r="A89">
        <f t="shared" si="27"/>
        <v>11</v>
      </c>
      <c r="B89" s="207"/>
      <c r="C89" s="208"/>
      <c r="D89" s="208"/>
      <c r="E89" s="208"/>
      <c r="F89" s="200"/>
      <c r="G89" s="199"/>
      <c r="H89" s="199"/>
      <c r="I89" s="199">
        <f t="shared" si="21"/>
        <v>0</v>
      </c>
      <c r="J89" s="199" t="e">
        <f t="shared" si="22"/>
        <v>#DIV/0!</v>
      </c>
      <c r="K89" s="201"/>
      <c r="L89" s="200"/>
      <c r="M89" s="199"/>
      <c r="N89" s="199"/>
      <c r="O89" s="199">
        <f t="shared" si="23"/>
        <v>0</v>
      </c>
      <c r="P89" s="199" t="e">
        <f t="shared" si="24"/>
        <v>#DIV/0!</v>
      </c>
      <c r="Q89" s="201"/>
      <c r="R89" s="199">
        <f t="shared" si="25"/>
        <v>0</v>
      </c>
      <c r="S89" s="199">
        <f t="shared" si="26"/>
        <v>0</v>
      </c>
      <c r="T89" s="209"/>
    </row>
    <row r="90" spans="1:20">
      <c r="A90">
        <f t="shared" si="27"/>
        <v>12</v>
      </c>
      <c r="B90" s="207"/>
      <c r="C90" s="208"/>
      <c r="D90" s="208"/>
      <c r="E90" s="208"/>
      <c r="F90" s="200"/>
      <c r="G90" s="199"/>
      <c r="H90" s="199"/>
      <c r="I90" s="199">
        <f t="shared" si="21"/>
        <v>0</v>
      </c>
      <c r="J90" s="199" t="e">
        <f t="shared" si="22"/>
        <v>#DIV/0!</v>
      </c>
      <c r="K90" s="201"/>
      <c r="L90" s="200"/>
      <c r="M90" s="199"/>
      <c r="N90" s="199"/>
      <c r="O90" s="199">
        <f t="shared" si="23"/>
        <v>0</v>
      </c>
      <c r="P90" s="199" t="e">
        <f t="shared" si="24"/>
        <v>#DIV/0!</v>
      </c>
      <c r="Q90" s="201"/>
      <c r="R90" s="199">
        <f t="shared" si="25"/>
        <v>0</v>
      </c>
      <c r="S90" s="199">
        <f t="shared" si="26"/>
        <v>0</v>
      </c>
      <c r="T90" s="209"/>
    </row>
    <row r="91" spans="1:20">
      <c r="A91">
        <f t="shared" si="27"/>
        <v>13</v>
      </c>
      <c r="B91" s="207"/>
      <c r="C91" s="208"/>
      <c r="D91" s="208"/>
      <c r="E91" s="208"/>
      <c r="F91" s="200"/>
      <c r="G91" s="199"/>
      <c r="H91" s="199"/>
      <c r="I91" s="199">
        <f t="shared" si="21"/>
        <v>0</v>
      </c>
      <c r="J91" s="199" t="e">
        <f t="shared" si="22"/>
        <v>#DIV/0!</v>
      </c>
      <c r="K91" s="201"/>
      <c r="L91" s="200"/>
      <c r="M91" s="199"/>
      <c r="N91" s="199"/>
      <c r="O91" s="199">
        <f t="shared" si="23"/>
        <v>0</v>
      </c>
      <c r="P91" s="199" t="e">
        <f t="shared" si="24"/>
        <v>#DIV/0!</v>
      </c>
      <c r="Q91" s="201"/>
      <c r="R91" s="199">
        <f t="shared" si="25"/>
        <v>0</v>
      </c>
      <c r="S91" s="199">
        <f t="shared" si="26"/>
        <v>0</v>
      </c>
      <c r="T91" s="209"/>
    </row>
    <row r="92" spans="1:20">
      <c r="A92">
        <f t="shared" si="27"/>
        <v>14</v>
      </c>
      <c r="B92" s="207"/>
      <c r="C92" s="208"/>
      <c r="D92" s="208"/>
      <c r="E92" s="208"/>
      <c r="F92" s="200"/>
      <c r="G92" s="199"/>
      <c r="H92" s="199"/>
      <c r="I92" s="199">
        <f t="shared" si="21"/>
        <v>0</v>
      </c>
      <c r="J92" s="199" t="e">
        <f t="shared" si="22"/>
        <v>#DIV/0!</v>
      </c>
      <c r="K92" s="201"/>
      <c r="L92" s="200"/>
      <c r="M92" s="199"/>
      <c r="N92" s="199"/>
      <c r="O92" s="199">
        <f t="shared" si="23"/>
        <v>0</v>
      </c>
      <c r="P92" s="199" t="e">
        <f t="shared" si="24"/>
        <v>#DIV/0!</v>
      </c>
      <c r="Q92" s="201"/>
      <c r="R92" s="199">
        <f t="shared" si="25"/>
        <v>0</v>
      </c>
      <c r="S92" s="199">
        <f t="shared" si="26"/>
        <v>0</v>
      </c>
      <c r="T92" s="209"/>
    </row>
    <row r="93" spans="1:20">
      <c r="A93">
        <f t="shared" si="27"/>
        <v>15</v>
      </c>
      <c r="B93" s="207"/>
      <c r="C93" s="208"/>
      <c r="D93" s="208"/>
      <c r="E93" s="208"/>
      <c r="F93" s="200"/>
      <c r="G93" s="199"/>
      <c r="H93" s="199"/>
      <c r="I93" s="199">
        <f t="shared" si="21"/>
        <v>0</v>
      </c>
      <c r="J93" s="199" t="e">
        <f t="shared" si="22"/>
        <v>#DIV/0!</v>
      </c>
      <c r="K93" s="201"/>
      <c r="L93" s="200"/>
      <c r="M93" s="199"/>
      <c r="N93" s="199"/>
      <c r="O93" s="199">
        <f t="shared" si="23"/>
        <v>0</v>
      </c>
      <c r="P93" s="199" t="e">
        <f t="shared" si="24"/>
        <v>#DIV/0!</v>
      </c>
      <c r="Q93" s="201"/>
      <c r="R93" s="199">
        <f t="shared" si="25"/>
        <v>0</v>
      </c>
      <c r="S93" s="199">
        <f t="shared" si="26"/>
        <v>0</v>
      </c>
      <c r="T93" s="209"/>
    </row>
    <row r="94" spans="1:20">
      <c r="A94">
        <f t="shared" si="27"/>
        <v>16</v>
      </c>
      <c r="B94" s="207"/>
      <c r="C94" s="208"/>
      <c r="D94" s="208"/>
      <c r="E94" s="208"/>
      <c r="F94" s="200"/>
      <c r="G94" s="199"/>
      <c r="H94" s="199"/>
      <c r="I94" s="199">
        <f t="shared" si="21"/>
        <v>0</v>
      </c>
      <c r="J94" s="199" t="e">
        <f t="shared" si="22"/>
        <v>#DIV/0!</v>
      </c>
      <c r="K94" s="201"/>
      <c r="L94" s="200"/>
      <c r="M94" s="199"/>
      <c r="N94" s="199"/>
      <c r="O94" s="199">
        <f t="shared" si="23"/>
        <v>0</v>
      </c>
      <c r="P94" s="199" t="e">
        <f t="shared" si="24"/>
        <v>#DIV/0!</v>
      </c>
      <c r="Q94" s="201"/>
      <c r="R94" s="199">
        <f t="shared" si="25"/>
        <v>0</v>
      </c>
      <c r="S94" s="199">
        <f t="shared" si="26"/>
        <v>0</v>
      </c>
      <c r="T94" s="209"/>
    </row>
    <row r="95" spans="1:20">
      <c r="A95">
        <f t="shared" si="27"/>
        <v>17</v>
      </c>
      <c r="B95" s="207"/>
      <c r="C95" s="208"/>
      <c r="D95" s="208"/>
      <c r="E95" s="208"/>
      <c r="F95" s="200"/>
      <c r="G95" s="199"/>
      <c r="H95" s="199"/>
      <c r="I95" s="199">
        <f t="shared" si="21"/>
        <v>0</v>
      </c>
      <c r="J95" s="199" t="e">
        <f t="shared" si="22"/>
        <v>#DIV/0!</v>
      </c>
      <c r="K95" s="201"/>
      <c r="L95" s="200"/>
      <c r="M95" s="199"/>
      <c r="N95" s="199"/>
      <c r="O95" s="199">
        <f t="shared" si="23"/>
        <v>0</v>
      </c>
      <c r="P95" s="199" t="e">
        <f t="shared" si="24"/>
        <v>#DIV/0!</v>
      </c>
      <c r="Q95" s="201"/>
      <c r="R95" s="199">
        <f t="shared" si="25"/>
        <v>0</v>
      </c>
      <c r="S95" s="199">
        <f t="shared" si="26"/>
        <v>0</v>
      </c>
      <c r="T95" s="209"/>
    </row>
    <row r="96" spans="1:20">
      <c r="A96">
        <f>A95+1</f>
        <v>18</v>
      </c>
      <c r="B96" s="207"/>
      <c r="C96" s="208"/>
      <c r="D96" s="208"/>
      <c r="E96" s="208"/>
      <c r="F96" s="200"/>
      <c r="G96" s="199"/>
      <c r="H96" s="199"/>
      <c r="I96" s="199">
        <f t="shared" si="21"/>
        <v>0</v>
      </c>
      <c r="J96" s="199" t="e">
        <f t="shared" si="22"/>
        <v>#DIV/0!</v>
      </c>
      <c r="K96" s="201"/>
      <c r="L96" s="200"/>
      <c r="M96" s="199"/>
      <c r="N96" s="199"/>
      <c r="O96" s="199">
        <f t="shared" si="23"/>
        <v>0</v>
      </c>
      <c r="P96" s="199" t="e">
        <f t="shared" si="24"/>
        <v>#DIV/0!</v>
      </c>
      <c r="Q96" s="201"/>
      <c r="R96" s="199">
        <f t="shared" si="25"/>
        <v>0</v>
      </c>
      <c r="S96" s="199">
        <f t="shared" si="26"/>
        <v>0</v>
      </c>
      <c r="T96" s="209"/>
    </row>
    <row r="97" spans="1:20">
      <c r="A97">
        <f t="shared" ref="A97:A108" si="28">A96+1</f>
        <v>19</v>
      </c>
      <c r="B97" s="207"/>
      <c r="C97" s="208"/>
      <c r="D97" s="208"/>
      <c r="E97" s="208"/>
      <c r="F97" s="200"/>
      <c r="G97" s="199"/>
      <c r="H97" s="199"/>
      <c r="I97" s="199">
        <f t="shared" si="21"/>
        <v>0</v>
      </c>
      <c r="J97" s="199" t="e">
        <f t="shared" si="22"/>
        <v>#DIV/0!</v>
      </c>
      <c r="K97" s="201"/>
      <c r="L97" s="200"/>
      <c r="M97" s="199"/>
      <c r="N97" s="199"/>
      <c r="O97" s="199">
        <f t="shared" si="23"/>
        <v>0</v>
      </c>
      <c r="P97" s="199" t="e">
        <f t="shared" si="24"/>
        <v>#DIV/0!</v>
      </c>
      <c r="Q97" s="201"/>
      <c r="R97" s="199">
        <f t="shared" si="25"/>
        <v>0</v>
      </c>
      <c r="S97" s="199">
        <f t="shared" si="26"/>
        <v>0</v>
      </c>
      <c r="T97" s="209"/>
    </row>
    <row r="98" spans="1:20">
      <c r="A98">
        <f t="shared" si="28"/>
        <v>20</v>
      </c>
      <c r="B98" s="207"/>
      <c r="C98" s="208"/>
      <c r="D98" s="208"/>
      <c r="E98" s="208"/>
      <c r="F98" s="200"/>
      <c r="G98" s="199"/>
      <c r="H98" s="199"/>
      <c r="I98" s="199">
        <f t="shared" si="21"/>
        <v>0</v>
      </c>
      <c r="J98" s="199" t="e">
        <f t="shared" si="22"/>
        <v>#DIV/0!</v>
      </c>
      <c r="K98" s="201"/>
      <c r="L98" s="200"/>
      <c r="M98" s="199"/>
      <c r="N98" s="199"/>
      <c r="O98" s="199">
        <f t="shared" si="23"/>
        <v>0</v>
      </c>
      <c r="P98" s="199" t="e">
        <f t="shared" si="24"/>
        <v>#DIV/0!</v>
      </c>
      <c r="Q98" s="201"/>
      <c r="R98" s="199">
        <f t="shared" si="25"/>
        <v>0</v>
      </c>
      <c r="S98" s="199">
        <f t="shared" si="26"/>
        <v>0</v>
      </c>
      <c r="T98" s="209"/>
    </row>
    <row r="99" spans="1:20">
      <c r="A99">
        <f t="shared" si="28"/>
        <v>21</v>
      </c>
      <c r="B99" s="207"/>
      <c r="C99" s="208"/>
      <c r="D99" s="208"/>
      <c r="E99" s="208"/>
      <c r="F99" s="200"/>
      <c r="G99" s="199"/>
      <c r="H99" s="199"/>
      <c r="I99" s="199">
        <f t="shared" si="21"/>
        <v>0</v>
      </c>
      <c r="J99" s="199" t="e">
        <f t="shared" si="22"/>
        <v>#DIV/0!</v>
      </c>
      <c r="K99" s="201"/>
      <c r="L99" s="200"/>
      <c r="M99" s="199"/>
      <c r="N99" s="199"/>
      <c r="O99" s="199">
        <f t="shared" si="23"/>
        <v>0</v>
      </c>
      <c r="P99" s="199" t="e">
        <f t="shared" si="24"/>
        <v>#DIV/0!</v>
      </c>
      <c r="Q99" s="201"/>
      <c r="R99" s="199">
        <f t="shared" si="25"/>
        <v>0</v>
      </c>
      <c r="S99" s="199">
        <f t="shared" si="26"/>
        <v>0</v>
      </c>
      <c r="T99" s="209"/>
    </row>
    <row r="100" spans="1:20">
      <c r="A100">
        <f t="shared" si="28"/>
        <v>22</v>
      </c>
      <c r="B100" s="207"/>
      <c r="C100" s="208"/>
      <c r="D100" s="208"/>
      <c r="E100" s="208"/>
      <c r="F100" s="200"/>
      <c r="G100" s="199"/>
      <c r="H100" s="199"/>
      <c r="I100" s="199">
        <f t="shared" si="21"/>
        <v>0</v>
      </c>
      <c r="J100" s="199" t="e">
        <f t="shared" si="22"/>
        <v>#DIV/0!</v>
      </c>
      <c r="K100" s="201"/>
      <c r="L100" s="200"/>
      <c r="M100" s="199"/>
      <c r="N100" s="199"/>
      <c r="O100" s="199">
        <f t="shared" si="23"/>
        <v>0</v>
      </c>
      <c r="P100" s="199" t="e">
        <f t="shared" si="24"/>
        <v>#DIV/0!</v>
      </c>
      <c r="Q100" s="201"/>
      <c r="R100" s="199">
        <f t="shared" si="25"/>
        <v>0</v>
      </c>
      <c r="S100" s="199">
        <f t="shared" si="26"/>
        <v>0</v>
      </c>
      <c r="T100" s="209"/>
    </row>
    <row r="101" spans="1:20">
      <c r="A101">
        <f t="shared" si="28"/>
        <v>23</v>
      </c>
      <c r="B101" s="207"/>
      <c r="C101" s="208"/>
      <c r="D101" s="208"/>
      <c r="E101" s="208"/>
      <c r="F101" s="200"/>
      <c r="G101" s="199"/>
      <c r="H101" s="199"/>
      <c r="I101" s="199">
        <f t="shared" si="21"/>
        <v>0</v>
      </c>
      <c r="J101" s="199" t="e">
        <f t="shared" si="22"/>
        <v>#DIV/0!</v>
      </c>
      <c r="K101" s="201"/>
      <c r="L101" s="200"/>
      <c r="M101" s="199"/>
      <c r="N101" s="199"/>
      <c r="O101" s="199">
        <f t="shared" si="23"/>
        <v>0</v>
      </c>
      <c r="P101" s="199" t="e">
        <f t="shared" si="24"/>
        <v>#DIV/0!</v>
      </c>
      <c r="Q101" s="201"/>
      <c r="R101" s="199">
        <f t="shared" si="25"/>
        <v>0</v>
      </c>
      <c r="S101" s="199">
        <f t="shared" si="26"/>
        <v>0</v>
      </c>
      <c r="T101" s="209"/>
    </row>
    <row r="102" spans="1:20">
      <c r="A102">
        <f t="shared" si="28"/>
        <v>24</v>
      </c>
      <c r="B102" s="207"/>
      <c r="C102" s="208"/>
      <c r="D102" s="208"/>
      <c r="E102" s="208"/>
      <c r="F102" s="200"/>
      <c r="G102" s="199"/>
      <c r="H102" s="199"/>
      <c r="I102" s="199">
        <f t="shared" si="21"/>
        <v>0</v>
      </c>
      <c r="J102" s="199" t="e">
        <f t="shared" si="22"/>
        <v>#DIV/0!</v>
      </c>
      <c r="K102" s="201"/>
      <c r="L102" s="200"/>
      <c r="M102" s="199"/>
      <c r="N102" s="199"/>
      <c r="O102" s="199">
        <f t="shared" si="23"/>
        <v>0</v>
      </c>
      <c r="P102" s="199" t="e">
        <f t="shared" si="24"/>
        <v>#DIV/0!</v>
      </c>
      <c r="Q102" s="201"/>
      <c r="R102" s="199">
        <f t="shared" si="25"/>
        <v>0</v>
      </c>
      <c r="S102" s="199">
        <f t="shared" si="26"/>
        <v>0</v>
      </c>
      <c r="T102" s="209"/>
    </row>
    <row r="103" spans="1:20">
      <c r="A103">
        <f t="shared" si="28"/>
        <v>25</v>
      </c>
      <c r="B103" s="207"/>
      <c r="C103" s="208"/>
      <c r="D103" s="208"/>
      <c r="E103" s="208"/>
      <c r="F103" s="200"/>
      <c r="G103" s="199"/>
      <c r="H103" s="199"/>
      <c r="I103" s="199">
        <f t="shared" si="21"/>
        <v>0</v>
      </c>
      <c r="J103" s="199" t="e">
        <f t="shared" si="22"/>
        <v>#DIV/0!</v>
      </c>
      <c r="K103" s="201"/>
      <c r="L103" s="200"/>
      <c r="M103" s="199"/>
      <c r="N103" s="199"/>
      <c r="O103" s="199">
        <f t="shared" si="23"/>
        <v>0</v>
      </c>
      <c r="P103" s="199" t="e">
        <f t="shared" si="24"/>
        <v>#DIV/0!</v>
      </c>
      <c r="Q103" s="201"/>
      <c r="R103" s="199">
        <f t="shared" si="25"/>
        <v>0</v>
      </c>
      <c r="S103" s="199">
        <f t="shared" si="26"/>
        <v>0</v>
      </c>
      <c r="T103" s="209"/>
    </row>
    <row r="104" spans="1:20">
      <c r="A104">
        <f t="shared" si="28"/>
        <v>26</v>
      </c>
      <c r="B104" s="207"/>
      <c r="C104" s="208"/>
      <c r="D104" s="208"/>
      <c r="E104" s="208"/>
      <c r="F104" s="200"/>
      <c r="G104" s="199"/>
      <c r="H104" s="199"/>
      <c r="I104" s="199">
        <f t="shared" si="21"/>
        <v>0</v>
      </c>
      <c r="J104" s="199" t="e">
        <f t="shared" si="22"/>
        <v>#DIV/0!</v>
      </c>
      <c r="K104" s="201"/>
      <c r="L104" s="200"/>
      <c r="M104" s="199"/>
      <c r="N104" s="199"/>
      <c r="O104" s="199">
        <f t="shared" si="23"/>
        <v>0</v>
      </c>
      <c r="P104" s="199" t="e">
        <f t="shared" si="24"/>
        <v>#DIV/0!</v>
      </c>
      <c r="Q104" s="201"/>
      <c r="R104" s="199">
        <f t="shared" si="25"/>
        <v>0</v>
      </c>
      <c r="S104" s="199">
        <f t="shared" si="26"/>
        <v>0</v>
      </c>
      <c r="T104" s="209"/>
    </row>
    <row r="105" spans="1:20">
      <c r="A105">
        <f t="shared" si="28"/>
        <v>27</v>
      </c>
      <c r="B105" s="207"/>
      <c r="C105" s="208"/>
      <c r="D105" s="208"/>
      <c r="E105" s="208"/>
      <c r="F105" s="200"/>
      <c r="G105" s="199"/>
      <c r="H105" s="199"/>
      <c r="I105" s="199">
        <f t="shared" si="21"/>
        <v>0</v>
      </c>
      <c r="J105" s="199" t="e">
        <f t="shared" si="22"/>
        <v>#DIV/0!</v>
      </c>
      <c r="K105" s="201"/>
      <c r="L105" s="200"/>
      <c r="M105" s="199"/>
      <c r="N105" s="199"/>
      <c r="O105" s="199">
        <f t="shared" si="23"/>
        <v>0</v>
      </c>
      <c r="P105" s="199" t="e">
        <f t="shared" si="24"/>
        <v>#DIV/0!</v>
      </c>
      <c r="Q105" s="201"/>
      <c r="R105" s="199">
        <f t="shared" si="25"/>
        <v>0</v>
      </c>
      <c r="S105" s="199">
        <f t="shared" si="26"/>
        <v>0</v>
      </c>
      <c r="T105" s="209"/>
    </row>
    <row r="106" spans="1:20">
      <c r="A106">
        <f t="shared" si="28"/>
        <v>28</v>
      </c>
      <c r="B106" s="207"/>
      <c r="C106" s="208"/>
      <c r="D106" s="208"/>
      <c r="E106" s="208"/>
      <c r="F106" s="200"/>
      <c r="G106" s="199"/>
      <c r="H106" s="199"/>
      <c r="I106" s="199">
        <f t="shared" si="21"/>
        <v>0</v>
      </c>
      <c r="J106" s="199" t="e">
        <f t="shared" si="22"/>
        <v>#DIV/0!</v>
      </c>
      <c r="K106" s="201"/>
      <c r="L106" s="200"/>
      <c r="M106" s="199"/>
      <c r="N106" s="199"/>
      <c r="O106" s="199">
        <f t="shared" si="23"/>
        <v>0</v>
      </c>
      <c r="P106" s="199" t="e">
        <f t="shared" si="24"/>
        <v>#DIV/0!</v>
      </c>
      <c r="Q106" s="201"/>
      <c r="R106" s="199">
        <f t="shared" si="25"/>
        <v>0</v>
      </c>
      <c r="S106" s="199">
        <f t="shared" si="26"/>
        <v>0</v>
      </c>
      <c r="T106" s="209"/>
    </row>
    <row r="107" spans="1:20">
      <c r="A107">
        <f t="shared" si="28"/>
        <v>29</v>
      </c>
      <c r="B107" s="207"/>
      <c r="C107" s="208"/>
      <c r="D107" s="208"/>
      <c r="E107" s="208"/>
      <c r="F107" s="200"/>
      <c r="G107" s="199"/>
      <c r="H107" s="199"/>
      <c r="I107" s="199">
        <f t="shared" si="21"/>
        <v>0</v>
      </c>
      <c r="J107" s="199" t="e">
        <f t="shared" si="22"/>
        <v>#DIV/0!</v>
      </c>
      <c r="K107" s="201"/>
      <c r="L107" s="200"/>
      <c r="M107" s="199"/>
      <c r="N107" s="199"/>
      <c r="O107" s="199">
        <f t="shared" si="23"/>
        <v>0</v>
      </c>
      <c r="P107" s="199" t="e">
        <f t="shared" si="24"/>
        <v>#DIV/0!</v>
      </c>
      <c r="Q107" s="201"/>
      <c r="R107" s="199">
        <f t="shared" si="25"/>
        <v>0</v>
      </c>
      <c r="S107" s="199">
        <f t="shared" si="26"/>
        <v>0</v>
      </c>
      <c r="T107" s="209"/>
    </row>
    <row r="108" spans="1:20" ht="16" thickBot="1">
      <c r="A108">
        <f t="shared" si="28"/>
        <v>30</v>
      </c>
      <c r="B108" s="210"/>
      <c r="C108" s="211"/>
      <c r="D108" s="211"/>
      <c r="E108" s="211"/>
      <c r="F108" s="202"/>
      <c r="G108" s="203"/>
      <c r="H108" s="203"/>
      <c r="I108" s="203">
        <f t="shared" si="21"/>
        <v>0</v>
      </c>
      <c r="J108" s="203" t="e">
        <f t="shared" si="22"/>
        <v>#DIV/0!</v>
      </c>
      <c r="K108" s="204"/>
      <c r="L108" s="202"/>
      <c r="M108" s="203"/>
      <c r="N108" s="203"/>
      <c r="O108" s="203">
        <f t="shared" si="23"/>
        <v>0</v>
      </c>
      <c r="P108" s="203" t="e">
        <f t="shared" si="24"/>
        <v>#DIV/0!</v>
      </c>
      <c r="Q108" s="204"/>
      <c r="R108" s="203">
        <f t="shared" si="25"/>
        <v>0</v>
      </c>
      <c r="S108" s="203">
        <f t="shared" si="26"/>
        <v>0</v>
      </c>
      <c r="T108" s="212"/>
    </row>
    <row r="109" spans="1:20" ht="16" thickBot="1"/>
    <row r="110" spans="1:20" ht="16" thickBot="1">
      <c r="B110" s="198"/>
      <c r="C110" s="518"/>
      <c r="D110" s="518"/>
      <c r="E110" s="518"/>
      <c r="F110" s="180" t="s">
        <v>132</v>
      </c>
      <c r="G110" s="180" t="s">
        <v>133</v>
      </c>
      <c r="H110" s="197" t="s">
        <v>150</v>
      </c>
      <c r="I110" s="181" t="s">
        <v>134</v>
      </c>
      <c r="J110" s="182"/>
      <c r="K110" s="183"/>
      <c r="L110" s="180" t="s">
        <v>132</v>
      </c>
      <c r="M110" s="180" t="s">
        <v>133</v>
      </c>
      <c r="N110" s="197" t="s">
        <v>150</v>
      </c>
      <c r="O110" s="184" t="s">
        <v>134</v>
      </c>
      <c r="P110" s="182"/>
      <c r="Q110" s="183"/>
      <c r="R110" s="519" t="s">
        <v>135</v>
      </c>
      <c r="S110" s="519"/>
      <c r="T110" s="520"/>
    </row>
    <row r="111" spans="1:20" ht="16" thickBot="1">
      <c r="B111" s="525" t="s">
        <v>158</v>
      </c>
      <c r="C111" s="526"/>
      <c r="D111" s="526"/>
      <c r="E111" s="526"/>
      <c r="F111" s="185">
        <v>112</v>
      </c>
      <c r="G111" s="182">
        <f>F111/I111</f>
        <v>44.8</v>
      </c>
      <c r="H111" s="199">
        <f>G111*1.5</f>
        <v>67.199999999999989</v>
      </c>
      <c r="I111" s="182">
        <v>2.5</v>
      </c>
      <c r="J111" s="182"/>
      <c r="K111" s="183"/>
      <c r="L111" s="185">
        <v>112</v>
      </c>
      <c r="M111" s="182">
        <f>L111/O111</f>
        <v>44.8</v>
      </c>
      <c r="N111" s="199">
        <f>M111*1.5</f>
        <v>67.199999999999989</v>
      </c>
      <c r="O111" s="182">
        <v>2.5</v>
      </c>
      <c r="P111" s="182"/>
      <c r="Q111" s="183"/>
      <c r="R111" s="521"/>
      <c r="S111" s="521"/>
      <c r="T111" s="522"/>
    </row>
    <row r="112" spans="1:20" ht="16" thickBot="1">
      <c r="B112" s="527"/>
      <c r="C112" s="528"/>
      <c r="D112" s="528"/>
      <c r="E112" s="528"/>
      <c r="F112" s="529" t="s">
        <v>168</v>
      </c>
      <c r="G112" s="530"/>
      <c r="H112" s="530"/>
      <c r="I112" s="530"/>
      <c r="J112" s="530"/>
      <c r="K112" s="187"/>
      <c r="L112" s="529" t="s">
        <v>169</v>
      </c>
      <c r="M112" s="530"/>
      <c r="N112" s="530"/>
      <c r="O112" s="530"/>
      <c r="P112" s="530"/>
      <c r="Q112" s="187"/>
      <c r="R112" s="523"/>
      <c r="S112" s="523"/>
      <c r="T112" s="524"/>
    </row>
    <row r="113" spans="1:20" ht="16" thickBot="1">
      <c r="B113" s="188" t="s">
        <v>137</v>
      </c>
      <c r="C113" s="189" t="s">
        <v>138</v>
      </c>
      <c r="D113" s="189" t="s">
        <v>139</v>
      </c>
      <c r="E113" s="189" t="s">
        <v>140</v>
      </c>
      <c r="F113" s="188" t="s">
        <v>141</v>
      </c>
      <c r="G113" s="189" t="s">
        <v>142</v>
      </c>
      <c r="H113" s="190" t="s">
        <v>143</v>
      </c>
      <c r="I113" s="189" t="s">
        <v>144</v>
      </c>
      <c r="J113" s="190" t="s">
        <v>145</v>
      </c>
      <c r="K113" s="216"/>
      <c r="L113" s="206" t="s">
        <v>141</v>
      </c>
      <c r="M113" s="189" t="s">
        <v>142</v>
      </c>
      <c r="N113" s="189" t="s">
        <v>143</v>
      </c>
      <c r="O113" s="189" t="s">
        <v>144</v>
      </c>
      <c r="P113" s="190" t="s">
        <v>145</v>
      </c>
      <c r="Q113" s="214"/>
      <c r="R113" s="205" t="s">
        <v>147</v>
      </c>
      <c r="S113" s="192" t="s">
        <v>143</v>
      </c>
      <c r="T113" s="193"/>
    </row>
    <row r="114" spans="1:20">
      <c r="A114">
        <v>1</v>
      </c>
      <c r="B114" s="207">
        <v>734</v>
      </c>
      <c r="C114" s="208" t="s">
        <v>484</v>
      </c>
      <c r="D114" s="208" t="s">
        <v>476</v>
      </c>
      <c r="E114" s="332">
        <v>55</v>
      </c>
      <c r="F114" s="200">
        <v>5</v>
      </c>
      <c r="G114" s="199">
        <v>5</v>
      </c>
      <c r="H114" s="199">
        <v>26.75</v>
      </c>
      <c r="I114" s="199">
        <f>IF(H114&lt;=$H$111,IF(H114&lt;$G$111,F114+G114,F114+G114+(H114-$G$111)),50)</f>
        <v>10</v>
      </c>
      <c r="J114" s="199">
        <f>$F$111/H114</f>
        <v>4.1869158878504669</v>
      </c>
      <c r="K114" s="201"/>
      <c r="L114" s="200">
        <v>10</v>
      </c>
      <c r="M114" s="199">
        <v>10</v>
      </c>
      <c r="N114" s="199">
        <v>29.19</v>
      </c>
      <c r="O114" s="199">
        <f>IF(N114&lt;=$N$111,IF(N114&lt;$M$111,L114+M114,L114+M114+(N114-$M$111)),50)</f>
        <v>20</v>
      </c>
      <c r="P114" s="199">
        <f>$L$111/N114</f>
        <v>3.8369304556354913</v>
      </c>
      <c r="Q114" s="201"/>
      <c r="R114" s="199">
        <f>O114+I114</f>
        <v>30</v>
      </c>
      <c r="S114" s="199">
        <f>N114+H114</f>
        <v>55.94</v>
      </c>
      <c r="T114" s="209"/>
    </row>
    <row r="115" spans="1:20">
      <c r="A115">
        <f>A114+1</f>
        <v>2</v>
      </c>
      <c r="B115" s="207">
        <v>725</v>
      </c>
      <c r="C115" s="208" t="s">
        <v>503</v>
      </c>
      <c r="D115" s="208" t="s">
        <v>504</v>
      </c>
      <c r="E115" s="332">
        <v>55</v>
      </c>
      <c r="F115" s="200">
        <v>50</v>
      </c>
      <c r="G115" s="199"/>
      <c r="H115" s="199"/>
      <c r="I115" s="199">
        <f t="shared" ref="I115:I133" si="29">IF(H115&lt;=$H$111,IF(H115&lt;$G$111,F115+G115,F115+G115+(H115-$G$111)),50)</f>
        <v>50</v>
      </c>
      <c r="J115" s="199" t="e">
        <f t="shared" ref="J115:J133" si="30">$F$111/H115</f>
        <v>#DIV/0!</v>
      </c>
      <c r="K115" s="201"/>
      <c r="L115" s="200">
        <v>0</v>
      </c>
      <c r="M115" s="199">
        <v>5</v>
      </c>
      <c r="N115" s="199">
        <v>31.84</v>
      </c>
      <c r="O115" s="199">
        <f t="shared" ref="O115:O132" si="31">IF(N115&lt;=$N$111,IF(N115&lt;$M$111,L115+M115,L115+M115+(N115-$M$111)),50)</f>
        <v>5</v>
      </c>
      <c r="P115" s="199">
        <f t="shared" ref="P115:P132" si="32">$L$111/N115</f>
        <v>3.5175879396984926</v>
      </c>
      <c r="Q115" s="201"/>
      <c r="R115" s="199">
        <f t="shared" ref="R115:R149" si="33">O115+I115</f>
        <v>55</v>
      </c>
      <c r="S115" s="199">
        <f t="shared" ref="S115:S149" si="34">N115+H115</f>
        <v>31.84</v>
      </c>
      <c r="T115" s="209"/>
    </row>
    <row r="116" spans="1:20">
      <c r="A116">
        <f t="shared" ref="A116:A130" si="35">A115+1</f>
        <v>3</v>
      </c>
      <c r="B116" s="207">
        <v>797</v>
      </c>
      <c r="C116" s="208" t="s">
        <v>505</v>
      </c>
      <c r="D116" s="208" t="s">
        <v>506</v>
      </c>
      <c r="E116" s="208" t="s">
        <v>269</v>
      </c>
      <c r="F116" s="200">
        <v>50</v>
      </c>
      <c r="G116" s="199"/>
      <c r="H116" s="199"/>
      <c r="I116" s="199">
        <f t="shared" si="29"/>
        <v>50</v>
      </c>
      <c r="J116" s="199" t="e">
        <f t="shared" si="30"/>
        <v>#DIV/0!</v>
      </c>
      <c r="K116" s="201"/>
      <c r="L116" s="200">
        <v>0</v>
      </c>
      <c r="M116" s="199">
        <v>10</v>
      </c>
      <c r="N116" s="199">
        <v>42.19</v>
      </c>
      <c r="O116" s="199">
        <f t="shared" si="31"/>
        <v>10</v>
      </c>
      <c r="P116" s="199">
        <f t="shared" si="32"/>
        <v>2.6546575017776726</v>
      </c>
      <c r="Q116" s="201"/>
      <c r="R116" s="199">
        <f t="shared" si="33"/>
        <v>60</v>
      </c>
      <c r="S116" s="199">
        <f t="shared" si="34"/>
        <v>42.19</v>
      </c>
      <c r="T116" s="209"/>
    </row>
    <row r="117" spans="1:20">
      <c r="A117">
        <f t="shared" si="35"/>
        <v>4</v>
      </c>
      <c r="B117" s="207">
        <v>758</v>
      </c>
      <c r="C117" s="321" t="s">
        <v>507</v>
      </c>
      <c r="D117" s="321" t="s">
        <v>508</v>
      </c>
      <c r="E117" s="208" t="s">
        <v>272</v>
      </c>
      <c r="F117" s="200">
        <v>50</v>
      </c>
      <c r="G117" s="199"/>
      <c r="H117" s="199"/>
      <c r="I117" s="199">
        <f t="shared" si="29"/>
        <v>50</v>
      </c>
      <c r="J117" s="199" t="e">
        <f t="shared" si="30"/>
        <v>#DIV/0!</v>
      </c>
      <c r="K117" s="201"/>
      <c r="L117" s="200">
        <v>0</v>
      </c>
      <c r="M117" s="199">
        <v>15</v>
      </c>
      <c r="N117" s="199">
        <v>28.1</v>
      </c>
      <c r="O117" s="199">
        <f t="shared" si="31"/>
        <v>15</v>
      </c>
      <c r="P117" s="199">
        <f t="shared" si="32"/>
        <v>3.9857651245551597</v>
      </c>
      <c r="Q117" s="201"/>
      <c r="R117" s="199">
        <f t="shared" si="33"/>
        <v>65</v>
      </c>
      <c r="S117" s="199">
        <f t="shared" si="34"/>
        <v>28.1</v>
      </c>
      <c r="T117" s="209"/>
    </row>
    <row r="118" spans="1:20">
      <c r="A118">
        <f t="shared" si="35"/>
        <v>5</v>
      </c>
      <c r="B118" s="207"/>
      <c r="C118" s="208"/>
      <c r="D118" s="208"/>
      <c r="E118" s="208"/>
      <c r="F118" s="200"/>
      <c r="G118" s="199"/>
      <c r="H118" s="199"/>
      <c r="I118" s="199">
        <f t="shared" si="29"/>
        <v>0</v>
      </c>
      <c r="J118" s="199" t="e">
        <f t="shared" si="30"/>
        <v>#DIV/0!</v>
      </c>
      <c r="K118" s="201"/>
      <c r="L118" s="200"/>
      <c r="M118" s="199"/>
      <c r="N118" s="199"/>
      <c r="O118" s="199">
        <f t="shared" si="31"/>
        <v>0</v>
      </c>
      <c r="P118" s="199" t="e">
        <f t="shared" si="32"/>
        <v>#DIV/0!</v>
      </c>
      <c r="Q118" s="201"/>
      <c r="R118" s="199">
        <f t="shared" si="33"/>
        <v>0</v>
      </c>
      <c r="S118" s="199">
        <f t="shared" si="34"/>
        <v>0</v>
      </c>
      <c r="T118" s="209"/>
    </row>
    <row r="119" spans="1:20">
      <c r="A119">
        <f t="shared" si="35"/>
        <v>6</v>
      </c>
      <c r="B119" s="207"/>
      <c r="C119" s="208"/>
      <c r="D119" s="208"/>
      <c r="E119" s="208"/>
      <c r="F119" s="200"/>
      <c r="G119" s="199"/>
      <c r="H119" s="199"/>
      <c r="I119" s="199">
        <f t="shared" si="29"/>
        <v>0</v>
      </c>
      <c r="J119" s="199" t="e">
        <f t="shared" si="30"/>
        <v>#DIV/0!</v>
      </c>
      <c r="K119" s="201"/>
      <c r="L119" s="200"/>
      <c r="M119" s="199"/>
      <c r="N119" s="199"/>
      <c r="O119" s="199">
        <f t="shared" si="31"/>
        <v>0</v>
      </c>
      <c r="P119" s="199" t="e">
        <f t="shared" si="32"/>
        <v>#DIV/0!</v>
      </c>
      <c r="Q119" s="201"/>
      <c r="R119" s="199">
        <f t="shared" si="33"/>
        <v>0</v>
      </c>
      <c r="S119" s="199">
        <f t="shared" si="34"/>
        <v>0</v>
      </c>
      <c r="T119" s="209"/>
    </row>
    <row r="120" spans="1:20">
      <c r="A120">
        <f t="shared" si="35"/>
        <v>7</v>
      </c>
      <c r="B120" s="207"/>
      <c r="C120" s="208"/>
      <c r="D120" s="208"/>
      <c r="E120" s="208"/>
      <c r="F120" s="200"/>
      <c r="G120" s="199"/>
      <c r="H120" s="199"/>
      <c r="I120" s="199">
        <f t="shared" si="29"/>
        <v>0</v>
      </c>
      <c r="J120" s="199" t="e">
        <f t="shared" si="30"/>
        <v>#DIV/0!</v>
      </c>
      <c r="K120" s="201"/>
      <c r="L120" s="200"/>
      <c r="M120" s="199"/>
      <c r="N120" s="199"/>
      <c r="O120" s="199">
        <f t="shared" si="31"/>
        <v>0</v>
      </c>
      <c r="P120" s="199" t="e">
        <f t="shared" si="32"/>
        <v>#DIV/0!</v>
      </c>
      <c r="Q120" s="201"/>
      <c r="R120" s="199">
        <f t="shared" si="33"/>
        <v>0</v>
      </c>
      <c r="S120" s="199">
        <f t="shared" si="34"/>
        <v>0</v>
      </c>
      <c r="T120" s="209"/>
    </row>
    <row r="121" spans="1:20">
      <c r="A121">
        <f t="shared" si="35"/>
        <v>8</v>
      </c>
      <c r="B121" s="207"/>
      <c r="C121" s="208"/>
      <c r="D121" s="208"/>
      <c r="E121" s="208"/>
      <c r="F121" s="200"/>
      <c r="G121" s="199"/>
      <c r="H121" s="199"/>
      <c r="I121" s="199">
        <f t="shared" si="29"/>
        <v>0</v>
      </c>
      <c r="J121" s="199" t="e">
        <f t="shared" si="30"/>
        <v>#DIV/0!</v>
      </c>
      <c r="K121" s="201"/>
      <c r="L121" s="200"/>
      <c r="M121" s="199"/>
      <c r="N121" s="199"/>
      <c r="O121" s="199">
        <f t="shared" si="31"/>
        <v>0</v>
      </c>
      <c r="P121" s="199" t="e">
        <f t="shared" si="32"/>
        <v>#DIV/0!</v>
      </c>
      <c r="Q121" s="201"/>
      <c r="R121" s="199">
        <f t="shared" si="33"/>
        <v>0</v>
      </c>
      <c r="S121" s="199">
        <f t="shared" si="34"/>
        <v>0</v>
      </c>
      <c r="T121" s="209"/>
    </row>
    <row r="122" spans="1:20">
      <c r="A122">
        <f t="shared" si="35"/>
        <v>9</v>
      </c>
      <c r="B122" s="207"/>
      <c r="C122" s="208"/>
      <c r="D122" s="208"/>
      <c r="E122" s="208"/>
      <c r="F122" s="200"/>
      <c r="G122" s="199"/>
      <c r="H122" s="199"/>
      <c r="I122" s="199">
        <f t="shared" si="29"/>
        <v>0</v>
      </c>
      <c r="J122" s="199" t="e">
        <f t="shared" si="30"/>
        <v>#DIV/0!</v>
      </c>
      <c r="K122" s="201"/>
      <c r="L122" s="200"/>
      <c r="M122" s="199"/>
      <c r="N122" s="199"/>
      <c r="O122" s="199">
        <f t="shared" si="31"/>
        <v>0</v>
      </c>
      <c r="P122" s="199" t="e">
        <f t="shared" si="32"/>
        <v>#DIV/0!</v>
      </c>
      <c r="Q122" s="201"/>
      <c r="R122" s="199">
        <f t="shared" si="33"/>
        <v>0</v>
      </c>
      <c r="S122" s="199">
        <f t="shared" si="34"/>
        <v>0</v>
      </c>
      <c r="T122" s="209"/>
    </row>
    <row r="123" spans="1:20">
      <c r="A123">
        <f t="shared" si="35"/>
        <v>10</v>
      </c>
      <c r="B123" s="207"/>
      <c r="C123" s="208"/>
      <c r="D123" s="208"/>
      <c r="E123" s="208"/>
      <c r="F123" s="200"/>
      <c r="G123" s="199"/>
      <c r="H123" s="199"/>
      <c r="I123" s="199">
        <f t="shared" si="29"/>
        <v>0</v>
      </c>
      <c r="J123" s="199" t="e">
        <f t="shared" si="30"/>
        <v>#DIV/0!</v>
      </c>
      <c r="K123" s="201"/>
      <c r="L123" s="200"/>
      <c r="M123" s="199"/>
      <c r="N123" s="199"/>
      <c r="O123" s="199">
        <f t="shared" si="31"/>
        <v>0</v>
      </c>
      <c r="P123" s="199" t="e">
        <f t="shared" si="32"/>
        <v>#DIV/0!</v>
      </c>
      <c r="Q123" s="201"/>
      <c r="R123" s="199">
        <f t="shared" si="33"/>
        <v>0</v>
      </c>
      <c r="S123" s="199">
        <f t="shared" si="34"/>
        <v>0</v>
      </c>
      <c r="T123" s="209"/>
    </row>
    <row r="124" spans="1:20">
      <c r="A124">
        <f t="shared" si="35"/>
        <v>11</v>
      </c>
      <c r="B124" s="207"/>
      <c r="C124" s="208"/>
      <c r="D124" s="208"/>
      <c r="E124" s="208"/>
      <c r="F124" s="200"/>
      <c r="G124" s="199"/>
      <c r="H124" s="199"/>
      <c r="I124" s="199">
        <f t="shared" si="29"/>
        <v>0</v>
      </c>
      <c r="J124" s="199" t="e">
        <f t="shared" si="30"/>
        <v>#DIV/0!</v>
      </c>
      <c r="K124" s="201"/>
      <c r="L124" s="200"/>
      <c r="M124" s="199"/>
      <c r="N124" s="199"/>
      <c r="O124" s="199">
        <f t="shared" si="31"/>
        <v>0</v>
      </c>
      <c r="P124" s="199" t="e">
        <f t="shared" si="32"/>
        <v>#DIV/0!</v>
      </c>
      <c r="Q124" s="201"/>
      <c r="R124" s="199">
        <f t="shared" si="33"/>
        <v>0</v>
      </c>
      <c r="S124" s="199">
        <f t="shared" si="34"/>
        <v>0</v>
      </c>
      <c r="T124" s="209"/>
    </row>
    <row r="125" spans="1:20">
      <c r="A125">
        <f t="shared" si="35"/>
        <v>12</v>
      </c>
      <c r="B125" s="207"/>
      <c r="C125" s="208"/>
      <c r="D125" s="208"/>
      <c r="E125" s="208"/>
      <c r="F125" s="200"/>
      <c r="G125" s="199"/>
      <c r="H125" s="199"/>
      <c r="I125" s="199">
        <f t="shared" si="29"/>
        <v>0</v>
      </c>
      <c r="J125" s="199" t="e">
        <f t="shared" si="30"/>
        <v>#DIV/0!</v>
      </c>
      <c r="K125" s="201"/>
      <c r="L125" s="200"/>
      <c r="M125" s="199"/>
      <c r="N125" s="199"/>
      <c r="O125" s="199">
        <f t="shared" si="31"/>
        <v>0</v>
      </c>
      <c r="P125" s="199" t="e">
        <f t="shared" si="32"/>
        <v>#DIV/0!</v>
      </c>
      <c r="Q125" s="201"/>
      <c r="R125" s="199">
        <f t="shared" si="33"/>
        <v>0</v>
      </c>
      <c r="S125" s="199">
        <f t="shared" si="34"/>
        <v>0</v>
      </c>
      <c r="T125" s="209"/>
    </row>
    <row r="126" spans="1:20">
      <c r="A126">
        <f t="shared" si="35"/>
        <v>13</v>
      </c>
      <c r="B126" s="207"/>
      <c r="C126" s="208"/>
      <c r="D126" s="208"/>
      <c r="E126" s="208"/>
      <c r="F126" s="200"/>
      <c r="G126" s="199"/>
      <c r="H126" s="199"/>
      <c r="I126" s="199">
        <f t="shared" si="29"/>
        <v>0</v>
      </c>
      <c r="J126" s="199" t="e">
        <f t="shared" si="30"/>
        <v>#DIV/0!</v>
      </c>
      <c r="K126" s="201"/>
      <c r="L126" s="200"/>
      <c r="M126" s="199"/>
      <c r="N126" s="199"/>
      <c r="O126" s="199">
        <f t="shared" si="31"/>
        <v>0</v>
      </c>
      <c r="P126" s="199" t="e">
        <f t="shared" si="32"/>
        <v>#DIV/0!</v>
      </c>
      <c r="Q126" s="201"/>
      <c r="R126" s="199">
        <f t="shared" si="33"/>
        <v>0</v>
      </c>
      <c r="S126" s="199">
        <f t="shared" si="34"/>
        <v>0</v>
      </c>
      <c r="T126" s="209"/>
    </row>
    <row r="127" spans="1:20">
      <c r="A127">
        <f t="shared" si="35"/>
        <v>14</v>
      </c>
      <c r="B127" s="207"/>
      <c r="C127" s="208"/>
      <c r="D127" s="208"/>
      <c r="E127" s="208"/>
      <c r="F127" s="200"/>
      <c r="G127" s="199"/>
      <c r="H127" s="199"/>
      <c r="I127" s="199">
        <f t="shared" si="29"/>
        <v>0</v>
      </c>
      <c r="J127" s="199" t="e">
        <f t="shared" si="30"/>
        <v>#DIV/0!</v>
      </c>
      <c r="K127" s="201"/>
      <c r="L127" s="200"/>
      <c r="M127" s="199"/>
      <c r="N127" s="199"/>
      <c r="O127" s="199">
        <f t="shared" si="31"/>
        <v>0</v>
      </c>
      <c r="P127" s="199" t="e">
        <f t="shared" si="32"/>
        <v>#DIV/0!</v>
      </c>
      <c r="Q127" s="201"/>
      <c r="R127" s="199">
        <f t="shared" si="33"/>
        <v>0</v>
      </c>
      <c r="S127" s="199">
        <f t="shared" si="34"/>
        <v>0</v>
      </c>
      <c r="T127" s="209"/>
    </row>
    <row r="128" spans="1:20">
      <c r="A128">
        <f t="shared" si="35"/>
        <v>15</v>
      </c>
      <c r="B128" s="207"/>
      <c r="C128" s="208"/>
      <c r="D128" s="208"/>
      <c r="E128" s="208"/>
      <c r="F128" s="200"/>
      <c r="G128" s="199"/>
      <c r="H128" s="199"/>
      <c r="I128" s="199">
        <f t="shared" si="29"/>
        <v>0</v>
      </c>
      <c r="J128" s="199" t="e">
        <f t="shared" si="30"/>
        <v>#DIV/0!</v>
      </c>
      <c r="K128" s="201"/>
      <c r="L128" s="200"/>
      <c r="M128" s="199"/>
      <c r="N128" s="199"/>
      <c r="O128" s="199">
        <f t="shared" si="31"/>
        <v>0</v>
      </c>
      <c r="P128" s="199" t="e">
        <f t="shared" si="32"/>
        <v>#DIV/0!</v>
      </c>
      <c r="Q128" s="201"/>
      <c r="R128" s="199">
        <f t="shared" si="33"/>
        <v>0</v>
      </c>
      <c r="S128" s="199">
        <f t="shared" si="34"/>
        <v>0</v>
      </c>
      <c r="T128" s="209"/>
    </row>
    <row r="129" spans="1:20">
      <c r="A129">
        <f t="shared" si="35"/>
        <v>16</v>
      </c>
      <c r="B129" s="207"/>
      <c r="C129" s="208"/>
      <c r="D129" s="208"/>
      <c r="E129" s="208"/>
      <c r="F129" s="200"/>
      <c r="G129" s="199"/>
      <c r="H129" s="199"/>
      <c r="I129" s="199">
        <f t="shared" si="29"/>
        <v>0</v>
      </c>
      <c r="J129" s="199" t="e">
        <f t="shared" si="30"/>
        <v>#DIV/0!</v>
      </c>
      <c r="K129" s="201"/>
      <c r="L129" s="200"/>
      <c r="M129" s="199"/>
      <c r="N129" s="199"/>
      <c r="O129" s="199">
        <f t="shared" si="31"/>
        <v>0</v>
      </c>
      <c r="P129" s="199" t="e">
        <f>$L$111/N129</f>
        <v>#DIV/0!</v>
      </c>
      <c r="Q129" s="201"/>
      <c r="R129" s="199">
        <f t="shared" si="33"/>
        <v>0</v>
      </c>
      <c r="S129" s="199">
        <f t="shared" si="34"/>
        <v>0</v>
      </c>
      <c r="T129" s="209"/>
    </row>
    <row r="130" spans="1:20">
      <c r="A130">
        <f t="shared" si="35"/>
        <v>17</v>
      </c>
      <c r="B130" s="207"/>
      <c r="C130" s="208"/>
      <c r="D130" s="208"/>
      <c r="E130" s="208"/>
      <c r="F130" s="200"/>
      <c r="G130" s="199"/>
      <c r="H130" s="199"/>
      <c r="I130" s="199">
        <f t="shared" si="29"/>
        <v>0</v>
      </c>
      <c r="J130" s="199" t="e">
        <f t="shared" si="30"/>
        <v>#DIV/0!</v>
      </c>
      <c r="K130" s="201"/>
      <c r="L130" s="200"/>
      <c r="M130" s="199"/>
      <c r="N130" s="199"/>
      <c r="O130" s="199">
        <f t="shared" si="31"/>
        <v>0</v>
      </c>
      <c r="P130" s="199" t="e">
        <f t="shared" si="32"/>
        <v>#DIV/0!</v>
      </c>
      <c r="Q130" s="201"/>
      <c r="R130" s="199">
        <f t="shared" si="33"/>
        <v>0</v>
      </c>
      <c r="S130" s="199">
        <f t="shared" si="34"/>
        <v>0</v>
      </c>
      <c r="T130" s="209"/>
    </row>
    <row r="131" spans="1:20">
      <c r="A131">
        <f>A130+1</f>
        <v>18</v>
      </c>
      <c r="B131" s="207"/>
      <c r="C131" s="208"/>
      <c r="D131" s="208"/>
      <c r="E131" s="208"/>
      <c r="F131" s="200"/>
      <c r="G131" s="199"/>
      <c r="H131" s="199"/>
      <c r="I131" s="199">
        <f t="shared" si="29"/>
        <v>0</v>
      </c>
      <c r="J131" s="199" t="e">
        <f t="shared" si="30"/>
        <v>#DIV/0!</v>
      </c>
      <c r="K131" s="201"/>
      <c r="L131" s="200"/>
      <c r="M131" s="199"/>
      <c r="N131" s="199"/>
      <c r="O131" s="199">
        <f t="shared" si="31"/>
        <v>0</v>
      </c>
      <c r="P131" s="199" t="e">
        <f t="shared" si="32"/>
        <v>#DIV/0!</v>
      </c>
      <c r="Q131" s="201"/>
      <c r="R131" s="199">
        <f t="shared" si="33"/>
        <v>0</v>
      </c>
      <c r="S131" s="199">
        <f t="shared" si="34"/>
        <v>0</v>
      </c>
      <c r="T131" s="209"/>
    </row>
    <row r="132" spans="1:20">
      <c r="A132">
        <f t="shared" ref="A132:A133" si="36">A131+1</f>
        <v>19</v>
      </c>
      <c r="B132" s="207"/>
      <c r="C132" s="208"/>
      <c r="D132" s="208"/>
      <c r="E132" s="208"/>
      <c r="F132" s="200"/>
      <c r="G132" s="199"/>
      <c r="H132" s="199"/>
      <c r="I132" s="199">
        <f t="shared" si="29"/>
        <v>0</v>
      </c>
      <c r="J132" s="199" t="e">
        <f t="shared" si="30"/>
        <v>#DIV/0!</v>
      </c>
      <c r="K132" s="201"/>
      <c r="L132" s="200"/>
      <c r="M132" s="199"/>
      <c r="N132" s="199"/>
      <c r="O132" s="199">
        <f t="shared" si="31"/>
        <v>0</v>
      </c>
      <c r="P132" s="199" t="e">
        <f t="shared" si="32"/>
        <v>#DIV/0!</v>
      </c>
      <c r="Q132" s="201"/>
      <c r="R132" s="199">
        <f t="shared" si="33"/>
        <v>0</v>
      </c>
      <c r="S132" s="199">
        <f t="shared" si="34"/>
        <v>0</v>
      </c>
      <c r="T132" s="209"/>
    </row>
    <row r="133" spans="1:20" ht="16" thickBot="1">
      <c r="A133">
        <f t="shared" si="36"/>
        <v>20</v>
      </c>
      <c r="B133" s="207"/>
      <c r="C133" s="208"/>
      <c r="D133" s="208"/>
      <c r="E133" s="208"/>
      <c r="F133" s="200"/>
      <c r="G133" s="199"/>
      <c r="H133" s="199"/>
      <c r="I133" s="199">
        <f t="shared" si="29"/>
        <v>0</v>
      </c>
      <c r="J133" s="199" t="e">
        <f t="shared" si="30"/>
        <v>#DIV/0!</v>
      </c>
      <c r="K133" s="201"/>
      <c r="L133" s="200"/>
      <c r="M133" s="199"/>
      <c r="N133" s="199"/>
      <c r="O133" s="199">
        <f>IF(N133&lt;=$N$111,IF(N133&lt;$M$111,L133+M133,L133+M133+(N133-$M$111)),50)</f>
        <v>0</v>
      </c>
      <c r="P133" s="199" t="e">
        <f>$L$111/N133</f>
        <v>#DIV/0!</v>
      </c>
      <c r="Q133" s="201"/>
      <c r="R133" s="199">
        <f t="shared" si="33"/>
        <v>0</v>
      </c>
      <c r="S133" s="199">
        <f t="shared" si="34"/>
        <v>0</v>
      </c>
      <c r="T133" s="209"/>
    </row>
    <row r="134" spans="1:20" ht="16" thickBot="1">
      <c r="B134" s="531" t="s">
        <v>159</v>
      </c>
      <c r="C134" s="532"/>
      <c r="D134" s="532"/>
      <c r="E134" s="533"/>
      <c r="F134" s="188" t="s">
        <v>141</v>
      </c>
      <c r="G134" s="189" t="s">
        <v>142</v>
      </c>
      <c r="H134" s="190" t="s">
        <v>143</v>
      </c>
      <c r="I134" s="189" t="s">
        <v>144</v>
      </c>
      <c r="J134" s="190" t="s">
        <v>145</v>
      </c>
      <c r="K134" s="216"/>
      <c r="L134" s="206" t="s">
        <v>141</v>
      </c>
      <c r="M134" s="189" t="s">
        <v>142</v>
      </c>
      <c r="N134" s="189" t="s">
        <v>143</v>
      </c>
      <c r="O134" s="189" t="s">
        <v>144</v>
      </c>
      <c r="P134" s="190" t="s">
        <v>145</v>
      </c>
      <c r="Q134" s="214"/>
      <c r="R134" s="217" t="s">
        <v>147</v>
      </c>
      <c r="S134" s="218" t="s">
        <v>143</v>
      </c>
      <c r="T134" s="193"/>
    </row>
    <row r="135" spans="1:20">
      <c r="A135">
        <v>1</v>
      </c>
      <c r="B135" s="207">
        <v>762</v>
      </c>
      <c r="C135" s="208" t="s">
        <v>509</v>
      </c>
      <c r="D135" s="208" t="s">
        <v>510</v>
      </c>
      <c r="E135" s="208" t="s">
        <v>275</v>
      </c>
      <c r="F135" s="219">
        <v>50</v>
      </c>
      <c r="G135" s="220"/>
      <c r="H135" s="220"/>
      <c r="I135" s="199">
        <f>IF(H135&lt;=$H$111,IF(H135&lt;$G$111,F135+G135,F135+G135+(H135-$G$111)),50)</f>
        <v>50</v>
      </c>
      <c r="J135" s="199" t="e">
        <f>$F$111/H135</f>
        <v>#DIV/0!</v>
      </c>
      <c r="K135" s="201"/>
      <c r="L135" s="200">
        <v>0</v>
      </c>
      <c r="M135" s="199">
        <v>10</v>
      </c>
      <c r="N135" s="199">
        <v>37</v>
      </c>
      <c r="O135" s="199">
        <f>IF(N135&lt;=$N$111,IF(N135&lt;$M$111,L135+M135,L135+M135+(N135-$M$111)),50)</f>
        <v>10</v>
      </c>
      <c r="P135" s="199">
        <f>$L$111/N135</f>
        <v>3.0270270270270272</v>
      </c>
      <c r="Q135" s="201"/>
      <c r="R135" s="199">
        <f t="shared" si="33"/>
        <v>60</v>
      </c>
      <c r="S135" s="199">
        <f t="shared" si="34"/>
        <v>37</v>
      </c>
      <c r="T135" s="209"/>
    </row>
    <row r="136" spans="1:20">
      <c r="A136">
        <f>A135+1</f>
        <v>2</v>
      </c>
      <c r="B136" s="207">
        <v>788</v>
      </c>
      <c r="C136" s="208" t="s">
        <v>487</v>
      </c>
      <c r="D136" s="208" t="s">
        <v>476</v>
      </c>
      <c r="E136" s="208" t="s">
        <v>275</v>
      </c>
      <c r="F136" s="200">
        <v>0</v>
      </c>
      <c r="G136" s="199">
        <v>15</v>
      </c>
      <c r="H136" s="199">
        <v>38.22</v>
      </c>
      <c r="I136" s="199">
        <f t="shared" ref="I136:I149" si="37">IF(H136&lt;=$H$111,IF(H136&lt;$G$111,F136+G136,F136+G136+(H136-$G$111)),50)</f>
        <v>15</v>
      </c>
      <c r="J136" s="199">
        <f t="shared" ref="J136:J149" si="38">$F$111/H136</f>
        <v>2.9304029304029307</v>
      </c>
      <c r="K136" s="201"/>
      <c r="L136" s="200">
        <v>50</v>
      </c>
      <c r="M136" s="199"/>
      <c r="N136" s="199"/>
      <c r="O136" s="199">
        <f t="shared" ref="O136:O149" si="39">IF(N136&lt;=$N$111,IF(N136&lt;$M$111,L136+M136,L136+M136+(N136-$M$111)),50)</f>
        <v>50</v>
      </c>
      <c r="P136" s="199" t="e">
        <f t="shared" ref="P136:P149" si="40">$L$111/N136</f>
        <v>#DIV/0!</v>
      </c>
      <c r="Q136" s="201"/>
      <c r="R136" s="199">
        <f t="shared" si="33"/>
        <v>65</v>
      </c>
      <c r="S136" s="199">
        <f t="shared" si="34"/>
        <v>38.22</v>
      </c>
      <c r="T136" s="209"/>
    </row>
    <row r="137" spans="1:20">
      <c r="A137">
        <f t="shared" ref="A137:A148" si="41">A136+1</f>
        <v>3</v>
      </c>
      <c r="B137" s="207"/>
      <c r="C137" s="208"/>
      <c r="D137" s="208"/>
      <c r="E137" s="208"/>
      <c r="F137" s="200"/>
      <c r="G137" s="199"/>
      <c r="H137" s="199"/>
      <c r="I137" s="199">
        <f t="shared" si="37"/>
        <v>0</v>
      </c>
      <c r="J137" s="199" t="e">
        <f t="shared" si="38"/>
        <v>#DIV/0!</v>
      </c>
      <c r="K137" s="201"/>
      <c r="L137" s="200"/>
      <c r="M137" s="199"/>
      <c r="N137" s="199"/>
      <c r="O137" s="199">
        <f t="shared" si="39"/>
        <v>0</v>
      </c>
      <c r="P137" s="199" t="e">
        <f t="shared" si="40"/>
        <v>#DIV/0!</v>
      </c>
      <c r="Q137" s="201"/>
      <c r="R137" s="199">
        <f t="shared" si="33"/>
        <v>0</v>
      </c>
      <c r="S137" s="199">
        <f t="shared" si="34"/>
        <v>0</v>
      </c>
      <c r="T137" s="209"/>
    </row>
    <row r="138" spans="1:20">
      <c r="A138">
        <f t="shared" si="41"/>
        <v>4</v>
      </c>
      <c r="B138" s="207"/>
      <c r="C138" s="208"/>
      <c r="D138" s="208"/>
      <c r="E138" s="208"/>
      <c r="F138" s="200"/>
      <c r="G138" s="199"/>
      <c r="H138" s="199"/>
      <c r="I138" s="199">
        <f t="shared" si="37"/>
        <v>0</v>
      </c>
      <c r="J138" s="199" t="e">
        <f t="shared" si="38"/>
        <v>#DIV/0!</v>
      </c>
      <c r="K138" s="201"/>
      <c r="L138" s="200"/>
      <c r="M138" s="199"/>
      <c r="N138" s="199"/>
      <c r="O138" s="199">
        <f t="shared" si="39"/>
        <v>0</v>
      </c>
      <c r="P138" s="199" t="e">
        <f t="shared" si="40"/>
        <v>#DIV/0!</v>
      </c>
      <c r="Q138" s="201"/>
      <c r="R138" s="199">
        <f t="shared" si="33"/>
        <v>0</v>
      </c>
      <c r="S138" s="199">
        <f t="shared" si="34"/>
        <v>0</v>
      </c>
      <c r="T138" s="209"/>
    </row>
    <row r="139" spans="1:20">
      <c r="A139">
        <f t="shared" si="41"/>
        <v>5</v>
      </c>
      <c r="B139" s="207"/>
      <c r="C139" s="208"/>
      <c r="D139" s="208"/>
      <c r="E139" s="208"/>
      <c r="F139" s="200"/>
      <c r="G139" s="199"/>
      <c r="H139" s="199"/>
      <c r="I139" s="199">
        <f t="shared" si="37"/>
        <v>0</v>
      </c>
      <c r="J139" s="199" t="e">
        <f t="shared" si="38"/>
        <v>#DIV/0!</v>
      </c>
      <c r="K139" s="201"/>
      <c r="L139" s="200"/>
      <c r="M139" s="199"/>
      <c r="N139" s="199"/>
      <c r="O139" s="199">
        <f t="shared" si="39"/>
        <v>0</v>
      </c>
      <c r="P139" s="199" t="e">
        <f t="shared" si="40"/>
        <v>#DIV/0!</v>
      </c>
      <c r="Q139" s="201"/>
      <c r="R139" s="199">
        <f t="shared" si="33"/>
        <v>0</v>
      </c>
      <c r="S139" s="199">
        <f t="shared" si="34"/>
        <v>0</v>
      </c>
      <c r="T139" s="209"/>
    </row>
    <row r="140" spans="1:20">
      <c r="A140">
        <f t="shared" si="41"/>
        <v>6</v>
      </c>
      <c r="B140" s="207"/>
      <c r="C140" s="208"/>
      <c r="D140" s="208"/>
      <c r="E140" s="208"/>
      <c r="F140" s="200"/>
      <c r="G140" s="199"/>
      <c r="H140" s="199"/>
      <c r="I140" s="199">
        <f t="shared" si="37"/>
        <v>0</v>
      </c>
      <c r="J140" s="199" t="e">
        <f t="shared" si="38"/>
        <v>#DIV/0!</v>
      </c>
      <c r="K140" s="201"/>
      <c r="L140" s="200"/>
      <c r="M140" s="199"/>
      <c r="N140" s="199"/>
      <c r="O140" s="199">
        <f t="shared" si="39"/>
        <v>0</v>
      </c>
      <c r="P140" s="199" t="e">
        <f t="shared" si="40"/>
        <v>#DIV/0!</v>
      </c>
      <c r="Q140" s="201"/>
      <c r="R140" s="199">
        <f t="shared" si="33"/>
        <v>0</v>
      </c>
      <c r="S140" s="199">
        <f t="shared" si="34"/>
        <v>0</v>
      </c>
      <c r="T140" s="209"/>
    </row>
    <row r="141" spans="1:20">
      <c r="A141">
        <f t="shared" si="41"/>
        <v>7</v>
      </c>
      <c r="B141" s="207"/>
      <c r="C141" s="208"/>
      <c r="D141" s="208"/>
      <c r="E141" s="208"/>
      <c r="F141" s="200"/>
      <c r="G141" s="199"/>
      <c r="H141" s="199"/>
      <c r="I141" s="199">
        <f t="shared" si="37"/>
        <v>0</v>
      </c>
      <c r="J141" s="199" t="e">
        <f t="shared" si="38"/>
        <v>#DIV/0!</v>
      </c>
      <c r="K141" s="201"/>
      <c r="L141" s="200"/>
      <c r="M141" s="199"/>
      <c r="N141" s="199"/>
      <c r="O141" s="199">
        <f t="shared" si="39"/>
        <v>0</v>
      </c>
      <c r="P141" s="199" t="e">
        <f t="shared" si="40"/>
        <v>#DIV/0!</v>
      </c>
      <c r="Q141" s="201"/>
      <c r="R141" s="199">
        <f t="shared" si="33"/>
        <v>0</v>
      </c>
      <c r="S141" s="199">
        <f t="shared" si="34"/>
        <v>0</v>
      </c>
      <c r="T141" s="209"/>
    </row>
    <row r="142" spans="1:20">
      <c r="A142">
        <f t="shared" si="41"/>
        <v>8</v>
      </c>
      <c r="B142" s="207"/>
      <c r="C142" s="208"/>
      <c r="D142" s="208"/>
      <c r="E142" s="208"/>
      <c r="F142" s="200"/>
      <c r="G142" s="199"/>
      <c r="H142" s="199"/>
      <c r="I142" s="199">
        <f t="shared" si="37"/>
        <v>0</v>
      </c>
      <c r="J142" s="199" t="e">
        <f t="shared" si="38"/>
        <v>#DIV/0!</v>
      </c>
      <c r="K142" s="201"/>
      <c r="L142" s="200"/>
      <c r="M142" s="199"/>
      <c r="N142" s="199"/>
      <c r="O142" s="199">
        <f t="shared" si="39"/>
        <v>0</v>
      </c>
      <c r="P142" s="199" t="e">
        <f t="shared" si="40"/>
        <v>#DIV/0!</v>
      </c>
      <c r="Q142" s="201"/>
      <c r="R142" s="199">
        <f t="shared" si="33"/>
        <v>0</v>
      </c>
      <c r="S142" s="199">
        <f t="shared" si="34"/>
        <v>0</v>
      </c>
      <c r="T142" s="209"/>
    </row>
    <row r="143" spans="1:20">
      <c r="A143">
        <f t="shared" si="41"/>
        <v>9</v>
      </c>
      <c r="B143" s="207"/>
      <c r="C143" s="208"/>
      <c r="D143" s="208"/>
      <c r="E143" s="208"/>
      <c r="F143" s="200"/>
      <c r="G143" s="199"/>
      <c r="H143" s="199"/>
      <c r="I143" s="199">
        <f t="shared" si="37"/>
        <v>0</v>
      </c>
      <c r="J143" s="199" t="e">
        <f t="shared" si="38"/>
        <v>#DIV/0!</v>
      </c>
      <c r="K143" s="201"/>
      <c r="L143" s="200"/>
      <c r="M143" s="199"/>
      <c r="N143" s="199"/>
      <c r="O143" s="199">
        <f>IF(N143&lt;=$N$111,IF(N143&lt;$M$111,L143+M143,L143+M143+(N143-$M$111)),50)</f>
        <v>0</v>
      </c>
      <c r="P143" s="199" t="e">
        <f t="shared" si="40"/>
        <v>#DIV/0!</v>
      </c>
      <c r="Q143" s="201"/>
      <c r="R143" s="199">
        <f t="shared" si="33"/>
        <v>0</v>
      </c>
      <c r="S143" s="199">
        <f t="shared" si="34"/>
        <v>0</v>
      </c>
      <c r="T143" s="209"/>
    </row>
    <row r="144" spans="1:20">
      <c r="A144">
        <f t="shared" si="41"/>
        <v>10</v>
      </c>
      <c r="B144" s="207"/>
      <c r="C144" s="208"/>
      <c r="D144" s="208"/>
      <c r="E144" s="208"/>
      <c r="F144" s="200"/>
      <c r="G144" s="199"/>
      <c r="H144" s="199"/>
      <c r="I144" s="199">
        <f t="shared" si="37"/>
        <v>0</v>
      </c>
      <c r="J144" s="199" t="e">
        <f t="shared" si="38"/>
        <v>#DIV/0!</v>
      </c>
      <c r="K144" s="201"/>
      <c r="L144" s="200"/>
      <c r="M144" s="199"/>
      <c r="N144" s="199"/>
      <c r="O144" s="199">
        <f t="shared" si="39"/>
        <v>0</v>
      </c>
      <c r="P144" s="199" t="e">
        <f t="shared" si="40"/>
        <v>#DIV/0!</v>
      </c>
      <c r="Q144" s="201"/>
      <c r="R144" s="199">
        <f t="shared" si="33"/>
        <v>0</v>
      </c>
      <c r="S144" s="199">
        <f t="shared" si="34"/>
        <v>0</v>
      </c>
      <c r="T144" s="209"/>
    </row>
    <row r="145" spans="1:20">
      <c r="A145">
        <f t="shared" si="41"/>
        <v>11</v>
      </c>
      <c r="B145" s="207"/>
      <c r="C145" s="208"/>
      <c r="D145" s="208"/>
      <c r="E145" s="208"/>
      <c r="F145" s="200"/>
      <c r="G145" s="199"/>
      <c r="H145" s="199"/>
      <c r="I145" s="199">
        <f t="shared" si="37"/>
        <v>0</v>
      </c>
      <c r="J145" s="199" t="e">
        <f t="shared" si="38"/>
        <v>#DIV/0!</v>
      </c>
      <c r="K145" s="201"/>
      <c r="L145" s="200"/>
      <c r="M145" s="199"/>
      <c r="N145" s="199"/>
      <c r="O145" s="199">
        <f t="shared" si="39"/>
        <v>0</v>
      </c>
      <c r="P145" s="199" t="e">
        <f t="shared" si="40"/>
        <v>#DIV/0!</v>
      </c>
      <c r="Q145" s="201"/>
      <c r="R145" s="199">
        <f t="shared" si="33"/>
        <v>0</v>
      </c>
      <c r="S145" s="199">
        <f t="shared" si="34"/>
        <v>0</v>
      </c>
      <c r="T145" s="209"/>
    </row>
    <row r="146" spans="1:20">
      <c r="A146">
        <f t="shared" si="41"/>
        <v>12</v>
      </c>
      <c r="B146" s="207"/>
      <c r="C146" s="208"/>
      <c r="D146" s="208"/>
      <c r="E146" s="208"/>
      <c r="F146" s="200"/>
      <c r="G146" s="199"/>
      <c r="H146" s="199"/>
      <c r="I146" s="199">
        <f t="shared" si="37"/>
        <v>0</v>
      </c>
      <c r="J146" s="199" t="e">
        <f t="shared" si="38"/>
        <v>#DIV/0!</v>
      </c>
      <c r="K146" s="201"/>
      <c r="L146" s="200"/>
      <c r="M146" s="199"/>
      <c r="N146" s="199"/>
      <c r="O146" s="199">
        <f t="shared" si="39"/>
        <v>0</v>
      </c>
      <c r="P146" s="199" t="e">
        <f t="shared" si="40"/>
        <v>#DIV/0!</v>
      </c>
      <c r="Q146" s="201"/>
      <c r="R146" s="199">
        <f t="shared" si="33"/>
        <v>0</v>
      </c>
      <c r="S146" s="199">
        <f t="shared" si="34"/>
        <v>0</v>
      </c>
      <c r="T146" s="209"/>
    </row>
    <row r="147" spans="1:20">
      <c r="A147">
        <f t="shared" si="41"/>
        <v>13</v>
      </c>
      <c r="B147" s="207"/>
      <c r="C147" s="208"/>
      <c r="D147" s="208"/>
      <c r="E147" s="208"/>
      <c r="F147" s="200"/>
      <c r="G147" s="199"/>
      <c r="H147" s="199"/>
      <c r="I147" s="199">
        <f t="shared" si="37"/>
        <v>0</v>
      </c>
      <c r="J147" s="199" t="e">
        <f t="shared" si="38"/>
        <v>#DIV/0!</v>
      </c>
      <c r="K147" s="201"/>
      <c r="L147" s="200"/>
      <c r="M147" s="199"/>
      <c r="N147" s="199"/>
      <c r="O147" s="199">
        <f t="shared" si="39"/>
        <v>0</v>
      </c>
      <c r="P147" s="199" t="e">
        <f t="shared" si="40"/>
        <v>#DIV/0!</v>
      </c>
      <c r="Q147" s="201"/>
      <c r="R147" s="199">
        <f t="shared" si="33"/>
        <v>0</v>
      </c>
      <c r="S147" s="199">
        <f t="shared" si="34"/>
        <v>0</v>
      </c>
      <c r="T147" s="209"/>
    </row>
    <row r="148" spans="1:20">
      <c r="A148">
        <f t="shared" si="41"/>
        <v>14</v>
      </c>
      <c r="B148" s="207"/>
      <c r="C148" s="208"/>
      <c r="D148" s="208"/>
      <c r="E148" s="208"/>
      <c r="F148" s="200"/>
      <c r="G148" s="199"/>
      <c r="H148" s="199"/>
      <c r="I148" s="199">
        <f t="shared" si="37"/>
        <v>0</v>
      </c>
      <c r="J148" s="199" t="e">
        <f t="shared" si="38"/>
        <v>#DIV/0!</v>
      </c>
      <c r="K148" s="201"/>
      <c r="L148" s="200"/>
      <c r="M148" s="199"/>
      <c r="N148" s="199"/>
      <c r="O148" s="199">
        <f t="shared" si="39"/>
        <v>0</v>
      </c>
      <c r="P148" s="199" t="e">
        <f t="shared" si="40"/>
        <v>#DIV/0!</v>
      </c>
      <c r="Q148" s="201"/>
      <c r="R148" s="199">
        <f t="shared" si="33"/>
        <v>0</v>
      </c>
      <c r="S148" s="199">
        <f t="shared" si="34"/>
        <v>0</v>
      </c>
      <c r="T148" s="209"/>
    </row>
    <row r="149" spans="1:20" ht="16" thickBot="1">
      <c r="A149">
        <f>A148+1</f>
        <v>15</v>
      </c>
      <c r="B149" s="210"/>
      <c r="C149" s="211"/>
      <c r="D149" s="211"/>
      <c r="E149" s="211"/>
      <c r="F149" s="202"/>
      <c r="G149" s="203"/>
      <c r="H149" s="203"/>
      <c r="I149" s="199">
        <f t="shared" si="37"/>
        <v>0</v>
      </c>
      <c r="J149" s="199" t="e">
        <f t="shared" si="38"/>
        <v>#DIV/0!</v>
      </c>
      <c r="K149" s="201"/>
      <c r="L149" s="200"/>
      <c r="M149" s="199"/>
      <c r="N149" s="199"/>
      <c r="O149" s="199">
        <f t="shared" si="39"/>
        <v>0</v>
      </c>
      <c r="P149" s="199" t="e">
        <f t="shared" si="40"/>
        <v>#DIV/0!</v>
      </c>
      <c r="Q149" s="204"/>
      <c r="R149" s="203">
        <f t="shared" si="33"/>
        <v>0</v>
      </c>
      <c r="S149" s="203">
        <f t="shared" si="34"/>
        <v>0</v>
      </c>
      <c r="T149" s="212"/>
    </row>
    <row r="150" spans="1:20" ht="16" thickBot="1">
      <c r="B150" s="531" t="s">
        <v>160</v>
      </c>
      <c r="C150" s="532"/>
      <c r="D150" s="532"/>
      <c r="E150" s="533"/>
      <c r="F150" s="188" t="s">
        <v>141</v>
      </c>
      <c r="G150" s="189" t="s">
        <v>142</v>
      </c>
      <c r="H150" s="190" t="s">
        <v>143</v>
      </c>
      <c r="I150" s="189" t="s">
        <v>144</v>
      </c>
      <c r="J150" s="190" t="s">
        <v>145</v>
      </c>
      <c r="K150" s="216"/>
      <c r="L150" s="206" t="s">
        <v>141</v>
      </c>
      <c r="M150" s="189" t="s">
        <v>142</v>
      </c>
      <c r="N150" s="189" t="s">
        <v>143</v>
      </c>
      <c r="O150" s="189" t="s">
        <v>144</v>
      </c>
      <c r="P150" s="190" t="s">
        <v>145</v>
      </c>
      <c r="Q150" s="214"/>
      <c r="R150" s="217" t="s">
        <v>147</v>
      </c>
      <c r="S150" s="218" t="s">
        <v>143</v>
      </c>
      <c r="T150" s="193"/>
    </row>
    <row r="151" spans="1:20">
      <c r="A151">
        <v>1</v>
      </c>
      <c r="B151" s="207"/>
      <c r="C151" s="208"/>
      <c r="D151" s="208"/>
      <c r="E151" s="208"/>
      <c r="F151" s="219"/>
      <c r="G151" s="220"/>
      <c r="H151" s="220"/>
      <c r="I151" s="220">
        <f>IF(H151&lt;=$H$111,IF(H151&lt;$G$111,F151+G151,F151+G151+(H151-$G$111)),50)</f>
        <v>0</v>
      </c>
      <c r="J151" s="220" t="e">
        <f>$F$111/H151</f>
        <v>#DIV/0!</v>
      </c>
      <c r="K151" s="195"/>
      <c r="L151" s="219"/>
      <c r="M151" s="220"/>
      <c r="N151" s="220"/>
      <c r="O151" s="220">
        <f>IF(N151&lt;=$N$111,IF(N151&lt;$M$111,L151+M151,L151+M151+(N151-$M$111)),50)</f>
        <v>0</v>
      </c>
      <c r="P151" s="220" t="e">
        <f>$L$111/N151</f>
        <v>#DIV/0!</v>
      </c>
      <c r="Q151" s="195"/>
      <c r="R151" s="199">
        <f t="shared" ref="R151:R165" si="42">O151+I151</f>
        <v>0</v>
      </c>
      <c r="S151" s="199">
        <f t="shared" ref="S151:S165" si="43">N151+H151</f>
        <v>0</v>
      </c>
      <c r="T151" s="209"/>
    </row>
    <row r="152" spans="1:20">
      <c r="A152">
        <f>A151+1</f>
        <v>2</v>
      </c>
      <c r="B152" s="207"/>
      <c r="C152" s="208"/>
      <c r="D152" s="208"/>
      <c r="E152" s="208"/>
      <c r="F152" s="200"/>
      <c r="G152" s="199"/>
      <c r="H152" s="199"/>
      <c r="I152" s="199">
        <f t="shared" ref="I152:I165" si="44">IF(H152&lt;=$H$111,IF(H152&lt;$G$111,F152+G152,F152+G152+(H152-$G$111)),50)</f>
        <v>0</v>
      </c>
      <c r="J152" s="199" t="e">
        <f t="shared" ref="J152:J165" si="45">$F$111/H152</f>
        <v>#DIV/0!</v>
      </c>
      <c r="K152" s="201"/>
      <c r="L152" s="200"/>
      <c r="M152" s="199"/>
      <c r="N152" s="199"/>
      <c r="O152" s="199">
        <f t="shared" ref="O152:O158" si="46">IF(N152&lt;=$N$111,IF(N152&lt;$M$111,L152+M152,L152+M152+(N152-$M$111)),50)</f>
        <v>0</v>
      </c>
      <c r="P152" s="199" t="e">
        <f t="shared" ref="P152:P165" si="47">$L$111/N152</f>
        <v>#DIV/0!</v>
      </c>
      <c r="Q152" s="201"/>
      <c r="R152" s="199">
        <f t="shared" si="42"/>
        <v>0</v>
      </c>
      <c r="S152" s="199">
        <f t="shared" si="43"/>
        <v>0</v>
      </c>
      <c r="T152" s="209"/>
    </row>
    <row r="153" spans="1:20">
      <c r="A153">
        <f t="shared" ref="A153:A164" si="48">A152+1</f>
        <v>3</v>
      </c>
      <c r="B153" s="207"/>
      <c r="C153" s="208"/>
      <c r="D153" s="208"/>
      <c r="E153" s="208"/>
      <c r="F153" s="200"/>
      <c r="G153" s="199"/>
      <c r="H153" s="199"/>
      <c r="I153" s="199">
        <f t="shared" si="44"/>
        <v>0</v>
      </c>
      <c r="J153" s="199" t="e">
        <f t="shared" si="45"/>
        <v>#DIV/0!</v>
      </c>
      <c r="K153" s="201"/>
      <c r="L153" s="200"/>
      <c r="M153" s="199"/>
      <c r="N153" s="199"/>
      <c r="O153" s="199">
        <f t="shared" si="46"/>
        <v>0</v>
      </c>
      <c r="P153" s="199" t="e">
        <f t="shared" si="47"/>
        <v>#DIV/0!</v>
      </c>
      <c r="Q153" s="201"/>
      <c r="R153" s="199">
        <f t="shared" si="42"/>
        <v>0</v>
      </c>
      <c r="S153" s="199">
        <f t="shared" si="43"/>
        <v>0</v>
      </c>
      <c r="T153" s="209"/>
    </row>
    <row r="154" spans="1:20">
      <c r="A154">
        <f t="shared" si="48"/>
        <v>4</v>
      </c>
      <c r="B154" s="207"/>
      <c r="C154" s="208"/>
      <c r="D154" s="208"/>
      <c r="E154" s="208"/>
      <c r="F154" s="200"/>
      <c r="G154" s="199"/>
      <c r="H154" s="199"/>
      <c r="I154" s="199">
        <f t="shared" si="44"/>
        <v>0</v>
      </c>
      <c r="J154" s="199" t="e">
        <f t="shared" si="45"/>
        <v>#DIV/0!</v>
      </c>
      <c r="K154" s="201"/>
      <c r="L154" s="200"/>
      <c r="M154" s="199"/>
      <c r="N154" s="199"/>
      <c r="O154" s="199">
        <f t="shared" si="46"/>
        <v>0</v>
      </c>
      <c r="P154" s="199" t="e">
        <f t="shared" si="47"/>
        <v>#DIV/0!</v>
      </c>
      <c r="Q154" s="201"/>
      <c r="R154" s="199">
        <f t="shared" si="42"/>
        <v>0</v>
      </c>
      <c r="S154" s="199">
        <f t="shared" si="43"/>
        <v>0</v>
      </c>
      <c r="T154" s="209"/>
    </row>
    <row r="155" spans="1:20">
      <c r="A155">
        <f t="shared" si="48"/>
        <v>5</v>
      </c>
      <c r="B155" s="207"/>
      <c r="C155" s="208"/>
      <c r="D155" s="208"/>
      <c r="E155" s="208"/>
      <c r="F155" s="200"/>
      <c r="G155" s="199"/>
      <c r="H155" s="199"/>
      <c r="I155" s="199">
        <f t="shared" si="44"/>
        <v>0</v>
      </c>
      <c r="J155" s="199" t="e">
        <f t="shared" si="45"/>
        <v>#DIV/0!</v>
      </c>
      <c r="K155" s="201"/>
      <c r="L155" s="200"/>
      <c r="M155" s="199"/>
      <c r="N155" s="199"/>
      <c r="O155" s="199">
        <f t="shared" si="46"/>
        <v>0</v>
      </c>
      <c r="P155" s="199" t="e">
        <f t="shared" si="47"/>
        <v>#DIV/0!</v>
      </c>
      <c r="Q155" s="201"/>
      <c r="R155" s="199">
        <f t="shared" si="42"/>
        <v>0</v>
      </c>
      <c r="S155" s="199">
        <f t="shared" si="43"/>
        <v>0</v>
      </c>
      <c r="T155" s="209"/>
    </row>
    <row r="156" spans="1:20">
      <c r="A156">
        <f t="shared" si="48"/>
        <v>6</v>
      </c>
      <c r="B156" s="207"/>
      <c r="C156" s="208"/>
      <c r="D156" s="208"/>
      <c r="E156" s="208"/>
      <c r="F156" s="200"/>
      <c r="G156" s="199"/>
      <c r="H156" s="199"/>
      <c r="I156" s="199">
        <f t="shared" si="44"/>
        <v>0</v>
      </c>
      <c r="J156" s="199" t="e">
        <f t="shared" si="45"/>
        <v>#DIV/0!</v>
      </c>
      <c r="K156" s="201"/>
      <c r="L156" s="200"/>
      <c r="M156" s="199"/>
      <c r="N156" s="199"/>
      <c r="O156" s="199">
        <f t="shared" si="46"/>
        <v>0</v>
      </c>
      <c r="P156" s="199" t="e">
        <f t="shared" si="47"/>
        <v>#DIV/0!</v>
      </c>
      <c r="Q156" s="201"/>
      <c r="R156" s="199">
        <f t="shared" si="42"/>
        <v>0</v>
      </c>
      <c r="S156" s="199">
        <f t="shared" si="43"/>
        <v>0</v>
      </c>
      <c r="T156" s="209"/>
    </row>
    <row r="157" spans="1:20">
      <c r="A157">
        <f t="shared" si="48"/>
        <v>7</v>
      </c>
      <c r="B157" s="207"/>
      <c r="C157" s="208"/>
      <c r="D157" s="208"/>
      <c r="E157" s="208"/>
      <c r="F157" s="200"/>
      <c r="G157" s="199"/>
      <c r="H157" s="199"/>
      <c r="I157" s="199">
        <f t="shared" si="44"/>
        <v>0</v>
      </c>
      <c r="J157" s="199" t="e">
        <f t="shared" si="45"/>
        <v>#DIV/0!</v>
      </c>
      <c r="K157" s="201"/>
      <c r="L157" s="200"/>
      <c r="M157" s="199"/>
      <c r="N157" s="199"/>
      <c r="O157" s="199">
        <f t="shared" si="46"/>
        <v>0</v>
      </c>
      <c r="P157" s="199" t="e">
        <f t="shared" si="47"/>
        <v>#DIV/0!</v>
      </c>
      <c r="Q157" s="201"/>
      <c r="R157" s="199">
        <f t="shared" si="42"/>
        <v>0</v>
      </c>
      <c r="S157" s="199">
        <f t="shared" si="43"/>
        <v>0</v>
      </c>
      <c r="T157" s="209"/>
    </row>
    <row r="158" spans="1:20">
      <c r="A158">
        <f t="shared" si="48"/>
        <v>8</v>
      </c>
      <c r="B158" s="207"/>
      <c r="C158" s="208"/>
      <c r="D158" s="208"/>
      <c r="E158" s="208"/>
      <c r="F158" s="200"/>
      <c r="G158" s="199"/>
      <c r="H158" s="199"/>
      <c r="I158" s="199">
        <f t="shared" si="44"/>
        <v>0</v>
      </c>
      <c r="J158" s="199" t="e">
        <f t="shared" si="45"/>
        <v>#DIV/0!</v>
      </c>
      <c r="K158" s="201"/>
      <c r="L158" s="200"/>
      <c r="M158" s="199"/>
      <c r="N158" s="199"/>
      <c r="O158" s="199">
        <f t="shared" si="46"/>
        <v>0</v>
      </c>
      <c r="P158" s="199" t="e">
        <f t="shared" si="47"/>
        <v>#DIV/0!</v>
      </c>
      <c r="Q158" s="201"/>
      <c r="R158" s="199">
        <f t="shared" si="42"/>
        <v>0</v>
      </c>
      <c r="S158" s="199">
        <f t="shared" si="43"/>
        <v>0</v>
      </c>
      <c r="T158" s="209"/>
    </row>
    <row r="159" spans="1:20">
      <c r="A159">
        <f t="shared" si="48"/>
        <v>9</v>
      </c>
      <c r="B159" s="207"/>
      <c r="C159" s="208"/>
      <c r="D159" s="208"/>
      <c r="E159" s="208"/>
      <c r="F159" s="200"/>
      <c r="G159" s="199"/>
      <c r="H159" s="199"/>
      <c r="I159" s="199">
        <f t="shared" si="44"/>
        <v>0</v>
      </c>
      <c r="J159" s="199" t="e">
        <f t="shared" si="45"/>
        <v>#DIV/0!</v>
      </c>
      <c r="K159" s="201"/>
      <c r="L159" s="200"/>
      <c r="M159" s="199"/>
      <c r="N159" s="199"/>
      <c r="O159" s="199">
        <f>IF(N159&lt;=$N$111,IF(N159&lt;$M$111,L159+M159,L159+M159+(N159-$M$111)),50)</f>
        <v>0</v>
      </c>
      <c r="P159" s="199" t="e">
        <f t="shared" si="47"/>
        <v>#DIV/0!</v>
      </c>
      <c r="Q159" s="201"/>
      <c r="R159" s="199">
        <f t="shared" si="42"/>
        <v>0</v>
      </c>
      <c r="S159" s="199">
        <f t="shared" si="43"/>
        <v>0</v>
      </c>
      <c r="T159" s="209"/>
    </row>
    <row r="160" spans="1:20">
      <c r="A160">
        <f t="shared" si="48"/>
        <v>10</v>
      </c>
      <c r="B160" s="207"/>
      <c r="C160" s="208"/>
      <c r="D160" s="208"/>
      <c r="E160" s="208"/>
      <c r="F160" s="200"/>
      <c r="G160" s="199"/>
      <c r="H160" s="199"/>
      <c r="I160" s="199">
        <f t="shared" si="44"/>
        <v>0</v>
      </c>
      <c r="J160" s="199" t="e">
        <f t="shared" si="45"/>
        <v>#DIV/0!</v>
      </c>
      <c r="K160" s="201"/>
      <c r="L160" s="200"/>
      <c r="M160" s="199"/>
      <c r="N160" s="199"/>
      <c r="O160" s="199">
        <f t="shared" ref="O160:O165" si="49">IF(N160&lt;=$N$111,IF(N160&lt;$M$111,L160+M160,L160+M160+(N160-$M$111)),50)</f>
        <v>0</v>
      </c>
      <c r="P160" s="199" t="e">
        <f t="shared" si="47"/>
        <v>#DIV/0!</v>
      </c>
      <c r="Q160" s="201"/>
      <c r="R160" s="199">
        <f t="shared" si="42"/>
        <v>0</v>
      </c>
      <c r="S160" s="199">
        <f t="shared" si="43"/>
        <v>0</v>
      </c>
      <c r="T160" s="209"/>
    </row>
    <row r="161" spans="1:20">
      <c r="A161">
        <f t="shared" si="48"/>
        <v>11</v>
      </c>
      <c r="B161" s="207"/>
      <c r="C161" s="208"/>
      <c r="D161" s="208"/>
      <c r="E161" s="208"/>
      <c r="F161" s="200"/>
      <c r="G161" s="199"/>
      <c r="H161" s="199"/>
      <c r="I161" s="199">
        <f t="shared" si="44"/>
        <v>0</v>
      </c>
      <c r="J161" s="199" t="e">
        <f t="shared" si="45"/>
        <v>#DIV/0!</v>
      </c>
      <c r="K161" s="201"/>
      <c r="L161" s="200"/>
      <c r="M161" s="199"/>
      <c r="N161" s="199"/>
      <c r="O161" s="199">
        <f t="shared" si="49"/>
        <v>0</v>
      </c>
      <c r="P161" s="199" t="e">
        <f t="shared" si="47"/>
        <v>#DIV/0!</v>
      </c>
      <c r="Q161" s="201"/>
      <c r="R161" s="199">
        <f t="shared" si="42"/>
        <v>0</v>
      </c>
      <c r="S161" s="199">
        <f t="shared" si="43"/>
        <v>0</v>
      </c>
      <c r="T161" s="209"/>
    </row>
    <row r="162" spans="1:20">
      <c r="A162">
        <f t="shared" si="48"/>
        <v>12</v>
      </c>
      <c r="B162" s="207"/>
      <c r="C162" s="208"/>
      <c r="D162" s="208"/>
      <c r="E162" s="208"/>
      <c r="F162" s="200"/>
      <c r="G162" s="199"/>
      <c r="H162" s="199"/>
      <c r="I162" s="199">
        <f t="shared" si="44"/>
        <v>0</v>
      </c>
      <c r="J162" s="199" t="e">
        <f t="shared" si="45"/>
        <v>#DIV/0!</v>
      </c>
      <c r="K162" s="201"/>
      <c r="L162" s="200"/>
      <c r="M162" s="199"/>
      <c r="N162" s="199"/>
      <c r="O162" s="199">
        <f t="shared" si="49"/>
        <v>0</v>
      </c>
      <c r="P162" s="199" t="e">
        <f t="shared" si="47"/>
        <v>#DIV/0!</v>
      </c>
      <c r="Q162" s="201"/>
      <c r="R162" s="199">
        <f t="shared" si="42"/>
        <v>0</v>
      </c>
      <c r="S162" s="199">
        <f t="shared" si="43"/>
        <v>0</v>
      </c>
      <c r="T162" s="209"/>
    </row>
    <row r="163" spans="1:20">
      <c r="A163">
        <f t="shared" si="48"/>
        <v>13</v>
      </c>
      <c r="B163" s="207"/>
      <c r="C163" s="208"/>
      <c r="D163" s="208"/>
      <c r="E163" s="208"/>
      <c r="F163" s="200"/>
      <c r="G163" s="199"/>
      <c r="H163" s="199"/>
      <c r="I163" s="199">
        <f t="shared" si="44"/>
        <v>0</v>
      </c>
      <c r="J163" s="199" t="e">
        <f t="shared" si="45"/>
        <v>#DIV/0!</v>
      </c>
      <c r="K163" s="201"/>
      <c r="L163" s="200"/>
      <c r="M163" s="199"/>
      <c r="N163" s="199"/>
      <c r="O163" s="199">
        <f t="shared" si="49"/>
        <v>0</v>
      </c>
      <c r="P163" s="199" t="e">
        <f t="shared" si="47"/>
        <v>#DIV/0!</v>
      </c>
      <c r="Q163" s="201"/>
      <c r="R163" s="199">
        <f t="shared" si="42"/>
        <v>0</v>
      </c>
      <c r="S163" s="199">
        <f t="shared" si="43"/>
        <v>0</v>
      </c>
      <c r="T163" s="209"/>
    </row>
    <row r="164" spans="1:20">
      <c r="A164">
        <f t="shared" si="48"/>
        <v>14</v>
      </c>
      <c r="B164" s="207"/>
      <c r="C164" s="208"/>
      <c r="D164" s="208"/>
      <c r="E164" s="208"/>
      <c r="F164" s="200"/>
      <c r="G164" s="199"/>
      <c r="H164" s="199"/>
      <c r="I164" s="199">
        <f t="shared" si="44"/>
        <v>0</v>
      </c>
      <c r="J164" s="199" t="e">
        <f t="shared" si="45"/>
        <v>#DIV/0!</v>
      </c>
      <c r="K164" s="201"/>
      <c r="L164" s="200"/>
      <c r="M164" s="199"/>
      <c r="N164" s="199"/>
      <c r="O164" s="199">
        <f t="shared" si="49"/>
        <v>0</v>
      </c>
      <c r="P164" s="199" t="e">
        <f t="shared" si="47"/>
        <v>#DIV/0!</v>
      </c>
      <c r="Q164" s="201"/>
      <c r="R164" s="199">
        <f t="shared" si="42"/>
        <v>0</v>
      </c>
      <c r="S164" s="199">
        <f t="shared" si="43"/>
        <v>0</v>
      </c>
      <c r="T164" s="209"/>
    </row>
    <row r="165" spans="1:20" ht="16" thickBot="1">
      <c r="A165">
        <f>A164+1</f>
        <v>15</v>
      </c>
      <c r="B165" s="210"/>
      <c r="C165" s="211"/>
      <c r="D165" s="211"/>
      <c r="E165" s="211"/>
      <c r="F165" s="202"/>
      <c r="G165" s="203"/>
      <c r="H165" s="203"/>
      <c r="I165" s="203">
        <f t="shared" si="44"/>
        <v>0</v>
      </c>
      <c r="J165" s="203" t="e">
        <f t="shared" si="45"/>
        <v>#DIV/0!</v>
      </c>
      <c r="K165" s="204"/>
      <c r="L165" s="202"/>
      <c r="M165" s="203"/>
      <c r="N165" s="203"/>
      <c r="O165" s="203">
        <f t="shared" si="49"/>
        <v>0</v>
      </c>
      <c r="P165" s="203" t="e">
        <f t="shared" si="47"/>
        <v>#DIV/0!</v>
      </c>
      <c r="Q165" s="204"/>
      <c r="R165" s="203">
        <f t="shared" si="42"/>
        <v>0</v>
      </c>
      <c r="S165" s="203">
        <f t="shared" si="43"/>
        <v>0</v>
      </c>
      <c r="T165" s="212"/>
    </row>
  </sheetData>
  <mergeCells count="30">
    <mergeCell ref="B1:E1"/>
    <mergeCell ref="F1:Q1"/>
    <mergeCell ref="B2:E2"/>
    <mergeCell ref="F2:Q2"/>
    <mergeCell ref="B3:E3"/>
    <mergeCell ref="F3:Q3"/>
    <mergeCell ref="B4:E4"/>
    <mergeCell ref="F4:Q4"/>
    <mergeCell ref="C5:E5"/>
    <mergeCell ref="R5:T7"/>
    <mergeCell ref="B6:E7"/>
    <mergeCell ref="F7:J7"/>
    <mergeCell ref="L7:P7"/>
    <mergeCell ref="C75:E75"/>
    <mergeCell ref="R75:T77"/>
    <mergeCell ref="B76:E77"/>
    <mergeCell ref="F77:J77"/>
    <mergeCell ref="L77:P77"/>
    <mergeCell ref="C40:E40"/>
    <mergeCell ref="R40:T42"/>
    <mergeCell ref="B41:E42"/>
    <mergeCell ref="F42:J42"/>
    <mergeCell ref="L42:P42"/>
    <mergeCell ref="B150:E150"/>
    <mergeCell ref="C110:E110"/>
    <mergeCell ref="R110:T112"/>
    <mergeCell ref="B111:E112"/>
    <mergeCell ref="F112:J112"/>
    <mergeCell ref="L112:P112"/>
    <mergeCell ref="B134:E1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60</vt:i4>
      </vt:variant>
    </vt:vector>
  </HeadingPairs>
  <TitlesOfParts>
    <vt:vector size="60" baseType="lpstr">
      <vt:lpstr>Manual Ranking</vt:lpstr>
      <vt:lpstr>Puntuación</vt:lpstr>
      <vt:lpstr>Calendario</vt:lpstr>
      <vt:lpstr>ENE19 Soc. Canina</vt:lpstr>
      <vt:lpstr>ENE25 Copa ACCC</vt:lpstr>
      <vt:lpstr>FEB1 Guican</vt:lpstr>
      <vt:lpstr>FEB2 Guican</vt:lpstr>
      <vt:lpstr>FEB2 Azul</vt:lpstr>
      <vt:lpstr>FEB9 Lochness</vt:lpstr>
      <vt:lpstr>FEB15 K-nes</vt:lpstr>
      <vt:lpstr>FEB16 K-nes</vt:lpstr>
      <vt:lpstr>FEB23 Lochness</vt:lpstr>
      <vt:lpstr>MAR1 Lucky dogs</vt:lpstr>
      <vt:lpstr>MAR2 Lucky dogs</vt:lpstr>
      <vt:lpstr>MAR15 Azul</vt:lpstr>
      <vt:lpstr>MAR16 Azul</vt:lpstr>
      <vt:lpstr>MAR22 OPEN ACCC</vt:lpstr>
      <vt:lpstr>MAR23 OPEN ACCC</vt:lpstr>
      <vt:lpstr>ABR26 King Dog</vt:lpstr>
      <vt:lpstr>ABR27 King Dog</vt:lpstr>
      <vt:lpstr>MAY4 Soc. Canina</vt:lpstr>
      <vt:lpstr>MAY18 King Dog</vt:lpstr>
      <vt:lpstr>MAY18 Open Med.</vt:lpstr>
      <vt:lpstr>JUN8 Azul</vt:lpstr>
      <vt:lpstr>JUN21 Amazing</vt:lpstr>
      <vt:lpstr>JUN29 Lochness</vt:lpstr>
      <vt:lpstr>JUL5 ACCC</vt:lpstr>
      <vt:lpstr>JUL6 ACCC</vt:lpstr>
      <vt:lpstr>JUL20 Soc. Canina</vt:lpstr>
      <vt:lpstr>AGO3 Azul</vt:lpstr>
      <vt:lpstr>AGO9 Guican</vt:lpstr>
      <vt:lpstr>AGO10 Lucky Dogs</vt:lpstr>
      <vt:lpstr>AGO23 Lochness</vt:lpstr>
      <vt:lpstr>AGO24 Lochness</vt:lpstr>
      <vt:lpstr>AGO31 Dog Nexus</vt:lpstr>
      <vt:lpstr>SEP7 Soc. Canina</vt:lpstr>
      <vt:lpstr>SEP21 Vertigo</vt:lpstr>
      <vt:lpstr>SEP27 Lucky Dogs</vt:lpstr>
      <vt:lpstr>SEP28 Lucky Dogs</vt:lpstr>
      <vt:lpstr>OCT5 Lochness</vt:lpstr>
      <vt:lpstr>OCT11 Cali</vt:lpstr>
      <vt:lpstr>OCT12 Cali</vt:lpstr>
      <vt:lpstr>OCT18 Pet Cal</vt:lpstr>
      <vt:lpstr>OCT19 Pet Cal</vt:lpstr>
      <vt:lpstr>OCT 25 EXPOPET</vt:lpstr>
      <vt:lpstr>OCT 26 EXPOPET</vt:lpstr>
      <vt:lpstr>NOV1 Soc. Canina</vt:lpstr>
      <vt:lpstr>NOV2 Soc. Canina</vt:lpstr>
      <vt:lpstr>NOV23 Azul</vt:lpstr>
      <vt:lpstr>NOV29 ECAN</vt:lpstr>
      <vt:lpstr>NOV30 Amazing</vt:lpstr>
      <vt:lpstr>DIC14 Salta</vt:lpstr>
      <vt:lpstr>BOGOTANO</vt:lpstr>
      <vt:lpstr>ANTIOQUEÑO</vt:lpstr>
      <vt:lpstr>CALEÑO</vt:lpstr>
      <vt:lpstr>NACIONAL</vt:lpstr>
      <vt:lpstr>A&amp;C2015</vt:lpstr>
      <vt:lpstr>COPA ACCC</vt:lpstr>
      <vt:lpstr>AWC2015</vt:lpstr>
      <vt:lpstr>CEROS</vt:lpstr>
    </vt:vector>
  </TitlesOfParts>
  <Company>Jump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Hernandez</dc:creator>
  <cp:lastModifiedBy>Diego Hernandez</cp:lastModifiedBy>
  <cp:lastPrinted>2014-03-03T20:54:13Z</cp:lastPrinted>
  <dcterms:created xsi:type="dcterms:W3CDTF">2014-01-28T00:42:18Z</dcterms:created>
  <dcterms:modified xsi:type="dcterms:W3CDTF">2014-11-11T05:16:33Z</dcterms:modified>
</cp:coreProperties>
</file>