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 activeTab="1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calcPr calcId="125725"/>
</workbook>
</file>

<file path=xl/calcChain.xml><?xml version="1.0" encoding="utf-8"?>
<calcChain xmlns="http://schemas.openxmlformats.org/spreadsheetml/2006/main">
  <c r="E7" i="5"/>
  <c r="E6"/>
  <c r="E7" i="4"/>
  <c r="E6"/>
  <c r="E7" i="3"/>
  <c r="E6"/>
  <c r="E6" i="2"/>
  <c r="J7"/>
  <c r="J6"/>
  <c r="E9"/>
  <c r="E8"/>
  <c r="E7"/>
  <c r="E18" i="1"/>
  <c r="E17"/>
  <c r="E16"/>
  <c r="J7"/>
  <c r="J6"/>
  <c r="E6"/>
  <c r="E7" s="1"/>
</calcChain>
</file>

<file path=xl/sharedStrings.xml><?xml version="1.0" encoding="utf-8"?>
<sst xmlns="http://schemas.openxmlformats.org/spreadsheetml/2006/main" count="72" uniqueCount="13">
  <si>
    <t>CAPITALIZZIAZIONE COMPOSTA</t>
  </si>
  <si>
    <t>Dati noti</t>
  </si>
  <si>
    <t>Incognite</t>
  </si>
  <si>
    <t>Capitale</t>
  </si>
  <si>
    <t>Tasso annuo</t>
  </si>
  <si>
    <t>Anni</t>
  </si>
  <si>
    <t>Mesi</t>
  </si>
  <si>
    <t>Montanre</t>
  </si>
  <si>
    <t>Interesse</t>
  </si>
  <si>
    <t>CAPITALIZZAZIONE COMPOSTA</t>
  </si>
  <si>
    <t>Montante</t>
  </si>
  <si>
    <t>Tempo</t>
  </si>
  <si>
    <t>Interessi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</si>
</sst>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8" formatCode="_-* #,##0.000_-;\-* #,##0.000_-;_-* &quot;-&quot;??_-;_-@_-"/>
    <numFmt numFmtId="171" formatCode="_-* #,##0_-;\-* #,##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" xfId="0" applyBorder="1" applyAlignment="1">
      <alignment horizontal="center"/>
    </xf>
    <xf numFmtId="0" fontId="0" fillId="0" borderId="13" xfId="0" applyBorder="1"/>
    <xf numFmtId="43" fontId="0" fillId="0" borderId="14" xfId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0" fillId="0" borderId="14" xfId="0" applyNumberFormat="1" applyBorder="1"/>
    <xf numFmtId="3" fontId="0" fillId="0" borderId="14" xfId="0" applyNumberFormat="1" applyBorder="1"/>
    <xf numFmtId="43" fontId="0" fillId="0" borderId="14" xfId="0" applyNumberFormat="1" applyBorder="1"/>
    <xf numFmtId="2" fontId="0" fillId="0" borderId="14" xfId="0" applyNumberFormat="1" applyBorder="1"/>
    <xf numFmtId="168" fontId="0" fillId="0" borderId="14" xfId="1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43" fontId="0" fillId="0" borderId="14" xfId="1" applyFont="1" applyBorder="1" applyAlignment="1">
      <alignment horizontal="right"/>
    </xf>
    <xf numFmtId="171" fontId="0" fillId="0" borderId="14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workbookViewId="0">
      <selection activeCell="G1" sqref="G1:J9"/>
    </sheetView>
  </sheetViews>
  <sheetFormatPr defaultRowHeight="15"/>
  <cols>
    <col min="2" max="2" width="12.42578125" customWidth="1"/>
    <col min="3" max="3" width="9.5703125" bestFit="1" customWidth="1"/>
    <col min="4" max="4" width="12" customWidth="1"/>
    <col min="5" max="5" width="11" bestFit="1" customWidth="1"/>
    <col min="7" max="7" width="11.85546875" bestFit="1" customWidth="1"/>
    <col min="8" max="8" width="10.5703125" customWidth="1"/>
    <col min="9" max="9" width="11.140625" customWidth="1"/>
    <col min="10" max="10" width="9.5703125" bestFit="1" customWidth="1"/>
  </cols>
  <sheetData>
    <row r="1" spans="2:10" ht="15.75" thickBot="1">
      <c r="B1" s="8" t="s">
        <v>0</v>
      </c>
      <c r="C1" s="9"/>
      <c r="D1" s="9"/>
      <c r="E1" s="10"/>
      <c r="G1" s="8" t="s">
        <v>9</v>
      </c>
      <c r="H1" s="9"/>
      <c r="I1" s="9"/>
      <c r="J1" s="10"/>
    </row>
    <row r="2" spans="2:10">
      <c r="B2" s="2"/>
      <c r="C2" s="3"/>
      <c r="D2" s="3"/>
      <c r="E2" s="4"/>
      <c r="G2" s="21"/>
      <c r="H2" s="22"/>
      <c r="I2" s="22"/>
      <c r="J2" s="1"/>
    </row>
    <row r="3" spans="2:10" ht="15.75" thickBot="1">
      <c r="B3" s="18"/>
      <c r="C3" s="19"/>
      <c r="D3" s="19"/>
      <c r="E3" s="20"/>
      <c r="G3" s="5"/>
      <c r="H3" s="6"/>
      <c r="I3" s="6"/>
      <c r="J3" s="7"/>
    </row>
    <row r="4" spans="2:10" ht="15.75" thickBot="1">
      <c r="B4" s="13" t="s">
        <v>1</v>
      </c>
      <c r="C4" s="14"/>
      <c r="D4" s="13" t="s">
        <v>2</v>
      </c>
      <c r="E4" s="14"/>
      <c r="G4" s="23" t="s">
        <v>1</v>
      </c>
      <c r="H4" s="14"/>
      <c r="I4" s="23" t="s">
        <v>2</v>
      </c>
      <c r="J4" s="14"/>
    </row>
    <row r="5" spans="2:10">
      <c r="B5" s="11"/>
      <c r="C5" s="11"/>
      <c r="D5" s="11"/>
      <c r="E5" s="11"/>
      <c r="G5" s="11"/>
      <c r="H5" s="11"/>
      <c r="I5" s="11"/>
      <c r="J5" s="11"/>
    </row>
    <row r="6" spans="2:10">
      <c r="B6" s="11" t="s">
        <v>3</v>
      </c>
      <c r="C6" s="15">
        <v>6600.45</v>
      </c>
      <c r="D6" s="11" t="s">
        <v>7</v>
      </c>
      <c r="E6" s="15">
        <f xml:space="preserve"> C6*(1+C7)^(C8+C9/12)</f>
        <v>9595.3763723043958</v>
      </c>
      <c r="G6" s="11" t="s">
        <v>3</v>
      </c>
      <c r="H6" s="24">
        <v>6600.45</v>
      </c>
      <c r="I6" s="11" t="s">
        <v>10</v>
      </c>
      <c r="J6" s="26">
        <f>H6+H8</f>
        <v>8100.45</v>
      </c>
    </row>
    <row r="7" spans="2:10">
      <c r="B7" s="11" t="s">
        <v>4</v>
      </c>
      <c r="C7" s="28">
        <v>4.4999999999999998E-2</v>
      </c>
      <c r="D7" s="11" t="s">
        <v>8</v>
      </c>
      <c r="E7" s="15">
        <f>E6-C6</f>
        <v>2994.926372304396</v>
      </c>
      <c r="G7" s="11" t="s">
        <v>4</v>
      </c>
      <c r="H7" s="11">
        <v>4.4999999999999998E-2</v>
      </c>
      <c r="I7" s="11" t="s">
        <v>5</v>
      </c>
      <c r="J7" s="27">
        <f xml:space="preserve"> ( LOG(J6)-LOG(H6))/LOG(1+ H7)</f>
        <v>4.6523461445654437</v>
      </c>
    </row>
    <row r="8" spans="2:10">
      <c r="B8" s="11" t="s">
        <v>5</v>
      </c>
      <c r="C8" s="16">
        <v>8</v>
      </c>
      <c r="D8" s="11"/>
      <c r="E8" s="11"/>
      <c r="G8" s="11" t="s">
        <v>8</v>
      </c>
      <c r="H8" s="25">
        <v>1500</v>
      </c>
      <c r="I8" s="11"/>
      <c r="J8" s="11"/>
    </row>
    <row r="9" spans="2:10" ht="15.75" thickBot="1">
      <c r="B9" s="12" t="s">
        <v>6</v>
      </c>
      <c r="C9" s="17">
        <v>6</v>
      </c>
      <c r="D9" s="12"/>
      <c r="E9" s="12"/>
      <c r="G9" s="12"/>
      <c r="H9" s="12"/>
      <c r="I9" s="12"/>
      <c r="J9" s="12"/>
    </row>
    <row r="10" spans="2:10" ht="15.75" thickBot="1"/>
    <row r="11" spans="2:10" ht="15.75" thickBot="1">
      <c r="B11" s="8" t="s">
        <v>0</v>
      </c>
      <c r="C11" s="9"/>
      <c r="D11" s="9"/>
      <c r="E11" s="10"/>
    </row>
    <row r="12" spans="2:10">
      <c r="B12" s="2"/>
      <c r="C12" s="3"/>
      <c r="D12" s="3"/>
      <c r="E12" s="4"/>
    </row>
    <row r="13" spans="2:10" ht="15.75" thickBot="1">
      <c r="B13" s="18"/>
      <c r="C13" s="19"/>
      <c r="D13" s="19"/>
      <c r="E13" s="20"/>
    </row>
    <row r="14" spans="2:10" ht="15.75" thickBot="1">
      <c r="B14" s="13" t="s">
        <v>1</v>
      </c>
      <c r="C14" s="14"/>
      <c r="D14" s="13" t="s">
        <v>2</v>
      </c>
      <c r="E14" s="14"/>
    </row>
    <row r="15" spans="2:10">
      <c r="B15" s="11"/>
      <c r="C15" s="11"/>
      <c r="D15" s="11"/>
      <c r="E15" s="11"/>
    </row>
    <row r="16" spans="2:10">
      <c r="B16" s="11" t="s">
        <v>3</v>
      </c>
      <c r="C16" s="15">
        <v>5000</v>
      </c>
      <c r="D16" s="11" t="s">
        <v>8</v>
      </c>
      <c r="E16" s="15">
        <f>(LOG(C18)-LOG(C16))/LOG(1+C17)</f>
        <v>6.490534099432212</v>
      </c>
    </row>
    <row r="17" spans="2:5">
      <c r="B17" s="11" t="s">
        <v>4</v>
      </c>
      <c r="C17" s="28">
        <v>4.4999999999999998E-2</v>
      </c>
      <c r="D17" s="11" t="s">
        <v>11</v>
      </c>
      <c r="E17" s="15">
        <f>INT(E7)</f>
        <v>2994</v>
      </c>
    </row>
    <row r="18" spans="2:5">
      <c r="B18" s="11" t="s">
        <v>10</v>
      </c>
      <c r="C18" s="29">
        <v>6653.42</v>
      </c>
      <c r="D18" s="30" t="s">
        <v>5</v>
      </c>
      <c r="E18" s="11">
        <f>INT((E17-E8 )*12)</f>
        <v>35928</v>
      </c>
    </row>
    <row r="19" spans="2:5" ht="15.75" thickBot="1">
      <c r="B19" s="12"/>
      <c r="C19" s="17"/>
      <c r="D19" s="31" t="s">
        <v>6</v>
      </c>
      <c r="E19" s="12"/>
    </row>
  </sheetData>
  <mergeCells count="3">
    <mergeCell ref="B1:E1"/>
    <mergeCell ref="G1:J1"/>
    <mergeCell ref="B11:E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9"/>
  <sheetViews>
    <sheetView tabSelected="1" workbookViewId="0">
      <selection activeCell="G1" sqref="G1:J9"/>
    </sheetView>
  </sheetViews>
  <sheetFormatPr defaultRowHeight="15"/>
  <cols>
    <col min="2" max="2" width="11.85546875" bestFit="1" customWidth="1"/>
    <col min="3" max="3" width="9.5703125" bestFit="1" customWidth="1"/>
    <col min="5" max="5" width="9.5703125" bestFit="1" customWidth="1"/>
    <col min="7" max="7" width="11.85546875" bestFit="1" customWidth="1"/>
    <col min="8" max="8" width="9.5703125" bestFit="1" customWidth="1"/>
    <col min="9" max="9" width="11.28515625" customWidth="1"/>
    <col min="10" max="10" width="9.5703125" bestFit="1" customWidth="1"/>
  </cols>
  <sheetData>
    <row r="1" spans="2:10" ht="15.75" thickBot="1">
      <c r="B1" s="8" t="s">
        <v>0</v>
      </c>
      <c r="C1" s="9"/>
      <c r="D1" s="9"/>
      <c r="E1" s="10"/>
      <c r="G1" s="8" t="s">
        <v>0</v>
      </c>
      <c r="H1" s="9"/>
      <c r="I1" s="9"/>
      <c r="J1" s="10"/>
    </row>
    <row r="2" spans="2:10">
      <c r="B2" s="2"/>
      <c r="C2" s="3"/>
      <c r="D2" s="3"/>
      <c r="E2" s="4"/>
      <c r="G2" s="2"/>
      <c r="H2" s="3"/>
      <c r="I2" s="3"/>
      <c r="J2" s="4"/>
    </row>
    <row r="3" spans="2:10" ht="15.75" thickBot="1">
      <c r="B3" s="18"/>
      <c r="C3" s="19"/>
      <c r="D3" s="19"/>
      <c r="E3" s="20"/>
      <c r="G3" s="18"/>
      <c r="H3" s="19"/>
      <c r="I3" s="19"/>
      <c r="J3" s="20"/>
    </row>
    <row r="4" spans="2:10" ht="15.75" thickBot="1">
      <c r="B4" s="34" t="s">
        <v>1</v>
      </c>
      <c r="C4" s="14"/>
      <c r="D4" s="34" t="s">
        <v>2</v>
      </c>
      <c r="E4" s="14"/>
      <c r="G4" s="13" t="s">
        <v>1</v>
      </c>
      <c r="H4" s="14"/>
      <c r="I4" s="13" t="s">
        <v>2</v>
      </c>
      <c r="J4" s="14"/>
    </row>
    <row r="5" spans="2:10">
      <c r="B5" s="11"/>
      <c r="C5" s="11"/>
      <c r="D5" s="11"/>
      <c r="E5" s="11"/>
      <c r="G5" s="11"/>
      <c r="H5" s="11"/>
      <c r="I5" s="11"/>
      <c r="J5" s="11"/>
    </row>
    <row r="6" spans="2:10">
      <c r="B6" s="11" t="s">
        <v>3</v>
      </c>
      <c r="C6" s="15">
        <v>5000</v>
      </c>
      <c r="D6" s="11" t="s">
        <v>8</v>
      </c>
      <c r="E6" s="15">
        <f>C8-C6</f>
        <v>1653.42</v>
      </c>
      <c r="G6" s="11" t="s">
        <v>10</v>
      </c>
      <c r="H6" s="15">
        <v>5950.65</v>
      </c>
      <c r="I6" s="11" t="s">
        <v>3</v>
      </c>
      <c r="J6" s="15">
        <f xml:space="preserve"> H6*(1+H7)^(-H8-H9/12)</f>
        <v>4093.3222698660397</v>
      </c>
    </row>
    <row r="7" spans="2:10">
      <c r="B7" s="11" t="s">
        <v>4</v>
      </c>
      <c r="C7" s="28">
        <v>4.4999999999999998E-2</v>
      </c>
      <c r="D7" s="11" t="s">
        <v>11</v>
      </c>
      <c r="E7" s="32">
        <f>(LOG(C8)-LOG(C6))/LOG(1+C7)</f>
        <v>6.490534099432212</v>
      </c>
      <c r="G7" s="11" t="s">
        <v>4</v>
      </c>
      <c r="H7" s="28">
        <v>4.4999999999999998E-2</v>
      </c>
      <c r="I7" s="11" t="s">
        <v>8</v>
      </c>
      <c r="J7" s="15">
        <f>H6-J6</f>
        <v>1857.3277301339599</v>
      </c>
    </row>
    <row r="8" spans="2:10">
      <c r="B8" s="11" t="s">
        <v>10</v>
      </c>
      <c r="C8" s="29">
        <v>6653.42</v>
      </c>
      <c r="D8" s="30" t="s">
        <v>5</v>
      </c>
      <c r="E8" s="33">
        <f xml:space="preserve"> INT(E7)</f>
        <v>6</v>
      </c>
      <c r="G8" s="11" t="s">
        <v>5</v>
      </c>
      <c r="H8" s="16">
        <v>8</v>
      </c>
      <c r="I8" s="11"/>
      <c r="J8" s="11"/>
    </row>
    <row r="9" spans="2:10" ht="15.75" thickBot="1">
      <c r="B9" s="12"/>
      <c r="C9" s="17"/>
      <c r="D9" s="31" t="s">
        <v>6</v>
      </c>
      <c r="E9" s="31">
        <f xml:space="preserve"> INT((E7- E8)*12)</f>
        <v>5</v>
      </c>
      <c r="G9" s="12" t="s">
        <v>6</v>
      </c>
      <c r="H9" s="17">
        <v>6</v>
      </c>
      <c r="I9" s="12"/>
      <c r="J9" s="12"/>
    </row>
  </sheetData>
  <mergeCells count="2">
    <mergeCell ref="B1:E1"/>
    <mergeCell ref="G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workbookViewId="0">
      <selection activeCell="F15" sqref="F15"/>
    </sheetView>
  </sheetViews>
  <sheetFormatPr defaultRowHeight="15"/>
  <cols>
    <col min="2" max="2" width="11.85546875" bestFit="1" customWidth="1"/>
    <col min="3" max="3" width="9.5703125" bestFit="1" customWidth="1"/>
    <col min="5" max="5" width="11.28515625" customWidth="1"/>
  </cols>
  <sheetData>
    <row r="1" spans="2:5" ht="15.75" thickBot="1">
      <c r="B1" s="8" t="s">
        <v>0</v>
      </c>
      <c r="C1" s="9"/>
      <c r="D1" s="9"/>
      <c r="E1" s="10"/>
    </row>
    <row r="2" spans="2:5">
      <c r="B2" s="2"/>
      <c r="C2" s="3"/>
      <c r="D2" s="3"/>
      <c r="E2" s="4"/>
    </row>
    <row r="3" spans="2:5" ht="15.75" thickBot="1">
      <c r="B3" s="18"/>
      <c r="C3" s="19"/>
      <c r="D3" s="19"/>
      <c r="E3" s="20"/>
    </row>
    <row r="4" spans="2:5" ht="15.75" thickBot="1">
      <c r="B4" s="13" t="s">
        <v>1</v>
      </c>
      <c r="C4" s="14"/>
      <c r="D4" s="13" t="s">
        <v>2</v>
      </c>
      <c r="E4" s="14"/>
    </row>
    <row r="5" spans="2:5">
      <c r="B5" s="11"/>
      <c r="C5" s="11"/>
      <c r="D5" s="11"/>
      <c r="E5" s="11"/>
    </row>
    <row r="6" spans="2:5">
      <c r="B6" s="11" t="s">
        <v>10</v>
      </c>
      <c r="C6" s="15">
        <v>4582.26</v>
      </c>
      <c r="D6" s="11" t="s">
        <v>3</v>
      </c>
      <c r="E6" s="15">
        <f>C6-C8</f>
        <v>2732.26</v>
      </c>
    </row>
    <row r="7" spans="2:5">
      <c r="B7" s="11" t="s">
        <v>4</v>
      </c>
      <c r="C7" s="28">
        <v>4.4999999999999998E-2</v>
      </c>
      <c r="D7" s="11" t="s">
        <v>5</v>
      </c>
      <c r="E7" s="15">
        <f xml:space="preserve"> (LOG(C6)-LOG(E6))/LOG(1 + C7)</f>
        <v>11.746928837660569</v>
      </c>
    </row>
    <row r="8" spans="2:5">
      <c r="B8" s="11" t="s">
        <v>8</v>
      </c>
      <c r="C8" s="35">
        <v>1850</v>
      </c>
      <c r="D8" s="11"/>
      <c r="E8" s="11"/>
    </row>
    <row r="9" spans="2:5" ht="15.75" thickBot="1">
      <c r="B9" s="12"/>
      <c r="C9" s="17"/>
      <c r="D9" s="12"/>
      <c r="E9" s="12"/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workbookViewId="0">
      <selection activeCell="B1" sqref="B1:E9"/>
    </sheetView>
  </sheetViews>
  <sheetFormatPr defaultRowHeight="15"/>
  <cols>
    <col min="2" max="2" width="11.85546875" bestFit="1" customWidth="1"/>
    <col min="4" max="4" width="11.85546875" bestFit="1" customWidth="1"/>
    <col min="5" max="5" width="9.5703125" bestFit="1" customWidth="1"/>
  </cols>
  <sheetData>
    <row r="1" spans="2:5" ht="15.75" thickBot="1">
      <c r="B1" s="8" t="s">
        <v>9</v>
      </c>
      <c r="C1" s="9"/>
      <c r="D1" s="9"/>
      <c r="E1" s="10"/>
    </row>
    <row r="2" spans="2:5">
      <c r="B2" s="21"/>
      <c r="C2" s="22"/>
      <c r="D2" s="22"/>
      <c r="E2" s="1"/>
    </row>
    <row r="3" spans="2:5" ht="15.75" thickBot="1">
      <c r="B3" s="5"/>
      <c r="C3" s="6"/>
      <c r="D3" s="6"/>
      <c r="E3" s="7"/>
    </row>
    <row r="4" spans="2:5" ht="15.75" thickBot="1">
      <c r="B4" s="23" t="s">
        <v>1</v>
      </c>
      <c r="C4" s="14"/>
      <c r="D4" s="23" t="s">
        <v>2</v>
      </c>
      <c r="E4" s="14"/>
    </row>
    <row r="5" spans="2:5">
      <c r="B5" s="11"/>
      <c r="C5" s="11"/>
      <c r="D5" s="11"/>
      <c r="E5" s="11"/>
    </row>
    <row r="6" spans="2:5">
      <c r="B6" s="11" t="s">
        <v>10</v>
      </c>
      <c r="C6" s="24">
        <v>7845.26</v>
      </c>
      <c r="D6" s="11" t="s">
        <v>3</v>
      </c>
      <c r="E6" s="26">
        <f>C6-C7</f>
        <v>6302.9400000000005</v>
      </c>
    </row>
    <row r="7" spans="2:5">
      <c r="B7" s="11" t="s">
        <v>12</v>
      </c>
      <c r="C7" s="24">
        <v>1542.32</v>
      </c>
      <c r="D7" s="11" t="s">
        <v>4</v>
      </c>
      <c r="E7" s="27">
        <f xml:space="preserve"> (C6/E6)^(1/(C8+C9/12))- 1</f>
        <v>3.0652590221924791E-2</v>
      </c>
    </row>
    <row r="8" spans="2:5">
      <c r="B8" s="11" t="s">
        <v>5</v>
      </c>
      <c r="C8" s="25">
        <v>7</v>
      </c>
      <c r="D8" s="11"/>
      <c r="E8" s="11"/>
    </row>
    <row r="9" spans="2:5" ht="15.75" thickBot="1">
      <c r="B9" s="12" t="s">
        <v>6</v>
      </c>
      <c r="C9" s="12">
        <v>3</v>
      </c>
      <c r="D9" s="12"/>
      <c r="E9" s="12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E9"/>
  <sheetViews>
    <sheetView workbookViewId="0">
      <selection activeCell="G11" sqref="G11"/>
    </sheetView>
  </sheetViews>
  <sheetFormatPr defaultRowHeight="15"/>
  <cols>
    <col min="4" max="4" width="11.85546875" bestFit="1" customWidth="1"/>
    <col min="5" max="5" width="9.5703125" bestFit="1" customWidth="1"/>
  </cols>
  <sheetData>
    <row r="1" spans="2:5" ht="15.75" thickBot="1">
      <c r="B1" s="8" t="s">
        <v>9</v>
      </c>
      <c r="C1" s="9"/>
      <c r="D1" s="9"/>
      <c r="E1" s="10"/>
    </row>
    <row r="2" spans="2:5">
      <c r="B2" s="21"/>
      <c r="C2" s="22"/>
      <c r="D2" s="22"/>
      <c r="E2" s="1"/>
    </row>
    <row r="3" spans="2:5" ht="15.75" thickBot="1">
      <c r="B3" s="5"/>
      <c r="C3" s="6"/>
      <c r="D3" s="6"/>
      <c r="E3" s="7"/>
    </row>
    <row r="4" spans="2:5" ht="15.75" thickBot="1">
      <c r="B4" s="23" t="s">
        <v>1</v>
      </c>
      <c r="C4" s="14"/>
      <c r="D4" s="23" t="s">
        <v>2</v>
      </c>
      <c r="E4" s="14"/>
    </row>
    <row r="5" spans="2:5">
      <c r="B5" s="11"/>
      <c r="C5" s="11"/>
      <c r="D5" s="11"/>
      <c r="E5" s="11"/>
    </row>
    <row r="6" spans="2:5">
      <c r="B6" s="11" t="s">
        <v>3</v>
      </c>
      <c r="C6" s="24">
        <v>4550.3</v>
      </c>
      <c r="D6" s="11" t="s">
        <v>8</v>
      </c>
      <c r="E6" s="26">
        <f>C7-C6</f>
        <v>2009.9399999999996</v>
      </c>
    </row>
    <row r="7" spans="2:5">
      <c r="B7" s="11" t="s">
        <v>10</v>
      </c>
      <c r="C7" s="24">
        <v>6560.24</v>
      </c>
      <c r="D7" s="11" t="s">
        <v>4</v>
      </c>
      <c r="E7" s="27">
        <f xml:space="preserve"> (C7/C6)^(1/(C8+C9/12))-1</f>
        <v>7.8627929521233542E-2</v>
      </c>
    </row>
    <row r="8" spans="2:5">
      <c r="B8" s="11" t="s">
        <v>5</v>
      </c>
      <c r="C8" s="25">
        <v>4</v>
      </c>
      <c r="D8" s="11"/>
      <c r="E8" s="11"/>
    </row>
    <row r="9" spans="2:5" ht="15.75" thickBot="1">
      <c r="B9" s="12" t="s">
        <v>6</v>
      </c>
      <c r="C9" s="12">
        <v>10</v>
      </c>
      <c r="D9" s="12"/>
      <c r="E9" s="12"/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TM-STATION</dc:creator>
  <cp:lastModifiedBy>TM-STATION</cp:lastModifiedBy>
  <dcterms:created xsi:type="dcterms:W3CDTF">2012-05-10T09:20:36Z</dcterms:created>
  <dcterms:modified xsi:type="dcterms:W3CDTF">2012-05-10T10:03:16Z</dcterms:modified>
</cp:coreProperties>
</file>